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<sst xmlns="http://schemas.openxmlformats.org/spreadsheetml/2006/main" count="1542" uniqueCount="459">
  <si>
    <t>Наталья Ромашкина</t>
  </si>
  <si>
    <t>Параметр оценки</t>
  </si>
  <si>
    <t>Входящий от 7 495 585-51-02</t>
  </si>
  <si>
    <t>Входящий от 7 993 220-35-45</t>
  </si>
  <si>
    <t>Входящий от 7 915 249-97-32</t>
  </si>
  <si>
    <t>Входящий от 7 914 810-70-25</t>
  </si>
  <si>
    <t>Входящий от 7 923 192-52-25</t>
  </si>
  <si>
    <t>Исходящий на 8 (411) 232-03-01</t>
  </si>
  <si>
    <t>Входящий от 7 985 766-36-21</t>
  </si>
  <si>
    <t>Входящий от 7 926 582-69-86</t>
  </si>
  <si>
    <t>Исходящий на 8 (921) 585-46-06</t>
  </si>
  <si>
    <t>Входящий от 7 812 552-91-04</t>
  </si>
  <si>
    <t>Входящий от 7 921 964-97-17</t>
  </si>
  <si>
    <t>Входящий от 7 951 522-55-04</t>
  </si>
  <si>
    <t>Входящий от 7 903 011-67-30</t>
  </si>
  <si>
    <t>Входящий от 7 910 433-74-75</t>
  </si>
  <si>
    <t>Входящий от 7 931 953-81-83</t>
  </si>
  <si>
    <t>Входящий от 7 936 333-99-06</t>
  </si>
  <si>
    <t xml:space="preserve">Дата </t>
  </si>
  <si>
    <t>Входящий от 7 985 223-14-16</t>
  </si>
  <si>
    <t>Входящий от 7 926 251-88-56</t>
  </si>
  <si>
    <t>Входящий от 7 911 986-80-96</t>
  </si>
  <si>
    <t>Входящий от 7 985 347-79-85</t>
  </si>
  <si>
    <t>Входящий от 7 925 514-65-91</t>
  </si>
  <si>
    <t>Входящий от 7 909 634-77-22</t>
  </si>
  <si>
    <t>Средний %</t>
  </si>
  <si>
    <t>День</t>
  </si>
  <si>
    <t>Суммарный%</t>
  </si>
  <si>
    <t>%</t>
  </si>
  <si>
    <t>Кол-во</t>
  </si>
  <si>
    <t xml:space="preserve">кол-во </t>
  </si>
  <si>
    <t>Общее</t>
  </si>
  <si>
    <t>Суммарный %</t>
  </si>
  <si>
    <t>Продолжительность звонков</t>
  </si>
  <si>
    <t>Продолжительность</t>
  </si>
  <si>
    <t>Неделя</t>
  </si>
  <si>
    <t xml:space="preserve">Неделя </t>
  </si>
  <si>
    <t xml:space="preserve">Лучший звонок </t>
  </si>
  <si>
    <t>Прослушано</t>
  </si>
  <si>
    <t xml:space="preserve">Время на целевых </t>
  </si>
  <si>
    <t xml:space="preserve">Месяц </t>
  </si>
  <si>
    <t>Худший звонок</t>
  </si>
  <si>
    <t>Месяц</t>
  </si>
  <si>
    <t>Месячный показатель</t>
  </si>
  <si>
    <t>Без входящих</t>
  </si>
  <si>
    <t>Входящий от 7 916 641-42-10</t>
  </si>
  <si>
    <t>Входящий от 7 921 946-35-20</t>
  </si>
  <si>
    <t>Входящий от 7 968 022-37-01</t>
  </si>
  <si>
    <t>Входящий от 7 916 641-20-40</t>
  </si>
  <si>
    <t>Входящий от 7 917 430-59-94</t>
  </si>
  <si>
    <t>06.05-12.05</t>
  </si>
  <si>
    <t>Входящий от 7 928 305-02-80</t>
  </si>
  <si>
    <t>Входящий от 7 916 266-66-83</t>
  </si>
  <si>
    <t>Входящий от 7 915 166-07-61</t>
  </si>
  <si>
    <t>Исходящий на 8 (915) 166-07-61</t>
  </si>
  <si>
    <t>Входящий от 7 903 169-27-74</t>
  </si>
  <si>
    <t>Входящий от 7 905 749-52-59</t>
  </si>
  <si>
    <t>Входящий от 7 926 346-22-66</t>
  </si>
  <si>
    <t>Входящий от 7 903 289-30-64</t>
  </si>
  <si>
    <t>Исходящий на 921 971-57-02</t>
  </si>
  <si>
    <t>Май</t>
  </si>
  <si>
    <t>Входящий от 7 925 302-63-99</t>
  </si>
  <si>
    <t>Исходящий на 8 (903) 775-61-60</t>
  </si>
  <si>
    <t>Средний Балл</t>
  </si>
  <si>
    <t>Входящий от 7 916 408-83-40</t>
  </si>
  <si>
    <t>Исходящий на 8 (916) 408-83-40</t>
  </si>
  <si>
    <t>Входящий от 7 926 598-96-94</t>
  </si>
  <si>
    <t>13.05-19.05</t>
  </si>
  <si>
    <t>Входящий от 7 812 552-94-77</t>
  </si>
  <si>
    <t>Входящий от 7 903 589-10-74</t>
  </si>
  <si>
    <t>https://24.belfan.ru/crm/lead/details/48197/?IFRAME=Y&amp;IFRAME_TYPE=SIDE_SLIDER#</t>
  </si>
  <si>
    <t>Входящий от 7 905 590-99-10</t>
  </si>
  <si>
    <t>Входящий от 7 968 459-93-99</t>
  </si>
  <si>
    <t>Входящий от 7 923 223-68-40</t>
  </si>
  <si>
    <t>https://24.belfan.ru/crm/lead/details/48460/?IFRAME=Y&amp;IFRAME_TYPE=SIDE_SLIDER#</t>
  </si>
  <si>
    <t>Входящий от 7 916 200-20-88</t>
  </si>
  <si>
    <t xml:space="preserve">Исходящих </t>
  </si>
  <si>
    <t>Входящий от 7 960 688-88-86</t>
  </si>
  <si>
    <t>20.05-26.05</t>
  </si>
  <si>
    <t>Входящий от 7 985 475-32-95</t>
  </si>
  <si>
    <t xml:space="preserve">20.05-26.05 </t>
  </si>
  <si>
    <t>Входящий от 7 495 541-02-79</t>
  </si>
  <si>
    <t>Входящий от 7 921 313-86-51</t>
  </si>
  <si>
    <t>https://24.belfan.ru/crm/lead/details/49058/?IFRAME=Y&amp;IFRAME_TYPE=SIDE_SLIDER#</t>
  </si>
  <si>
    <t>Исходящий на 8 (916) 637-07-59</t>
  </si>
  <si>
    <t>Входящий от 7 916 590-17-34</t>
  </si>
  <si>
    <t>Входящих</t>
  </si>
  <si>
    <t>https://24.belfan.ru/crm/contact/details/61658/?IFRAME=Y&amp;IFRAME_TYPE=SIDE_SLIDER#</t>
  </si>
  <si>
    <t>Входящий от 7 903 598-64-54</t>
  </si>
  <si>
    <t>Исходящий на 8 (910) 753-82-85</t>
  </si>
  <si>
    <t>Входящий от 7 915 003-15-55</t>
  </si>
  <si>
    <t>Входящий от 7 912 827-11-10</t>
  </si>
  <si>
    <t xml:space="preserve">С потенциалом продаж </t>
  </si>
  <si>
    <t>Входящий от 7 926 286-95-28</t>
  </si>
  <si>
    <t xml:space="preserve">Нецелевые </t>
  </si>
  <si>
    <t>27.05-31.05</t>
  </si>
  <si>
    <t>Входящий от 7 960 512-33-44</t>
  </si>
  <si>
    <t>Входящий от 7 911 010-23-52</t>
  </si>
  <si>
    <t>Итого времени на целевых</t>
  </si>
  <si>
    <t>Входящий от 7 916 244-61-13</t>
  </si>
  <si>
    <t>Входящий от 7 963 318-27-77</t>
  </si>
  <si>
    <t>Общее кол-во за месяц</t>
  </si>
  <si>
    <t>Входящий от 7 916 595-54-13</t>
  </si>
  <si>
    <t>Входящий от 7 926 586-99-00</t>
  </si>
  <si>
    <t>Исходящий на 8 (926) 532-73-90</t>
  </si>
  <si>
    <t>Исходящий на 8 (926) 327-95-50</t>
  </si>
  <si>
    <t>Входящий от 7 906 096-49-79</t>
  </si>
  <si>
    <t>Исходящий на 8 (903) 207-31-17</t>
  </si>
  <si>
    <t>Входящий от 7 921 943-50-94</t>
  </si>
  <si>
    <t>Входящий от 7 925 391-70-48</t>
  </si>
  <si>
    <t>Входящий от 7 985 100-51-65</t>
  </si>
  <si>
    <t>Входящий от 7 916 323-93-69</t>
  </si>
  <si>
    <t>Входящий от 7 925 892-43-39</t>
  </si>
  <si>
    <t>Исходящий на 8 (912) 469-03-33</t>
  </si>
  <si>
    <t>Исходящий на 8 (926) 238-08-88</t>
  </si>
  <si>
    <t>Средний % за месяц</t>
  </si>
  <si>
    <t>Исходящий на 8 (985) 170-39-00</t>
  </si>
  <si>
    <t>Исходящий на 8 (985) 222-62-13</t>
  </si>
  <si>
    <t>Входящий от 7 966 333-66-55</t>
  </si>
  <si>
    <t>Входящий от 7 920 607-22-66</t>
  </si>
  <si>
    <t>Входящий от 7 966 333-11-22</t>
  </si>
  <si>
    <t>Входящий от 7 916 905-20-50</t>
  </si>
  <si>
    <t>Исходящий на 8 (903) 594-36-64</t>
  </si>
  <si>
    <t>Исходящий на 8 (910) 667-99-69</t>
  </si>
  <si>
    <t>Входящий от 7 963 673-02-02</t>
  </si>
  <si>
    <t>Исходящий на 8 (985) 437-44-07</t>
  </si>
  <si>
    <t>Входящий от 7 903 188-28-17</t>
  </si>
  <si>
    <t>Исходящий на 8 (910) 461-41-79</t>
  </si>
  <si>
    <t>Исходящий на 8 (985) 766-99-65</t>
  </si>
  <si>
    <t>Входящий от 7 968 611-11-99</t>
  </si>
  <si>
    <t>Входящий от 7 988 603-28-06</t>
  </si>
  <si>
    <t>Входящий от 7 495 348-44-94</t>
  </si>
  <si>
    <t>Входящий от 7 963 247-48-00</t>
  </si>
  <si>
    <t>Входящий от 7 905 730-01-20</t>
  </si>
  <si>
    <t>Входящий от 7 903 135-93-62</t>
  </si>
  <si>
    <t>Входящий от 7 916 302-29-80</t>
  </si>
  <si>
    <t>Входящий от 7 926 512-57-58</t>
  </si>
  <si>
    <t>Входящий от 7 926 218-06-22</t>
  </si>
  <si>
    <t>Исходящий на 8 (904) 400-35-24</t>
  </si>
  <si>
    <t>Входящий от 7 962 909-44-22</t>
  </si>
  <si>
    <t>Входящий от 7 906 750-28-66</t>
  </si>
  <si>
    <t>Входящий от 7 926 850-90-46</t>
  </si>
  <si>
    <t>Входящий от 7 909 999-80-99</t>
  </si>
  <si>
    <t>Входящий от 7 916 613-62-78</t>
  </si>
  <si>
    <t>Входящий от 7 915 344-73-73</t>
  </si>
  <si>
    <t>Входящий от 7 952 624-83-29</t>
  </si>
  <si>
    <t>Исходящий на 8 (905) 661-64-39</t>
  </si>
  <si>
    <t>Входящий от 7 933 930-05-97</t>
  </si>
  <si>
    <t>Входящий от 7 985 272-25-91</t>
  </si>
  <si>
    <t>Входящий от 7 915 005-25-90</t>
  </si>
  <si>
    <t>Исходящий на 8 (985) 317-48-88</t>
  </si>
  <si>
    <t>Входящий от 7 905 562-27-97</t>
  </si>
  <si>
    <t>Входящий от 7 960 357-20-24</t>
  </si>
  <si>
    <t>Входящий от 7 917 614-51-15</t>
  </si>
  <si>
    <t>Входящий от 7 910 309-69-00</t>
  </si>
  <si>
    <t>Входящий от 7 903 671-99-14</t>
  </si>
  <si>
    <t>Входящий от 7 926 220-59-86</t>
  </si>
  <si>
    <t>Входящий от 7 903 582-45-12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</si>
  <si>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</si>
  <si>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</si>
  <si>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</si>
  <si>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</si>
  <si>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</si>
  <si>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</si>
  <si>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</si>
  <si>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</si>
  <si>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</si>
  <si>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</si>
  <si>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</si>
  <si>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</si>
  <si>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</si>
  <si>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</si>
  <si>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</si>
  <si>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</si>
  <si>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</si>
  <si>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</si>
  <si>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</si>
  <si>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</si>
  <si>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</si>
  <si>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</si>
  <si>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</si>
  <si>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</si>
  <si>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</si>
  <si>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</si>
  <si>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</si>
  <si>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</si>
  <si>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Да</t>
  </si>
  <si>
    <t>Нет</t>
  </si>
  <si>
    <t>нет</t>
  </si>
  <si>
    <t xml:space="preserve">да 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</si>
  <si>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</si>
  <si>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</si>
  <si>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</si>
  <si>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</si>
  <si>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</si>
  <si>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</si>
  <si>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</si>
  <si>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</si>
  <si>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</si>
  <si>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</si>
  <si>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</si>
  <si>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 xml:space="preserve">нет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</si>
  <si>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</si>
  <si>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</si>
  <si>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</si>
  <si>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</si>
  <si>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</si>
  <si>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</si>
  <si>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</si>
  <si>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</si>
  <si>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</si>
  <si>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</si>
  <si>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</si>
  <si>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</si>
  <si>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</si>
  <si>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</si>
  <si>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</si>
  <si>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</si>
  <si>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</si>
  <si>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</si>
  <si>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</si>
  <si>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</si>
  <si>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</si>
  <si>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</si>
  <si>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</si>
  <si>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</si>
  <si>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</si>
  <si>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</si>
  <si>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</si>
  <si>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</si>
  <si>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</si>
  <si>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</si>
  <si>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</si>
  <si>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</si>
  <si>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</si>
  <si>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</si>
  <si>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</si>
  <si>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</si>
  <si>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</si>
  <si>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</si>
  <si>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</si>
  <si>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</si>
  <si>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</si>
  <si>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</si>
  <si>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</si>
  <si>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</si>
  <si>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</si>
  <si>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</si>
  <si>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</si>
  <si>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</si>
  <si>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</si>
  <si>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</si>
  <si>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</si>
  <si>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</si>
  <si>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</si>
  <si>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</si>
  <si>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</si>
  <si>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</si>
  <si>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</si>
  <si>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</si>
  <si>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</si>
  <si>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</si>
  <si>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</si>
  <si>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</si>
  <si>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</si>
  <si>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</si>
  <si>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</si>
  <si>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</si>
  <si>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</si>
  <si>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</si>
  <si>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</si>
  <si>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</si>
  <si>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</si>
  <si>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</si>
  <si>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</si>
  <si>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</si>
  <si>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</si>
  <si>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</si>
  <si>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</si>
  <si>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</si>
  <si>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</si>
  <si>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</si>
  <si>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</si>
  <si>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Кол-во некорректных баллов</t>
  </si>
  <si>
    <t xml:space="preserve">Коррекции </t>
  </si>
  <si>
    <t>Клиент рассматривает к покупке кровать, сразу же предложила прикроватную тумбу, но ранее покупал уже. видимо все есть. Попросила скидку. Менеджер взял время на согласование скидки. Итог - назначен контакт.</t>
  </si>
  <si>
    <t>Клиент рассматривает к покупке кровать, задал менеджеру технические вопросы по комплектации и габаритам, уточнили габариты под спальное место и размер матраса. Интересуется наличием данного предмета. К сожалению звонок оборвался по инициативе клиента (кто-то срочно позвонил). Договорились о перезвоне в ближайшее время. Балл ставлю в пользу Менеджера.</t>
  </si>
  <si>
    <t>Ранее приобретал коллекцию Флеор. Интересует столик этой же коллекции, хочет покрасить его в другой цвет, но это невозможно. Ранее купил стол, но не подошел по размерам. Менеджер предложила альтернативный вариант, клиент пошел смотреть. Сказал, что перезвонит. Дата контакт не назначена.</t>
  </si>
  <si>
    <t>У клиента есть рекламация, внесена корректировка в заказ, меняют один стол на другой (один забирают. второй привозят)</t>
  </si>
  <si>
    <t xml:space="preserve">Рассматривает  Стеллаж в цвете белый воск, уточнили какой именной (расположение дверей, открытый/закрытый). Интересует наличие, условия сотрудничества, сама с Дальнего востока. Проконсультировала по условиям доставки и производству. Необходимо уточнить наличие, по итогам - созвон. </t>
  </si>
  <si>
    <t>Интересует кровать серии "Елена", нужно срочно. Выявила, куда нужно доставить. Уточнить информацию на складе  - перезвонит. Итог - назначена дата контакта.</t>
  </si>
  <si>
    <t>Дозаказ к имеющемуся заказу. Докупила узкую витрину и шкаф. Витрину добавили в имеющийся заказ, шкаф отдельно (на июль), по нему оплата позже.</t>
  </si>
  <si>
    <t>Обратился клиент, интересует тумба в сложном цвете.  Уточнил наличие - под заказ на июнь. Интересует именно наличие, категоричен в отношении ожидания. Так возник вопрос в стоимости. Менеджер предложила уточнить наличие на складе и перезвонить, клиент против. Видел в ТЦ более дешевле вариант, менеджер взял время уточнить наличие тумб в ТЦ. Договорились о контакте. Итог - по факту звонка.</t>
  </si>
  <si>
    <t>Интересует шкаф с выставки. Интересует состояние шкафа. Менеджер предложил уточнить наличие дефектов и связаться с клиентом. Так же пояснила. что вывезти его пока невозможно из ТЦ.  Также предложила несколько вариантов других шкафов и витринный для Гостинной. подобных, главное условие - без зеркала. Предложила выслать фотографии по Вотсап. Назначена дата контакта. Итог - по факту рассмотрения клиентом фото и состояние шкафа из ТЦ.</t>
  </si>
  <si>
    <t>Оформлен заказ предметы, что изначально выбрал клиент. Не выявлено под что выбирал, не предложены доп. варианты. Так же не обсудили способы оплаты. Итог - продажа.</t>
  </si>
  <si>
    <t>Интересует выставочный образец из ТЦ Москвы снятый с пр-ва. Сама с Спб. Менеджер уточнила условия перемещения, а так о доставке в Питере.  Интересует цвет предмета, запрос фото по ватсап. Клиент дал менеджеру сотовый, договорились созвониться. Итог - назначена дата контакта.</t>
  </si>
  <si>
    <t>Обратился клиент, интересуют спальные предметы Бриансон. Хотели очень посетить салон, посмотреть, потрогать данные предметы. Менеджер предложила прислать живые фотографии данной коллекции. Отправка по вотсап, соответственно контакт назначен там. Итог - по результату просмотра. будет принято решение</t>
  </si>
  <si>
    <t>Обратился клиент, интересует кровать Картирин, интересуется комплектом, что идет с кроватью.Интересовалась условиями и доставкой. Клиент из Ростова. Уточняет наличие магазинов в данной городе. Назначена звонок по результатам. Итог - уточняет информацию для клиента.</t>
  </si>
  <si>
    <t>Обратился клиент, интересует кровать Ирвинг, интересуют условия работы, доставки, что входит в комплект. Просчитал стоимость доставки, услуг и комплекта кровать + основание. ПОпросила выслать расчет по вотсап. Итог - решение примет по результатам просмотра.</t>
  </si>
  <si>
    <t>Обратился клиент с запросом туалетного стола Франсуаза.  Менеджер уточнила наличие и продала данный предмет. Не выявлено, под что подбирается данный стол, не предложены доп. варианты мебели (стулья, зеркало). Итог - продажа.</t>
  </si>
  <si>
    <t xml:space="preserve">Клиент планирует приобрести предметы из коллекции Верди, интересует, стол, стулья, кровать. Со столам необходимо определиться с текстурой. Отправлены живые фото по ватсап. Отлично проконсультировала. Итог - примет решение по результатам подбора цвета стола. </t>
  </si>
  <si>
    <t xml:space="preserve">Клиент покупал еще одну прикроватную тумбу. Не выявила потребность в соотвествии с технологией описанной в чек листе и не расширила чек, в битрикс сделка закрыта и не реализована по непонятным причинам </t>
  </si>
  <si>
    <t xml:space="preserve">Клиент заказывает коллекцию чикаго.Нет работы с возражениями по поводу цены, нет аргумента-польза.Так же чек не расширен.Не соблюдается технология работы с возражениями. Так же нет работы с возражениями при работе с конкурентами. </t>
  </si>
  <si>
    <t xml:space="preserve">Запрос на туалетный столик, плохо выявила потребность, не узнала что еще требуется и к чему подбирают </t>
  </si>
  <si>
    <t xml:space="preserve">Клиент звонил по поводу тумбы, не отработал возражение по поводу цены и по поводу конкурентов </t>
  </si>
  <si>
    <t xml:space="preserve">Клиент звонил по новой коллекции, данной коллекции нигде нет, не предложила альтернативу </t>
  </si>
  <si>
    <t>Клиент звонил по конкретному столу, направляющие вопросы поставили в пользу менеджера, так как была уже конкретная потребность</t>
  </si>
  <si>
    <t xml:space="preserve">Клиент звонил по столу, не совсем устраивает цвет стекла,менеджер обещал отправить фотографии.Плохо выявлена потребность,чек не расширен </t>
  </si>
  <si>
    <t>Клиент просто позвонил узнать стоимость, менеджер озвучила стоимость но так и не смогла удержать клиента и дожать его до заказа</t>
  </si>
  <si>
    <t xml:space="preserve">Хорошо отработала заказ, вопросов нет, но по технологии выявления потребности есть недочеты </t>
  </si>
  <si>
    <t xml:space="preserve">Клиент заказал стол, должны отправить фото в вотсап, не выполняется технология выявления потребности </t>
  </si>
  <si>
    <t xml:space="preserve">Хорошо проконсультировала клиента по коллекции, но не уверенно расширяет чек </t>
  </si>
  <si>
    <t>Менеджер обработала запрос клиента, но не предложила дополнительных позиций.</t>
  </si>
  <si>
    <t>Клиента интересует мебель в спальню. Менеджер задала клиенту проясняющих вопросов, чтобы лучше выявить потребность.</t>
  </si>
  <si>
    <t>Менеджер обработала запрос клиента. Клиент хочет приобрести мебель в спальню. Дополнительных позиций не предложила.</t>
  </si>
  <si>
    <t>Все хорошо.</t>
  </si>
  <si>
    <t>Менеджер не оговорил сроки оплаты и не предложил услуги сервиса.сервисе.</t>
  </si>
  <si>
    <t>Клиента интересует мебель в спальню Менеджер проконсультировала клиента по его запросу.</t>
  </si>
  <si>
    <t xml:space="preserve"> Менеджери не оговорил сроки оплаты и не упомянул о сервисе</t>
  </si>
  <si>
    <t xml:space="preserve"> Менеджер не предложил подходящие товары к заказу клиента.</t>
  </si>
  <si>
    <t xml:space="preserve">Клиента интересует мебель в спальню. Менеджер ответила на все вопросы клиента. </t>
  </si>
  <si>
    <t>Менеджер не уточнил сроки оплаты</t>
  </si>
  <si>
    <t>Менеджер не предложил весь ассортимент мебели. Возможно клиента могла заинтересовать что то еще.</t>
  </si>
  <si>
    <t>Менеджер очень интересно вел беседу с клиентом</t>
  </si>
  <si>
    <t>Менеджер проконсультировал клиента по мебели, пытался расширить чек, хорошо отработал заказ</t>
  </si>
  <si>
    <t>Менеджер не задала направляющие вопросы</t>
  </si>
  <si>
    <t>Не уточнила, нужен ли сервис</t>
  </si>
  <si>
    <t>Менеджер не предложил замену тумбе и не предложил другую мебель, хотя клиент сказал, что дом строится и идет ремонт, значит, много всего нужно</t>
  </si>
  <si>
    <t>Менеджер провел консультацию по мебели, но не попытался выявить дополнительные потребности клиента</t>
  </si>
  <si>
    <t>Менеджер проконсультировала клиента. Смогла его заинтересовать не смотря на возражения.</t>
  </si>
  <si>
    <t>Клиент приобретает мебель в гостиную. Менеджер проконсультировала клиента и ответила на все вопросы.</t>
  </si>
  <si>
    <t>Заинтересовали две кровати. Клиент хочет посмотреть реальные фотографии. Менеджер рассказала про кровати. отправит клиенту на ватсап живые фото. После этого клиент определится.</t>
  </si>
  <si>
    <t>Клиента интересует кровать и тумбы. Менеджер рассказала о коллекции/ наличии/ доставке. На ватсап отправит фотографии и расчет.</t>
  </si>
  <si>
    <t>Интересует витрина. Менеджер подсказала по стоимости. Клиент хочет узнать максимальную скидку. Так как хочет приобрести еще два шкафа и диван. Менеджер предложила посмотреть мебель из салона. Менеджер отправит ссылки на мебель и после этого свяжутся.</t>
  </si>
  <si>
    <t>Клиенту нужен сервант (шкаф) на кухню. Отправит фото кухни и менеджер подберет варианты. Больше ничего не предложила</t>
  </si>
  <si>
    <t xml:space="preserve">Интересует мебель Рауна. Хочет узнать, что есть в наличии. Менеджер узнает, что есть в наличии и по срокам. </t>
  </si>
  <si>
    <t>Нужна односпальная кровать. Менеджер предложила варианты и озвучила цены. Также интересует шкаф для посуды/одежды. Менеджер отправит варианты на ватсап. Все нужно по минимальным ценам. Ранее клиент уже обращалась, но сделка не состоялась.</t>
  </si>
  <si>
    <t>Клиент докупает вешалку в прихожую. Также отправит менеджеру фото тумбочки, чтобы под нее подобрать другую мебель.</t>
  </si>
  <si>
    <t>Клиент собрал мебель в корзину. Менеджер проконсультировала по заказу/доставке/наполнениях. Покупают несколько элементов и именно поэтому хотят дополнительную скидку. Менеджер сказала, что мебель из ТЦ уже с максимальной скидкой. Клиент все таки настоял, чтобы менеджер узнала про скидку. Как только всю информацию уточнит, то свяжется с клиентом.</t>
  </si>
  <si>
    <t>Интересует кровать без изножья. Менеджер предложила варианты, вышлет клиенту.</t>
  </si>
  <si>
    <t>Понравился туалетный стол. Но его нет в наличии. Коллекция снята с производства. Менеджер попробовала подобрать другие варианты. Клиент посмотрит по размерам и свяжутся.</t>
  </si>
  <si>
    <t>Клиента заинтересовала мебель. Хочет знать информацию по доставке в Тамбов. Менеджер по мебели/ размерам проконсультировала. Расчеты отправит на ватсап.</t>
  </si>
  <si>
    <t>Интересует коллекция ТРИО. Видел раньше в ТЦ. Хочет узнать по стоимости. В данный момент дороже, чем клиент видел раньше. Менеджер уточнит по скидке и сообщит. После этого клиент готов еще приобрести другую мебель.</t>
  </si>
  <si>
    <t>Интересует кабинет определенного цвета, нужна скидка. готов оформить заказ, ждет договор. Менеджер отправит фото мебели на вотсап.</t>
  </si>
  <si>
    <t>Клиента интересует коллекция Оскар. Пыталась самостоятельно оформить, но нет почты. Менеджер помогла клиенту.</t>
  </si>
  <si>
    <t xml:space="preserve">Клиента интересует тумба под тв. и сопутствующие товары. готов произвести оплату. менеджер предложил еще полки. </t>
  </si>
  <si>
    <t>интересует определенная модель кровати, поиск самого дешевого варианта. договоренность передачи данных через вотсап. Если дешевле не найдет, то будут сотрудничать</t>
  </si>
  <si>
    <t>Клиент хотела оформить  заказ, возражения по поводу оплаты. Менеджер предложил удобный для клиента вариант.также предложены полки для тумбы. Оформит заказ и отправит на ватсап</t>
  </si>
  <si>
    <t>Ранее приобретали мебель. Сейчас планирует докупить. Выбрала позиции, менеджер уточнит в каком состоянии, так как они находятся в ТЦ</t>
  </si>
  <si>
    <t>Нужен диван по приемлемой цене в наличии. Менеджер подберет варианты и свяжется по ватсапу. Чек не расширен.</t>
  </si>
  <si>
    <t>Менеджер не выявил интерес у клиента, а лишь помог с цветом, далее менеджер не узнал, нужно ли еще что то клиенту, не попытался расширить чек и даже не назначил дату следующего контакта.</t>
  </si>
  <si>
    <t>Менеджер не выявил интерес у клиента, а лишь помог с цветом, далее менеджер не узнал, нужно ли еще что то клиенту, не попытался расширить чек.</t>
  </si>
  <si>
    <t>Менеджер не выявила заинтересованность клиента, клиент указал, что они обставляют вторую спальню, но менеджер не предложила клиенту другую мебель</t>
  </si>
  <si>
    <t>Менеджер сообщил,что передаст заказ личному менеджеру клиента</t>
  </si>
  <si>
    <t>Менеджер оформила заказ, не выявив до конца потребность клиента и не попыталась расширить чек.</t>
  </si>
  <si>
    <t>Клиенту нужен письменный стол Рауна.Менеджер проконсультировал по модели, но не попытался расширить чек.</t>
  </si>
  <si>
    <t>Клиент не мог сориентироваться на сайте по цене. Менеджер проконсультировал по кровати Норд 140, но не пытается расширить чек,</t>
  </si>
  <si>
    <t>Менеджер не предложил свою помощь по оформлению заказа клиенту. Не попытался увеличить чек и не проявил заинтересованности в продаже другой мебели, кроме изначально интересующей клиента</t>
  </si>
  <si>
    <t>Менеджер не выявил точный запрос, что конкретно нужно клиенту и не попытался расширить чек</t>
  </si>
  <si>
    <t xml:space="preserve"> Менеджер не попытался расширить чек. Клиента интересует витрина. Менеджер нашел альтернативу для клиента. Обыграть витрину декором, так как изначально цвет не подошел.</t>
  </si>
  <si>
    <t>Менеджер не попытался расширить чек, когда клиент показал большую потребность и был готов купить любую мебель.</t>
  </si>
  <si>
    <t>Менеджер не пытается расширить чек и выявить дополнительную потребность клиента, но провел консультацию по интересующему товару.</t>
  </si>
  <si>
    <t>Менеджер не попытался расширить чек, но помог в выборе аналога нужного продукта.</t>
  </si>
  <si>
    <t>Менеджер предложил клиенту еще мебель, но у него уже полный комплект. По нему менеджер провел полную консультацию.</t>
  </si>
  <si>
    <t>Клиент закупал весь комплект комнаты, менеджер проконсультировал.</t>
  </si>
  <si>
    <t>Менеджер не попытался расширить чек и увеличить продажи, но провел консультацию по интересующей мебели.</t>
  </si>
  <si>
    <t>Менеджер просчитал комплект, но не смог увеличить скидку,что очень хотелось клиенту</t>
  </si>
  <si>
    <t>Клиента интересует матрас к кровати Бриансон, менеджер провел консультацию по матрасам, но не задал проясняющих вопросов для расширения чека</t>
  </si>
  <si>
    <t>Клиенту нужен стол. Менеджер сообщил, что стол есть в наличии, оформил заказ, но не узнал, нужно ли что-то еще</t>
  </si>
  <si>
    <t>Клиенту нужна спальня коллекции Эльза. менеджер проконсультировал клиента. Предложила матрас.</t>
  </si>
  <si>
    <t>Клиента интересовала коллекция Трио со скидками. Менеджер провел консультацию.</t>
  </si>
  <si>
    <t xml:space="preserve">Клиента Вол-Стрит. Менеджер поверхностно проконсультировала клиента и сделала предварительный расчет.  </t>
  </si>
  <si>
    <t>Менеджер передаст информацию личному менеджеру клиента</t>
  </si>
  <si>
    <t xml:space="preserve">Клиент оформил заказ на туалетный стол Ирвинг. Менеджер уточнила адрес доставки  и пообещала уточнить по поводу цветового решения. </t>
  </si>
  <si>
    <t>Менеджер без инициативно отнесся к расширению чека, но провел хорошую консультацию по диванам, интересующих клиента</t>
  </si>
  <si>
    <t>Менеджер не попытался расширить чек, но очень тщательно помогал клиенту с выбором.</t>
  </si>
  <si>
    <t>Клиент ждет открытия магазинов. Перед покупкой хочет посмотреть своими глазами.</t>
  </si>
  <si>
    <t>Менеджер предложил альтернативные варианты товаров и ответил на все интересующие вопросы клиента, но не расширил чек</t>
  </si>
  <si>
    <t>Менеджер предложил клиенту оповестить его когда будут открыты ТЦ для просмотра выбранного товара</t>
  </si>
  <si>
    <t>Клиент-архитектор (готовит дом), узнавал, можно ли приобрести мебель на заказ, менеджер ответил на все интересующие вопросы и помог клиенту с выбором.</t>
  </si>
  <si>
    <t>Клиенту нужен товар в цвете слоновая кость. Менеджер предложил подходящие варианты, но не узнал дополнительные потребности клиента.</t>
  </si>
  <si>
    <t>Менеджер хорошо отработал заказ</t>
  </si>
  <si>
    <t xml:space="preserve">Менеджер помог клиенту с выбором товара, рассказал про оплату и доставку </t>
  </si>
  <si>
    <t>Клиента интересует рассрочка, менеджер все понятно объяснил.</t>
  </si>
  <si>
    <t>Клиента интересует реальные фотографии коллекции Адажио и Сабрина. Менеджер пришлет подходящие фото</t>
  </si>
  <si>
    <t>Клиент выбирает мебель для квартиры и сроки в течении 2х недель. Менеджер предложил дополнительные товары.</t>
  </si>
  <si>
    <t>Клиенту нужна мебель в квартиру под сдачу по самой минимальной цене. Менеджер предложил самый подходящий вариант.</t>
  </si>
  <si>
    <t>Клиент-дизайнер подбирает в коридор шкаф и вешалку, менеджер предложит определенные варианты после того как пришлют размеры в whats app.</t>
  </si>
  <si>
    <t>Клиента интересует стол туалетный Луиза в цвете белое серебро с оплатой при получении. Менеджер рассказал о всех нюансах в разнице с цветом уже имеющейся мебели и договорились что свяжутся чуть позже.</t>
  </si>
  <si>
    <t>Клиенту интересна акция примерка мебели и три комплекта мебели в разные комнаты. Менеджер предложил выслать живые фото и рассказал нюансы про акцию.</t>
  </si>
  <si>
    <t>Клиента интересует кабинетная мебель коллекции Давили коллекция Бриансон-спальня , в каком месте используется шпон,а где массив.Менеджер все объяснил, но не расширил чек.</t>
  </si>
  <si>
    <t xml:space="preserve">Клиента интересует коллекция Сабрина и есть желание посмотреть в живую в ТЦ.Менеджер предложил отправить живые фото и сообщит информацию когда откроются ТЦ. </t>
  </si>
  <si>
    <t xml:space="preserve">Клиента интересует шкаф Марсель.Менеджер рассказал о транспортной доставке </t>
  </si>
  <si>
    <t>Клиента интересовал просмотр мебели в живую шкафа  Давиль. Менеджер проконсультировала по наличию и составу товара( какие детали из шпона, а какие из массива дуба). Ответила на все интересующие вопросы.</t>
  </si>
  <si>
    <t>Клиента интересует распродажа мебели коллекции Джульетта. Хочет узнать о наличии и расцветках. Менеджер проконсультировал по наличию и обещал уточнить информацию по некоторым предметам.</t>
  </si>
  <si>
    <t xml:space="preserve">Клиент уточнял по поводу открытия ТЦ и коллекция кровать-диван Бриансон. Менеджер проконсультировал, сохранил номер клиента чтобы сообщить информацию по ТЦ. </t>
  </si>
  <si>
    <t xml:space="preserve"> Менеджер оюъяснил сроки доставки. Уточнил по поводу доставки и оплаты. Оформил заказ</t>
  </si>
  <si>
    <t>Клиента интересует письменный стол из коллекции Оскар. Размер не подходит, менеджер объяснил что мебель по индивидуальным размерам не иготовляют и предложила альтернативные варианты.</t>
  </si>
  <si>
    <t>Клиента интересует кровать коллекции Берген и основание. Бельевой ящик не подходит к размеру основания, Менеджер чудесно объяснил все клиенту и устранил проблему.</t>
  </si>
  <si>
    <t>Клиента интересует кровать Стронберг и хочет из сосны. Менеджер объяснил почему такое невозможно.</t>
  </si>
  <si>
    <t>Клиена интересует стелаж и стол в цвете слоновая кость.Ме неджер проконсультировал и спишется с клиентом в вотс аппе для утвержения цвета.</t>
  </si>
  <si>
    <t>Клиента интересует тумба которая находится в Краснодаре и в каком состоянии она.</t>
  </si>
  <si>
    <t xml:space="preserve">Клиента  интересует стол и пуф из коллекции Оскар. Менеджер проконсультировал и предложил прислать фото </t>
  </si>
  <si>
    <t>Клиента интересует кровать и тумба , но дороговато обещал подумать до завтра . Менеджер пришлет в вотс апп фото</t>
  </si>
  <si>
    <t>Клиента интересует тумба тв коллекция Норт , Берген Хедмарк и шкаф витринный.Менеджер проконсультировал клиента по данным позициям.</t>
  </si>
  <si>
    <t>Клиента интересует шкаф-витрина Давиль Менеджер кточнит информацию по ускорению доставки и клиент попросил фото. Но не попытался расширить чек.</t>
  </si>
  <si>
    <t>Были ли возражения - Да или Нет</t>
  </si>
  <si>
    <t xml:space="preserve">Примечания по возражениям, если было </t>
  </si>
  <si>
    <t>Скидка</t>
  </si>
  <si>
    <t>Цвет</t>
  </si>
  <si>
    <t>Не хочет ждать под заказ, нужно наличие</t>
  </si>
  <si>
    <t>Цвет и текстура стола</t>
  </si>
  <si>
    <t>Цена</t>
  </si>
  <si>
    <t xml:space="preserve">Клиент отказался от помощи в выборе другой мебели </t>
  </si>
  <si>
    <t>Менеджер отработал возражения и смог заинтересовать клиента посмотреть на предложение независимо от цены</t>
  </si>
  <si>
    <t>Нужна скидка</t>
  </si>
  <si>
    <t>Нужны минимальные цены</t>
  </si>
  <si>
    <t>Хочет скидку</t>
  </si>
  <si>
    <t xml:space="preserve">хочет скидку </t>
  </si>
  <si>
    <t>Клиент хотел исключительно лично увидеть мебель, менеджер не смог помочь ему с этим вопросом, мялся и не дал точного ответа</t>
  </si>
  <si>
    <t>Клиенту не подошел цвет витрины, менеджер не смог подобрать ему другой подходящий вариант, но смог убедить обыграть витрину декором</t>
  </si>
  <si>
    <t>Бельевой ящик не подходит к размеру основания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</si>
  <si>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</si>
  <si>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</si>
  <si>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Попытка согласовать скидку у руководителя</t>
  </si>
  <si>
    <t>Предложен альтернативный вариант, который понравился клиенту.</t>
  </si>
  <si>
    <t>Предложила уточнить информацию о наличии и перезвонить.</t>
  </si>
  <si>
    <t>Отправлены живые фотографии</t>
  </si>
  <si>
    <t>Отправлены фотографии</t>
  </si>
  <si>
    <t>86,87,88,89,91</t>
  </si>
  <si>
    <t>86,87,88,89</t>
  </si>
  <si>
    <t>Предложила коллекции из салона</t>
  </si>
  <si>
    <t>Подобрала варианты</t>
  </si>
  <si>
    <t>Мебель с тц с максимальной скидкой, но еще уточнить по дополнительной. Также можно воспользоваться рассрочкой.</t>
  </si>
  <si>
    <t>Уточнит информацию</t>
  </si>
  <si>
    <t>уточнить информацию</t>
  </si>
  <si>
    <t>На данную позицию есть скидка</t>
  </si>
  <si>
    <t>86,87,88,89,91 на 1 балл</t>
  </si>
  <si>
    <t>86,87,88,89 на 3 балла</t>
  </si>
  <si>
    <t>86-89</t>
  </si>
  <si>
    <r>
      <t>Статус сделки (</t>
    </r>
    <r>
      <rPr>
        <color rgb="FF00FF00"/>
      </rPr>
      <t>Успешно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</si>
  <si>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</si>
  <si>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Успешно закрыта</t>
  </si>
  <si>
    <t>Упущена</t>
  </si>
  <si>
    <t xml:space="preserve">В работе </t>
  </si>
  <si>
    <t xml:space="preserve">Успешно закрыта </t>
  </si>
  <si>
    <t>Успешно</t>
  </si>
  <si>
    <t>в работе</t>
  </si>
  <si>
    <t>Дата следующего контакта</t>
  </si>
  <si>
    <t>(при появлении акций)</t>
  </si>
  <si>
    <t>Неизвестно</t>
  </si>
  <si>
    <t>-</t>
  </si>
  <si>
    <t>Средний по всем</t>
  </si>
  <si>
    <t>Количество</t>
  </si>
  <si>
    <t>Исходящих</t>
  </si>
  <si>
    <t>Итого целевых</t>
  </si>
  <si>
    <t>С потенциалом продаж</t>
  </si>
  <si>
    <t>Нецелевые</t>
  </si>
  <si>
    <t>Общее количество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</si>
</sst>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dd.MM.yyyy"/>
    <numFmt numFmtId="166" formatCode="dd\.mm\.yyyy"/>
    <numFmt numFmtId="167" formatCode="H:mm:ss"/>
    <numFmt numFmtId="168" formatCode="dd.mm.yy"/>
    <numFmt numFmtId="169" formatCode="d mmmm"/>
  </numFmts>
  <fonts count="32">
    <font>
      <sz val="11.0"/>
      <color rgb="FF000000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b/>
      <sz val="11.0"/>
      <color theme="1"/>
      <name val="Calibri"/>
    </font>
    <font>
      <color rgb="FF2067B0"/>
      <name val="Arial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2067B0"/>
      <name val="Arial"/>
    </font>
    <font>
      <u/>
      <color rgb="FF2067B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OpenSans-Light"/>
    </font>
    <font>
      <color rgb="FF000000"/>
      <name val="Arial"/>
    </font>
    <font>
      <u/>
      <color rgb="FF2067B0"/>
      <name val="Arial"/>
    </font>
    <font>
      <u/>
      <sz val="11.0"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color rgb="FF000000"/>
      <name val="Calibri"/>
    </font>
    <font>
      <b/>
      <sz val="12.0"/>
      <color rgb="FF000000"/>
      <name val="Calibri"/>
    </font>
    <font>
      <color rgb="FF434343"/>
      <name val="Arial"/>
    </font>
    <font>
      <sz val="11.0"/>
      <color rgb="FF00FF00"/>
      <name val="Calibri"/>
    </font>
    <font>
      <sz val="11.0"/>
      <color rgb="FFFF0000"/>
      <name val="Calibri"/>
    </font>
    <font>
      <color rgb="FF00FF00"/>
      <name val="Calibri"/>
    </font>
    <font>
      <color rgb="FFFF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8064A2"/>
        <bgColor rgb="FF8064A2"/>
      </patternFill>
    </fill>
    <fill>
      <patternFill patternType="solid">
        <fgColor rgb="FF00FF00"/>
        <bgColor rgb="FF00FF00"/>
      </patternFill>
    </fill>
    <fill>
      <patternFill patternType="solid">
        <fgColor rgb="FFEEF2F4"/>
        <bgColor rgb="FFEEF2F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</fills>
  <borders count="4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bottom/>
    </border>
    <border>
      <left/>
      <righ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2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3" fillId="2" fontId="2" numFmtId="164" xfId="0" applyAlignment="1" applyBorder="1" applyFill="1" applyFont="1" applyNumberForma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3" fontId="2" numFmtId="0" xfId="0" applyAlignment="1" applyFill="1" applyFont="1">
      <alignment horizontal="center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164" xfId="0" applyAlignment="1" applyFont="1" applyNumberFormat="1">
      <alignment horizontal="center" readingOrder="0" shrinkToFit="0" vertical="center" wrapText="1"/>
    </xf>
    <xf borderId="0" fillId="3" fontId="6" numFmtId="164" xfId="0" applyAlignment="1" applyFont="1" applyNumberForma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3" fillId="0" fontId="6" numFmtId="164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3" fillId="0" fontId="6" numFmtId="164" xfId="0" applyAlignment="1" applyBorder="1" applyFont="1" applyNumberFormat="1">
      <alignment horizontal="center" readingOrder="0" vertical="center"/>
    </xf>
    <xf borderId="0" fillId="3" fontId="7" numFmtId="164" xfId="0" applyAlignment="1" applyFont="1" applyNumberFormat="1">
      <alignment horizontal="center" readingOrder="0" vertical="center"/>
    </xf>
    <xf borderId="4" fillId="0" fontId="7" numFmtId="164" xfId="0" applyAlignment="1" applyBorder="1" applyFont="1" applyNumberFormat="1">
      <alignment horizontal="center" readingOrder="0" vertical="center"/>
    </xf>
    <xf borderId="7" fillId="0" fontId="3" numFmtId="0" xfId="0" applyBorder="1" applyFont="1"/>
    <xf borderId="2" fillId="0" fontId="3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9" fillId="2" fontId="0" numFmtId="0" xfId="0" applyAlignment="1" applyBorder="1" applyFont="1">
      <alignment horizontal="center" readingOrder="0" shrinkToFit="0" vertical="center" wrapText="1"/>
    </xf>
    <xf borderId="10" fillId="2" fontId="0" numFmtId="0" xfId="0" applyAlignment="1" applyBorder="1" applyFont="1">
      <alignment horizontal="center" readingOrder="0" shrinkToFit="0" vertical="center" wrapText="1"/>
    </xf>
    <xf borderId="0" fillId="4" fontId="8" numFmtId="0" xfId="0" applyAlignment="1" applyFill="1" applyFont="1">
      <alignment horizontal="center" vertical="center"/>
    </xf>
    <xf borderId="9" fillId="0" fontId="0" numFmtId="0" xfId="0" applyAlignment="1" applyBorder="1" applyFont="1">
      <alignment horizontal="center" readingOrder="0" shrinkToFit="0" vertical="center" wrapText="1"/>
    </xf>
    <xf borderId="6" fillId="5" fontId="2" numFmtId="165" xfId="0" applyAlignment="1" applyBorder="1" applyFill="1" applyFont="1" applyNumberFormat="1">
      <alignment horizontal="center" vertical="center"/>
    </xf>
    <xf borderId="10" fillId="0" fontId="0" numFmtId="0" xfId="0" applyAlignment="1" applyBorder="1" applyFont="1">
      <alignment horizontal="center" readingOrder="0" shrinkToFit="0" vertical="center" wrapText="1"/>
    </xf>
    <xf borderId="6" fillId="5" fontId="2" numFmtId="9" xfId="0" applyAlignment="1" applyBorder="1" applyFont="1" applyNumberFormat="1">
      <alignment horizontal="center" vertical="center"/>
    </xf>
    <xf borderId="6" fillId="5" fontId="9" numFmtId="0" xfId="0" applyAlignment="1" applyBorder="1" applyFont="1">
      <alignment horizontal="center" shrinkToFit="0" vertical="center" wrapText="1"/>
    </xf>
    <xf borderId="0" fillId="5" fontId="2" numFmtId="9" xfId="0" applyAlignment="1" applyFont="1" applyNumberFormat="1">
      <alignment horizontal="center" vertical="center"/>
    </xf>
    <xf borderId="6" fillId="5" fontId="10" numFmtId="0" xfId="0" applyAlignment="1" applyBorder="1" applyFont="1">
      <alignment horizontal="center" shrinkToFit="0" vertical="center" wrapText="1"/>
    </xf>
    <xf borderId="6" fillId="5" fontId="10" numFmtId="0" xfId="0" applyAlignment="1" applyBorder="1" applyFont="1">
      <alignment horizontal="center" vertical="center"/>
    </xf>
    <xf borderId="6" fillId="5" fontId="10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vertical="center"/>
    </xf>
    <xf borderId="9" fillId="0" fontId="8" numFmtId="0" xfId="0" applyBorder="1" applyFont="1"/>
    <xf borderId="6" fillId="5" fontId="4" numFmtId="0" xfId="0" applyAlignment="1" applyBorder="1" applyFont="1">
      <alignment horizontal="center" vertical="center"/>
    </xf>
    <xf borderId="6" fillId="5" fontId="10" numFmtId="10" xfId="0" applyAlignment="1" applyBorder="1" applyFont="1" applyNumberFormat="1">
      <alignment horizontal="center" readingOrder="0" shrinkToFit="0" vertical="center" wrapText="1"/>
    </xf>
    <xf borderId="6" fillId="5" fontId="2" numFmtId="0" xfId="0" applyAlignment="1" applyBorder="1" applyFont="1">
      <alignment horizontal="center" vertical="center"/>
    </xf>
    <xf borderId="3" fillId="5" fontId="10" numFmtId="0" xfId="0" applyAlignment="1" applyBorder="1" applyFont="1">
      <alignment horizontal="center" shrinkToFit="0" vertical="center" wrapText="1"/>
    </xf>
    <xf borderId="0" fillId="4" fontId="8" numFmtId="0" xfId="0" applyAlignment="1" applyFont="1">
      <alignment horizontal="center" shrinkToFit="0" vertical="center" wrapText="1"/>
    </xf>
    <xf borderId="3" fillId="5" fontId="4" numFmtId="0" xfId="0" applyAlignment="1" applyBorder="1" applyFont="1">
      <alignment horizontal="center" vertical="center"/>
    </xf>
    <xf borderId="9" fillId="6" fontId="0" numFmtId="0" xfId="0" applyAlignment="1" applyBorder="1" applyFill="1" applyFont="1">
      <alignment horizontal="center" readingOrder="0" shrinkToFit="0" vertical="center" wrapText="1"/>
    </xf>
    <xf borderId="6" fillId="0" fontId="8" numFmtId="0" xfId="0" applyBorder="1" applyFont="1"/>
    <xf borderId="6" fillId="2" fontId="11" numFmtId="166" xfId="0" applyAlignment="1" applyBorder="1" applyFont="1" applyNumberFormat="1">
      <alignment horizontal="right" readingOrder="0"/>
    </xf>
    <xf borderId="6" fillId="2" fontId="0" numFmtId="165" xfId="0" applyAlignment="1" applyBorder="1" applyFont="1" applyNumberFormat="1">
      <alignment horizontal="center" readingOrder="0" vertical="center"/>
    </xf>
    <xf borderId="6" fillId="2" fontId="8" numFmtId="10" xfId="0" applyBorder="1" applyFont="1" applyNumberFormat="1"/>
    <xf borderId="6" fillId="2" fontId="0" numFmtId="10" xfId="0" applyAlignment="1" applyBorder="1" applyFont="1" applyNumberFormat="1">
      <alignment horizontal="center" vertical="center"/>
    </xf>
    <xf borderId="6" fillId="2" fontId="8" numFmtId="0" xfId="0" applyBorder="1" applyFont="1"/>
    <xf borderId="6" fillId="0" fontId="8" numFmtId="9" xfId="0" applyBorder="1" applyFont="1" applyNumberFormat="1"/>
    <xf borderId="9" fillId="2" fontId="12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readingOrder="0"/>
    </xf>
    <xf borderId="6" fillId="2" fontId="8" numFmtId="21" xfId="0" applyBorder="1" applyFont="1" applyNumberFormat="1"/>
    <xf borderId="9" fillId="2" fontId="13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9" fillId="2" fontId="5" numFmtId="0" xfId="0" applyAlignment="1" applyBorder="1" applyFont="1">
      <alignment horizontal="center" readingOrder="0" shrinkToFit="0" vertical="center" wrapText="1"/>
    </xf>
    <xf borderId="6" fillId="2" fontId="11" numFmtId="0" xfId="0" applyAlignment="1" applyBorder="1" applyFont="1">
      <alignment readingOrder="0" shrinkToFit="0" wrapText="1"/>
    </xf>
    <xf borderId="6" fillId="0" fontId="8" numFmtId="10" xfId="0" applyBorder="1" applyFont="1" applyNumberFormat="1"/>
    <xf borderId="6" fillId="2" fontId="8" numFmtId="49" xfId="0" applyAlignment="1" applyBorder="1" applyFont="1" applyNumberFormat="1">
      <alignment horizontal="right"/>
    </xf>
    <xf borderId="6" fillId="2" fontId="8" numFmtId="10" xfId="0" applyAlignment="1" applyBorder="1" applyFont="1" applyNumberFormat="1">
      <alignment horizontal="right"/>
    </xf>
    <xf borderId="6" fillId="0" fontId="8" numFmtId="167" xfId="0" applyBorder="1" applyFont="1" applyNumberFormat="1"/>
    <xf borderId="6" fillId="2" fontId="8" numFmtId="46" xfId="0" applyBorder="1" applyFont="1" applyNumberFormat="1"/>
    <xf borderId="6" fillId="0" fontId="0" numFmtId="9" xfId="0" applyBorder="1" applyFont="1" applyNumberFormat="1"/>
    <xf borderId="6" fillId="7" fontId="0" numFmtId="0" xfId="0" applyAlignment="1" applyBorder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6" fillId="7" fontId="0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readingOrder="0" shrinkToFit="0" vertical="center" wrapText="1"/>
    </xf>
    <xf borderId="9" fillId="8" fontId="0" numFmtId="0" xfId="0" applyAlignment="1" applyBorder="1" applyFill="1" applyFont="1">
      <alignment horizontal="center" readingOrder="0" shrinkToFit="0" vertical="center" wrapText="1"/>
    </xf>
    <xf borderId="6" fillId="0" fontId="8" numFmtId="46" xfId="0" applyBorder="1" applyFont="1" applyNumberFormat="1"/>
    <xf borderId="9" fillId="0" fontId="7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vertical="center"/>
    </xf>
    <xf borderId="6" fillId="8" fontId="0" numFmtId="0" xfId="0" applyAlignment="1" applyBorder="1" applyFont="1">
      <alignment shrinkToFit="0" wrapText="1"/>
    </xf>
    <xf borderId="6" fillId="0" fontId="0" numFmtId="10" xfId="0" applyAlignment="1" applyBorder="1" applyFont="1" applyNumberFormat="1">
      <alignment horizontal="center" vertical="center"/>
    </xf>
    <xf borderId="6" fillId="0" fontId="8" numFmtId="49" xfId="0" applyAlignment="1" applyBorder="1" applyFont="1" applyNumberFormat="1">
      <alignment horizontal="right"/>
    </xf>
    <xf borderId="6" fillId="0" fontId="8" numFmtId="0" xfId="0" applyAlignment="1" applyBorder="1" applyFont="1">
      <alignment horizontal="right"/>
    </xf>
    <xf borderId="6" fillId="7" fontId="14" numFmtId="0" xfId="0" applyAlignment="1" applyBorder="1" applyFont="1">
      <alignment horizontal="center" readingOrder="0" shrinkToFit="0" vertical="center" wrapText="1"/>
    </xf>
    <xf borderId="6" fillId="0" fontId="0" numFmtId="0" xfId="0" applyBorder="1" applyFont="1"/>
    <xf borderId="6" fillId="8" fontId="15" numFmtId="0" xfId="0" applyAlignment="1" applyBorder="1" applyFont="1">
      <alignment horizontal="center" readingOrder="0" shrinkToFit="0" vertical="center" wrapText="1"/>
    </xf>
    <xf borderId="6" fillId="8" fontId="8" numFmtId="0" xfId="0" applyAlignment="1" applyBorder="1" applyFont="1">
      <alignment vertical="center"/>
    </xf>
    <xf borderId="0" fillId="0" fontId="0" numFmtId="0" xfId="0" applyAlignment="1" applyFont="1">
      <alignment horizontal="center"/>
    </xf>
    <xf borderId="6" fillId="0" fontId="8" numFmtId="21" xfId="0" applyBorder="1" applyFont="1" applyNumberFormat="1"/>
    <xf borderId="6" fillId="7" fontId="16" numFmtId="0" xfId="0" applyAlignment="1" applyBorder="1" applyFont="1">
      <alignment readingOrder="0" shrinkToFit="0" wrapText="1"/>
    </xf>
    <xf borderId="6" fillId="7" fontId="8" numFmtId="0" xfId="0" applyBorder="1" applyFont="1"/>
    <xf borderId="6" fillId="0" fontId="0" numFmtId="0" xfId="0" applyAlignment="1" applyBorder="1" applyFont="1">
      <alignment horizontal="center"/>
    </xf>
    <xf borderId="6" fillId="8" fontId="17" numFmtId="0" xfId="0" applyAlignment="1" applyBorder="1" applyFont="1">
      <alignment readingOrder="0" shrinkToFit="0" wrapText="1"/>
    </xf>
    <xf borderId="6" fillId="2" fontId="0" numFmtId="10" xfId="0" applyAlignment="1" applyBorder="1" applyFont="1" applyNumberFormat="1">
      <alignment horizontal="center"/>
    </xf>
    <xf borderId="6" fillId="8" fontId="8" numFmtId="0" xfId="0" applyBorder="1" applyFont="1"/>
    <xf borderId="9" fillId="6" fontId="11" numFmtId="0" xfId="0" applyAlignment="1" applyBorder="1" applyFont="1">
      <alignment horizontal="center" readingOrder="0" shrinkToFit="0" vertical="center" wrapText="1"/>
    </xf>
    <xf borderId="6" fillId="2" fontId="8" numFmtId="0" xfId="0" applyAlignment="1" applyBorder="1" applyFont="1">
      <alignment horizontal="right"/>
    </xf>
    <xf borderId="9" fillId="6" fontId="18" numFmtId="0" xfId="0" applyAlignment="1" applyBorder="1" applyFont="1">
      <alignment horizontal="center" readingOrder="0" shrinkToFit="0" vertical="center" wrapText="1"/>
    </xf>
    <xf borderId="6" fillId="0" fontId="0" numFmtId="46" xfId="0" applyAlignment="1" applyBorder="1" applyFont="1" applyNumberFormat="1">
      <alignment horizontal="center" vertical="center"/>
    </xf>
    <xf borderId="9" fillId="2" fontId="19" numFmtId="0" xfId="0" applyAlignment="1" applyBorder="1" applyFont="1">
      <alignment horizontal="center" readingOrder="0" shrinkToFit="0" vertical="center" wrapText="1"/>
    </xf>
    <xf borderId="11" fillId="2" fontId="8" numFmtId="0" xfId="0" applyBorder="1" applyFont="1"/>
    <xf borderId="12" fillId="2" fontId="8" numFmtId="49" xfId="0" applyBorder="1" applyFont="1" applyNumberFormat="1"/>
    <xf borderId="12" fillId="2" fontId="8" numFmtId="10" xfId="0" applyBorder="1" applyFont="1" applyNumberFormat="1"/>
    <xf borderId="12" fillId="2" fontId="8" numFmtId="0" xfId="0" applyBorder="1" applyFont="1"/>
    <xf borderId="6" fillId="0" fontId="8" numFmtId="3" xfId="0" applyBorder="1" applyFont="1" applyNumberFormat="1"/>
    <xf borderId="12" fillId="2" fontId="8" numFmtId="46" xfId="0" applyBorder="1" applyFont="1" applyNumberFormat="1"/>
    <xf borderId="9" fillId="2" fontId="19" numFmtId="0" xfId="0" applyAlignment="1" applyBorder="1" applyFont="1">
      <alignment horizontal="center" readingOrder="0" shrinkToFit="0" vertical="center" wrapText="1"/>
    </xf>
    <xf borderId="9" fillId="2" fontId="0" numFmtId="10" xfId="0" applyAlignment="1" applyBorder="1" applyFont="1" applyNumberFormat="1">
      <alignment horizontal="center" vertical="center"/>
    </xf>
    <xf borderId="6" fillId="2" fontId="8" numFmtId="10" xfId="0" applyAlignment="1" applyBorder="1" applyFont="1" applyNumberFormat="1">
      <alignment horizontal="center"/>
    </xf>
    <xf borderId="6" fillId="0" fontId="0" numFmtId="0" xfId="0" applyAlignment="1" applyBorder="1" applyFont="1">
      <alignment horizontal="right"/>
    </xf>
    <xf borderId="6" fillId="2" fontId="8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6" fillId="0" fontId="7" numFmtId="0" xfId="0" applyBorder="1" applyFont="1"/>
    <xf borderId="6" fillId="0" fontId="7" numFmtId="10" xfId="0" applyAlignment="1" applyBorder="1" applyFont="1" applyNumberFormat="1">
      <alignment horizontal="center"/>
    </xf>
    <xf borderId="6" fillId="0" fontId="7" numFmtId="10" xfId="0" applyBorder="1" applyFont="1" applyNumberFormat="1"/>
    <xf borderId="10" fillId="2" fontId="20" numFmtId="0" xfId="0" applyAlignment="1" applyBorder="1" applyFont="1">
      <alignment horizontal="center" readingOrder="0" shrinkToFit="0" vertical="center" wrapText="1"/>
    </xf>
    <xf borderId="6" fillId="0" fontId="7" numFmtId="21" xfId="0" applyBorder="1" applyFont="1" applyNumberFormat="1"/>
    <xf borderId="13" fillId="2" fontId="8" numFmtId="0" xfId="0" applyBorder="1" applyFont="1"/>
    <xf borderId="6" fillId="0" fontId="7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3" fontId="7" numFmtId="0" xfId="0" applyFont="1"/>
    <xf borderId="9" fillId="2" fontId="21" numFmtId="0" xfId="0" applyAlignment="1" applyBorder="1" applyFont="1">
      <alignment horizontal="center" readingOrder="0" shrinkToFit="0" vertical="center" wrapText="1"/>
    </xf>
    <xf borderId="0" fillId="2" fontId="7" numFmtId="0" xfId="0" applyFont="1"/>
    <xf borderId="5" fillId="2" fontId="5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0" fontId="3" numFmtId="0" xfId="0" applyBorder="1" applyFont="1"/>
    <xf borderId="6" fillId="2" fontId="0" numFmtId="46" xfId="0" applyAlignment="1" applyBorder="1" applyFont="1" applyNumberFormat="1">
      <alignment horizontal="center" readingOrder="0" shrinkToFit="0" vertical="center" wrapText="1"/>
    </xf>
    <xf borderId="3" fillId="2" fontId="0" numFmtId="46" xfId="0" applyAlignment="1" applyBorder="1" applyFont="1" applyNumberFormat="1">
      <alignment horizontal="center" readingOrder="0" shrinkToFit="0" vertical="center" wrapText="1"/>
    </xf>
    <xf borderId="0" fillId="4" fontId="8" numFmtId="46" xfId="0" applyAlignment="1" applyFont="1" applyNumberFormat="1">
      <alignment horizontal="center" vertical="center"/>
    </xf>
    <xf borderId="5" fillId="2" fontId="0" numFmtId="46" xfId="0" applyAlignment="1" applyBorder="1" applyFont="1" applyNumberFormat="1">
      <alignment horizontal="center" readingOrder="0" shrinkToFit="0" vertical="center" wrapText="1"/>
    </xf>
    <xf borderId="6" fillId="0" fontId="8" numFmtId="21" xfId="0" applyAlignment="1" applyBorder="1" applyFont="1" applyNumberFormat="1">
      <alignment horizontal="center" readingOrder="0" shrinkToFit="0" vertical="center" wrapText="1"/>
    </xf>
    <xf borderId="0" fillId="4" fontId="8" numFmtId="0" xfId="0" applyAlignment="1" applyFont="1">
      <alignment horizontal="center" vertical="center"/>
    </xf>
    <xf borderId="6" fillId="0" fontId="8" numFmtId="167" xfId="0" applyAlignment="1" applyBorder="1" applyFont="1" applyNumberFormat="1">
      <alignment horizontal="center" readingOrder="0" shrinkToFit="0" vertical="center" wrapText="1"/>
    </xf>
    <xf borderId="3" fillId="0" fontId="8" numFmtId="167" xfId="0" applyAlignment="1" applyBorder="1" applyFont="1" applyNumberFormat="1">
      <alignment horizontal="center" readingOrder="0" shrinkToFit="0" vertical="center" wrapText="1"/>
    </xf>
    <xf borderId="5" fillId="0" fontId="8" numFmtId="167" xfId="0" applyAlignment="1" applyBorder="1" applyFont="1" applyNumberFormat="1">
      <alignment horizontal="center" readingOrder="0" shrinkToFit="0" vertical="center" wrapText="1"/>
    </xf>
    <xf borderId="6" fillId="2" fontId="0" numFmtId="46" xfId="0" applyAlignment="1" applyBorder="1" applyFont="1" applyNumberFormat="1">
      <alignment horizontal="center" shrinkToFit="0" vertical="center" wrapText="1"/>
    </xf>
    <xf borderId="6" fillId="0" fontId="7" numFmtId="21" xfId="0" applyAlignment="1" applyBorder="1" applyFont="1" applyNumberFormat="1">
      <alignment horizontal="center" readingOrder="0" shrinkToFit="0" vertical="center" wrapText="1"/>
    </xf>
    <xf borderId="0" fillId="3" fontId="7" numFmtId="21" xfId="0" applyAlignment="1" applyFont="1" applyNumberFormat="1">
      <alignment horizontal="center" readingOrder="0" shrinkToFit="0" vertical="center" wrapText="1"/>
    </xf>
    <xf borderId="3" fillId="0" fontId="7" numFmtId="21" xfId="0" applyAlignment="1" applyBorder="1" applyFont="1" applyNumberForma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5" fillId="0" fontId="7" numFmtId="21" xfId="0" applyAlignment="1" applyBorder="1" applyFont="1" applyNumberFormat="1">
      <alignment horizontal="center" readingOrder="0" shrinkToFit="0" vertical="center" wrapText="1"/>
    </xf>
    <xf borderId="6" fillId="0" fontId="7" numFmtId="21" xfId="0" applyAlignment="1" applyBorder="1" applyFont="1" applyNumberFormat="1">
      <alignment horizontal="center" readingOrder="0" vertical="center"/>
    </xf>
    <xf borderId="14" fillId="0" fontId="22" numFmtId="0" xfId="0" applyAlignment="1" applyBorder="1" applyFont="1">
      <alignment horizontal="center" shrinkToFit="0" vertical="center" wrapText="1"/>
    </xf>
    <xf borderId="20" fillId="0" fontId="22" numFmtId="0" xfId="0" applyAlignment="1" applyBorder="1" applyFont="1">
      <alignment horizontal="center" shrinkToFit="0" vertical="center" wrapText="1"/>
    </xf>
    <xf borderId="21" fillId="9" fontId="22" numFmtId="0" xfId="0" applyAlignment="1" applyBorder="1" applyFill="1" applyFont="1">
      <alignment horizontal="center" shrinkToFit="0" vertical="center" wrapText="1"/>
    </xf>
    <xf borderId="20" fillId="2" fontId="23" numFmtId="0" xfId="0" applyAlignment="1" applyBorder="1" applyFont="1">
      <alignment horizontal="center" shrinkToFit="0" vertical="center" wrapText="1"/>
    </xf>
    <xf borderId="6" fillId="2" fontId="0" numFmtId="0" xfId="0" applyAlignment="1" applyBorder="1" applyFont="1">
      <alignment horizontal="center" shrinkToFit="0" vertical="center" wrapText="1"/>
    </xf>
    <xf borderId="6" fillId="2" fontId="0" numFmtId="0" xfId="0" applyAlignment="1" applyBorder="1" applyFont="1">
      <alignment horizontal="center" readingOrder="0" shrinkToFit="0" vertical="center" wrapText="1"/>
    </xf>
    <xf borderId="6" fillId="2" fontId="0" numFmtId="10" xfId="0" applyAlignment="1" applyBorder="1" applyFont="1" applyNumberFormat="1">
      <alignment horizontal="center" shrinkToFit="0" vertical="center" wrapText="1"/>
    </xf>
    <xf borderId="3" fillId="2" fontId="0" numFmtId="0" xfId="0" applyAlignment="1" applyBorder="1" applyFont="1">
      <alignment horizontal="center" readingOrder="0" shrinkToFit="0" vertical="center" wrapText="1"/>
    </xf>
    <xf borderId="5" fillId="2" fontId="0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6" fillId="2" fontId="0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6" fillId="0" fontId="22" numFmtId="0" xfId="0" applyAlignment="1" applyBorder="1" applyFont="1">
      <alignment horizontal="center" shrinkToFit="0" vertical="center" wrapText="1"/>
    </xf>
    <xf borderId="23" fillId="9" fontId="22" numFmtId="0" xfId="0" applyAlignment="1" applyBorder="1" applyFont="1">
      <alignment horizontal="center" shrinkToFit="0" vertical="center" wrapText="1"/>
    </xf>
    <xf borderId="6" fillId="2" fontId="23" numFmtId="0" xfId="0" applyAlignment="1" applyBorder="1" applyFont="1">
      <alignment horizontal="center" shrinkToFit="0" vertical="center" wrapText="1"/>
    </xf>
    <xf borderId="6" fillId="8" fontId="7" numFmtId="0" xfId="0" applyAlignment="1" applyBorder="1" applyFont="1">
      <alignment horizontal="center" readingOrder="0" shrinkToFit="0" vertical="center" wrapText="1"/>
    </xf>
    <xf borderId="6" fillId="8" fontId="0" numFmtId="0" xfId="0" applyAlignment="1" applyBorder="1" applyFont="1">
      <alignment horizontal="center" readingOrder="0" shrinkToFit="0" vertical="center" wrapText="1"/>
    </xf>
    <xf borderId="3" fillId="8" fontId="0" numFmtId="0" xfId="0" applyAlignment="1" applyBorder="1" applyFont="1">
      <alignment horizontal="center" readingOrder="0" shrinkToFit="0" vertical="center" wrapText="1"/>
    </xf>
    <xf borderId="6" fillId="8" fontId="8" numFmtId="0" xfId="0" applyAlignment="1" applyBorder="1" applyFont="1">
      <alignment horizontal="center" readingOrder="0" shrinkToFit="0" vertical="center" wrapText="1"/>
    </xf>
    <xf borderId="6" fillId="2" fontId="7" numFmtId="0" xfId="0" applyAlignment="1" applyBorder="1" applyFont="1">
      <alignment horizontal="center" readingOrder="0" shrinkToFit="0" vertical="center" wrapText="1"/>
    </xf>
    <xf borderId="23" fillId="7" fontId="22" numFmtId="0" xfId="0" applyAlignment="1" applyBorder="1" applyFont="1">
      <alignment horizontal="center" shrinkToFit="0" vertical="center" wrapText="1"/>
    </xf>
    <xf borderId="6" fillId="2" fontId="0" numFmtId="0" xfId="0" applyAlignment="1" applyBorder="1" applyFont="1">
      <alignment horizontal="center" shrinkToFit="0" vertical="center" wrapText="1"/>
    </xf>
    <xf borderId="0" fillId="3" fontId="7" numFmtId="0" xfId="0" applyAlignment="1" applyFont="1">
      <alignment horizontal="center" shrinkToFit="0" vertical="center" wrapText="1"/>
    </xf>
    <xf borderId="24" fillId="0" fontId="3" numFmtId="0" xfId="0" applyBorder="1" applyFont="1"/>
    <xf borderId="9" fillId="0" fontId="22" numFmtId="0" xfId="0" applyAlignment="1" applyBorder="1" applyFont="1">
      <alignment horizontal="center" shrinkToFit="0" vertical="center" wrapText="1"/>
    </xf>
    <xf borderId="12" fillId="7" fontId="22" numFmtId="0" xfId="0" applyAlignment="1" applyBorder="1" applyFont="1">
      <alignment horizontal="center" shrinkToFit="0" vertical="center" wrapText="1"/>
    </xf>
    <xf borderId="25" fillId="2" fontId="23" numFmtId="0" xfId="0" applyAlignment="1" applyBorder="1" applyFont="1">
      <alignment horizontal="center" shrinkToFit="0" vertical="center" wrapText="1"/>
    </xf>
    <xf borderId="20" fillId="7" fontId="22" numFmtId="0" xfId="0" applyAlignment="1" applyBorder="1" applyFont="1">
      <alignment horizontal="center" shrinkToFit="0" vertical="center" wrapText="1"/>
    </xf>
    <xf borderId="5" fillId="2" fontId="0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7" fontId="22" numFmtId="0" xfId="0" applyAlignment="1" applyBorder="1" applyFont="1">
      <alignment horizontal="center" shrinkToFit="0" vertical="center" wrapText="1"/>
    </xf>
    <xf borderId="6" fillId="10" fontId="22" numFmtId="0" xfId="0" applyAlignment="1" applyBorder="1" applyFill="1" applyFont="1">
      <alignment horizontal="center" shrinkToFit="0" vertical="center" wrapText="1"/>
    </xf>
    <xf borderId="6" fillId="9" fontId="22" numFmtId="0" xfId="0" applyAlignment="1" applyBorder="1" applyFont="1">
      <alignment horizontal="center" shrinkToFit="0" vertical="center" wrapText="1"/>
    </xf>
    <xf borderId="6" fillId="11" fontId="23" numFmtId="0" xfId="0" applyAlignment="1" applyBorder="1" applyFill="1" applyFont="1">
      <alignment horizontal="center" shrinkToFit="0" vertical="center" wrapText="1"/>
    </xf>
    <xf borderId="5" fillId="8" fontId="0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3" fillId="8" fontId="8" numFmtId="0" xfId="0" applyAlignment="1" applyBorder="1" applyFont="1">
      <alignment horizontal="center" readingOrder="0" shrinkToFit="0" vertical="center" wrapText="1"/>
    </xf>
    <xf borderId="5" fillId="8" fontId="8" numFmtId="0" xfId="0" applyAlignment="1" applyBorder="1" applyFont="1">
      <alignment horizontal="center" readingOrder="0" shrinkToFit="0" vertical="center" wrapText="1"/>
    </xf>
    <xf borderId="6" fillId="8" fontId="0" numFmtId="0" xfId="0" applyAlignment="1" applyBorder="1" applyFont="1">
      <alignment horizontal="center" shrinkToFit="0" vertical="center" wrapText="1"/>
    </xf>
    <xf borderId="3" fillId="12" fontId="7" numFmtId="0" xfId="0" applyAlignment="1" applyBorder="1" applyFill="1" applyFont="1">
      <alignment horizontal="center" readingOrder="0" shrinkToFit="0" vertical="center" wrapText="1"/>
    </xf>
    <xf borderId="3" fillId="8" fontId="7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6" fillId="13" fontId="23" numFmtId="0" xfId="0" applyAlignment="1" applyBorder="1" applyFill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0" vertical="center"/>
    </xf>
    <xf borderId="3" fillId="2" fontId="0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vertical="center"/>
    </xf>
    <xf borderId="6" fillId="11" fontId="24" numFmtId="0" xfId="0" applyAlignment="1" applyBorder="1" applyFont="1">
      <alignment horizontal="center" shrinkToFit="0" vertical="center" wrapText="1"/>
    </xf>
    <xf borderId="6" fillId="13" fontId="23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6" fillId="2" fontId="8" numFmtId="0" xfId="0" applyAlignment="1" applyBorder="1" applyFont="1">
      <alignment horizontal="center" vertical="center"/>
    </xf>
    <xf borderId="6" fillId="2" fontId="7" numFmtId="0" xfId="0" applyAlignment="1" applyBorder="1" applyFont="1">
      <alignment horizontal="center" shrinkToFit="0" vertical="center" wrapText="1"/>
    </xf>
    <xf borderId="26" fillId="0" fontId="22" numFmtId="0" xfId="0" applyAlignment="1" applyBorder="1" applyFont="1">
      <alignment horizontal="center" shrinkToFit="0" vertical="center" wrapText="1"/>
    </xf>
    <xf borderId="27" fillId="7" fontId="22" numFmtId="0" xfId="0" applyAlignment="1" applyBorder="1" applyFont="1">
      <alignment horizontal="center" shrinkToFit="0" vertical="center" wrapText="1"/>
    </xf>
    <xf borderId="28" fillId="2" fontId="23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9" fillId="7" fontId="22" numFmtId="0" xfId="0" applyAlignment="1" applyBorder="1" applyFont="1">
      <alignment horizontal="center" shrinkToFit="0" vertical="center" wrapText="1"/>
    </xf>
    <xf borderId="30" fillId="2" fontId="23" numFmtId="0" xfId="0" applyAlignment="1" applyBorder="1" applyFont="1">
      <alignment horizontal="center" shrinkToFit="0" vertical="center" wrapText="1"/>
    </xf>
    <xf borderId="6" fillId="2" fontId="22" numFmtId="0" xfId="0" applyAlignment="1" applyBorder="1" applyFont="1">
      <alignment horizontal="center" shrinkToFit="0" vertical="center" wrapText="1"/>
    </xf>
    <xf borderId="6" fillId="8" fontId="7" numFmtId="0" xfId="0" applyAlignment="1" applyBorder="1" applyFont="1">
      <alignment horizontal="center" readingOrder="0"/>
    </xf>
    <xf borderId="31" fillId="0" fontId="22" numFmtId="0" xfId="0" applyAlignment="1" applyBorder="1" applyFont="1">
      <alignment horizontal="center" shrinkToFit="0" vertical="center" wrapText="1"/>
    </xf>
    <xf borderId="32" fillId="2" fontId="23" numFmtId="0" xfId="0" applyAlignment="1" applyBorder="1" applyFont="1">
      <alignment horizontal="center" shrinkToFit="0" vertical="center" wrapText="1"/>
    </xf>
    <xf borderId="6" fillId="8" fontId="25" numFmtId="0" xfId="0" applyAlignment="1" applyBorder="1" applyFont="1">
      <alignment horizontal="center" readingOrder="0" shrinkToFit="0" vertical="center" wrapText="1"/>
    </xf>
    <xf borderId="33" fillId="0" fontId="22" numFmtId="0" xfId="0" applyAlignment="1" applyBorder="1" applyFont="1">
      <alignment horizontal="center" shrinkToFit="0" vertical="center" wrapText="1"/>
    </xf>
    <xf borderId="34" fillId="0" fontId="22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6" fillId="0" fontId="23" numFmtId="0" xfId="0" applyAlignment="1" applyBorder="1" applyFont="1">
      <alignment horizontal="center" shrinkToFit="0" vertical="center" wrapText="1"/>
    </xf>
    <xf borderId="25" fillId="7" fontId="22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36" fillId="0" fontId="22" numFmtId="0" xfId="0" applyAlignment="1" applyBorder="1" applyFont="1">
      <alignment horizontal="center" shrinkToFit="0" vertical="center" wrapText="1"/>
    </xf>
    <xf borderId="37" fillId="2" fontId="23" numFmtId="0" xfId="0" applyAlignment="1" applyBorder="1" applyFont="1">
      <alignment horizontal="center" shrinkToFit="0" vertical="center" wrapText="1"/>
    </xf>
    <xf borderId="38" fillId="0" fontId="22" numFmtId="0" xfId="0" applyAlignment="1" applyBorder="1" applyFont="1">
      <alignment horizontal="center" shrinkToFit="0" vertical="center" wrapText="1"/>
    </xf>
    <xf borderId="39" fillId="2" fontId="23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2" fontId="23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horizontal="center" shrinkToFit="0" vertical="center" wrapText="1"/>
    </xf>
    <xf borderId="42" fillId="2" fontId="1" numFmtId="0" xfId="0" applyAlignment="1" applyBorder="1" applyFont="1">
      <alignment horizontal="center" shrinkToFit="0" vertical="center" wrapText="1"/>
    </xf>
    <xf borderId="6" fillId="2" fontId="0" numFmtId="49" xfId="0" applyAlignment="1" applyBorder="1" applyFont="1" applyNumberFormat="1">
      <alignment horizontal="center" shrinkToFit="0" vertical="center" wrapText="1"/>
    </xf>
    <xf borderId="3" fillId="2" fontId="26" numFmtId="0" xfId="0" applyAlignment="1" applyBorder="1" applyFont="1">
      <alignment horizontal="center" shrinkToFit="0" vertical="center" wrapText="1"/>
    </xf>
    <xf borderId="3" fillId="2" fontId="0" numFmtId="10" xfId="0" applyAlignment="1" applyBorder="1" applyFont="1" applyNumberFormat="1">
      <alignment horizontal="center" shrinkToFit="0" vertical="center" wrapText="1"/>
    </xf>
    <xf borderId="0" fillId="4" fontId="8" numFmtId="10" xfId="0" applyAlignment="1" applyFont="1" applyNumberFormat="1">
      <alignment horizontal="center" vertical="center"/>
    </xf>
    <xf borderId="6" fillId="0" fontId="8" numFmtId="10" xfId="0" applyAlignment="1" applyBorder="1" applyFont="1" applyNumberFormat="1">
      <alignment horizontal="center" shrinkToFit="0" vertical="center" wrapText="1"/>
    </xf>
    <xf borderId="3" fillId="0" fontId="8" numFmtId="10" xfId="0" applyAlignment="1" applyBorder="1" applyFont="1" applyNumberFormat="1">
      <alignment horizontal="center" shrinkToFit="0" vertical="center" wrapText="1"/>
    </xf>
    <xf borderId="5" fillId="0" fontId="8" numFmtId="10" xfId="0" applyAlignment="1" applyBorder="1" applyFont="1" applyNumberFormat="1">
      <alignment horizontal="center" shrinkToFit="0" vertical="center" wrapText="1"/>
    </xf>
    <xf borderId="6" fillId="0" fontId="7" numFmtId="10" xfId="0" applyAlignment="1" applyBorder="1" applyFont="1" applyNumberFormat="1">
      <alignment horizontal="center" shrinkToFit="0" vertical="center" wrapText="1"/>
    </xf>
    <xf borderId="0" fillId="3" fontId="7" numFmtId="10" xfId="0" applyAlignment="1" applyFont="1" applyNumberFormat="1">
      <alignment horizontal="center" shrinkToFit="0" vertical="center" wrapText="1"/>
    </xf>
    <xf borderId="3" fillId="0" fontId="7" numFmtId="10" xfId="0" applyAlignment="1" applyBorder="1" applyFont="1" applyNumberFormat="1">
      <alignment horizontal="center" shrinkToFit="0" vertical="center" wrapText="1"/>
    </xf>
    <xf borderId="5" fillId="0" fontId="7" numFmtId="10" xfId="0" applyAlignment="1" applyBorder="1" applyFont="1" applyNumberFormat="1">
      <alignment horizontal="center" shrinkToFit="0" vertical="center" wrapText="1"/>
    </xf>
    <xf borderId="6" fillId="0" fontId="7" numFmtId="10" xfId="0" applyAlignment="1" applyBorder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5" fontId="7" numFmtId="0" xfId="0" applyAlignment="1" applyBorder="1" applyFont="1">
      <alignment horizontal="center" readingOrder="0" shrinkToFit="0" vertical="center" wrapText="1"/>
    </xf>
    <xf borderId="5" fillId="2" fontId="7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readingOrder="0" shrinkToFit="0" vertical="center" wrapText="1"/>
    </xf>
    <xf borderId="6" fillId="2" fontId="27" numFmtId="0" xfId="0" applyAlignment="1" applyBorder="1" applyFont="1">
      <alignment horizontal="center" readingOrder="0" shrinkToFit="0" vertical="center" wrapText="1"/>
    </xf>
    <xf borderId="6" fillId="2" fontId="19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6" fillId="2" fontId="28" numFmtId="0" xfId="0" applyAlignment="1" applyBorder="1" applyFont="1">
      <alignment horizontal="center" readingOrder="0" shrinkToFit="0" vertical="center" wrapText="1"/>
    </xf>
    <xf borderId="0" fillId="3" fontId="8" numFmtId="0" xfId="0" applyAlignment="1" applyFont="1">
      <alignment horizontal="center" vertical="center"/>
    </xf>
    <xf borderId="5" fillId="2" fontId="28" numFmtId="0" xfId="0" applyAlignment="1" applyBorder="1" applyFont="1">
      <alignment horizontal="center" readingOrder="0" shrinkToFit="0" vertical="center" wrapText="1"/>
    </xf>
    <xf borderId="6" fillId="2" fontId="29" numFmtId="0" xfId="0" applyAlignment="1" applyBorder="1" applyFont="1">
      <alignment horizontal="center" readingOrder="0" shrinkToFit="0" vertical="center" wrapText="1"/>
    </xf>
    <xf borderId="6" fillId="0" fontId="29" numFmtId="0" xfId="0" applyAlignment="1" applyBorder="1" applyFont="1">
      <alignment horizontal="center" readingOrder="0" shrinkToFit="0" vertical="center" wrapText="1"/>
    </xf>
    <xf borderId="5" fillId="0" fontId="29" numFmtId="0" xfId="0" applyAlignment="1" applyBorder="1" applyFont="1">
      <alignment horizontal="center" readingOrder="0" shrinkToFit="0" vertical="center" wrapText="1"/>
    </xf>
    <xf borderId="6" fillId="0" fontId="28" numFmtId="0" xfId="0" applyAlignment="1" applyBorder="1" applyFont="1">
      <alignment horizontal="center" readingOrder="0" shrinkToFit="0" vertical="center" wrapText="1"/>
    </xf>
    <xf borderId="6" fillId="0" fontId="30" numFmtId="0" xfId="0" applyAlignment="1" applyBorder="1" applyFont="1">
      <alignment horizontal="center" readingOrder="0" shrinkToFit="0" vertical="center" wrapText="1"/>
    </xf>
    <xf borderId="6" fillId="0" fontId="31" numFmtId="0" xfId="0" applyAlignment="1" applyBorder="1" applyFont="1">
      <alignment horizontal="center" readingOrder="0" shrinkToFit="0" vertical="center" wrapText="1"/>
    </xf>
    <xf borderId="6" fillId="0" fontId="25" numFmtId="0" xfId="0" applyAlignment="1" applyBorder="1" applyFont="1">
      <alignment horizontal="center" readingOrder="0" shrinkToFit="0" vertical="center" wrapText="1"/>
    </xf>
    <xf borderId="6" fillId="2" fontId="8" numFmtId="10" xfId="0" applyAlignment="1" applyBorder="1" applyFont="1" applyNumberForma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8" numFmtId="10" xfId="0" applyAlignment="1" applyFont="1" applyNumberFormat="1">
      <alignment horizontal="center" shrinkToFit="0" vertical="center" wrapText="1"/>
    </xf>
    <xf borderId="6" fillId="2" fontId="8" numFmtId="164" xfId="0" applyAlignment="1" applyBorder="1" applyFont="1" applyNumberFormat="1">
      <alignment horizontal="center" readingOrder="0" vertical="center"/>
    </xf>
    <xf borderId="6" fillId="0" fontId="7" numFmtId="164" xfId="0" applyAlignment="1" applyBorder="1" applyFont="1" applyNumberFormat="1">
      <alignment horizontal="center" readingOrder="0" shrinkToFit="0" vertical="center" wrapText="1"/>
    </xf>
    <xf borderId="0" fillId="3" fontId="7" numFmtId="164" xfId="0" applyAlignment="1" applyFont="1" applyNumberFormat="1">
      <alignment horizontal="center" readingOrder="0" shrinkToFit="0" vertical="center" wrapText="1"/>
    </xf>
    <xf borderId="6" fillId="0" fontId="7" numFmtId="168" xfId="0" applyAlignment="1" applyBorder="1" applyFont="1" applyNumberFormat="1">
      <alignment horizontal="center" readingOrder="0" shrinkToFit="0" vertical="center" wrapText="1"/>
    </xf>
    <xf borderId="6" fillId="0" fontId="7" numFmtId="169" xfId="0" applyAlignment="1" applyBorder="1" applyFont="1" applyNumberFormat="1">
      <alignment horizontal="center" readingOrder="0" shrinkToFit="0" vertical="center" wrapText="1"/>
    </xf>
    <xf borderId="5" fillId="0" fontId="7" numFmtId="164" xfId="0" applyAlignment="1" applyBorder="1" applyFont="1" applyNumberFormat="1">
      <alignment horizontal="center" readingOrder="0" shrinkToFit="0" vertical="center" wrapText="1"/>
    </xf>
    <xf borderId="3" fillId="0" fontId="7" numFmtId="164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3" fillId="7" fontId="8" numFmtId="10" xfId="0" applyAlignment="1" applyBorder="1" applyFont="1" applyNumberFormat="1">
      <alignment horizontal="center" shrinkToFit="0" vertical="center" wrapText="1"/>
    </xf>
    <xf borderId="6" fillId="7" fontId="8" numFmtId="10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6" fillId="7" fontId="8" numFmtId="10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6" fillId="2" fontId="7" numFmtId="10" xfId="0" applyAlignment="1" applyBorder="1" applyFont="1" applyNumberFormat="1">
      <alignment horizontal="center" shrinkToFit="0" vertical="center" wrapText="1"/>
    </xf>
    <xf borderId="16" fillId="2" fontId="7" numFmtId="10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6" fillId="14" fontId="0" numFmtId="0" xfId="0" applyAlignment="1" applyBorder="1" applyFill="1" applyFont="1">
      <alignment horizontal="center" readingOrder="0" shrinkToFit="0" vertical="center" wrapText="1"/>
    </xf>
    <xf borderId="3" fillId="14" fontId="0" numFmtId="0" xfId="0" applyAlignment="1" applyBorder="1" applyFont="1">
      <alignment horizontal="center" shrinkToFit="0" vertical="center" wrapText="1"/>
    </xf>
    <xf borderId="6" fillId="14" fontId="0" numFmtId="0" xfId="0" applyAlignment="1" applyBorder="1" applyFont="1">
      <alignment horizontal="center" shrinkToFit="0" vertical="center" wrapText="1"/>
    </xf>
    <xf borderId="6" fillId="15" fontId="0" numFmtId="0" xfId="0" applyAlignment="1" applyBorder="1" applyFill="1" applyFont="1">
      <alignment horizontal="center" readingOrder="0" shrinkToFit="0" vertical="center" wrapText="1"/>
    </xf>
    <xf borderId="3" fillId="15" fontId="8" numFmtId="46" xfId="0" applyAlignment="1" applyBorder="1" applyFont="1" applyNumberFormat="1">
      <alignment horizontal="center" shrinkToFit="0" vertical="center" wrapText="1"/>
    </xf>
    <xf borderId="6" fillId="15" fontId="8" numFmtId="46" xfId="0" applyAlignment="1" applyBorder="1" applyFont="1" applyNumberFormat="1">
      <alignment horizontal="center" shrinkToFit="0" vertical="center" wrapText="1"/>
    </xf>
    <xf borderId="6" fillId="0" fontId="7" numFmtId="167" xfId="0" applyAlignment="1" applyBorder="1" applyFont="1" applyNumberFormat="1">
      <alignment horizontal="center" shrinkToFit="0" vertical="center" wrapText="1"/>
    </xf>
    <xf borderId="6" fillId="0" fontId="7" numFmtId="21" xfId="0" applyAlignment="1" applyBorder="1" applyFont="1" applyNumberFormat="1">
      <alignment horizontal="center" shrinkToFit="0" vertical="center" wrapText="1"/>
    </xf>
    <xf borderId="6" fillId="2" fontId="7" numFmtId="21" xfId="0" applyAlignment="1" applyBorder="1" applyFont="1" applyNumberFormat="1">
      <alignment horizontal="center" shrinkToFit="0" vertical="center" wrapText="1"/>
    </xf>
    <xf borderId="6" fillId="0" fontId="8" numFmtId="46" xfId="0" applyAlignment="1" applyBorder="1" applyFont="1" applyNumberFormat="1">
      <alignment horizontal="center" shrinkToFit="0" vertical="center" wrapText="1"/>
    </xf>
    <xf borderId="6" fillId="0" fontId="8" numFmtId="0" xfId="0" applyAlignment="1" applyBorder="1" applyFont="1">
      <alignment horizontal="center" vertical="center"/>
    </xf>
    <xf borderId="6" fillId="0" fontId="8" numFmtId="3" xfId="0" applyAlignment="1" applyBorder="1" applyFont="1" applyNumberFormat="1">
      <alignment horizontal="center" readingOrder="0" vertical="center"/>
    </xf>
    <xf borderId="6" fillId="0" fontId="8" numFmtId="3" xfId="0" applyAlignment="1" applyBorder="1" applyFont="1" applyNumberFormat="1">
      <alignment horizontal="center" vertical="center"/>
    </xf>
    <xf borderId="6" fillId="0" fontId="8" numFmtId="10" xfId="0" applyAlignment="1" applyBorder="1" applyFont="1" applyNumberForma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'Статистики'!$H$2:$H$4</c:f>
            </c:strRef>
          </c:cat>
          <c:val>
            <c:numRef>
              <c:f>'Статистики'!$I$2:$I$4</c:f>
            </c:numRef>
          </c:val>
          <c:smooth val="0"/>
        </c:ser>
        <c:axId val="278413181"/>
        <c:axId val="555117276"/>
      </c:lineChart>
      <c:catAx>
        <c:axId val="278413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117276"/>
      </c:catAx>
      <c:valAx>
        <c:axId val="5551172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413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'Статистики'!$H$2:$H$4</c:f>
            </c:strRef>
          </c:cat>
          <c:val>
            <c:numRef>
              <c:f>'Статистики'!$J$2:$J$4</c:f>
            </c:numRef>
          </c:val>
          <c:smooth val="0"/>
        </c:ser>
        <c:axId val="1466933731"/>
        <c:axId val="1055787282"/>
      </c:lineChart>
      <c:catAx>
        <c:axId val="1466933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787282"/>
      </c:catAx>
      <c:valAx>
        <c:axId val="1055787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933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462743745"/>
        <c:axId val="461278097"/>
      </c:lineChart>
      <c:catAx>
        <c:axId val="1462743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278097"/>
      </c:catAx>
      <c:valAx>
        <c:axId val="4612780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43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Кол-во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'Сводная'!$J$2:$J$4</c:f>
            </c:numRef>
          </c:val>
          <c:smooth val="0"/>
        </c:ser>
        <c:axId val="1874165661"/>
        <c:axId val="1597994342"/>
      </c:lineChart>
      <c:catAx>
        <c:axId val="1874165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994342"/>
      </c:catAx>
      <c:valAx>
        <c:axId val="1597994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165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12</xdr:row>
      <xdr:rowOff>19050</xdr:rowOff>
    </xdr:from>
    <xdr:ext cx="3333750" cy="2057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285750</xdr:colOff>
      <xdr:row>12</xdr:row>
      <xdr:rowOff>19050</xdr:rowOff>
    </xdr:from>
    <xdr:ext cx="3619500" cy="2238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1047750</xdr:colOff>
      <xdr:row>6</xdr:row>
      <xdr:rowOff>47625</xdr:rowOff>
    </xdr:from>
    <xdr:ext cx="3162300" cy="19526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933450</xdr:colOff>
      <xdr:row>6</xdr:row>
      <xdr:rowOff>161925</xdr:rowOff>
    </xdr:from>
    <xdr:ext cx="2971800" cy="18383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contact/details/64170/?IFRAME=Y&amp;IFRAME_TYPE=SIDE_SLIDER" TargetMode="External"/><Relationship Id="rId42" Type="http://schemas.openxmlformats.org/officeDocument/2006/relationships/hyperlink" Target="https://24.belfan.ru/crm/lead/details/49066/?IFRAME=Y&amp;IFRAME_TYPE=SIDE_SLIDER" TargetMode="External"/><Relationship Id="rId41" Type="http://schemas.openxmlformats.org/officeDocument/2006/relationships/hyperlink" Target="https://24.belfan.ru/crm/lead/details/49059/?IFRAME=Y&amp;IFRAME_TYPE=SIDE_SLIDER" TargetMode="External"/><Relationship Id="rId44" Type="http://schemas.openxmlformats.org/officeDocument/2006/relationships/hyperlink" Target="https://24.belfan.ru/crm/contact/details/64185/?IFRAME=Y&amp;IFRAME_TYPE=SIDE_SLIDER" TargetMode="External"/><Relationship Id="rId43" Type="http://schemas.openxmlformats.org/officeDocument/2006/relationships/hyperlink" Target="https://24.belfan.ru/crm/contact/details/64182/?IFRAME=Y&amp;IFRAME_TYPE=SIDE_SLIDER" TargetMode="External"/><Relationship Id="rId46" Type="http://schemas.openxmlformats.org/officeDocument/2006/relationships/hyperlink" Target="https://24.belfan.ru/crm/contact/details/64197/?IFRAME=Y&amp;IFRAME_TYPE=SIDE_SLIDER" TargetMode="External"/><Relationship Id="rId45" Type="http://schemas.openxmlformats.org/officeDocument/2006/relationships/hyperlink" Target="https://24.belfan.ru/crm/lead/details/49073/?IFRAME=Y&amp;IFRAME_TYPE=SIDE_SLIDER" TargetMode="External"/><Relationship Id="rId1" Type="http://schemas.openxmlformats.org/officeDocument/2006/relationships/hyperlink" Target="https://24.belfan.ru/crm/contact/details/61503/?IFRAME=Y&amp;IFRAME_TYPE=SIDE_SLIDER" TargetMode="External"/><Relationship Id="rId2" Type="http://schemas.openxmlformats.org/officeDocument/2006/relationships/hyperlink" Target="https://24.belfan.ru/crm/lead/details/48142/?IFRAME=Y&amp;IFRAME_TYPE=SIDE_SLIDER" TargetMode="External"/><Relationship Id="rId3" Type="http://schemas.openxmlformats.org/officeDocument/2006/relationships/hyperlink" Target="https://24.belfan.ru/crm/lead/details/48148/?IFRAME=Y&amp;IFRAME_TYPE=SIDE_SLIDER" TargetMode="External"/><Relationship Id="rId4" Type="http://schemas.openxmlformats.org/officeDocument/2006/relationships/hyperlink" Target="https://24.belfan.ru/crm/lead/details/48148/?IFRAME=Y&amp;IFRAME_TYPE=SIDE_SLIDER" TargetMode="External"/><Relationship Id="rId9" Type="http://schemas.openxmlformats.org/officeDocument/2006/relationships/hyperlink" Target="https://24.belfan.ru/crm/lead/details/48454/?IFRAME=Y&amp;IFRAME_TYPE=SIDE_SLIDER" TargetMode="External"/><Relationship Id="rId48" Type="http://schemas.openxmlformats.org/officeDocument/2006/relationships/hyperlink" Target="https://24.belfan.ru/crm/contact/details/64203/?IFRAME=Y&amp;IFRAME_TYPE=SIDE_SLIDER" TargetMode="External"/><Relationship Id="rId47" Type="http://schemas.openxmlformats.org/officeDocument/2006/relationships/hyperlink" Target="https://24.belfan.ru/crm/contact/details/60273/?IFRAME=Y&amp;IFRAME_TYPE=SIDE_SLIDER" TargetMode="External"/><Relationship Id="rId49" Type="http://schemas.openxmlformats.org/officeDocument/2006/relationships/hyperlink" Target="https://24.belfan.ru/crm/contact/details/64210/?IFRAME=Y&amp;IFRAME_TYPE=SIDE_SLIDER" TargetMode="External"/><Relationship Id="rId5" Type="http://schemas.openxmlformats.org/officeDocument/2006/relationships/hyperlink" Target="https://24.belfan.ru/crm/lead/details/48197/?IFRAME=Y&amp;IFRAME_TYPE=SIDE_SLIDER" TargetMode="External"/><Relationship Id="rId6" Type="http://schemas.openxmlformats.org/officeDocument/2006/relationships/hyperlink" Target="https://24.belfan.ru/crm/lead/details/48426/?IFRAME=Y&amp;IFRAME_TYPE=SIDE_SLIDER" TargetMode="External"/><Relationship Id="rId7" Type="http://schemas.openxmlformats.org/officeDocument/2006/relationships/hyperlink" Target="https://24.belfan.ru/crm/lead/details/48450/?IFRAME=Y&amp;IFRAME_TYPE=SIDE_SLIDER" TargetMode="External"/><Relationship Id="rId8" Type="http://schemas.openxmlformats.org/officeDocument/2006/relationships/hyperlink" Target="https://24.belfan.ru/crm/lead/details/48450/?IFRAME=Y&amp;IFRAME_TYPE=SIDE_SLIDER" TargetMode="External"/><Relationship Id="rId73" Type="http://schemas.openxmlformats.org/officeDocument/2006/relationships/hyperlink" Target="https://24.belfan.ru/crm/contact/details/34561/?IFRAME=Y&amp;IFRAME_TYPE=SIDE_SLIDER" TargetMode="External"/><Relationship Id="rId72" Type="http://schemas.openxmlformats.org/officeDocument/2006/relationships/hyperlink" Target="https://24.belfan.ru/crm/contact/details/63812/?IFRAME=Y&amp;IFRAME_TYPE=SIDE_SLIDER" TargetMode="External"/><Relationship Id="rId31" Type="http://schemas.openxmlformats.org/officeDocument/2006/relationships/hyperlink" Target="https://24.belfan.ru/crm/contact/details/61658/?IFRAME=Y&amp;IFRAME_TYPE=SIDE_SLIDER" TargetMode="External"/><Relationship Id="rId75" Type="http://schemas.openxmlformats.org/officeDocument/2006/relationships/hyperlink" Target="https://24.belfan.ru/crm/lead/details/49617/?IFRAME=Y&amp;IFRAME_TYPE=SIDE_SLIDER" TargetMode="External"/><Relationship Id="rId30" Type="http://schemas.openxmlformats.org/officeDocument/2006/relationships/hyperlink" Target="https://24.belfan.ru/crm/lead/details/49029/?IFRAME=Y&amp;IFRAME_TYPE=SIDE_SLIDER" TargetMode="External"/><Relationship Id="rId74" Type="http://schemas.openxmlformats.org/officeDocument/2006/relationships/hyperlink" Target="https://24.belfan.ru/crm/lead/details/49614/?IFRAME=Y&amp;IFRAME_TYPE=SIDE_SLIDER" TargetMode="External"/><Relationship Id="rId33" Type="http://schemas.openxmlformats.org/officeDocument/2006/relationships/hyperlink" Target="https://24.belfan.ru/crm/lead/details/49040/?IFRAME=Y&amp;IFRAME_TYPE=SIDE_SLIDER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s://24.belfan.ru/crm/lead/details/49038/?IFRAME=Y&amp;IFRAME_TYPE=SIDE_SLIDER" TargetMode="External"/><Relationship Id="rId76" Type="http://schemas.openxmlformats.org/officeDocument/2006/relationships/hyperlink" Target="https://24.belfan.ru/crm/contact/details/64161/?IFRAME=Y&amp;IFRAME_TYPE=SIDE_SLIDER" TargetMode="External"/><Relationship Id="rId35" Type="http://schemas.openxmlformats.org/officeDocument/2006/relationships/hyperlink" Target="https://24.belfan.ru/crm/contact/details/42986/?IFRAME=Y&amp;IFRAME_TYPE=SIDE_SLIDER" TargetMode="External"/><Relationship Id="rId34" Type="http://schemas.openxmlformats.org/officeDocument/2006/relationships/hyperlink" Target="https://24.belfan.ru/crm/lead/details/49046/?IFRAME=Y&amp;IFRAME_TYPE=SIDE_SLIDER" TargetMode="External"/><Relationship Id="rId71" Type="http://schemas.openxmlformats.org/officeDocument/2006/relationships/hyperlink" Target="https://24.belfan.ru/crm/contact/details/53094/?IFRAME=Y&amp;IFRAME_TYPE=SIDE_SLIDER" TargetMode="External"/><Relationship Id="rId70" Type="http://schemas.openxmlformats.org/officeDocument/2006/relationships/hyperlink" Target="https://24.belfan.ru/crm/lead/details/49604/?IFRAME=Y&amp;IFRAME_TYPE=SIDE_SLIDER" TargetMode="External"/><Relationship Id="rId37" Type="http://schemas.openxmlformats.org/officeDocument/2006/relationships/hyperlink" Target="https://24.belfan.ru/crm/contact/details/58512/?IFRAME=Y&amp;IFRAME_TYPE=SIDE_SLIDER" TargetMode="External"/><Relationship Id="rId36" Type="http://schemas.openxmlformats.org/officeDocument/2006/relationships/hyperlink" Target="https://24.belfan.ru/crm/contact/details/52799/?IFRAME=Y&amp;IFRAME_TYPE=SIDE_SLIDER" TargetMode="External"/><Relationship Id="rId39" Type="http://schemas.openxmlformats.org/officeDocument/2006/relationships/hyperlink" Target="https://24.belfan.ru/crm/lead/details/49058/?IFRAME=Y&amp;IFRAME_TYPE=SIDE_SLIDER" TargetMode="External"/><Relationship Id="rId38" Type="http://schemas.openxmlformats.org/officeDocument/2006/relationships/hyperlink" Target="https://24.belfan.ru/crm/contact/details/64149/?IFRAME=Y&amp;IFRAME_TYPE=SIDE_SLIDER" TargetMode="External"/><Relationship Id="rId62" Type="http://schemas.openxmlformats.org/officeDocument/2006/relationships/hyperlink" Target="https://24.belfan.ru/crm/lead/details/49458/?IFRAME=Y&amp;IFRAME_TYPE=SIDE_SLIDER" TargetMode="External"/><Relationship Id="rId61" Type="http://schemas.openxmlformats.org/officeDocument/2006/relationships/hyperlink" Target="https://24.belfan.ru/crm/lead/details/49442/?IFRAME=Y&amp;IFRAME_TYPE=SIDE_SLIDER" TargetMode="External"/><Relationship Id="rId20" Type="http://schemas.openxmlformats.org/officeDocument/2006/relationships/hyperlink" Target="https://24.belfan.ru/crm/lead/details/48736/?IFRAME=Y&amp;IFRAME_TYPE=SIDE_SLIDER" TargetMode="External"/><Relationship Id="rId64" Type="http://schemas.openxmlformats.org/officeDocument/2006/relationships/hyperlink" Target="https://24.belfan.ru/crm/lead/details/49588/?IFRAME=Y&amp;IFRAME_TYPE=SIDE_SLIDER" TargetMode="External"/><Relationship Id="rId63" Type="http://schemas.openxmlformats.org/officeDocument/2006/relationships/hyperlink" Target="https://24.belfan.ru/crm/contact/details/64407/?IFRAME=Y&amp;IFRAME_TYPE=SIDE_SLIDER" TargetMode="External"/><Relationship Id="rId22" Type="http://schemas.openxmlformats.org/officeDocument/2006/relationships/hyperlink" Target="https://24.belfan.ru/crm/deal/details/225813/?IFRAME=Y&amp;IFRAME_TYPE=SIDE_SLIDER" TargetMode="External"/><Relationship Id="rId66" Type="http://schemas.openxmlformats.org/officeDocument/2006/relationships/hyperlink" Target="https://24.belfan.ru/crm/contact/details/21429/?IFRAME=Y&amp;IFRAME_TYPE=SIDE_SLIDER" TargetMode="External"/><Relationship Id="rId21" Type="http://schemas.openxmlformats.org/officeDocument/2006/relationships/hyperlink" Target="https://24.belfan.ru/crm/lead/details/48753/?IFRAME=Y&amp;IFRAME_TYPE=SIDE_SLIDER" TargetMode="External"/><Relationship Id="rId65" Type="http://schemas.openxmlformats.org/officeDocument/2006/relationships/hyperlink" Target="https://24.belfan.ru/crm/contact/details/40692/?IFRAME=Y&amp;IFRAME_TYPE=SIDE_SLIDER" TargetMode="External"/><Relationship Id="rId24" Type="http://schemas.openxmlformats.org/officeDocument/2006/relationships/hyperlink" Target="https://24.belfan.ru/crm/lead/details/48768/?IFRAME=Y&amp;IFRAME_TYPE=SIDE_SLIDER" TargetMode="External"/><Relationship Id="rId68" Type="http://schemas.openxmlformats.org/officeDocument/2006/relationships/hyperlink" Target="https://24.belfan.ru/crm/lead/details/49599/?IFRAME=Y&amp;IFRAME_TYPE=SIDE_SLIDER" TargetMode="External"/><Relationship Id="rId23" Type="http://schemas.openxmlformats.org/officeDocument/2006/relationships/hyperlink" Target="https://24.belfan.ru/crm/lead/details/48765/?IFRAME=Y&amp;IFRAME_TYPE=SIDE_SLIDER" TargetMode="External"/><Relationship Id="rId67" Type="http://schemas.openxmlformats.org/officeDocument/2006/relationships/hyperlink" Target="https://24.belfan.ru/crm/contact/details/41218/?IFRAME=Y&amp;IFRAME_TYPE=SIDE_SLIDER" TargetMode="External"/><Relationship Id="rId60" Type="http://schemas.openxmlformats.org/officeDocument/2006/relationships/hyperlink" Target="https://24.belfan.ru/crm/lead/details/49454/?IFRAME=Y&amp;IFRAME_TYPE=SIDE_SLIDER" TargetMode="External"/><Relationship Id="rId26" Type="http://schemas.openxmlformats.org/officeDocument/2006/relationships/hyperlink" Target="https://24.belfan.ru/crm/contact/details/50530/?IFRAME=Y&amp;IFRAME_TYPE=SIDE_SLIDER" TargetMode="External"/><Relationship Id="rId25" Type="http://schemas.openxmlformats.org/officeDocument/2006/relationships/hyperlink" Target="https://24.belfan.ru/crm/lead/details/48847/?IFRAME=Y&amp;IFRAME_TYPE=SIDE_SLIDER" TargetMode="External"/><Relationship Id="rId69" Type="http://schemas.openxmlformats.org/officeDocument/2006/relationships/hyperlink" Target="https://24.belfan.ru/crm/contact/details/50243/?IFRAME=Y&amp;IFRAME_TYPE=SIDE_SLIDER" TargetMode="External"/><Relationship Id="rId28" Type="http://schemas.openxmlformats.org/officeDocument/2006/relationships/hyperlink" Target="https://24.belfan.ru/crm/contact/details/64141/?IFRAME=Y&amp;IFRAME_TYPE=SIDE_SLIDER" TargetMode="External"/><Relationship Id="rId27" Type="http://schemas.openxmlformats.org/officeDocument/2006/relationships/hyperlink" Target="https://24.belfan.ru/crm/lead/details/49024/?IFRAME=Y&amp;IFRAME_TYPE=SIDE_SLIDER" TargetMode="External"/><Relationship Id="rId29" Type="http://schemas.openxmlformats.org/officeDocument/2006/relationships/hyperlink" Target="https://24.belfan.ru/crm/contact/details/60533/?IFRAME=Y&amp;IFRAME_TYPE=SIDE_SLIDER" TargetMode="External"/><Relationship Id="rId51" Type="http://schemas.openxmlformats.org/officeDocument/2006/relationships/hyperlink" Target="https://24.belfan.ru/crm/lead/details/49300/?IFRAME=Y&amp;IFRAME_TYPE=SIDE_SLIDER" TargetMode="External"/><Relationship Id="rId50" Type="http://schemas.openxmlformats.org/officeDocument/2006/relationships/hyperlink" Target="https://24.belfan.ru/crm/lead/details/49099/?IFRAME=Y&amp;IFRAME_TYPE=SIDE_SLIDER" TargetMode="External"/><Relationship Id="rId53" Type="http://schemas.openxmlformats.org/officeDocument/2006/relationships/hyperlink" Target="https://24.belfan.ru/crm/lead/details/49318/?IFRAME=Y&amp;IFRAME_TYPE=SIDE_SLIDER" TargetMode="External"/><Relationship Id="rId52" Type="http://schemas.openxmlformats.org/officeDocument/2006/relationships/hyperlink" Target="https://24.belfan.ru/crm/contact/details/62128/?IFRAME=Y&amp;IFRAME_TYPE=SIDE_SLIDER" TargetMode="External"/><Relationship Id="rId11" Type="http://schemas.openxmlformats.org/officeDocument/2006/relationships/hyperlink" Target="https://24.belfan.ru/crm/contact/details/61127/?IFRAME=Y&amp;IFRAME_TYPE=SIDE_SLIDER" TargetMode="External"/><Relationship Id="rId55" Type="http://schemas.openxmlformats.org/officeDocument/2006/relationships/hyperlink" Target="https://24.belfan.ru/crm/lead/details/49370/?IFRAME=Y&amp;IFRAME_TYPE=SIDE_SLIDER" TargetMode="External"/><Relationship Id="rId10" Type="http://schemas.openxmlformats.org/officeDocument/2006/relationships/hyperlink" Target="https://24.belfan.ru/crm/lead/details/48460/?IFRAME=Y&amp;IFRAME_TYPE=SIDE_SLIDER" TargetMode="External"/><Relationship Id="rId54" Type="http://schemas.openxmlformats.org/officeDocument/2006/relationships/hyperlink" Target="https://24.belfan.ru/crm/lead/details/49330/?IFRAME=Y&amp;IFRAME_TYPE=SIDE_SLIDER" TargetMode="External"/><Relationship Id="rId13" Type="http://schemas.openxmlformats.org/officeDocument/2006/relationships/hyperlink" Target="https://24.belfan.ru/crm/lead/details/48504/?IFRAME=Y&amp;IFRAME_TYPE=SIDE_SLIDER" TargetMode="External"/><Relationship Id="rId57" Type="http://schemas.openxmlformats.org/officeDocument/2006/relationships/hyperlink" Target="https://24.belfan.ru/crm/lead/details/49396/?IFRAME=Y&amp;IFRAME_TYPE=SIDE_SLIDER" TargetMode="External"/><Relationship Id="rId12" Type="http://schemas.openxmlformats.org/officeDocument/2006/relationships/hyperlink" Target="https://24.belfan.ru/crm/lead/details/48468/?IFRAME=Y&amp;IFRAME_TYPE=SIDE_SLIDER" TargetMode="External"/><Relationship Id="rId56" Type="http://schemas.openxmlformats.org/officeDocument/2006/relationships/hyperlink" Target="https://24.belfan.ru/crm/lead/details/49373/?IFRAME=Y&amp;IFRAME_TYPE=SIDE_SLIDER" TargetMode="External"/><Relationship Id="rId15" Type="http://schemas.openxmlformats.org/officeDocument/2006/relationships/hyperlink" Target="https://24.belfan.ru/crm/lead/details/48523/?IFRAME=Y&amp;IFRAME_TYPE=SIDE_SLIDER" TargetMode="External"/><Relationship Id="rId59" Type="http://schemas.openxmlformats.org/officeDocument/2006/relationships/hyperlink" Target="https://24.belfan.ru/crm/lead/details/49405/?IFRAME=Y&amp;IFRAME_TYPE=SIDE_SLIDER" TargetMode="External"/><Relationship Id="rId14" Type="http://schemas.openxmlformats.org/officeDocument/2006/relationships/hyperlink" Target="https://24.belfan.ru/crm/lead/details/48517/?IFRAME=Y&amp;IFRAME_TYPE=SIDE_SLIDER" TargetMode="External"/><Relationship Id="rId58" Type="http://schemas.openxmlformats.org/officeDocument/2006/relationships/hyperlink" Target="https://24.belfan.ru/crm/lead/details/49421/?IFRAME=Y&amp;IFRAME_TYPE=SIDE_SLIDER" TargetMode="External"/><Relationship Id="rId17" Type="http://schemas.openxmlformats.org/officeDocument/2006/relationships/hyperlink" Target="https://24.belfan.ru/crm/lead/details/48702/?IFRAME=Y&amp;IFRAME_TYPE=SIDE_SLIDER" TargetMode="External"/><Relationship Id="rId16" Type="http://schemas.openxmlformats.org/officeDocument/2006/relationships/hyperlink" Target="https://24.belfan.ru/crm/lead/details/48688/?IFRAME=Y&amp;IFRAME_TYPE=SIDE_SLIDER" TargetMode="External"/><Relationship Id="rId19" Type="http://schemas.openxmlformats.org/officeDocument/2006/relationships/hyperlink" Target="https://24.belfan.ru/crm/lead/details/48733/?IFRAME=Y&amp;IFRAME_TYPE=SIDE_SLIDER" TargetMode="External"/><Relationship Id="rId18" Type="http://schemas.openxmlformats.org/officeDocument/2006/relationships/hyperlink" Target="https://24.belfan.ru/crm/contact/details/63635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48197/?IFRAME=Y&amp;IFRAME_TYPE=SIDE_SLIDER" TargetMode="External"/><Relationship Id="rId2" Type="http://schemas.openxmlformats.org/officeDocument/2006/relationships/hyperlink" Target="https://24.belfan.ru/crm/lead/details/48460/?IFRAME=Y&amp;IFRAME_TYPE=SIDE_SLIDER" TargetMode="External"/><Relationship Id="rId3" Type="http://schemas.openxmlformats.org/officeDocument/2006/relationships/hyperlink" Target="https://24.belfan.ru/crm/lead/details/49058/?IFRAME=Y&amp;IFRAME_TYPE=SIDE_SLIDER" TargetMode="External"/><Relationship Id="rId4" Type="http://schemas.openxmlformats.org/officeDocument/2006/relationships/hyperlink" Target="https://24.belfan.ru/crm/contact/details/61658/?IFRAME=Y&amp;IFRAME_TYPE=SIDE_SLIDER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5.71"/>
    <col customWidth="1" min="3" max="3" width="5.14"/>
    <col customWidth="1" min="4" max="4" width="56.14"/>
    <col customWidth="1" min="5" max="5" width="8.86"/>
    <col customWidth="1" min="6" max="6" width="11.0"/>
    <col customWidth="1" min="7" max="7" width="12.29"/>
    <col customWidth="1" min="8" max="22" width="8.86"/>
    <col customWidth="1" min="23" max="23" width="9.86"/>
    <col customWidth="1" min="24" max="24" width="10.57"/>
    <col customWidth="1" min="25" max="25" width="10.71"/>
    <col customWidth="1" min="26" max="26" width="10.29"/>
    <col customWidth="1" min="27" max="27" width="10.57"/>
    <col customWidth="1" min="28" max="28" width="10.0"/>
    <col customWidth="1" min="29" max="29" width="9.57"/>
    <col customWidth="1" min="30" max="30" width="11.0"/>
  </cols>
  <sheetData>
    <row r="1" ht="30.75" customHeight="1">
      <c r="A1" s="1"/>
      <c r="B1" s="2"/>
      <c r="C1" s="3"/>
      <c r="D1" s="4" t="s">
        <v>0</v>
      </c>
      <c r="E1" s="5">
        <v>43958.0</v>
      </c>
      <c r="F1" s="6"/>
      <c r="G1" s="6"/>
      <c r="H1" s="6"/>
      <c r="I1" s="6"/>
      <c r="J1" s="6"/>
      <c r="K1" s="6"/>
      <c r="L1" s="6"/>
      <c r="M1" s="7"/>
      <c r="N1" s="8"/>
      <c r="O1" s="5">
        <v>43959.0</v>
      </c>
      <c r="P1" s="6"/>
      <c r="Q1" s="6"/>
      <c r="R1" s="6"/>
      <c r="S1" s="6"/>
      <c r="T1" s="6"/>
      <c r="U1" s="7"/>
      <c r="V1" s="8"/>
      <c r="W1" s="9">
        <v>43962.0</v>
      </c>
      <c r="X1" s="6"/>
      <c r="Y1" s="6"/>
      <c r="Z1" s="6"/>
      <c r="AA1" s="6"/>
      <c r="AB1" s="6"/>
      <c r="AC1" s="7"/>
      <c r="AD1" s="10"/>
      <c r="AE1" s="11">
        <v>43963.0</v>
      </c>
      <c r="AN1" s="12"/>
      <c r="AO1" s="12"/>
      <c r="AP1" s="12"/>
      <c r="AQ1" s="12"/>
      <c r="AR1" s="13"/>
      <c r="AS1" s="14"/>
      <c r="AT1" s="13">
        <v>43966.0</v>
      </c>
      <c r="BC1" s="15"/>
      <c r="BD1" s="13">
        <v>43967.0</v>
      </c>
      <c r="BG1" s="15"/>
      <c r="BH1" s="16">
        <v>43970.0</v>
      </c>
      <c r="BI1" s="6"/>
      <c r="BJ1" s="6"/>
      <c r="BK1" s="6"/>
      <c r="BL1" s="6"/>
      <c r="BM1" s="6"/>
      <c r="BN1" s="6"/>
      <c r="BO1" s="6"/>
      <c r="BP1" s="7"/>
      <c r="BQ1" s="15"/>
      <c r="BR1" s="13">
        <v>43971.0</v>
      </c>
      <c r="BY1" s="15"/>
      <c r="BZ1" s="13">
        <v>43974.0</v>
      </c>
      <c r="CQ1" s="15"/>
      <c r="CR1" s="13">
        <v>43975.0</v>
      </c>
      <c r="CZ1" s="17"/>
      <c r="DA1" s="15"/>
      <c r="DB1" s="16">
        <v>43978.0</v>
      </c>
      <c r="DC1" s="6"/>
      <c r="DD1" s="6"/>
      <c r="DE1" s="6"/>
      <c r="DF1" s="6"/>
      <c r="DG1" s="6"/>
      <c r="DH1" s="6"/>
      <c r="DI1" s="7"/>
      <c r="DJ1" s="15"/>
      <c r="DK1" s="16">
        <v>43979.0</v>
      </c>
      <c r="DL1" s="6"/>
      <c r="DM1" s="6"/>
      <c r="DN1" s="6"/>
      <c r="DO1" s="6"/>
      <c r="DP1" s="6"/>
      <c r="DQ1" s="6"/>
      <c r="DR1" s="6"/>
      <c r="DS1" s="7"/>
      <c r="DT1" s="18"/>
      <c r="DU1" s="19">
        <v>43982.0</v>
      </c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7"/>
      <c r="EH1" s="20"/>
      <c r="EI1" s="21"/>
    </row>
    <row r="2" ht="26.25" customHeight="1">
      <c r="A2" s="1"/>
      <c r="B2" s="22"/>
      <c r="C2" s="23"/>
      <c r="D2" s="24" t="s">
        <v>1</v>
      </c>
      <c r="E2" s="25" t="s">
        <v>2</v>
      </c>
      <c r="F2" s="25" t="s">
        <v>3</v>
      </c>
      <c r="G2" s="25" t="s">
        <v>4</v>
      </c>
      <c r="H2" s="25" t="s">
        <v>4</v>
      </c>
      <c r="I2" s="25" t="s">
        <v>5</v>
      </c>
      <c r="J2" s="25" t="s">
        <v>6</v>
      </c>
      <c r="K2" s="25" t="s">
        <v>7</v>
      </c>
      <c r="L2" s="25" t="s">
        <v>8</v>
      </c>
      <c r="M2" s="26" t="s">
        <v>9</v>
      </c>
      <c r="N2" s="27"/>
      <c r="O2" s="25" t="s">
        <v>10</v>
      </c>
      <c r="P2" s="25" t="s">
        <v>11</v>
      </c>
      <c r="Q2" s="25" t="s">
        <v>12</v>
      </c>
      <c r="R2" s="25" t="s">
        <v>13</v>
      </c>
      <c r="S2" s="25" t="s">
        <v>14</v>
      </c>
      <c r="T2" s="25" t="s">
        <v>15</v>
      </c>
      <c r="U2" s="25" t="s">
        <v>16</v>
      </c>
      <c r="V2" s="27"/>
      <c r="W2" s="28" t="s">
        <v>17</v>
      </c>
      <c r="X2" s="28" t="s">
        <v>19</v>
      </c>
      <c r="Y2" s="28" t="s">
        <v>20</v>
      </c>
      <c r="Z2" s="28" t="s">
        <v>21</v>
      </c>
      <c r="AA2" s="28" t="s">
        <v>22</v>
      </c>
      <c r="AB2" s="28" t="s">
        <v>23</v>
      </c>
      <c r="AC2" s="30" t="s">
        <v>24</v>
      </c>
      <c r="AD2" s="43"/>
      <c r="AE2" s="45" t="s">
        <v>45</v>
      </c>
      <c r="AF2" s="45" t="s">
        <v>46</v>
      </c>
      <c r="AG2" s="45" t="s">
        <v>47</v>
      </c>
      <c r="AH2" s="45" t="s">
        <v>48</v>
      </c>
      <c r="AI2" s="53" t="s">
        <v>49</v>
      </c>
      <c r="AJ2" s="56" t="s">
        <v>51</v>
      </c>
      <c r="AK2" s="58" t="s">
        <v>52</v>
      </c>
      <c r="AL2" s="56" t="s">
        <v>53</v>
      </c>
      <c r="AM2" s="56" t="s">
        <v>54</v>
      </c>
      <c r="AN2" s="58" t="s">
        <v>55</v>
      </c>
      <c r="AO2" s="58" t="s">
        <v>56</v>
      </c>
      <c r="AP2" s="58" t="s">
        <v>57</v>
      </c>
      <c r="AQ2" s="58" t="s">
        <v>58</v>
      </c>
      <c r="AR2" s="56" t="s">
        <v>59</v>
      </c>
      <c r="AS2" s="67"/>
      <c r="AT2" s="69" t="s">
        <v>59</v>
      </c>
      <c r="AU2" s="56" t="s">
        <v>61</v>
      </c>
      <c r="AV2" s="72" t="s">
        <v>62</v>
      </c>
      <c r="AW2" s="56" t="s">
        <v>64</v>
      </c>
      <c r="AX2" s="56" t="s">
        <v>65</v>
      </c>
      <c r="AY2" s="56" t="s">
        <v>66</v>
      </c>
      <c r="AZ2" s="56" t="s">
        <v>68</v>
      </c>
      <c r="BA2" s="56" t="s">
        <v>69</v>
      </c>
      <c r="BB2" s="56" t="s">
        <v>71</v>
      </c>
      <c r="BC2" s="67"/>
      <c r="BD2" s="56" t="s">
        <v>72</v>
      </c>
      <c r="BE2" s="56" t="s">
        <v>73</v>
      </c>
      <c r="BF2" s="56" t="s">
        <v>75</v>
      </c>
      <c r="BG2" s="67"/>
      <c r="BH2" s="56" t="s">
        <v>77</v>
      </c>
      <c r="BI2" s="56" t="s">
        <v>79</v>
      </c>
      <c r="BJ2" s="56" t="s">
        <v>81</v>
      </c>
      <c r="BK2" s="56" t="s">
        <v>82</v>
      </c>
      <c r="BL2" s="56" t="s">
        <v>84</v>
      </c>
      <c r="BM2" s="56" t="s">
        <v>85</v>
      </c>
      <c r="BN2" s="56" t="s">
        <v>88</v>
      </c>
      <c r="BO2" s="56" t="s">
        <v>89</v>
      </c>
      <c r="BP2" s="56" t="s">
        <v>90</v>
      </c>
      <c r="BQ2" s="67"/>
      <c r="BR2" s="90" t="s">
        <v>91</v>
      </c>
      <c r="BS2" s="92" t="s">
        <v>93</v>
      </c>
      <c r="BT2" s="90" t="s">
        <v>96</v>
      </c>
      <c r="BU2" s="92" t="s">
        <v>97</v>
      </c>
      <c r="BV2" s="94" t="s">
        <v>99</v>
      </c>
      <c r="BW2" s="56" t="s">
        <v>100</v>
      </c>
      <c r="BX2" s="56" t="s">
        <v>102</v>
      </c>
      <c r="BY2" s="67"/>
      <c r="BZ2" s="56" t="s">
        <v>103</v>
      </c>
      <c r="CA2" s="69" t="s">
        <v>104</v>
      </c>
      <c r="CB2" s="56" t="s">
        <v>105</v>
      </c>
      <c r="CC2" s="56" t="s">
        <v>106</v>
      </c>
      <c r="CD2" s="101" t="s">
        <v>107</v>
      </c>
      <c r="CE2" s="56" t="s">
        <v>108</v>
      </c>
      <c r="CF2" s="56" t="s">
        <v>109</v>
      </c>
      <c r="CG2" s="56" t="s">
        <v>110</v>
      </c>
      <c r="CH2" s="56" t="s">
        <v>111</v>
      </c>
      <c r="CI2" s="56" t="s">
        <v>112</v>
      </c>
      <c r="CJ2" s="56" t="s">
        <v>113</v>
      </c>
      <c r="CK2" s="56" t="s">
        <v>114</v>
      </c>
      <c r="CL2" s="56" t="s">
        <v>116</v>
      </c>
      <c r="CM2" s="56" t="s">
        <v>117</v>
      </c>
      <c r="CN2" s="56" t="s">
        <v>118</v>
      </c>
      <c r="CO2" s="56" t="s">
        <v>119</v>
      </c>
      <c r="CP2" s="56" t="s">
        <v>120</v>
      </c>
      <c r="CQ2" s="67"/>
      <c r="CR2" s="56" t="s">
        <v>121</v>
      </c>
      <c r="CS2" s="56" t="s">
        <v>122</v>
      </c>
      <c r="CT2" s="56" t="s">
        <v>123</v>
      </c>
      <c r="CU2" s="56" t="s">
        <v>124</v>
      </c>
      <c r="CV2" s="56" t="s">
        <v>125</v>
      </c>
      <c r="CW2" s="56" t="s">
        <v>126</v>
      </c>
      <c r="CX2" s="56" t="s">
        <v>127</v>
      </c>
      <c r="CY2" s="56" t="s">
        <v>128</v>
      </c>
      <c r="CZ2" s="110" t="s">
        <v>129</v>
      </c>
      <c r="DA2" s="67"/>
      <c r="DB2" s="69" t="s">
        <v>130</v>
      </c>
      <c r="DC2" s="56" t="s">
        <v>131</v>
      </c>
      <c r="DD2" s="56" t="s">
        <v>132</v>
      </c>
      <c r="DE2" s="56" t="s">
        <v>133</v>
      </c>
      <c r="DF2" s="56" t="s">
        <v>134</v>
      </c>
      <c r="DG2" s="69" t="s">
        <v>135</v>
      </c>
      <c r="DH2" s="69" t="s">
        <v>136</v>
      </c>
      <c r="DI2" s="56" t="s">
        <v>137</v>
      </c>
      <c r="DJ2" s="67"/>
      <c r="DK2" s="56" t="s">
        <v>138</v>
      </c>
      <c r="DL2" s="72" t="s">
        <v>139</v>
      </c>
      <c r="DM2" s="56" t="s">
        <v>140</v>
      </c>
      <c r="DN2" s="56" t="s">
        <v>141</v>
      </c>
      <c r="DO2" s="56" t="s">
        <v>142</v>
      </c>
      <c r="DP2" s="56" t="s">
        <v>143</v>
      </c>
      <c r="DQ2" s="56" t="s">
        <v>144</v>
      </c>
      <c r="DR2" s="56" t="s">
        <v>145</v>
      </c>
      <c r="DS2" s="56" t="s">
        <v>146</v>
      </c>
      <c r="DT2" s="115"/>
      <c r="DU2" s="56" t="s">
        <v>147</v>
      </c>
      <c r="DV2" s="56" t="s">
        <v>148</v>
      </c>
      <c r="DW2" s="116" t="s">
        <v>149</v>
      </c>
      <c r="DX2" s="56" t="s">
        <v>150</v>
      </c>
      <c r="DY2" s="56" t="s">
        <v>151</v>
      </c>
      <c r="DZ2" s="56" t="s">
        <v>152</v>
      </c>
      <c r="EA2" s="56" t="s">
        <v>153</v>
      </c>
      <c r="EB2" s="56" t="s">
        <v>154</v>
      </c>
      <c r="EC2" s="56" t="s">
        <v>66</v>
      </c>
      <c r="ED2" s="56" t="s">
        <v>155</v>
      </c>
      <c r="EE2" s="56" t="s">
        <v>156</v>
      </c>
      <c r="EF2" s="56" t="s">
        <v>157</v>
      </c>
      <c r="EG2" s="110" t="s">
        <v>112</v>
      </c>
      <c r="EH2" s="67"/>
      <c r="EI2" s="118"/>
    </row>
    <row r="3" ht="29.25" customHeight="1">
      <c r="A3" s="119" t="s">
        <v>158</v>
      </c>
      <c r="B3" s="22"/>
      <c r="C3" s="23"/>
      <c r="D3" s="120"/>
      <c r="E3" s="121"/>
      <c r="F3" s="121"/>
      <c r="G3" s="121"/>
      <c r="H3" s="121"/>
      <c r="I3" s="121"/>
      <c r="J3" s="121"/>
      <c r="K3" s="121"/>
      <c r="L3" s="121"/>
      <c r="M3" s="122"/>
      <c r="O3" s="121"/>
      <c r="P3" s="121"/>
      <c r="Q3" s="121"/>
      <c r="R3" s="121"/>
      <c r="S3" s="121"/>
      <c r="T3" s="121"/>
      <c r="U3" s="121"/>
      <c r="W3" s="121"/>
      <c r="X3" s="121"/>
      <c r="Y3" s="121"/>
      <c r="Z3" s="121"/>
      <c r="AA3" s="121"/>
      <c r="AB3" s="121"/>
      <c r="AC3" s="122"/>
      <c r="AD3" s="43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67"/>
      <c r="AT3" s="121"/>
      <c r="AU3" s="121"/>
      <c r="AV3" s="121"/>
      <c r="AW3" s="121"/>
      <c r="AX3" s="121"/>
      <c r="AY3" s="121"/>
      <c r="AZ3" s="121"/>
      <c r="BA3" s="121"/>
      <c r="BB3" s="121"/>
      <c r="BC3" s="67"/>
      <c r="BD3" s="121"/>
      <c r="BE3" s="121"/>
      <c r="BF3" s="121"/>
      <c r="BG3" s="67"/>
      <c r="BH3" s="121"/>
      <c r="BI3" s="121"/>
      <c r="BJ3" s="121"/>
      <c r="BK3" s="121"/>
      <c r="BL3" s="121"/>
      <c r="BM3" s="121"/>
      <c r="BN3" s="121"/>
      <c r="BO3" s="121"/>
      <c r="BP3" s="121"/>
      <c r="BQ3" s="67"/>
      <c r="BR3" s="121"/>
      <c r="BS3" s="121"/>
      <c r="BT3" s="121"/>
      <c r="BU3" s="121"/>
      <c r="BV3" s="121"/>
      <c r="BW3" s="121"/>
      <c r="BX3" s="121"/>
      <c r="BY3" s="67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67"/>
      <c r="CR3" s="121"/>
      <c r="CS3" s="121"/>
      <c r="CT3" s="121"/>
      <c r="CU3" s="121"/>
      <c r="CV3" s="121"/>
      <c r="CW3" s="121"/>
      <c r="CX3" s="121"/>
      <c r="CY3" s="121"/>
      <c r="CZ3" s="122"/>
      <c r="DA3" s="67"/>
      <c r="DB3" s="121"/>
      <c r="DC3" s="121"/>
      <c r="DD3" s="121"/>
      <c r="DE3" s="121"/>
      <c r="DF3" s="121"/>
      <c r="DG3" s="121"/>
      <c r="DH3" s="121"/>
      <c r="DI3" s="121"/>
      <c r="DJ3" s="67"/>
      <c r="DK3" s="121"/>
      <c r="DL3" s="121"/>
      <c r="DM3" s="121"/>
      <c r="DN3" s="121"/>
      <c r="DO3" s="121"/>
      <c r="DP3" s="121"/>
      <c r="DQ3" s="121"/>
      <c r="DR3" s="121"/>
      <c r="DS3" s="121"/>
      <c r="DT3" s="115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2"/>
      <c r="EH3" s="67"/>
      <c r="EI3" s="118"/>
    </row>
    <row r="4" ht="33.75" customHeight="1">
      <c r="A4" s="123"/>
      <c r="B4" s="124" t="s">
        <v>159</v>
      </c>
      <c r="C4" s="125"/>
      <c r="D4" s="126"/>
      <c r="E4" s="127">
        <v>0.0010763888888888889</v>
      </c>
      <c r="F4" s="127">
        <v>0.0053125</v>
      </c>
      <c r="G4" s="127">
        <v>0.002002314814814815</v>
      </c>
      <c r="H4" s="127">
        <v>8.912037037037037E-4</v>
      </c>
      <c r="I4" s="127">
        <v>0.004293981481481481</v>
      </c>
      <c r="J4" s="127">
        <v>8.912037037037037E-4</v>
      </c>
      <c r="K4" s="127">
        <v>0.002384259259259259</v>
      </c>
      <c r="L4" s="127">
        <v>0.002685185185185185</v>
      </c>
      <c r="M4" s="128">
        <v>0.004780092592592593</v>
      </c>
      <c r="N4" s="129"/>
      <c r="O4" s="130">
        <v>5.902777777777778E-4</v>
      </c>
      <c r="P4" s="127">
        <v>0.004027777777777778</v>
      </c>
      <c r="Q4" s="127">
        <v>0.002349537037037037</v>
      </c>
      <c r="R4" s="127">
        <v>0.0027199074074074074</v>
      </c>
      <c r="S4" s="127">
        <v>0.0033680555555555556</v>
      </c>
      <c r="T4" s="127">
        <v>0.0015162037037037036</v>
      </c>
      <c r="U4" s="131">
        <v>0.0036226851851851854</v>
      </c>
      <c r="V4" s="132"/>
      <c r="W4" s="133">
        <v>0.0024537037037037036</v>
      </c>
      <c r="X4" s="133">
        <v>0.02585648148148148</v>
      </c>
      <c r="Y4" s="133">
        <v>0.002662037037037037</v>
      </c>
      <c r="Z4" s="133">
        <v>0.0021759259259259258</v>
      </c>
      <c r="AA4" s="133">
        <v>0.0014583333333333334</v>
      </c>
      <c r="AB4" s="133">
        <v>0.0023032407407407407</v>
      </c>
      <c r="AC4" s="134">
        <v>0.0025925925925925925</v>
      </c>
      <c r="AD4" s="43"/>
      <c r="AE4" s="135">
        <v>0.0018981481481481482</v>
      </c>
      <c r="AF4" s="133">
        <v>0.010231481481481482</v>
      </c>
      <c r="AG4" s="133">
        <v>0.005636574074074074</v>
      </c>
      <c r="AH4" s="133">
        <v>0.003136574074074074</v>
      </c>
      <c r="AI4" s="136">
        <v>0.0030671296296296297</v>
      </c>
      <c r="AJ4" s="137">
        <v>0.00375</v>
      </c>
      <c r="AK4" s="137">
        <v>0.004201388888888889</v>
      </c>
      <c r="AL4" s="137">
        <v>9.027777777777777E-4</v>
      </c>
      <c r="AM4" s="137">
        <v>0.0016550925925925926</v>
      </c>
      <c r="AN4" s="137">
        <v>0.005092592592592593</v>
      </c>
      <c r="AO4" s="137">
        <v>0.0036342592592592594</v>
      </c>
      <c r="AP4" s="137">
        <v>0.005983796296296296</v>
      </c>
      <c r="AQ4" s="137">
        <v>0.004039351851851852</v>
      </c>
      <c r="AR4" s="137">
        <v>0.0019444444444444444</v>
      </c>
      <c r="AS4" s="138"/>
      <c r="AT4" s="137">
        <v>0.0018981481481481482</v>
      </c>
      <c r="AU4" s="137">
        <v>0.008449074074074074</v>
      </c>
      <c r="AV4" s="137">
        <v>0.009386574074074073</v>
      </c>
      <c r="AW4" s="137">
        <v>0.0020486111111111113</v>
      </c>
      <c r="AX4" s="137">
        <v>0.0011689814814814816</v>
      </c>
      <c r="AY4" s="137">
        <v>0.00375</v>
      </c>
      <c r="AZ4" s="137">
        <v>0.005613425925925926</v>
      </c>
      <c r="BA4" s="137">
        <v>0.01934027777777778</v>
      </c>
      <c r="BB4" s="137">
        <v>0.004201388888888889</v>
      </c>
      <c r="BC4" s="138"/>
      <c r="BD4" s="137">
        <v>0.003923611111111111</v>
      </c>
      <c r="BE4" s="137">
        <v>0.003912037037037037</v>
      </c>
      <c r="BF4" s="137">
        <v>0.005335648148148148</v>
      </c>
      <c r="BG4" s="138"/>
      <c r="BH4" s="137">
        <v>0.0012268518518518518</v>
      </c>
      <c r="BI4" s="137">
        <v>0.0028125</v>
      </c>
      <c r="BJ4" s="137">
        <v>0.005231481481481481</v>
      </c>
      <c r="BK4" s="137">
        <v>0.006527777777777778</v>
      </c>
      <c r="BL4" s="137">
        <v>0.020868055555555556</v>
      </c>
      <c r="BM4" s="137">
        <v>0.013321759259259259</v>
      </c>
      <c r="BN4" s="137">
        <v>0.005925925925925926</v>
      </c>
      <c r="BO4" s="137">
        <v>0.004016203703703704</v>
      </c>
      <c r="BP4" s="137">
        <v>0.003981481481481482</v>
      </c>
      <c r="BQ4" s="138"/>
      <c r="BR4" s="137">
        <v>0.004201388888888889</v>
      </c>
      <c r="BS4" s="137">
        <v>0.006643518518518518</v>
      </c>
      <c r="BT4" s="137">
        <v>0.0028587962962962963</v>
      </c>
      <c r="BU4" s="137">
        <v>0.004247685185185185</v>
      </c>
      <c r="BV4" s="137">
        <v>0.006666666666666667</v>
      </c>
      <c r="BW4" s="137">
        <v>0.003136574074074074</v>
      </c>
      <c r="BX4" s="137">
        <v>0.008599537037037037</v>
      </c>
      <c r="BY4" s="138"/>
      <c r="BZ4" s="137">
        <v>9.606481481481482E-4</v>
      </c>
      <c r="CA4" s="137">
        <v>0.002002314814814815</v>
      </c>
      <c r="CB4" s="137">
        <v>0.003275462962962963</v>
      </c>
      <c r="CC4" s="137">
        <v>0.0010879629629629629</v>
      </c>
      <c r="CD4" s="137">
        <v>0.0027430555555555554</v>
      </c>
      <c r="CE4" s="137">
        <v>0.002789351851851852</v>
      </c>
      <c r="CF4" s="137">
        <v>0.0052199074074074075</v>
      </c>
      <c r="CG4" s="137">
        <v>0.003726851851851852</v>
      </c>
      <c r="CH4" s="137">
        <v>0.001851851851851852</v>
      </c>
      <c r="CI4" s="137">
        <v>0.005104166666666667</v>
      </c>
      <c r="CJ4" s="137">
        <v>0.0044907407407407405</v>
      </c>
      <c r="CK4" s="137">
        <v>0.0021064814814814813</v>
      </c>
      <c r="CL4" s="137">
        <v>0.00568287037037037</v>
      </c>
      <c r="CM4" s="137">
        <v>0.002013888888888889</v>
      </c>
      <c r="CN4" s="137">
        <v>0.0020601851851851853</v>
      </c>
      <c r="CO4" s="137">
        <v>0.0030902777777777777</v>
      </c>
      <c r="CP4" s="137">
        <v>0.006284722222222222</v>
      </c>
      <c r="CQ4" s="138"/>
      <c r="CR4" s="137">
        <v>0.00730324074074074</v>
      </c>
      <c r="CS4" s="137">
        <v>0.0010185185185185184</v>
      </c>
      <c r="CT4" s="137">
        <v>0.0051967592592592595</v>
      </c>
      <c r="CU4" s="137">
        <v>0.0021296296296296298</v>
      </c>
      <c r="CV4" s="137">
        <v>0.004363425925925926</v>
      </c>
      <c r="CW4" s="137">
        <v>0.0018287037037037037</v>
      </c>
      <c r="CX4" s="137">
        <v>0.0030671296296296297</v>
      </c>
      <c r="CY4" s="137">
        <v>0.0032060185185185186</v>
      </c>
      <c r="CZ4" s="139">
        <v>0.0171875</v>
      </c>
      <c r="DA4" s="140"/>
      <c r="DB4" s="141">
        <v>0.0022453703703703702</v>
      </c>
      <c r="DC4" s="137">
        <v>0.010543981481481482</v>
      </c>
      <c r="DD4" s="137">
        <v>0.0024074074074074076</v>
      </c>
      <c r="DE4" s="137">
        <v>0.004050925925925926</v>
      </c>
      <c r="DF4" s="137">
        <v>0.002013888888888889</v>
      </c>
      <c r="DG4" s="137">
        <v>0.007175925925925926</v>
      </c>
      <c r="DH4" s="137">
        <v>0.009143518518518518</v>
      </c>
      <c r="DI4" s="137">
        <v>0.002523148148148148</v>
      </c>
      <c r="DJ4" s="138"/>
      <c r="DK4" s="137">
        <v>0.005601851851851852</v>
      </c>
      <c r="DL4" s="137">
        <v>0.008067129629629629</v>
      </c>
      <c r="DM4" s="137">
        <v>0.003715277777777778</v>
      </c>
      <c r="DN4" s="137">
        <v>0.0060648148148148145</v>
      </c>
      <c r="DO4" s="137">
        <v>0.0022569444444444442</v>
      </c>
      <c r="DP4" s="137">
        <v>0.0038773148148148148</v>
      </c>
      <c r="DQ4" s="137">
        <v>0.003148148148148148</v>
      </c>
      <c r="DR4" s="137">
        <v>0.00755787037037037</v>
      </c>
      <c r="DS4" s="137">
        <v>0.006122685185185185</v>
      </c>
      <c r="DT4" s="115"/>
      <c r="DU4" s="137">
        <v>0.005856481481481482</v>
      </c>
      <c r="DV4" s="137">
        <v>0.006689814814814815</v>
      </c>
      <c r="DW4" s="142">
        <v>0.0017824074074074075</v>
      </c>
      <c r="DX4" s="137">
        <v>0.0014583333333333334</v>
      </c>
      <c r="DY4" s="137">
        <v>0.005763888888888889</v>
      </c>
      <c r="DZ4" s="137">
        <v>0.007245370370370371</v>
      </c>
      <c r="EA4" s="137">
        <v>0.0018981481481481482</v>
      </c>
      <c r="EB4" s="137">
        <v>0.0046875</v>
      </c>
      <c r="EC4" s="137">
        <v>0.002534722222222222</v>
      </c>
      <c r="ED4" s="137">
        <v>0.0030439814814814813</v>
      </c>
      <c r="EE4" s="137">
        <v>0.0020833333333333333</v>
      </c>
      <c r="EF4" s="137">
        <v>0.01902777777777778</v>
      </c>
      <c r="EG4" s="139">
        <v>0.002384259259259259</v>
      </c>
      <c r="EH4" s="138"/>
      <c r="EI4" s="141"/>
    </row>
    <row r="5" ht="30.0" customHeight="1">
      <c r="A5" s="143" t="s">
        <v>160</v>
      </c>
      <c r="B5" s="144">
        <v>1.0</v>
      </c>
      <c r="C5" s="145">
        <v>1.0</v>
      </c>
      <c r="D5" s="146" t="s">
        <v>161</v>
      </c>
      <c r="E5" s="147"/>
      <c r="F5" s="148">
        <v>1.0</v>
      </c>
      <c r="G5" s="149"/>
      <c r="H5" s="147"/>
      <c r="I5" s="148">
        <v>1.0</v>
      </c>
      <c r="J5" s="148">
        <v>1.0</v>
      </c>
      <c r="K5" s="148"/>
      <c r="L5" s="148">
        <v>1.0</v>
      </c>
      <c r="M5" s="150">
        <v>1.0</v>
      </c>
      <c r="N5" s="132"/>
      <c r="O5" s="151"/>
      <c r="P5" s="148">
        <v>1.0</v>
      </c>
      <c r="Q5" s="148">
        <v>1.0</v>
      </c>
      <c r="R5" s="148">
        <v>1.0</v>
      </c>
      <c r="S5" s="148">
        <v>1.0</v>
      </c>
      <c r="T5" s="148">
        <v>1.0</v>
      </c>
      <c r="U5" s="152"/>
      <c r="V5" s="132"/>
      <c r="W5" s="153"/>
      <c r="X5" s="152">
        <v>1.0</v>
      </c>
      <c r="Y5" s="152">
        <v>1.0</v>
      </c>
      <c r="Z5" s="153"/>
      <c r="AA5" s="154"/>
      <c r="AB5" s="153"/>
      <c r="AC5" s="155"/>
      <c r="AD5" s="43"/>
      <c r="AE5" s="156"/>
      <c r="AF5" s="153"/>
      <c r="AG5" s="153"/>
      <c r="AH5" s="152">
        <v>1.0</v>
      </c>
      <c r="AI5" s="157">
        <v>1.0</v>
      </c>
      <c r="AJ5" s="158">
        <v>1.0</v>
      </c>
      <c r="AK5" s="158">
        <v>1.0</v>
      </c>
      <c r="AL5" s="158">
        <v>1.0</v>
      </c>
      <c r="AM5" s="158"/>
      <c r="AN5" s="158">
        <v>1.0</v>
      </c>
      <c r="AO5" s="158">
        <v>1.0</v>
      </c>
      <c r="AP5" s="158">
        <v>1.0</v>
      </c>
      <c r="AQ5" s="158">
        <v>1.0</v>
      </c>
      <c r="AR5" s="158" t="s">
        <v>162</v>
      </c>
      <c r="AS5" s="140"/>
      <c r="AT5" s="158">
        <v>1.0</v>
      </c>
      <c r="AU5" s="158">
        <v>1.0</v>
      </c>
      <c r="AV5" s="158">
        <v>1.0</v>
      </c>
      <c r="AW5" s="158">
        <v>1.0</v>
      </c>
      <c r="AX5" s="158"/>
      <c r="AY5" s="158">
        <v>1.0</v>
      </c>
      <c r="AZ5" s="158">
        <v>1.0</v>
      </c>
      <c r="BA5" s="158">
        <v>1.0</v>
      </c>
      <c r="BB5" s="158">
        <v>1.0</v>
      </c>
      <c r="BC5" s="140"/>
      <c r="BD5" s="158">
        <v>1.0</v>
      </c>
      <c r="BE5" s="158">
        <v>1.0</v>
      </c>
      <c r="BF5" s="158"/>
      <c r="BG5" s="140"/>
      <c r="BH5" s="158">
        <v>1.0</v>
      </c>
      <c r="BI5" s="158">
        <v>1.0</v>
      </c>
      <c r="BJ5" s="158"/>
      <c r="BK5" s="158"/>
      <c r="BL5" s="158"/>
      <c r="BM5" s="158">
        <v>1.0</v>
      </c>
      <c r="BN5" s="158"/>
      <c r="BO5" s="158">
        <v>1.0</v>
      </c>
      <c r="BP5" s="158"/>
      <c r="BQ5" s="140"/>
      <c r="BR5" s="158">
        <v>1.0</v>
      </c>
      <c r="BS5" s="158">
        <v>1.0</v>
      </c>
      <c r="BT5" s="158"/>
      <c r="BU5" s="158">
        <v>1.0</v>
      </c>
      <c r="BV5" s="158"/>
      <c r="BW5" s="158"/>
      <c r="BX5" s="158"/>
      <c r="BY5" s="140"/>
      <c r="BZ5" s="158">
        <v>1.0</v>
      </c>
      <c r="CA5" s="158">
        <v>1.0</v>
      </c>
      <c r="CB5" s="158"/>
      <c r="CC5" s="158"/>
      <c r="CD5" s="158">
        <v>1.0</v>
      </c>
      <c r="CE5" s="158">
        <v>1.0</v>
      </c>
      <c r="CF5" s="158">
        <v>1.0</v>
      </c>
      <c r="CG5" s="158">
        <v>1.0</v>
      </c>
      <c r="CH5" s="158">
        <v>1.0</v>
      </c>
      <c r="CI5" s="158">
        <v>1.0</v>
      </c>
      <c r="CJ5" s="158"/>
      <c r="CK5" s="158"/>
      <c r="CL5" s="158"/>
      <c r="CM5" s="158"/>
      <c r="CN5" s="158">
        <v>1.0</v>
      </c>
      <c r="CO5" s="158">
        <v>1.0</v>
      </c>
      <c r="CP5" s="158"/>
      <c r="CQ5" s="140"/>
      <c r="CR5" s="158"/>
      <c r="CS5" s="158">
        <v>1.0</v>
      </c>
      <c r="CT5" s="158">
        <v>1.0</v>
      </c>
      <c r="CU5" s="158">
        <v>1.0</v>
      </c>
      <c r="CV5" s="158">
        <v>1.0</v>
      </c>
      <c r="CW5" s="158"/>
      <c r="CX5" s="158"/>
      <c r="CY5" s="158">
        <v>1.0</v>
      </c>
      <c r="CZ5" s="159">
        <v>1.0</v>
      </c>
      <c r="DA5" s="140"/>
      <c r="DB5" s="160">
        <v>1.0</v>
      </c>
      <c r="DC5" s="158">
        <v>1.0</v>
      </c>
      <c r="DD5" s="158"/>
      <c r="DE5" s="158">
        <v>1.0</v>
      </c>
      <c r="DF5" s="158">
        <v>1.0</v>
      </c>
      <c r="DG5" s="158">
        <v>1.0</v>
      </c>
      <c r="DH5" s="158">
        <v>1.0</v>
      </c>
      <c r="DI5" s="158">
        <v>1.0</v>
      </c>
      <c r="DJ5" s="140"/>
      <c r="DK5" s="158">
        <v>1.0</v>
      </c>
      <c r="DL5" s="158">
        <v>1.0</v>
      </c>
      <c r="DM5" s="158">
        <v>1.0</v>
      </c>
      <c r="DN5" s="158">
        <v>1.0</v>
      </c>
      <c r="DO5" s="161"/>
      <c r="DP5" s="158">
        <v>1.0</v>
      </c>
      <c r="DQ5" s="158">
        <v>1.0</v>
      </c>
      <c r="DR5" s="158">
        <v>1.0</v>
      </c>
      <c r="DS5" s="158">
        <v>1.0</v>
      </c>
      <c r="DT5" s="115"/>
      <c r="DU5" s="158">
        <v>1.0</v>
      </c>
      <c r="DV5" s="158"/>
      <c r="DW5" s="158">
        <v>1.0</v>
      </c>
      <c r="DX5" s="158"/>
      <c r="DY5" s="158"/>
      <c r="DZ5" s="158"/>
      <c r="EA5" s="158">
        <v>1.0</v>
      </c>
      <c r="EB5" s="158"/>
      <c r="EC5" s="158"/>
      <c r="ED5" s="158"/>
      <c r="EE5" s="158">
        <v>1.0</v>
      </c>
      <c r="EF5" s="158">
        <v>1.0</v>
      </c>
      <c r="EG5" s="159"/>
      <c r="EH5" s="140"/>
      <c r="EI5" s="160"/>
    </row>
    <row r="6">
      <c r="A6" s="162"/>
      <c r="B6" s="163">
        <v>1.0</v>
      </c>
      <c r="C6" s="164">
        <v>2.0</v>
      </c>
      <c r="D6" s="165" t="s">
        <v>163</v>
      </c>
      <c r="E6" s="147"/>
      <c r="F6" s="148">
        <v>1.0</v>
      </c>
      <c r="G6" s="147"/>
      <c r="H6" s="147"/>
      <c r="I6" s="148">
        <v>1.0</v>
      </c>
      <c r="J6" s="148">
        <v>1.0</v>
      </c>
      <c r="K6" s="148"/>
      <c r="L6" s="148">
        <v>1.0</v>
      </c>
      <c r="M6" s="150">
        <v>1.0</v>
      </c>
      <c r="N6" s="132"/>
      <c r="O6" s="151"/>
      <c r="P6" s="148">
        <v>1.0</v>
      </c>
      <c r="Q6" s="148">
        <v>1.0</v>
      </c>
      <c r="R6" s="148">
        <v>1.0</v>
      </c>
      <c r="S6" s="148">
        <v>1.0</v>
      </c>
      <c r="T6" s="148">
        <v>1.0</v>
      </c>
      <c r="U6" s="152"/>
      <c r="V6" s="132"/>
      <c r="W6" s="153"/>
      <c r="X6" s="152">
        <v>1.0</v>
      </c>
      <c r="Y6" s="152">
        <v>1.0</v>
      </c>
      <c r="Z6" s="153"/>
      <c r="AA6" s="154"/>
      <c r="AB6" s="153"/>
      <c r="AC6" s="155"/>
      <c r="AD6" s="43"/>
      <c r="AE6" s="156"/>
      <c r="AF6" s="153"/>
      <c r="AG6" s="153"/>
      <c r="AH6" s="152">
        <v>1.0</v>
      </c>
      <c r="AI6" s="157">
        <v>1.0</v>
      </c>
      <c r="AJ6" s="158">
        <v>1.0</v>
      </c>
      <c r="AK6" s="158">
        <v>1.0</v>
      </c>
      <c r="AL6" s="158">
        <v>1.0</v>
      </c>
      <c r="AM6" s="158"/>
      <c r="AN6" s="158">
        <v>1.0</v>
      </c>
      <c r="AO6" s="158">
        <v>1.0</v>
      </c>
      <c r="AP6" s="158">
        <v>1.0</v>
      </c>
      <c r="AQ6" s="158">
        <v>1.0</v>
      </c>
      <c r="AR6" s="158"/>
      <c r="AS6" s="140"/>
      <c r="AT6" s="158">
        <v>1.0</v>
      </c>
      <c r="AU6" s="158">
        <v>1.0</v>
      </c>
      <c r="AV6" s="158">
        <v>1.0</v>
      </c>
      <c r="AW6" s="158">
        <v>1.0</v>
      </c>
      <c r="AX6" s="158"/>
      <c r="AY6" s="158">
        <v>1.0</v>
      </c>
      <c r="AZ6" s="158">
        <v>1.0</v>
      </c>
      <c r="BA6" s="158">
        <v>1.0</v>
      </c>
      <c r="BB6" s="158">
        <v>1.0</v>
      </c>
      <c r="BC6" s="140"/>
      <c r="BD6" s="158">
        <v>1.0</v>
      </c>
      <c r="BE6" s="158">
        <v>1.0</v>
      </c>
      <c r="BF6" s="158"/>
      <c r="BG6" s="140"/>
      <c r="BH6" s="158">
        <v>1.0</v>
      </c>
      <c r="BI6" s="158">
        <v>1.0</v>
      </c>
      <c r="BJ6" s="158"/>
      <c r="BK6" s="158"/>
      <c r="BL6" s="158"/>
      <c r="BM6" s="158">
        <v>1.0</v>
      </c>
      <c r="BN6" s="158"/>
      <c r="BO6" s="158">
        <v>1.0</v>
      </c>
      <c r="BP6" s="158"/>
      <c r="BQ6" s="140"/>
      <c r="BR6" s="158">
        <v>1.0</v>
      </c>
      <c r="BS6" s="158">
        <v>1.0</v>
      </c>
      <c r="BT6" s="158"/>
      <c r="BU6" s="158">
        <v>1.0</v>
      </c>
      <c r="BV6" s="158"/>
      <c r="BW6" s="158"/>
      <c r="BX6" s="158"/>
      <c r="BY6" s="140"/>
      <c r="BZ6" s="158">
        <v>1.0</v>
      </c>
      <c r="CA6" s="158">
        <v>1.0</v>
      </c>
      <c r="CB6" s="158"/>
      <c r="CC6" s="158"/>
      <c r="CD6" s="158">
        <v>1.0</v>
      </c>
      <c r="CE6" s="158">
        <v>1.0</v>
      </c>
      <c r="CF6" s="158">
        <v>1.0</v>
      </c>
      <c r="CG6" s="158">
        <v>1.0</v>
      </c>
      <c r="CH6" s="158">
        <v>1.0</v>
      </c>
      <c r="CI6" s="158">
        <v>1.0</v>
      </c>
      <c r="CJ6" s="158"/>
      <c r="CK6" s="158"/>
      <c r="CL6" s="158"/>
      <c r="CM6" s="158"/>
      <c r="CN6" s="158">
        <v>1.0</v>
      </c>
      <c r="CO6" s="158">
        <v>1.0</v>
      </c>
      <c r="CP6" s="158"/>
      <c r="CQ6" s="140"/>
      <c r="CR6" s="158"/>
      <c r="CS6" s="158">
        <v>1.0</v>
      </c>
      <c r="CT6" s="158">
        <v>1.0</v>
      </c>
      <c r="CU6" s="158">
        <v>1.0</v>
      </c>
      <c r="CV6" s="158">
        <v>1.0</v>
      </c>
      <c r="CW6" s="158"/>
      <c r="CX6" s="158"/>
      <c r="CY6" s="158">
        <v>1.0</v>
      </c>
      <c r="CZ6" s="159">
        <v>1.0</v>
      </c>
      <c r="DA6" s="140"/>
      <c r="DB6" s="160">
        <v>1.0</v>
      </c>
      <c r="DC6" s="158">
        <v>1.0</v>
      </c>
      <c r="DD6" s="158"/>
      <c r="DE6" s="158">
        <v>1.0</v>
      </c>
      <c r="DF6" s="158">
        <v>1.0</v>
      </c>
      <c r="DG6" s="158">
        <v>1.0</v>
      </c>
      <c r="DH6" s="158">
        <v>1.0</v>
      </c>
      <c r="DI6" s="158">
        <v>1.0</v>
      </c>
      <c r="DJ6" s="140"/>
      <c r="DK6" s="158">
        <v>1.0</v>
      </c>
      <c r="DL6" s="158">
        <v>1.0</v>
      </c>
      <c r="DM6" s="158">
        <v>1.0</v>
      </c>
      <c r="DN6" s="158">
        <v>1.0</v>
      </c>
      <c r="DO6" s="161"/>
      <c r="DP6" s="158">
        <v>1.0</v>
      </c>
      <c r="DQ6" s="158">
        <v>1.0</v>
      </c>
      <c r="DR6" s="158">
        <v>1.0</v>
      </c>
      <c r="DS6" s="158">
        <v>1.0</v>
      </c>
      <c r="DT6" s="115"/>
      <c r="DU6" s="158">
        <v>1.0</v>
      </c>
      <c r="DV6" s="158"/>
      <c r="DW6" s="158">
        <v>1.0</v>
      </c>
      <c r="DX6" s="158"/>
      <c r="DY6" s="158"/>
      <c r="DZ6" s="158"/>
      <c r="EA6" s="158">
        <v>1.0</v>
      </c>
      <c r="EB6" s="158"/>
      <c r="EC6" s="158"/>
      <c r="ED6" s="158"/>
      <c r="EE6" s="158">
        <v>1.0</v>
      </c>
      <c r="EF6" s="158">
        <v>1.0</v>
      </c>
      <c r="EG6" s="159"/>
      <c r="EH6" s="140"/>
      <c r="EI6" s="160"/>
    </row>
    <row r="7">
      <c r="A7" s="162"/>
      <c r="B7" s="163">
        <v>1.0</v>
      </c>
      <c r="C7" s="164">
        <v>3.0</v>
      </c>
      <c r="D7" s="165" t="s">
        <v>164</v>
      </c>
      <c r="E7" s="147"/>
      <c r="F7" s="148">
        <v>1.0</v>
      </c>
      <c r="G7" s="147"/>
      <c r="H7" s="147"/>
      <c r="I7" s="148">
        <v>1.0</v>
      </c>
      <c r="J7" s="148">
        <v>1.0</v>
      </c>
      <c r="K7" s="148"/>
      <c r="L7" s="148">
        <v>1.0</v>
      </c>
      <c r="M7" s="150">
        <v>1.0</v>
      </c>
      <c r="N7" s="132"/>
      <c r="O7" s="151"/>
      <c r="P7" s="148">
        <v>1.0</v>
      </c>
      <c r="Q7" s="148">
        <v>1.0</v>
      </c>
      <c r="R7" s="148">
        <v>1.0</v>
      </c>
      <c r="S7" s="148">
        <v>1.0</v>
      </c>
      <c r="T7" s="148">
        <v>1.0</v>
      </c>
      <c r="U7" s="152"/>
      <c r="V7" s="132"/>
      <c r="W7" s="153"/>
      <c r="X7" s="152">
        <v>1.0</v>
      </c>
      <c r="Y7" s="152">
        <v>1.0</v>
      </c>
      <c r="Z7" s="153"/>
      <c r="AA7" s="154"/>
      <c r="AB7" s="153"/>
      <c r="AC7" s="155"/>
      <c r="AD7" s="43"/>
      <c r="AE7" s="156"/>
      <c r="AF7" s="153"/>
      <c r="AG7" s="153"/>
      <c r="AH7" s="152">
        <v>1.0</v>
      </c>
      <c r="AI7" s="157">
        <v>1.0</v>
      </c>
      <c r="AJ7" s="158">
        <v>1.0</v>
      </c>
      <c r="AK7" s="158">
        <v>1.0</v>
      </c>
      <c r="AL7" s="158">
        <v>1.0</v>
      </c>
      <c r="AM7" s="158"/>
      <c r="AN7" s="158">
        <v>1.0</v>
      </c>
      <c r="AO7" s="158">
        <v>1.0</v>
      </c>
      <c r="AP7" s="158">
        <v>1.0</v>
      </c>
      <c r="AQ7" s="158">
        <v>1.0</v>
      </c>
      <c r="AR7" s="158"/>
      <c r="AS7" s="140"/>
      <c r="AT7" s="158">
        <v>1.0</v>
      </c>
      <c r="AU7" s="158">
        <v>1.0</v>
      </c>
      <c r="AV7" s="158">
        <v>1.0</v>
      </c>
      <c r="AW7" s="158">
        <v>1.0</v>
      </c>
      <c r="AX7" s="158"/>
      <c r="AY7" s="158">
        <v>1.0</v>
      </c>
      <c r="AZ7" s="158">
        <v>1.0</v>
      </c>
      <c r="BA7" s="158">
        <v>1.0</v>
      </c>
      <c r="BB7" s="158">
        <v>1.0</v>
      </c>
      <c r="BC7" s="140"/>
      <c r="BD7" s="158">
        <v>1.0</v>
      </c>
      <c r="BE7" s="158">
        <v>1.0</v>
      </c>
      <c r="BF7" s="158"/>
      <c r="BG7" s="140"/>
      <c r="BH7" s="158">
        <v>1.0</v>
      </c>
      <c r="BI7" s="158">
        <v>1.0</v>
      </c>
      <c r="BJ7" s="158"/>
      <c r="BK7" s="158"/>
      <c r="BL7" s="158"/>
      <c r="BM7" s="158">
        <v>1.0</v>
      </c>
      <c r="BN7" s="158"/>
      <c r="BO7" s="158">
        <v>1.0</v>
      </c>
      <c r="BP7" s="158"/>
      <c r="BQ7" s="140"/>
      <c r="BR7" s="158">
        <v>1.0</v>
      </c>
      <c r="BS7" s="158">
        <v>1.0</v>
      </c>
      <c r="BT7" s="158"/>
      <c r="BU7" s="158">
        <v>1.0</v>
      </c>
      <c r="BV7" s="158"/>
      <c r="BW7" s="158"/>
      <c r="BX7" s="158"/>
      <c r="BY7" s="140"/>
      <c r="BZ7" s="158">
        <v>1.0</v>
      </c>
      <c r="CA7" s="158">
        <v>1.0</v>
      </c>
      <c r="CB7" s="158"/>
      <c r="CC7" s="158"/>
      <c r="CD7" s="158">
        <v>1.0</v>
      </c>
      <c r="CE7" s="158">
        <v>1.0</v>
      </c>
      <c r="CF7" s="158">
        <v>1.0</v>
      </c>
      <c r="CG7" s="158">
        <v>1.0</v>
      </c>
      <c r="CH7" s="158">
        <v>1.0</v>
      </c>
      <c r="CI7" s="158">
        <v>1.0</v>
      </c>
      <c r="CJ7" s="158"/>
      <c r="CK7" s="158"/>
      <c r="CL7" s="158"/>
      <c r="CM7" s="158"/>
      <c r="CN7" s="158">
        <v>1.0</v>
      </c>
      <c r="CO7" s="158">
        <v>1.0</v>
      </c>
      <c r="CP7" s="158"/>
      <c r="CQ7" s="140"/>
      <c r="CR7" s="158"/>
      <c r="CS7" s="158">
        <v>1.0</v>
      </c>
      <c r="CT7" s="158">
        <v>1.0</v>
      </c>
      <c r="CU7" s="158">
        <v>1.0</v>
      </c>
      <c r="CV7" s="158">
        <v>1.0</v>
      </c>
      <c r="CW7" s="158"/>
      <c r="CX7" s="158"/>
      <c r="CY7" s="158">
        <v>1.0</v>
      </c>
      <c r="CZ7" s="159">
        <v>1.0</v>
      </c>
      <c r="DA7" s="140"/>
      <c r="DB7" s="160">
        <v>1.0</v>
      </c>
      <c r="DC7" s="158">
        <v>1.0</v>
      </c>
      <c r="DD7" s="158"/>
      <c r="DE7" s="158">
        <v>1.0</v>
      </c>
      <c r="DF7" s="158">
        <v>1.0</v>
      </c>
      <c r="DG7" s="158">
        <v>1.0</v>
      </c>
      <c r="DH7" s="158">
        <v>1.0</v>
      </c>
      <c r="DI7" s="158">
        <v>1.0</v>
      </c>
      <c r="DJ7" s="140"/>
      <c r="DK7" s="158">
        <v>1.0</v>
      </c>
      <c r="DL7" s="158">
        <v>1.0</v>
      </c>
      <c r="DM7" s="158">
        <v>1.0</v>
      </c>
      <c r="DN7" s="158">
        <v>1.0</v>
      </c>
      <c r="DO7" s="161"/>
      <c r="DP7" s="158">
        <v>1.0</v>
      </c>
      <c r="DQ7" s="158">
        <v>1.0</v>
      </c>
      <c r="DR7" s="158">
        <v>1.0</v>
      </c>
      <c r="DS7" s="158">
        <v>1.0</v>
      </c>
      <c r="DT7" s="115"/>
      <c r="DU7" s="158">
        <v>1.0</v>
      </c>
      <c r="DV7" s="158"/>
      <c r="DW7" s="158">
        <v>1.0</v>
      </c>
      <c r="DX7" s="158"/>
      <c r="DY7" s="158"/>
      <c r="DZ7" s="158"/>
      <c r="EA7" s="158">
        <v>1.0</v>
      </c>
      <c r="EB7" s="158"/>
      <c r="EC7" s="158"/>
      <c r="ED7" s="158"/>
      <c r="EE7" s="158">
        <v>1.0</v>
      </c>
      <c r="EF7" s="158">
        <v>1.0</v>
      </c>
      <c r="EG7" s="159"/>
      <c r="EH7" s="140"/>
      <c r="EI7" s="160"/>
    </row>
    <row r="8" ht="15.75" customHeight="1">
      <c r="A8" s="162"/>
      <c r="B8" s="163">
        <v>1.0</v>
      </c>
      <c r="C8" s="164">
        <v>4.0</v>
      </c>
      <c r="D8" s="165" t="s">
        <v>165</v>
      </c>
      <c r="E8" s="147"/>
      <c r="F8" s="148">
        <v>1.0</v>
      </c>
      <c r="G8" s="147"/>
      <c r="H8" s="147"/>
      <c r="I8" s="148">
        <v>1.0</v>
      </c>
      <c r="J8" s="148">
        <v>1.0</v>
      </c>
      <c r="K8" s="148"/>
      <c r="L8" s="148">
        <v>1.0</v>
      </c>
      <c r="M8" s="150">
        <v>1.0</v>
      </c>
      <c r="N8" s="132"/>
      <c r="O8" s="151"/>
      <c r="P8" s="148">
        <v>1.0</v>
      </c>
      <c r="Q8" s="148">
        <v>1.0</v>
      </c>
      <c r="R8" s="148">
        <v>1.0</v>
      </c>
      <c r="S8" s="148">
        <v>1.0</v>
      </c>
      <c r="T8" s="148">
        <v>1.0</v>
      </c>
      <c r="U8" s="152"/>
      <c r="V8" s="132"/>
      <c r="W8" s="153"/>
      <c r="X8" s="152">
        <v>1.0</v>
      </c>
      <c r="Y8" s="152">
        <v>1.0</v>
      </c>
      <c r="Z8" s="153"/>
      <c r="AA8" s="154"/>
      <c r="AB8" s="153"/>
      <c r="AC8" s="155"/>
      <c r="AD8" s="43"/>
      <c r="AE8" s="156"/>
      <c r="AF8" s="153"/>
      <c r="AG8" s="153"/>
      <c r="AH8" s="152">
        <v>1.0</v>
      </c>
      <c r="AI8" s="157">
        <v>1.0</v>
      </c>
      <c r="AJ8" s="158">
        <v>1.0</v>
      </c>
      <c r="AK8" s="158">
        <v>1.0</v>
      </c>
      <c r="AL8" s="158">
        <v>1.0</v>
      </c>
      <c r="AM8" s="158"/>
      <c r="AN8" s="158">
        <v>1.0</v>
      </c>
      <c r="AO8" s="158">
        <v>1.0</v>
      </c>
      <c r="AP8" s="158">
        <v>1.0</v>
      </c>
      <c r="AQ8" s="158">
        <v>1.0</v>
      </c>
      <c r="AR8" s="158"/>
      <c r="AS8" s="140"/>
      <c r="AT8" s="158">
        <v>1.0</v>
      </c>
      <c r="AU8" s="158">
        <v>1.0</v>
      </c>
      <c r="AV8" s="158">
        <v>1.0</v>
      </c>
      <c r="AW8" s="158">
        <v>1.0</v>
      </c>
      <c r="AX8" s="158"/>
      <c r="AY8" s="158">
        <v>1.0</v>
      </c>
      <c r="AZ8" s="158">
        <v>1.0</v>
      </c>
      <c r="BA8" s="158">
        <v>1.0</v>
      </c>
      <c r="BB8" s="158">
        <v>1.0</v>
      </c>
      <c r="BC8" s="140"/>
      <c r="BD8" s="158">
        <v>1.0</v>
      </c>
      <c r="BE8" s="158">
        <v>1.0</v>
      </c>
      <c r="BF8" s="158"/>
      <c r="BG8" s="140"/>
      <c r="BH8" s="158">
        <v>1.0</v>
      </c>
      <c r="BI8" s="158">
        <v>1.0</v>
      </c>
      <c r="BJ8" s="158"/>
      <c r="BK8" s="158"/>
      <c r="BL8" s="158"/>
      <c r="BM8" s="158">
        <v>1.0</v>
      </c>
      <c r="BN8" s="158"/>
      <c r="BO8" s="158">
        <v>1.0</v>
      </c>
      <c r="BP8" s="158"/>
      <c r="BQ8" s="140"/>
      <c r="BR8" s="158">
        <v>1.0</v>
      </c>
      <c r="BS8" s="158">
        <v>1.0</v>
      </c>
      <c r="BT8" s="158"/>
      <c r="BU8" s="158">
        <v>1.0</v>
      </c>
      <c r="BV8" s="158"/>
      <c r="BW8" s="158"/>
      <c r="BX8" s="158"/>
      <c r="BY8" s="140"/>
      <c r="BZ8" s="158">
        <v>1.0</v>
      </c>
      <c r="CA8" s="158">
        <v>1.0</v>
      </c>
      <c r="CB8" s="158"/>
      <c r="CC8" s="158"/>
      <c r="CD8" s="158">
        <v>1.0</v>
      </c>
      <c r="CE8" s="158">
        <v>1.0</v>
      </c>
      <c r="CF8" s="158">
        <v>1.0</v>
      </c>
      <c r="CG8" s="158">
        <v>1.0</v>
      </c>
      <c r="CH8" s="158">
        <v>1.0</v>
      </c>
      <c r="CI8" s="158">
        <v>1.0</v>
      </c>
      <c r="CJ8" s="158"/>
      <c r="CK8" s="158"/>
      <c r="CL8" s="158"/>
      <c r="CM8" s="158"/>
      <c r="CN8" s="158">
        <v>1.0</v>
      </c>
      <c r="CO8" s="158">
        <v>1.0</v>
      </c>
      <c r="CP8" s="158"/>
      <c r="CQ8" s="140"/>
      <c r="CR8" s="158"/>
      <c r="CS8" s="158">
        <v>1.0</v>
      </c>
      <c r="CT8" s="158">
        <v>1.0</v>
      </c>
      <c r="CU8" s="158">
        <v>1.0</v>
      </c>
      <c r="CV8" s="158">
        <v>1.0</v>
      </c>
      <c r="CW8" s="158"/>
      <c r="CX8" s="158"/>
      <c r="CY8" s="158">
        <v>1.0</v>
      </c>
      <c r="CZ8" s="159">
        <v>1.0</v>
      </c>
      <c r="DA8" s="140"/>
      <c r="DB8" s="160">
        <v>1.0</v>
      </c>
      <c r="DC8" s="158">
        <v>1.0</v>
      </c>
      <c r="DD8" s="158"/>
      <c r="DE8" s="158">
        <v>1.0</v>
      </c>
      <c r="DF8" s="158">
        <v>1.0</v>
      </c>
      <c r="DG8" s="158">
        <v>1.0</v>
      </c>
      <c r="DH8" s="158">
        <v>1.0</v>
      </c>
      <c r="DI8" s="158">
        <v>1.0</v>
      </c>
      <c r="DJ8" s="140"/>
      <c r="DK8" s="158">
        <v>1.0</v>
      </c>
      <c r="DL8" s="158">
        <v>1.0</v>
      </c>
      <c r="DM8" s="158">
        <v>1.0</v>
      </c>
      <c r="DN8" s="158">
        <v>1.0</v>
      </c>
      <c r="DO8" s="161"/>
      <c r="DP8" s="158">
        <v>1.0</v>
      </c>
      <c r="DQ8" s="158">
        <v>1.0</v>
      </c>
      <c r="DR8" s="158">
        <v>1.0</v>
      </c>
      <c r="DS8" s="158">
        <v>1.0</v>
      </c>
      <c r="DT8" s="115"/>
      <c r="DU8" s="158">
        <v>1.0</v>
      </c>
      <c r="DV8" s="158"/>
      <c r="DW8" s="158">
        <v>1.0</v>
      </c>
      <c r="DX8" s="158"/>
      <c r="DY8" s="158"/>
      <c r="DZ8" s="158"/>
      <c r="EA8" s="158">
        <v>1.0</v>
      </c>
      <c r="EB8" s="158"/>
      <c r="EC8" s="158"/>
      <c r="ED8" s="158"/>
      <c r="EE8" s="158">
        <v>1.0</v>
      </c>
      <c r="EF8" s="158">
        <v>1.0</v>
      </c>
      <c r="EG8" s="159"/>
      <c r="EH8" s="140"/>
      <c r="EI8" s="160"/>
    </row>
    <row r="9" ht="15.75" customHeight="1">
      <c r="A9" s="162"/>
      <c r="B9" s="163">
        <v>1.0</v>
      </c>
      <c r="C9" s="164">
        <v>5.0</v>
      </c>
      <c r="D9" s="165" t="s">
        <v>166</v>
      </c>
      <c r="E9" s="147"/>
      <c r="F9" s="148">
        <v>1.0</v>
      </c>
      <c r="G9" s="147"/>
      <c r="H9" s="147"/>
      <c r="I9" s="148">
        <v>1.0</v>
      </c>
      <c r="J9" s="148">
        <v>1.0</v>
      </c>
      <c r="K9" s="148"/>
      <c r="L9" s="148">
        <v>1.0</v>
      </c>
      <c r="M9" s="150">
        <v>1.0</v>
      </c>
      <c r="N9" s="132"/>
      <c r="O9" s="151"/>
      <c r="P9" s="148">
        <v>1.0</v>
      </c>
      <c r="Q9" s="148">
        <v>1.0</v>
      </c>
      <c r="R9" s="148">
        <v>1.0</v>
      </c>
      <c r="S9" s="148">
        <v>1.0</v>
      </c>
      <c r="T9" s="148">
        <v>1.0</v>
      </c>
      <c r="U9" s="152"/>
      <c r="V9" s="132"/>
      <c r="W9" s="153"/>
      <c r="X9" s="152">
        <v>1.0</v>
      </c>
      <c r="Y9" s="152">
        <v>1.0</v>
      </c>
      <c r="Z9" s="153"/>
      <c r="AA9" s="154"/>
      <c r="AB9" s="153"/>
      <c r="AC9" s="155"/>
      <c r="AD9" s="43"/>
      <c r="AE9" s="156"/>
      <c r="AF9" s="153"/>
      <c r="AG9" s="153"/>
      <c r="AH9" s="152">
        <v>1.0</v>
      </c>
      <c r="AI9" s="157">
        <v>1.0</v>
      </c>
      <c r="AJ9" s="158">
        <v>1.0</v>
      </c>
      <c r="AK9" s="158">
        <v>1.0</v>
      </c>
      <c r="AL9" s="158">
        <v>1.0</v>
      </c>
      <c r="AM9" s="158"/>
      <c r="AN9" s="158">
        <v>1.0</v>
      </c>
      <c r="AO9" s="158">
        <v>1.0</v>
      </c>
      <c r="AP9" s="158">
        <v>1.0</v>
      </c>
      <c r="AQ9" s="158">
        <v>1.0</v>
      </c>
      <c r="AR9" s="158"/>
      <c r="AS9" s="140"/>
      <c r="AT9" s="158">
        <v>1.0</v>
      </c>
      <c r="AU9" s="158">
        <v>1.0</v>
      </c>
      <c r="AV9" s="158">
        <v>1.0</v>
      </c>
      <c r="AW9" s="158">
        <v>1.0</v>
      </c>
      <c r="AX9" s="158"/>
      <c r="AY9" s="158">
        <v>1.0</v>
      </c>
      <c r="AZ9" s="158">
        <v>1.0</v>
      </c>
      <c r="BA9" s="158">
        <v>1.0</v>
      </c>
      <c r="BB9" s="158">
        <v>1.0</v>
      </c>
      <c r="BC9" s="140"/>
      <c r="BD9" s="158">
        <v>1.0</v>
      </c>
      <c r="BE9" s="158">
        <v>1.0</v>
      </c>
      <c r="BF9" s="158"/>
      <c r="BG9" s="140"/>
      <c r="BH9" s="158">
        <v>1.0</v>
      </c>
      <c r="BI9" s="158">
        <v>1.0</v>
      </c>
      <c r="BJ9" s="158"/>
      <c r="BK9" s="158"/>
      <c r="BL9" s="158"/>
      <c r="BM9" s="158">
        <v>1.0</v>
      </c>
      <c r="BN9" s="158"/>
      <c r="BO9" s="158">
        <v>1.0</v>
      </c>
      <c r="BP9" s="158"/>
      <c r="BQ9" s="140"/>
      <c r="BR9" s="158">
        <v>1.0</v>
      </c>
      <c r="BS9" s="158">
        <v>1.0</v>
      </c>
      <c r="BT9" s="158"/>
      <c r="BU9" s="158">
        <v>1.0</v>
      </c>
      <c r="BV9" s="158"/>
      <c r="BW9" s="158"/>
      <c r="BX9" s="158"/>
      <c r="BY9" s="140"/>
      <c r="BZ9" s="158">
        <v>1.0</v>
      </c>
      <c r="CA9" s="158">
        <v>1.0</v>
      </c>
      <c r="CB9" s="158"/>
      <c r="CC9" s="158"/>
      <c r="CD9" s="158">
        <v>1.0</v>
      </c>
      <c r="CE9" s="158">
        <v>1.0</v>
      </c>
      <c r="CF9" s="158">
        <v>1.0</v>
      </c>
      <c r="CG9" s="158">
        <v>1.0</v>
      </c>
      <c r="CH9" s="158">
        <v>1.0</v>
      </c>
      <c r="CI9" s="158">
        <v>1.0</v>
      </c>
      <c r="CJ9" s="158"/>
      <c r="CK9" s="158"/>
      <c r="CL9" s="158"/>
      <c r="CM9" s="158"/>
      <c r="CN9" s="158">
        <v>1.0</v>
      </c>
      <c r="CO9" s="158">
        <v>1.0</v>
      </c>
      <c r="CP9" s="158"/>
      <c r="CQ9" s="140"/>
      <c r="CR9" s="158"/>
      <c r="CS9" s="158">
        <v>1.0</v>
      </c>
      <c r="CT9" s="158">
        <v>1.0</v>
      </c>
      <c r="CU9" s="158">
        <v>1.0</v>
      </c>
      <c r="CV9" s="158">
        <v>1.0</v>
      </c>
      <c r="CW9" s="158"/>
      <c r="CX9" s="158"/>
      <c r="CY9" s="158">
        <v>1.0</v>
      </c>
      <c r="CZ9" s="159">
        <v>1.0</v>
      </c>
      <c r="DA9" s="140"/>
      <c r="DB9" s="160">
        <v>1.0</v>
      </c>
      <c r="DC9" s="158">
        <v>1.0</v>
      </c>
      <c r="DD9" s="158"/>
      <c r="DE9" s="158">
        <v>1.0</v>
      </c>
      <c r="DF9" s="158">
        <v>1.0</v>
      </c>
      <c r="DG9" s="158">
        <v>1.0</v>
      </c>
      <c r="DH9" s="158">
        <v>1.0</v>
      </c>
      <c r="DI9" s="158">
        <v>1.0</v>
      </c>
      <c r="DJ9" s="140"/>
      <c r="DK9" s="158">
        <v>1.0</v>
      </c>
      <c r="DL9" s="158">
        <v>1.0</v>
      </c>
      <c r="DM9" s="158">
        <v>1.0</v>
      </c>
      <c r="DN9" s="158">
        <v>1.0</v>
      </c>
      <c r="DO9" s="161"/>
      <c r="DP9" s="158">
        <v>1.0</v>
      </c>
      <c r="DQ9" s="158">
        <v>1.0</v>
      </c>
      <c r="DR9" s="158">
        <v>1.0</v>
      </c>
      <c r="DS9" s="158">
        <v>1.0</v>
      </c>
      <c r="DT9" s="115"/>
      <c r="DU9" s="158">
        <v>1.0</v>
      </c>
      <c r="DV9" s="158"/>
      <c r="DW9" s="158">
        <v>1.0</v>
      </c>
      <c r="DX9" s="158"/>
      <c r="DY9" s="158"/>
      <c r="DZ9" s="158"/>
      <c r="EA9" s="158">
        <v>1.0</v>
      </c>
      <c r="EB9" s="158"/>
      <c r="EC9" s="158"/>
      <c r="ED9" s="158"/>
      <c r="EE9" s="158">
        <v>1.0</v>
      </c>
      <c r="EF9" s="158">
        <v>1.0</v>
      </c>
      <c r="EG9" s="159"/>
      <c r="EH9" s="140"/>
      <c r="EI9" s="160"/>
    </row>
    <row r="10" ht="15.75" customHeight="1">
      <c r="A10" s="162"/>
      <c r="B10" s="163">
        <v>1.0</v>
      </c>
      <c r="C10" s="164">
        <v>6.0</v>
      </c>
      <c r="D10" s="165" t="s">
        <v>167</v>
      </c>
      <c r="E10" s="147"/>
      <c r="F10" s="148">
        <v>1.0</v>
      </c>
      <c r="G10" s="147"/>
      <c r="H10" s="147"/>
      <c r="I10" s="148">
        <v>1.0</v>
      </c>
      <c r="J10" s="148">
        <v>1.0</v>
      </c>
      <c r="K10" s="148"/>
      <c r="L10" s="148">
        <v>1.0</v>
      </c>
      <c r="M10" s="150">
        <v>1.0</v>
      </c>
      <c r="N10" s="132"/>
      <c r="O10" s="151"/>
      <c r="P10" s="148">
        <v>1.0</v>
      </c>
      <c r="Q10" s="148">
        <v>1.0</v>
      </c>
      <c r="R10" s="148">
        <v>1.0</v>
      </c>
      <c r="S10" s="148">
        <v>1.0</v>
      </c>
      <c r="T10" s="148">
        <v>1.0</v>
      </c>
      <c r="U10" s="152"/>
      <c r="V10" s="132"/>
      <c r="W10" s="153"/>
      <c r="X10" s="152">
        <v>1.0</v>
      </c>
      <c r="Y10" s="152">
        <v>1.0</v>
      </c>
      <c r="Z10" s="153"/>
      <c r="AA10" s="154"/>
      <c r="AB10" s="153"/>
      <c r="AC10" s="155"/>
      <c r="AD10" s="43"/>
      <c r="AE10" s="156"/>
      <c r="AF10" s="153"/>
      <c r="AG10" s="153"/>
      <c r="AH10" s="152">
        <v>1.0</v>
      </c>
      <c r="AI10" s="157">
        <v>1.0</v>
      </c>
      <c r="AJ10" s="158">
        <v>1.0</v>
      </c>
      <c r="AK10" s="158">
        <v>1.0</v>
      </c>
      <c r="AL10" s="158">
        <v>1.0</v>
      </c>
      <c r="AM10" s="158"/>
      <c r="AN10" s="158">
        <v>1.0</v>
      </c>
      <c r="AO10" s="158">
        <v>1.0</v>
      </c>
      <c r="AP10" s="158">
        <v>1.0</v>
      </c>
      <c r="AQ10" s="158">
        <v>1.0</v>
      </c>
      <c r="AR10" s="158"/>
      <c r="AS10" s="140"/>
      <c r="AT10" s="158">
        <v>1.0</v>
      </c>
      <c r="AU10" s="158">
        <v>1.0</v>
      </c>
      <c r="AV10" s="158">
        <v>1.0</v>
      </c>
      <c r="AW10" s="158">
        <v>1.0</v>
      </c>
      <c r="AX10" s="158"/>
      <c r="AY10" s="158">
        <v>1.0</v>
      </c>
      <c r="AZ10" s="158">
        <v>1.0</v>
      </c>
      <c r="BA10" s="158">
        <v>1.0</v>
      </c>
      <c r="BB10" s="158">
        <v>1.0</v>
      </c>
      <c r="BC10" s="140"/>
      <c r="BD10" s="158">
        <v>1.0</v>
      </c>
      <c r="BE10" s="158">
        <v>1.0</v>
      </c>
      <c r="BF10" s="158"/>
      <c r="BG10" s="140"/>
      <c r="BH10" s="158">
        <v>1.0</v>
      </c>
      <c r="BI10" s="158">
        <v>1.0</v>
      </c>
      <c r="BJ10" s="158"/>
      <c r="BK10" s="158"/>
      <c r="BL10" s="158"/>
      <c r="BM10" s="158">
        <v>1.0</v>
      </c>
      <c r="BN10" s="158"/>
      <c r="BO10" s="158">
        <v>1.0</v>
      </c>
      <c r="BP10" s="158"/>
      <c r="BQ10" s="140"/>
      <c r="BR10" s="158">
        <v>1.0</v>
      </c>
      <c r="BS10" s="158">
        <v>1.0</v>
      </c>
      <c r="BT10" s="158"/>
      <c r="BU10" s="158">
        <v>1.0</v>
      </c>
      <c r="BV10" s="158"/>
      <c r="BW10" s="158"/>
      <c r="BX10" s="158"/>
      <c r="BY10" s="140"/>
      <c r="BZ10" s="166">
        <v>0.0</v>
      </c>
      <c r="CA10" s="158">
        <v>1.0</v>
      </c>
      <c r="CB10" s="158"/>
      <c r="CC10" s="158"/>
      <c r="CD10" s="158">
        <v>1.0</v>
      </c>
      <c r="CE10" s="158">
        <v>1.0</v>
      </c>
      <c r="CF10" s="158">
        <v>1.0</v>
      </c>
      <c r="CG10" s="158">
        <v>1.0</v>
      </c>
      <c r="CH10" s="158">
        <v>1.0</v>
      </c>
      <c r="CI10" s="158">
        <v>1.0</v>
      </c>
      <c r="CJ10" s="158"/>
      <c r="CK10" s="158"/>
      <c r="CL10" s="158"/>
      <c r="CM10" s="158"/>
      <c r="CN10" s="158">
        <v>1.0</v>
      </c>
      <c r="CO10" s="158">
        <v>1.0</v>
      </c>
      <c r="CP10" s="158"/>
      <c r="CQ10" s="140"/>
      <c r="CR10" s="158"/>
      <c r="CS10" s="158">
        <v>1.0</v>
      </c>
      <c r="CT10" s="158">
        <v>1.0</v>
      </c>
      <c r="CU10" s="158">
        <v>1.0</v>
      </c>
      <c r="CV10" s="158">
        <v>1.0</v>
      </c>
      <c r="CW10" s="158"/>
      <c r="CX10" s="158"/>
      <c r="CY10" s="158">
        <v>1.0</v>
      </c>
      <c r="CZ10" s="159">
        <v>1.0</v>
      </c>
      <c r="DA10" s="140"/>
      <c r="DB10" s="160">
        <v>1.0</v>
      </c>
      <c r="DC10" s="158">
        <v>1.0</v>
      </c>
      <c r="DD10" s="158"/>
      <c r="DE10" s="158">
        <v>1.0</v>
      </c>
      <c r="DF10" s="158">
        <v>1.0</v>
      </c>
      <c r="DG10" s="158">
        <v>1.0</v>
      </c>
      <c r="DH10" s="158">
        <v>1.0</v>
      </c>
      <c r="DI10" s="158">
        <v>1.0</v>
      </c>
      <c r="DJ10" s="140"/>
      <c r="DK10" s="158">
        <v>1.0</v>
      </c>
      <c r="DL10" s="158">
        <v>1.0</v>
      </c>
      <c r="DM10" s="158">
        <v>1.0</v>
      </c>
      <c r="DN10" s="158">
        <v>1.0</v>
      </c>
      <c r="DO10" s="161"/>
      <c r="DP10" s="158">
        <v>1.0</v>
      </c>
      <c r="DQ10" s="158">
        <v>1.0</v>
      </c>
      <c r="DR10" s="158">
        <v>1.0</v>
      </c>
      <c r="DS10" s="158">
        <v>1.0</v>
      </c>
      <c r="DT10" s="115"/>
      <c r="DU10" s="158">
        <v>1.0</v>
      </c>
      <c r="DV10" s="158"/>
      <c r="DW10" s="158">
        <v>1.0</v>
      </c>
      <c r="DX10" s="158"/>
      <c r="DY10" s="158"/>
      <c r="DZ10" s="158"/>
      <c r="EA10" s="158">
        <v>1.0</v>
      </c>
      <c r="EB10" s="158"/>
      <c r="EC10" s="158"/>
      <c r="ED10" s="158"/>
      <c r="EE10" s="158">
        <v>1.0</v>
      </c>
      <c r="EF10" s="158">
        <v>1.0</v>
      </c>
      <c r="EG10" s="159"/>
      <c r="EH10" s="140"/>
      <c r="EI10" s="160"/>
    </row>
    <row r="11" ht="27.0" customHeight="1">
      <c r="A11" s="162"/>
      <c r="B11" s="163">
        <v>1.0</v>
      </c>
      <c r="C11" s="164">
        <v>7.0</v>
      </c>
      <c r="D11" s="165" t="s">
        <v>168</v>
      </c>
      <c r="E11" s="147"/>
      <c r="F11" s="167">
        <v>0.0</v>
      </c>
      <c r="G11" s="147"/>
      <c r="H11" s="147"/>
      <c r="I11" s="167">
        <v>0.0</v>
      </c>
      <c r="J11" s="167">
        <v>0.0</v>
      </c>
      <c r="K11" s="148"/>
      <c r="L11" s="167">
        <v>0.0</v>
      </c>
      <c r="M11" s="168">
        <v>0.0</v>
      </c>
      <c r="N11" s="132"/>
      <c r="O11" s="151"/>
      <c r="P11" s="167">
        <v>0.0</v>
      </c>
      <c r="Q11" s="167">
        <v>0.0</v>
      </c>
      <c r="R11" s="167">
        <v>0.0</v>
      </c>
      <c r="S11" s="167">
        <v>0.0</v>
      </c>
      <c r="T11" s="167">
        <v>0.0</v>
      </c>
      <c r="U11" s="153"/>
      <c r="V11" s="132"/>
      <c r="W11" s="153"/>
      <c r="X11" s="152">
        <v>1.0</v>
      </c>
      <c r="Y11" s="152">
        <v>1.0</v>
      </c>
      <c r="Z11" s="153"/>
      <c r="AA11" s="153"/>
      <c r="AB11" s="153"/>
      <c r="AC11" s="155"/>
      <c r="AD11" s="43"/>
      <c r="AE11" s="156"/>
      <c r="AF11" s="153"/>
      <c r="AG11" s="153"/>
      <c r="AH11" s="169">
        <v>0.0</v>
      </c>
      <c r="AI11" s="157">
        <v>1.0</v>
      </c>
      <c r="AJ11" s="158">
        <v>1.0</v>
      </c>
      <c r="AK11" s="158">
        <v>1.0</v>
      </c>
      <c r="AL11" s="158">
        <v>1.0</v>
      </c>
      <c r="AM11" s="158"/>
      <c r="AN11" s="158">
        <v>1.0</v>
      </c>
      <c r="AO11" s="158">
        <v>1.0</v>
      </c>
      <c r="AP11" s="158">
        <v>1.0</v>
      </c>
      <c r="AQ11" s="158">
        <v>1.0</v>
      </c>
      <c r="AR11" s="170"/>
      <c r="AS11" s="140"/>
      <c r="AT11" s="166">
        <v>0.0</v>
      </c>
      <c r="AU11" s="166">
        <v>0.0</v>
      </c>
      <c r="AV11" s="170">
        <v>1.0</v>
      </c>
      <c r="AW11" s="170">
        <v>1.0</v>
      </c>
      <c r="AX11" s="170"/>
      <c r="AY11" s="170">
        <v>1.0</v>
      </c>
      <c r="AZ11" s="170">
        <v>1.0</v>
      </c>
      <c r="BA11" s="170">
        <v>1.0</v>
      </c>
      <c r="BB11" s="170">
        <v>1.0</v>
      </c>
      <c r="BC11" s="140"/>
      <c r="BD11" s="158">
        <v>1.0</v>
      </c>
      <c r="BE11" s="158">
        <v>1.0</v>
      </c>
      <c r="BF11" s="158"/>
      <c r="BG11" s="140"/>
      <c r="BH11" s="158">
        <v>1.0</v>
      </c>
      <c r="BI11" s="158">
        <v>1.0</v>
      </c>
      <c r="BJ11" s="158"/>
      <c r="BK11" s="158"/>
      <c r="BL11" s="158"/>
      <c r="BM11" s="158">
        <v>1.0</v>
      </c>
      <c r="BN11" s="158"/>
      <c r="BO11" s="158">
        <v>1.0</v>
      </c>
      <c r="BP11" s="158"/>
      <c r="BQ11" s="140"/>
      <c r="BR11" s="158">
        <v>1.0</v>
      </c>
      <c r="BS11" s="158">
        <v>1.0</v>
      </c>
      <c r="BT11" s="158"/>
      <c r="BU11" s="158">
        <v>1.0</v>
      </c>
      <c r="BV11" s="158"/>
      <c r="BW11" s="158"/>
      <c r="BX11" s="158"/>
      <c r="BY11" s="140"/>
      <c r="BZ11" s="158">
        <v>1.0</v>
      </c>
      <c r="CA11" s="158">
        <v>1.0</v>
      </c>
      <c r="CB11" s="158"/>
      <c r="CC11" s="158"/>
      <c r="CD11" s="158">
        <v>1.0</v>
      </c>
      <c r="CE11" s="158">
        <v>1.0</v>
      </c>
      <c r="CF11" s="158">
        <v>1.0</v>
      </c>
      <c r="CG11" s="158">
        <v>1.0</v>
      </c>
      <c r="CH11" s="158">
        <v>1.0</v>
      </c>
      <c r="CI11" s="158">
        <v>1.0</v>
      </c>
      <c r="CJ11" s="158"/>
      <c r="CK11" s="158"/>
      <c r="CL11" s="158"/>
      <c r="CM11" s="158"/>
      <c r="CN11" s="158">
        <v>1.0</v>
      </c>
      <c r="CO11" s="158">
        <v>1.0</v>
      </c>
      <c r="CP11" s="158"/>
      <c r="CQ11" s="140"/>
      <c r="CR11" s="158"/>
      <c r="CS11" s="158">
        <v>1.0</v>
      </c>
      <c r="CT11" s="158">
        <v>1.0</v>
      </c>
      <c r="CU11" s="158">
        <v>1.0</v>
      </c>
      <c r="CV11" s="158">
        <v>1.0</v>
      </c>
      <c r="CW11" s="158"/>
      <c r="CX11" s="158"/>
      <c r="CY11" s="158">
        <v>1.0</v>
      </c>
      <c r="CZ11" s="159">
        <v>1.0</v>
      </c>
      <c r="DA11" s="140"/>
      <c r="DB11" s="160">
        <v>1.0</v>
      </c>
      <c r="DC11" s="158">
        <v>1.0</v>
      </c>
      <c r="DD11" s="158"/>
      <c r="DE11" s="158">
        <v>1.0</v>
      </c>
      <c r="DF11" s="158">
        <v>1.0</v>
      </c>
      <c r="DG11" s="158">
        <v>1.0</v>
      </c>
      <c r="DH11" s="158">
        <v>1.0</v>
      </c>
      <c r="DI11" s="158">
        <v>1.0</v>
      </c>
      <c r="DJ11" s="140"/>
      <c r="DK11" s="158">
        <v>1.0</v>
      </c>
      <c r="DL11" s="158">
        <v>1.0</v>
      </c>
      <c r="DM11" s="158">
        <v>1.0</v>
      </c>
      <c r="DN11" s="158">
        <v>1.0</v>
      </c>
      <c r="DO11" s="161"/>
      <c r="DP11" s="158">
        <v>1.0</v>
      </c>
      <c r="DQ11" s="158">
        <v>1.0</v>
      </c>
      <c r="DR11" s="158">
        <v>1.0</v>
      </c>
      <c r="DS11" s="158">
        <v>1.0</v>
      </c>
      <c r="DT11" s="115"/>
      <c r="DU11" s="158">
        <v>1.0</v>
      </c>
      <c r="DV11" s="158"/>
      <c r="DW11" s="158">
        <v>1.0</v>
      </c>
      <c r="DX11" s="158"/>
      <c r="DY11" s="158"/>
      <c r="DZ11" s="158"/>
      <c r="EA11" s="158">
        <v>1.0</v>
      </c>
      <c r="EB11" s="158"/>
      <c r="EC11" s="158"/>
      <c r="ED11" s="158"/>
      <c r="EE11" s="158">
        <v>1.0</v>
      </c>
      <c r="EF11" s="158">
        <v>1.0</v>
      </c>
      <c r="EG11" s="159"/>
      <c r="EH11" s="140"/>
      <c r="EI11" s="160"/>
    </row>
    <row r="12" ht="15.75" customHeight="1">
      <c r="A12" s="162"/>
      <c r="B12" s="163">
        <v>1.0</v>
      </c>
      <c r="C12" s="164">
        <v>8.0</v>
      </c>
      <c r="D12" s="165" t="s">
        <v>169</v>
      </c>
      <c r="E12" s="147"/>
      <c r="F12" s="148">
        <v>1.0</v>
      </c>
      <c r="G12" s="147"/>
      <c r="H12" s="147"/>
      <c r="I12" s="167">
        <v>0.0</v>
      </c>
      <c r="J12" s="148">
        <v>1.0</v>
      </c>
      <c r="K12" s="148"/>
      <c r="L12" s="148">
        <v>1.0</v>
      </c>
      <c r="M12" s="150">
        <v>1.0</v>
      </c>
      <c r="N12" s="132"/>
      <c r="O12" s="151"/>
      <c r="P12" s="148">
        <v>1.0</v>
      </c>
      <c r="Q12" s="148">
        <v>1.0</v>
      </c>
      <c r="R12" s="148">
        <v>1.0</v>
      </c>
      <c r="S12" s="148">
        <v>1.0</v>
      </c>
      <c r="T12" s="148">
        <v>1.0</v>
      </c>
      <c r="U12" s="153"/>
      <c r="V12" s="132"/>
      <c r="W12" s="153"/>
      <c r="X12" s="152">
        <v>1.0</v>
      </c>
      <c r="Y12" s="152">
        <v>1.0</v>
      </c>
      <c r="Z12" s="153"/>
      <c r="AA12" s="153"/>
      <c r="AB12" s="153"/>
      <c r="AC12" s="155"/>
      <c r="AD12" s="43"/>
      <c r="AE12" s="156"/>
      <c r="AF12" s="153"/>
      <c r="AG12" s="153"/>
      <c r="AH12" s="152">
        <v>1.0</v>
      </c>
      <c r="AI12" s="157">
        <v>1.0</v>
      </c>
      <c r="AJ12" s="158">
        <v>1.0</v>
      </c>
      <c r="AK12" s="158">
        <v>1.0</v>
      </c>
      <c r="AL12" s="158">
        <v>1.0</v>
      </c>
      <c r="AM12" s="158"/>
      <c r="AN12" s="158">
        <v>1.0</v>
      </c>
      <c r="AO12" s="158">
        <v>1.0</v>
      </c>
      <c r="AP12" s="158">
        <v>1.0</v>
      </c>
      <c r="AQ12" s="158">
        <v>1.0</v>
      </c>
      <c r="AR12" s="170"/>
      <c r="AS12" s="140"/>
      <c r="AT12" s="170">
        <v>1.0</v>
      </c>
      <c r="AU12" s="170">
        <v>1.0</v>
      </c>
      <c r="AV12" s="170">
        <v>1.0</v>
      </c>
      <c r="AW12" s="170">
        <v>1.0</v>
      </c>
      <c r="AX12" s="170"/>
      <c r="AY12" s="170">
        <v>1.0</v>
      </c>
      <c r="AZ12" s="170">
        <v>1.0</v>
      </c>
      <c r="BA12" s="170">
        <v>1.0</v>
      </c>
      <c r="BB12" s="170">
        <v>1.0</v>
      </c>
      <c r="BC12" s="140"/>
      <c r="BD12" s="158">
        <v>1.0</v>
      </c>
      <c r="BE12" s="158">
        <v>1.0</v>
      </c>
      <c r="BF12" s="158"/>
      <c r="BG12" s="140"/>
      <c r="BH12" s="158">
        <v>1.0</v>
      </c>
      <c r="BI12" s="158">
        <v>1.0</v>
      </c>
      <c r="BJ12" s="158"/>
      <c r="BK12" s="158"/>
      <c r="BL12" s="158"/>
      <c r="BM12" s="158">
        <v>1.0</v>
      </c>
      <c r="BN12" s="158"/>
      <c r="BO12" s="158">
        <v>1.0</v>
      </c>
      <c r="BP12" s="158"/>
      <c r="BQ12" s="140"/>
      <c r="BR12" s="158">
        <v>1.0</v>
      </c>
      <c r="BS12" s="158">
        <v>1.0</v>
      </c>
      <c r="BT12" s="158"/>
      <c r="BU12" s="158">
        <v>1.0</v>
      </c>
      <c r="BV12" s="158"/>
      <c r="BW12" s="158"/>
      <c r="BX12" s="158"/>
      <c r="BY12" s="140"/>
      <c r="BZ12" s="158">
        <v>1.0</v>
      </c>
      <c r="CA12" s="158">
        <v>1.0</v>
      </c>
      <c r="CB12" s="158"/>
      <c r="CC12" s="158"/>
      <c r="CD12" s="158">
        <v>1.0</v>
      </c>
      <c r="CE12" s="158">
        <v>1.0</v>
      </c>
      <c r="CF12" s="158">
        <v>1.0</v>
      </c>
      <c r="CG12" s="158">
        <v>1.0</v>
      </c>
      <c r="CH12" s="158">
        <v>1.0</v>
      </c>
      <c r="CI12" s="158">
        <v>1.0</v>
      </c>
      <c r="CJ12" s="158"/>
      <c r="CK12" s="158"/>
      <c r="CL12" s="158"/>
      <c r="CM12" s="158"/>
      <c r="CN12" s="158">
        <v>1.0</v>
      </c>
      <c r="CO12" s="158">
        <v>1.0</v>
      </c>
      <c r="CP12" s="158"/>
      <c r="CQ12" s="140"/>
      <c r="CR12" s="158"/>
      <c r="CS12" s="158">
        <v>1.0</v>
      </c>
      <c r="CT12" s="158">
        <v>1.0</v>
      </c>
      <c r="CU12" s="158">
        <v>1.0</v>
      </c>
      <c r="CV12" s="158">
        <v>1.0</v>
      </c>
      <c r="CW12" s="158"/>
      <c r="CX12" s="158"/>
      <c r="CY12" s="158">
        <v>1.0</v>
      </c>
      <c r="CZ12" s="159">
        <v>1.0</v>
      </c>
      <c r="DA12" s="140"/>
      <c r="DB12" s="160">
        <v>1.0</v>
      </c>
      <c r="DC12" s="158">
        <v>1.0</v>
      </c>
      <c r="DD12" s="158"/>
      <c r="DE12" s="158">
        <v>1.0</v>
      </c>
      <c r="DF12" s="158">
        <v>1.0</v>
      </c>
      <c r="DG12" s="158">
        <v>1.0</v>
      </c>
      <c r="DH12" s="158">
        <v>1.0</v>
      </c>
      <c r="DI12" s="158">
        <v>1.0</v>
      </c>
      <c r="DJ12" s="140"/>
      <c r="DK12" s="158">
        <v>1.0</v>
      </c>
      <c r="DL12" s="158">
        <v>1.0</v>
      </c>
      <c r="DM12" s="158">
        <v>1.0</v>
      </c>
      <c r="DN12" s="158">
        <v>1.0</v>
      </c>
      <c r="DO12" s="161"/>
      <c r="DP12" s="158">
        <v>1.0</v>
      </c>
      <c r="DQ12" s="158">
        <v>1.0</v>
      </c>
      <c r="DR12" s="158">
        <v>1.0</v>
      </c>
      <c r="DS12" s="158">
        <v>1.0</v>
      </c>
      <c r="DT12" s="115"/>
      <c r="DU12" s="158">
        <v>1.0</v>
      </c>
      <c r="DV12" s="158"/>
      <c r="DW12" s="158">
        <v>1.0</v>
      </c>
      <c r="DX12" s="158"/>
      <c r="DY12" s="158"/>
      <c r="DZ12" s="158"/>
      <c r="EA12" s="158">
        <v>1.0</v>
      </c>
      <c r="EB12" s="158"/>
      <c r="EC12" s="158"/>
      <c r="ED12" s="158"/>
      <c r="EE12" s="158">
        <v>1.0</v>
      </c>
      <c r="EF12" s="158">
        <v>1.0</v>
      </c>
      <c r="EG12" s="159"/>
      <c r="EH12" s="140"/>
      <c r="EI12" s="160"/>
    </row>
    <row r="13" ht="15.75" customHeight="1">
      <c r="A13" s="162"/>
      <c r="B13" s="163">
        <v>1.0</v>
      </c>
      <c r="C13" s="171">
        <v>9.0</v>
      </c>
      <c r="D13" s="165" t="s">
        <v>170</v>
      </c>
      <c r="E13" s="147"/>
      <c r="F13" s="148">
        <v>0.0</v>
      </c>
      <c r="G13" s="147"/>
      <c r="H13" s="147"/>
      <c r="I13" s="148">
        <v>0.0</v>
      </c>
      <c r="J13" s="148">
        <v>0.0</v>
      </c>
      <c r="K13" s="148"/>
      <c r="L13" s="148">
        <v>0.0</v>
      </c>
      <c r="M13" s="150">
        <v>0.0</v>
      </c>
      <c r="N13" s="132"/>
      <c r="O13" s="151"/>
      <c r="P13" s="148">
        <v>0.0</v>
      </c>
      <c r="Q13" s="148">
        <v>0.0</v>
      </c>
      <c r="R13" s="148">
        <v>0.0</v>
      </c>
      <c r="S13" s="148">
        <v>0.0</v>
      </c>
      <c r="T13" s="148">
        <v>0.0</v>
      </c>
      <c r="U13" s="153"/>
      <c r="V13" s="132"/>
      <c r="W13" s="153"/>
      <c r="X13" s="152">
        <v>0.0</v>
      </c>
      <c r="Y13" s="152">
        <v>0.0</v>
      </c>
      <c r="Z13" s="153"/>
      <c r="AA13" s="153"/>
      <c r="AB13" s="153"/>
      <c r="AC13" s="155"/>
      <c r="AD13" s="43"/>
      <c r="AE13" s="156"/>
      <c r="AF13" s="153"/>
      <c r="AG13" s="153"/>
      <c r="AH13" s="152">
        <v>0.0</v>
      </c>
      <c r="AI13" s="157">
        <v>0.0</v>
      </c>
      <c r="AJ13" s="158">
        <v>0.0</v>
      </c>
      <c r="AK13" s="158">
        <v>0.0</v>
      </c>
      <c r="AL13" s="158">
        <v>1.0</v>
      </c>
      <c r="AM13" s="158"/>
      <c r="AN13" s="158">
        <v>0.0</v>
      </c>
      <c r="AO13" s="158">
        <v>0.0</v>
      </c>
      <c r="AP13" s="158">
        <v>0.0</v>
      </c>
      <c r="AQ13" s="158">
        <v>0.0</v>
      </c>
      <c r="AR13" s="158"/>
      <c r="AS13" s="140"/>
      <c r="AT13" s="158">
        <v>0.0</v>
      </c>
      <c r="AU13" s="158">
        <v>0.0</v>
      </c>
      <c r="AV13" s="158">
        <v>0.0</v>
      </c>
      <c r="AW13" s="158">
        <v>0.0</v>
      </c>
      <c r="AX13" s="158"/>
      <c r="AY13" s="158">
        <v>0.0</v>
      </c>
      <c r="AZ13" s="158">
        <v>0.0</v>
      </c>
      <c r="BA13" s="158">
        <v>0.0</v>
      </c>
      <c r="BB13" s="158">
        <v>0.0</v>
      </c>
      <c r="BC13" s="140"/>
      <c r="BD13" s="166">
        <v>0.0</v>
      </c>
      <c r="BE13" s="166">
        <v>0.0</v>
      </c>
      <c r="BF13" s="158"/>
      <c r="BG13" s="140"/>
      <c r="BH13" s="166">
        <v>0.0</v>
      </c>
      <c r="BI13" s="166">
        <v>0.0</v>
      </c>
      <c r="BJ13" s="158"/>
      <c r="BK13" s="158"/>
      <c r="BL13" s="158"/>
      <c r="BM13" s="166">
        <v>0.0</v>
      </c>
      <c r="BN13" s="158"/>
      <c r="BO13" s="166">
        <v>0.0</v>
      </c>
      <c r="BP13" s="158"/>
      <c r="BQ13" s="140"/>
      <c r="BR13" s="158">
        <v>0.0</v>
      </c>
      <c r="BS13" s="158">
        <v>0.0</v>
      </c>
      <c r="BT13" s="158"/>
      <c r="BU13" s="166">
        <v>0.0</v>
      </c>
      <c r="BV13" s="158"/>
      <c r="BW13" s="158"/>
      <c r="BX13" s="158"/>
      <c r="BY13" s="140"/>
      <c r="BZ13" s="158">
        <v>0.0</v>
      </c>
      <c r="CA13" s="158">
        <v>0.0</v>
      </c>
      <c r="CB13" s="158"/>
      <c r="CC13" s="158"/>
      <c r="CD13" s="158">
        <v>0.0</v>
      </c>
      <c r="CE13" s="158">
        <v>0.0</v>
      </c>
      <c r="CF13" s="158">
        <v>0.0</v>
      </c>
      <c r="CG13" s="158">
        <v>0.0</v>
      </c>
      <c r="CH13" s="158">
        <v>0.0</v>
      </c>
      <c r="CI13" s="158">
        <v>0.0</v>
      </c>
      <c r="CJ13" s="158"/>
      <c r="CK13" s="158"/>
      <c r="CL13" s="158"/>
      <c r="CM13" s="158"/>
      <c r="CN13" s="158">
        <v>0.0</v>
      </c>
      <c r="CO13" s="158">
        <v>0.0</v>
      </c>
      <c r="CP13" s="158"/>
      <c r="CQ13" s="140"/>
      <c r="CR13" s="158"/>
      <c r="CS13" s="158">
        <v>0.0</v>
      </c>
      <c r="CT13" s="158">
        <v>0.0</v>
      </c>
      <c r="CU13" s="158">
        <v>0.0</v>
      </c>
      <c r="CV13" s="158">
        <v>0.0</v>
      </c>
      <c r="CW13" s="158"/>
      <c r="CX13" s="158"/>
      <c r="CY13" s="158">
        <v>0.0</v>
      </c>
      <c r="CZ13" s="159">
        <v>0.0</v>
      </c>
      <c r="DA13" s="140"/>
      <c r="DB13" s="160">
        <v>1.0</v>
      </c>
      <c r="DC13" s="158">
        <v>0.0</v>
      </c>
      <c r="DD13" s="158"/>
      <c r="DE13" s="158">
        <v>1.0</v>
      </c>
      <c r="DF13" s="158">
        <v>0.0</v>
      </c>
      <c r="DG13" s="158">
        <v>0.0</v>
      </c>
      <c r="DH13" s="158">
        <v>0.0</v>
      </c>
      <c r="DI13" s="158">
        <v>1.0</v>
      </c>
      <c r="DJ13" s="140"/>
      <c r="DK13" s="158">
        <v>0.0</v>
      </c>
      <c r="DL13" s="158">
        <v>0.0</v>
      </c>
      <c r="DM13" s="158">
        <v>0.0</v>
      </c>
      <c r="DN13" s="158">
        <v>0.0</v>
      </c>
      <c r="DO13" s="161"/>
      <c r="DP13" s="158">
        <v>0.0</v>
      </c>
      <c r="DQ13" s="158">
        <v>0.0</v>
      </c>
      <c r="DR13" s="158">
        <v>0.0</v>
      </c>
      <c r="DS13" s="158">
        <v>0.0</v>
      </c>
      <c r="DT13" s="115"/>
      <c r="DU13" s="158">
        <v>0.0</v>
      </c>
      <c r="DV13" s="158"/>
      <c r="DW13" s="158">
        <v>1.0</v>
      </c>
      <c r="DX13" s="158"/>
      <c r="DY13" s="158"/>
      <c r="DZ13" s="158"/>
      <c r="EA13" s="158">
        <v>0.0</v>
      </c>
      <c r="EB13" s="158"/>
      <c r="EC13" s="158"/>
      <c r="ED13" s="158"/>
      <c r="EE13" s="158">
        <v>0.0</v>
      </c>
      <c r="EF13" s="158">
        <v>0.0</v>
      </c>
      <c r="EG13" s="159"/>
      <c r="EH13" s="140"/>
      <c r="EI13" s="160"/>
    </row>
    <row r="14" ht="15.75" customHeight="1">
      <c r="A14" s="162"/>
      <c r="B14" s="163">
        <v>1.0</v>
      </c>
      <c r="C14" s="171">
        <v>10.0</v>
      </c>
      <c r="D14" s="165" t="s">
        <v>171</v>
      </c>
      <c r="E14" s="147"/>
      <c r="F14" s="148">
        <v>0.0</v>
      </c>
      <c r="G14" s="147"/>
      <c r="H14" s="147"/>
      <c r="I14" s="148">
        <v>0.0</v>
      </c>
      <c r="J14" s="148">
        <v>0.0</v>
      </c>
      <c r="K14" s="148"/>
      <c r="L14" s="148">
        <v>0.0</v>
      </c>
      <c r="M14" s="150">
        <v>0.0</v>
      </c>
      <c r="N14" s="132"/>
      <c r="O14" s="151"/>
      <c r="P14" s="148">
        <v>0.0</v>
      </c>
      <c r="Q14" s="148">
        <v>0.0</v>
      </c>
      <c r="R14" s="148">
        <v>0.0</v>
      </c>
      <c r="S14" s="148">
        <v>0.0</v>
      </c>
      <c r="T14" s="148">
        <v>0.0</v>
      </c>
      <c r="U14" s="153"/>
      <c r="V14" s="132"/>
      <c r="W14" s="153"/>
      <c r="X14" s="152">
        <v>0.0</v>
      </c>
      <c r="Y14" s="152">
        <v>0.0</v>
      </c>
      <c r="Z14" s="153"/>
      <c r="AA14" s="153"/>
      <c r="AB14" s="153"/>
      <c r="AC14" s="155"/>
      <c r="AD14" s="43"/>
      <c r="AE14" s="156"/>
      <c r="AF14" s="153"/>
      <c r="AG14" s="153"/>
      <c r="AH14" s="152">
        <v>0.0</v>
      </c>
      <c r="AI14" s="157">
        <v>0.0</v>
      </c>
      <c r="AJ14" s="158">
        <v>0.0</v>
      </c>
      <c r="AK14" s="158">
        <v>0.0</v>
      </c>
      <c r="AL14" s="158">
        <v>1.0</v>
      </c>
      <c r="AM14" s="158"/>
      <c r="AN14" s="158">
        <v>0.0</v>
      </c>
      <c r="AO14" s="158">
        <v>0.0</v>
      </c>
      <c r="AP14" s="158">
        <v>0.0</v>
      </c>
      <c r="AQ14" s="158">
        <v>0.0</v>
      </c>
      <c r="AR14" s="158"/>
      <c r="AS14" s="140"/>
      <c r="AT14" s="158">
        <v>0.0</v>
      </c>
      <c r="AU14" s="158">
        <v>0.0</v>
      </c>
      <c r="AV14" s="158">
        <v>0.0</v>
      </c>
      <c r="AW14" s="158">
        <v>0.0</v>
      </c>
      <c r="AX14" s="158"/>
      <c r="AY14" s="158">
        <v>0.0</v>
      </c>
      <c r="AZ14" s="158">
        <v>0.0</v>
      </c>
      <c r="BA14" s="158">
        <v>0.0</v>
      </c>
      <c r="BB14" s="158">
        <v>0.0</v>
      </c>
      <c r="BC14" s="140"/>
      <c r="BD14" s="158">
        <v>1.0</v>
      </c>
      <c r="BE14" s="158">
        <v>1.0</v>
      </c>
      <c r="BF14" s="158"/>
      <c r="BG14" s="140"/>
      <c r="BH14" s="158">
        <v>1.0</v>
      </c>
      <c r="BI14" s="158">
        <v>1.0</v>
      </c>
      <c r="BJ14" s="158"/>
      <c r="BK14" s="158"/>
      <c r="BL14" s="158"/>
      <c r="BM14" s="158">
        <v>1.0</v>
      </c>
      <c r="BN14" s="158"/>
      <c r="BO14" s="158">
        <v>1.0</v>
      </c>
      <c r="BP14" s="158"/>
      <c r="BQ14" s="140"/>
      <c r="BR14" s="158">
        <v>0.0</v>
      </c>
      <c r="BS14" s="158">
        <v>0.0</v>
      </c>
      <c r="BT14" s="158"/>
      <c r="BU14" s="158">
        <v>1.0</v>
      </c>
      <c r="BV14" s="158"/>
      <c r="BW14" s="158"/>
      <c r="BX14" s="158"/>
      <c r="BY14" s="140"/>
      <c r="BZ14" s="158">
        <v>0.0</v>
      </c>
      <c r="CA14" s="158">
        <v>0.0</v>
      </c>
      <c r="CB14" s="158"/>
      <c r="CC14" s="158"/>
      <c r="CD14" s="158">
        <v>0.0</v>
      </c>
      <c r="CE14" s="158">
        <v>0.0</v>
      </c>
      <c r="CF14" s="158">
        <v>0.0</v>
      </c>
      <c r="CG14" s="158">
        <v>0.0</v>
      </c>
      <c r="CH14" s="158">
        <v>0.0</v>
      </c>
      <c r="CI14" s="158">
        <v>0.0</v>
      </c>
      <c r="CJ14" s="158"/>
      <c r="CK14" s="158"/>
      <c r="CL14" s="158"/>
      <c r="CM14" s="158"/>
      <c r="CN14" s="158">
        <v>0.0</v>
      </c>
      <c r="CO14" s="158">
        <v>0.0</v>
      </c>
      <c r="CP14" s="158"/>
      <c r="CQ14" s="140"/>
      <c r="CR14" s="158"/>
      <c r="CS14" s="158">
        <v>0.0</v>
      </c>
      <c r="CT14" s="158">
        <v>0.0</v>
      </c>
      <c r="CU14" s="158">
        <v>0.0</v>
      </c>
      <c r="CV14" s="158">
        <v>0.0</v>
      </c>
      <c r="CW14" s="158"/>
      <c r="CX14" s="158"/>
      <c r="CY14" s="158">
        <v>0.0</v>
      </c>
      <c r="CZ14" s="159">
        <v>0.0</v>
      </c>
      <c r="DA14" s="140"/>
      <c r="DB14" s="160">
        <v>1.0</v>
      </c>
      <c r="DC14" s="158">
        <v>0.0</v>
      </c>
      <c r="DD14" s="158"/>
      <c r="DE14" s="158">
        <v>1.0</v>
      </c>
      <c r="DF14" s="158">
        <v>0.0</v>
      </c>
      <c r="DG14" s="158">
        <v>0.0</v>
      </c>
      <c r="DH14" s="158">
        <v>0.0</v>
      </c>
      <c r="DI14" s="158">
        <v>1.0</v>
      </c>
      <c r="DJ14" s="140"/>
      <c r="DK14" s="158">
        <v>0.0</v>
      </c>
      <c r="DL14" s="158">
        <v>0.0</v>
      </c>
      <c r="DM14" s="158">
        <v>0.0</v>
      </c>
      <c r="DN14" s="158">
        <v>0.0</v>
      </c>
      <c r="DO14" s="161"/>
      <c r="DP14" s="158">
        <v>0.0</v>
      </c>
      <c r="DQ14" s="158">
        <v>0.0</v>
      </c>
      <c r="DR14" s="158">
        <v>0.0</v>
      </c>
      <c r="DS14" s="158">
        <v>0.0</v>
      </c>
      <c r="DT14" s="115"/>
      <c r="DU14" s="158">
        <v>0.0</v>
      </c>
      <c r="DV14" s="158"/>
      <c r="DW14" s="158">
        <v>1.0</v>
      </c>
      <c r="DX14" s="158"/>
      <c r="DY14" s="158"/>
      <c r="DZ14" s="158"/>
      <c r="EA14" s="158">
        <v>0.0</v>
      </c>
      <c r="EB14" s="158"/>
      <c r="EC14" s="158"/>
      <c r="ED14" s="158"/>
      <c r="EE14" s="158">
        <v>0.0</v>
      </c>
      <c r="EF14" s="158">
        <v>0.0</v>
      </c>
      <c r="EG14" s="159"/>
      <c r="EH14" s="140"/>
      <c r="EI14" s="160"/>
    </row>
    <row r="15" ht="15.75" customHeight="1">
      <c r="A15" s="162"/>
      <c r="B15" s="163">
        <v>1.0</v>
      </c>
      <c r="C15" s="171">
        <v>11.0</v>
      </c>
      <c r="D15" s="165" t="s">
        <v>172</v>
      </c>
      <c r="E15" s="147"/>
      <c r="F15" s="148">
        <v>0.0</v>
      </c>
      <c r="G15" s="147"/>
      <c r="H15" s="147"/>
      <c r="I15" s="148">
        <v>0.0</v>
      </c>
      <c r="J15" s="148">
        <v>0.0</v>
      </c>
      <c r="K15" s="148"/>
      <c r="L15" s="148">
        <v>0.0</v>
      </c>
      <c r="M15" s="150">
        <v>0.0</v>
      </c>
      <c r="N15" s="132"/>
      <c r="O15" s="151"/>
      <c r="P15" s="148">
        <v>0.0</v>
      </c>
      <c r="Q15" s="148">
        <v>0.0</v>
      </c>
      <c r="R15" s="148">
        <v>0.0</v>
      </c>
      <c r="S15" s="148">
        <v>0.0</v>
      </c>
      <c r="T15" s="148">
        <v>0.0</v>
      </c>
      <c r="U15" s="153"/>
      <c r="V15" s="132"/>
      <c r="W15" s="153"/>
      <c r="X15" s="152">
        <v>0.0</v>
      </c>
      <c r="Y15" s="152">
        <v>0.0</v>
      </c>
      <c r="Z15" s="153"/>
      <c r="AA15" s="153"/>
      <c r="AB15" s="153"/>
      <c r="AC15" s="155"/>
      <c r="AD15" s="43"/>
      <c r="AE15" s="156"/>
      <c r="AF15" s="153"/>
      <c r="AG15" s="153"/>
      <c r="AH15" s="152">
        <v>0.0</v>
      </c>
      <c r="AI15" s="172">
        <v>0.0</v>
      </c>
      <c r="AJ15" s="158">
        <v>0.0</v>
      </c>
      <c r="AK15" s="158">
        <v>0.0</v>
      </c>
      <c r="AL15" s="158">
        <v>1.0</v>
      </c>
      <c r="AM15" s="161"/>
      <c r="AN15" s="158">
        <v>0.0</v>
      </c>
      <c r="AO15" s="158">
        <v>0.0</v>
      </c>
      <c r="AP15" s="158">
        <v>0.0</v>
      </c>
      <c r="AQ15" s="158">
        <v>0.0</v>
      </c>
      <c r="AR15" s="158"/>
      <c r="AS15" s="140"/>
      <c r="AT15" s="158">
        <v>0.0</v>
      </c>
      <c r="AU15" s="158">
        <v>0.0</v>
      </c>
      <c r="AV15" s="158">
        <v>0.0</v>
      </c>
      <c r="AW15" s="158">
        <v>0.0</v>
      </c>
      <c r="AX15" s="161"/>
      <c r="AY15" s="158">
        <v>0.0</v>
      </c>
      <c r="AZ15" s="158">
        <v>0.0</v>
      </c>
      <c r="BA15" s="158">
        <v>0.0</v>
      </c>
      <c r="BB15" s="158">
        <v>0.0</v>
      </c>
      <c r="BC15" s="173"/>
      <c r="BD15" s="158">
        <v>1.0</v>
      </c>
      <c r="BE15" s="158">
        <v>1.0</v>
      </c>
      <c r="BF15" s="161"/>
      <c r="BG15" s="173"/>
      <c r="BH15" s="158">
        <v>1.0</v>
      </c>
      <c r="BI15" s="158">
        <v>1.0</v>
      </c>
      <c r="BJ15" s="161"/>
      <c r="BK15" s="161"/>
      <c r="BL15" s="161"/>
      <c r="BM15" s="158">
        <v>1.0</v>
      </c>
      <c r="BN15" s="161"/>
      <c r="BO15" s="158">
        <v>1.0</v>
      </c>
      <c r="BP15" s="161"/>
      <c r="BQ15" s="173"/>
      <c r="BR15" s="158">
        <v>0.0</v>
      </c>
      <c r="BS15" s="158">
        <v>0.0</v>
      </c>
      <c r="BT15" s="158"/>
      <c r="BU15" s="158">
        <v>1.0</v>
      </c>
      <c r="BV15" s="158"/>
      <c r="BW15" s="161"/>
      <c r="BX15" s="161"/>
      <c r="BY15" s="173"/>
      <c r="BZ15" s="158">
        <v>0.0</v>
      </c>
      <c r="CA15" s="158">
        <v>0.0</v>
      </c>
      <c r="CB15" s="158"/>
      <c r="CC15" s="161"/>
      <c r="CD15" s="158">
        <v>0.0</v>
      </c>
      <c r="CE15" s="158">
        <v>0.0</v>
      </c>
      <c r="CF15" s="158">
        <v>0.0</v>
      </c>
      <c r="CG15" s="158">
        <v>0.0</v>
      </c>
      <c r="CH15" s="158">
        <v>0.0</v>
      </c>
      <c r="CI15" s="158">
        <v>0.0</v>
      </c>
      <c r="CJ15" s="161"/>
      <c r="CK15" s="161"/>
      <c r="CL15" s="161"/>
      <c r="CM15" s="161"/>
      <c r="CN15" s="158">
        <v>0.0</v>
      </c>
      <c r="CO15" s="158">
        <v>0.0</v>
      </c>
      <c r="CP15" s="161"/>
      <c r="CQ15" s="173"/>
      <c r="CR15" s="158"/>
      <c r="CS15" s="158">
        <v>0.0</v>
      </c>
      <c r="CT15" s="158">
        <v>0.0</v>
      </c>
      <c r="CU15" s="158">
        <v>0.0</v>
      </c>
      <c r="CV15" s="158">
        <v>0.0</v>
      </c>
      <c r="CW15" s="161"/>
      <c r="CX15" s="161"/>
      <c r="CY15" s="158">
        <v>0.0</v>
      </c>
      <c r="CZ15" s="159">
        <v>0.0</v>
      </c>
      <c r="DA15" s="173"/>
      <c r="DB15" s="160">
        <v>1.0</v>
      </c>
      <c r="DC15" s="158">
        <v>0.0</v>
      </c>
      <c r="DD15" s="158"/>
      <c r="DE15" s="158">
        <v>1.0</v>
      </c>
      <c r="DF15" s="158">
        <v>0.0</v>
      </c>
      <c r="DG15" s="158">
        <v>0.0</v>
      </c>
      <c r="DH15" s="158">
        <v>0.0</v>
      </c>
      <c r="DI15" s="158">
        <v>1.0</v>
      </c>
      <c r="DJ15" s="140"/>
      <c r="DK15" s="158">
        <v>0.0</v>
      </c>
      <c r="DL15" s="158">
        <v>0.0</v>
      </c>
      <c r="DM15" s="158">
        <v>0.0</v>
      </c>
      <c r="DN15" s="158">
        <v>0.0</v>
      </c>
      <c r="DO15" s="161"/>
      <c r="DP15" s="158">
        <v>0.0</v>
      </c>
      <c r="DQ15" s="158">
        <v>0.0</v>
      </c>
      <c r="DR15" s="158">
        <v>0.0</v>
      </c>
      <c r="DS15" s="158">
        <v>0.0</v>
      </c>
      <c r="DT15" s="115"/>
      <c r="DU15" s="158">
        <v>0.0</v>
      </c>
      <c r="DV15" s="158"/>
      <c r="DW15" s="158">
        <v>1.0</v>
      </c>
      <c r="DX15" s="158"/>
      <c r="DY15" s="158"/>
      <c r="DZ15" s="158"/>
      <c r="EA15" s="158">
        <v>0.0</v>
      </c>
      <c r="EB15" s="158"/>
      <c r="EC15" s="158"/>
      <c r="ED15" s="158"/>
      <c r="EE15" s="158">
        <v>0.0</v>
      </c>
      <c r="EF15" s="158">
        <v>0.0</v>
      </c>
      <c r="EG15" s="159"/>
      <c r="EH15" s="140"/>
      <c r="EI15" s="160"/>
    </row>
    <row r="16" ht="53.25" customHeight="1">
      <c r="A16" s="174"/>
      <c r="B16" s="175">
        <v>1.0</v>
      </c>
      <c r="C16" s="176">
        <v>12.0</v>
      </c>
      <c r="D16" s="177" t="s">
        <v>173</v>
      </c>
      <c r="E16" s="147"/>
      <c r="F16" s="148">
        <v>9.0</v>
      </c>
      <c r="G16" s="147"/>
      <c r="H16" s="147"/>
      <c r="I16" s="148">
        <v>9.0</v>
      </c>
      <c r="J16" s="148">
        <v>9.0</v>
      </c>
      <c r="K16" s="148"/>
      <c r="L16" s="148">
        <v>9.0</v>
      </c>
      <c r="M16" s="150">
        <v>9.0</v>
      </c>
      <c r="N16" s="132"/>
      <c r="O16" s="151"/>
      <c r="P16" s="148">
        <v>9.0</v>
      </c>
      <c r="Q16" s="148">
        <v>9.0</v>
      </c>
      <c r="R16" s="148">
        <v>9.0</v>
      </c>
      <c r="S16" s="148">
        <v>9.0</v>
      </c>
      <c r="T16" s="148">
        <v>9.0</v>
      </c>
      <c r="U16" s="153"/>
      <c r="V16" s="132"/>
      <c r="W16" s="153"/>
      <c r="X16" s="152">
        <v>9.0</v>
      </c>
      <c r="Y16" s="152">
        <v>9.0</v>
      </c>
      <c r="Z16" s="153"/>
      <c r="AA16" s="152"/>
      <c r="AB16" s="153"/>
      <c r="AC16" s="155"/>
      <c r="AD16" s="43"/>
      <c r="AE16" s="156"/>
      <c r="AF16" s="153"/>
      <c r="AG16" s="153"/>
      <c r="AH16" s="152">
        <v>9.0</v>
      </c>
      <c r="AI16" s="157">
        <v>9.0</v>
      </c>
      <c r="AJ16" s="158">
        <v>9.0</v>
      </c>
      <c r="AK16" s="158">
        <v>9.0</v>
      </c>
      <c r="AL16" s="158">
        <v>1.0</v>
      </c>
      <c r="AM16" s="158"/>
      <c r="AN16" s="158">
        <v>9.0</v>
      </c>
      <c r="AO16" s="158">
        <v>9.0</v>
      </c>
      <c r="AP16" s="158">
        <v>9.0</v>
      </c>
      <c r="AQ16" s="158">
        <v>9.0</v>
      </c>
      <c r="AR16" s="158"/>
      <c r="AS16" s="140"/>
      <c r="AT16" s="158">
        <v>9.0</v>
      </c>
      <c r="AU16" s="158">
        <v>9.0</v>
      </c>
      <c r="AV16" s="158">
        <v>9.0</v>
      </c>
      <c r="AW16" s="158">
        <v>9.0</v>
      </c>
      <c r="AX16" s="158"/>
      <c r="AY16" s="158">
        <v>9.0</v>
      </c>
      <c r="AZ16" s="158">
        <v>9.0</v>
      </c>
      <c r="BA16" s="158">
        <v>9.0</v>
      </c>
      <c r="BB16" s="158">
        <v>9.0</v>
      </c>
      <c r="BC16" s="140"/>
      <c r="BD16" s="158">
        <v>1.0</v>
      </c>
      <c r="BE16" s="158">
        <v>1.0</v>
      </c>
      <c r="BF16" s="158"/>
      <c r="BG16" s="140"/>
      <c r="BH16" s="158">
        <v>1.0</v>
      </c>
      <c r="BI16" s="158">
        <v>1.0</v>
      </c>
      <c r="BJ16" s="158"/>
      <c r="BK16" s="158"/>
      <c r="BL16" s="158"/>
      <c r="BM16" s="158">
        <v>1.0</v>
      </c>
      <c r="BN16" s="158"/>
      <c r="BO16" s="158">
        <v>1.0</v>
      </c>
      <c r="BP16" s="158"/>
      <c r="BQ16" s="140"/>
      <c r="BR16" s="158">
        <v>9.0</v>
      </c>
      <c r="BS16" s="158">
        <v>9.0</v>
      </c>
      <c r="BT16" s="158"/>
      <c r="BU16" s="158">
        <v>1.0</v>
      </c>
      <c r="BV16" s="158"/>
      <c r="BW16" s="158"/>
      <c r="BX16" s="158"/>
      <c r="BY16" s="140"/>
      <c r="BZ16" s="158">
        <v>9.0</v>
      </c>
      <c r="CA16" s="158">
        <v>9.0</v>
      </c>
      <c r="CB16" s="158"/>
      <c r="CC16" s="158"/>
      <c r="CD16" s="158">
        <v>9.0</v>
      </c>
      <c r="CE16" s="158">
        <v>9.0</v>
      </c>
      <c r="CF16" s="158">
        <v>9.0</v>
      </c>
      <c r="CG16" s="158">
        <v>9.0</v>
      </c>
      <c r="CH16" s="158">
        <v>9.0</v>
      </c>
      <c r="CI16" s="158">
        <v>9.0</v>
      </c>
      <c r="CJ16" s="158"/>
      <c r="CK16" s="158"/>
      <c r="CL16" s="158"/>
      <c r="CM16" s="158"/>
      <c r="CN16" s="158">
        <v>9.0</v>
      </c>
      <c r="CO16" s="158">
        <v>9.0</v>
      </c>
      <c r="CP16" s="158"/>
      <c r="CQ16" s="140"/>
      <c r="CR16" s="158"/>
      <c r="CS16" s="158">
        <v>9.0</v>
      </c>
      <c r="CT16" s="158">
        <v>9.0</v>
      </c>
      <c r="CU16" s="158">
        <v>9.0</v>
      </c>
      <c r="CV16" s="158">
        <v>9.0</v>
      </c>
      <c r="CW16" s="158"/>
      <c r="CX16" s="158"/>
      <c r="CY16" s="158">
        <v>9.0</v>
      </c>
      <c r="CZ16" s="159">
        <v>9.0</v>
      </c>
      <c r="DA16" s="140"/>
      <c r="DB16" s="160">
        <v>1.0</v>
      </c>
      <c r="DC16" s="158">
        <v>9.0</v>
      </c>
      <c r="DD16" s="158"/>
      <c r="DE16" s="158">
        <v>1.0</v>
      </c>
      <c r="DF16" s="158">
        <v>9.0</v>
      </c>
      <c r="DG16" s="158">
        <v>9.0</v>
      </c>
      <c r="DH16" s="158">
        <v>9.0</v>
      </c>
      <c r="DI16" s="158">
        <v>1.0</v>
      </c>
      <c r="DJ16" s="140"/>
      <c r="DK16" s="158">
        <v>9.0</v>
      </c>
      <c r="DL16" s="158">
        <v>9.0</v>
      </c>
      <c r="DM16" s="158">
        <v>9.0</v>
      </c>
      <c r="DN16" s="158">
        <v>9.0</v>
      </c>
      <c r="DO16" s="161"/>
      <c r="DP16" s="158">
        <v>9.0</v>
      </c>
      <c r="DQ16" s="158">
        <v>9.0</v>
      </c>
      <c r="DR16" s="158">
        <v>9.0</v>
      </c>
      <c r="DS16" s="158">
        <v>9.0</v>
      </c>
      <c r="DT16" s="115"/>
      <c r="DU16" s="158">
        <v>9.0</v>
      </c>
      <c r="DV16" s="158"/>
      <c r="DW16" s="158">
        <v>1.0</v>
      </c>
      <c r="DX16" s="158"/>
      <c r="DY16" s="158"/>
      <c r="DZ16" s="158"/>
      <c r="EA16" s="158">
        <v>9.0</v>
      </c>
      <c r="EB16" s="158"/>
      <c r="EC16" s="158"/>
      <c r="ED16" s="158"/>
      <c r="EE16" s="158">
        <v>9.0</v>
      </c>
      <c r="EF16" s="158">
        <v>9.0</v>
      </c>
      <c r="EG16" s="159"/>
      <c r="EH16" s="140"/>
      <c r="EI16" s="160"/>
    </row>
    <row r="17">
      <c r="A17" s="143" t="s">
        <v>174</v>
      </c>
      <c r="B17" s="144">
        <v>1.0</v>
      </c>
      <c r="C17" s="178">
        <v>13.0</v>
      </c>
      <c r="D17" s="146" t="s">
        <v>175</v>
      </c>
      <c r="E17" s="148">
        <v>1.0</v>
      </c>
      <c r="F17" s="148">
        <v>0.0</v>
      </c>
      <c r="G17" s="148">
        <v>1.0</v>
      </c>
      <c r="H17" s="147"/>
      <c r="I17" s="148">
        <v>0.0</v>
      </c>
      <c r="J17" s="148">
        <v>0.0</v>
      </c>
      <c r="K17" s="148"/>
      <c r="L17" s="148">
        <v>0.0</v>
      </c>
      <c r="M17" s="150">
        <v>0.0</v>
      </c>
      <c r="N17" s="132"/>
      <c r="O17" s="179">
        <v>1.0</v>
      </c>
      <c r="P17" s="148">
        <v>0.0</v>
      </c>
      <c r="Q17" s="148">
        <v>0.0</v>
      </c>
      <c r="R17" s="148">
        <v>0.0</v>
      </c>
      <c r="S17" s="148">
        <v>0.0</v>
      </c>
      <c r="T17" s="148">
        <v>0.0</v>
      </c>
      <c r="U17" s="152">
        <v>1.0</v>
      </c>
      <c r="V17" s="132"/>
      <c r="W17" s="152">
        <v>1.0</v>
      </c>
      <c r="X17" s="152">
        <v>0.0</v>
      </c>
      <c r="Y17" s="152">
        <v>0.0</v>
      </c>
      <c r="Z17" s="152">
        <v>1.0</v>
      </c>
      <c r="AA17" s="152">
        <v>1.0</v>
      </c>
      <c r="AB17" s="152">
        <v>1.0</v>
      </c>
      <c r="AC17" s="180">
        <v>1.0</v>
      </c>
      <c r="AD17" s="43"/>
      <c r="AE17" s="181">
        <v>1.0</v>
      </c>
      <c r="AF17" s="152">
        <v>1.0</v>
      </c>
      <c r="AG17" s="152">
        <v>1.0</v>
      </c>
      <c r="AH17" s="152">
        <v>0.0</v>
      </c>
      <c r="AI17" s="172">
        <v>0.0</v>
      </c>
      <c r="AJ17" s="158">
        <v>0.0</v>
      </c>
      <c r="AK17" s="158">
        <v>0.0</v>
      </c>
      <c r="AL17" s="161"/>
      <c r="AM17" s="161"/>
      <c r="AN17" s="158">
        <v>0.0</v>
      </c>
      <c r="AO17" s="158">
        <v>0.0</v>
      </c>
      <c r="AP17" s="158">
        <v>0.0</v>
      </c>
      <c r="AQ17" s="158">
        <v>0.0</v>
      </c>
      <c r="AR17" s="161"/>
      <c r="AS17" s="140"/>
      <c r="AT17" s="158">
        <v>0.0</v>
      </c>
      <c r="AU17" s="158">
        <v>0.0</v>
      </c>
      <c r="AV17" s="158">
        <v>0.0</v>
      </c>
      <c r="AW17" s="158">
        <v>0.0</v>
      </c>
      <c r="AX17" s="158">
        <v>1.0</v>
      </c>
      <c r="AY17" s="158">
        <v>0.0</v>
      </c>
      <c r="AZ17" s="158">
        <v>0.0</v>
      </c>
      <c r="BA17" s="158">
        <v>0.0</v>
      </c>
      <c r="BB17" s="158">
        <v>0.0</v>
      </c>
      <c r="BC17" s="173"/>
      <c r="BD17" s="161"/>
      <c r="BE17" s="161"/>
      <c r="BF17" s="161"/>
      <c r="BG17" s="173"/>
      <c r="BH17" s="161"/>
      <c r="BI17" s="161"/>
      <c r="BJ17" s="161"/>
      <c r="BK17" s="161"/>
      <c r="BL17" s="161"/>
      <c r="BM17" s="161"/>
      <c r="BN17" s="158">
        <v>1.0</v>
      </c>
      <c r="BO17" s="161"/>
      <c r="BP17" s="161"/>
      <c r="BQ17" s="173"/>
      <c r="BR17" s="158">
        <v>0.0</v>
      </c>
      <c r="BS17" s="158">
        <v>0.0</v>
      </c>
      <c r="BT17" s="158"/>
      <c r="BU17" s="158"/>
      <c r="BV17" s="158"/>
      <c r="BW17" s="161"/>
      <c r="BX17" s="161"/>
      <c r="BY17" s="173"/>
      <c r="BZ17" s="158">
        <v>0.0</v>
      </c>
      <c r="CA17" s="158">
        <v>0.0</v>
      </c>
      <c r="CB17" s="158">
        <v>1.0</v>
      </c>
      <c r="CC17" s="161"/>
      <c r="CD17" s="158">
        <v>0.0</v>
      </c>
      <c r="CE17" s="158">
        <v>0.0</v>
      </c>
      <c r="CF17" s="158">
        <v>0.0</v>
      </c>
      <c r="CG17" s="158">
        <v>0.0</v>
      </c>
      <c r="CH17" s="158">
        <v>0.0</v>
      </c>
      <c r="CI17" s="158">
        <v>0.0</v>
      </c>
      <c r="CJ17" s="158">
        <v>1.0</v>
      </c>
      <c r="CK17" s="158">
        <v>1.0</v>
      </c>
      <c r="CL17" s="158">
        <v>1.0</v>
      </c>
      <c r="CM17" s="158">
        <v>1.0</v>
      </c>
      <c r="CN17" s="158">
        <v>0.0</v>
      </c>
      <c r="CO17" s="158">
        <v>0.0</v>
      </c>
      <c r="CP17" s="158">
        <v>1.0</v>
      </c>
      <c r="CQ17" s="173"/>
      <c r="CR17" s="158">
        <v>1.0</v>
      </c>
      <c r="CS17" s="158">
        <v>0.0</v>
      </c>
      <c r="CT17" s="158">
        <v>0.0</v>
      </c>
      <c r="CU17" s="158">
        <v>0.0</v>
      </c>
      <c r="CV17" s="158">
        <v>0.0</v>
      </c>
      <c r="CW17" s="161"/>
      <c r="CX17" s="158">
        <v>1.0</v>
      </c>
      <c r="CY17" s="158">
        <v>0.0</v>
      </c>
      <c r="CZ17" s="159">
        <v>0.0</v>
      </c>
      <c r="DA17" s="173"/>
      <c r="DB17" s="182"/>
      <c r="DC17" s="158">
        <v>0.0</v>
      </c>
      <c r="DD17" s="158">
        <v>1.0</v>
      </c>
      <c r="DE17" s="158"/>
      <c r="DF17" s="158">
        <v>0.0</v>
      </c>
      <c r="DG17" s="158">
        <v>0.0</v>
      </c>
      <c r="DH17" s="158">
        <v>0.0</v>
      </c>
      <c r="DI17" s="161"/>
      <c r="DJ17" s="173"/>
      <c r="DK17" s="158">
        <v>0.0</v>
      </c>
      <c r="DL17" s="158">
        <v>0.0</v>
      </c>
      <c r="DM17" s="158">
        <v>0.0</v>
      </c>
      <c r="DN17" s="158">
        <v>0.0</v>
      </c>
      <c r="DO17" s="158">
        <v>1.0</v>
      </c>
      <c r="DP17" s="158">
        <v>0.0</v>
      </c>
      <c r="DQ17" s="158">
        <v>0.0</v>
      </c>
      <c r="DR17" s="158">
        <v>0.0</v>
      </c>
      <c r="DS17" s="158">
        <v>0.0</v>
      </c>
      <c r="DT17" s="115"/>
      <c r="DU17" s="158">
        <v>0.0</v>
      </c>
      <c r="DV17" s="158">
        <v>1.0</v>
      </c>
      <c r="DW17" s="158"/>
      <c r="DX17" s="158"/>
      <c r="DY17" s="158">
        <v>1.0</v>
      </c>
      <c r="DZ17" s="158"/>
      <c r="EA17" s="158">
        <v>0.0</v>
      </c>
      <c r="EB17" s="158">
        <v>1.0</v>
      </c>
      <c r="EC17" s="158">
        <v>1.0</v>
      </c>
      <c r="ED17" s="158">
        <v>1.0</v>
      </c>
      <c r="EE17" s="158">
        <v>0.0</v>
      </c>
      <c r="EF17" s="158">
        <v>0.0</v>
      </c>
      <c r="EG17" s="159">
        <v>1.0</v>
      </c>
      <c r="EH17" s="140"/>
      <c r="EI17" s="160"/>
    </row>
    <row r="18">
      <c r="A18" s="162"/>
      <c r="B18" s="163">
        <v>1.0</v>
      </c>
      <c r="C18" s="183">
        <v>14.0</v>
      </c>
      <c r="D18" s="165" t="s">
        <v>176</v>
      </c>
      <c r="E18" s="148">
        <v>1.0</v>
      </c>
      <c r="F18" s="148">
        <v>0.0</v>
      </c>
      <c r="G18" s="148">
        <v>1.0</v>
      </c>
      <c r="H18" s="147"/>
      <c r="I18" s="148">
        <v>0.0</v>
      </c>
      <c r="J18" s="148">
        <v>0.0</v>
      </c>
      <c r="K18" s="148"/>
      <c r="L18" s="148">
        <v>0.0</v>
      </c>
      <c r="M18" s="150">
        <v>0.0</v>
      </c>
      <c r="N18" s="132"/>
      <c r="O18" s="179">
        <v>1.0</v>
      </c>
      <c r="P18" s="148">
        <v>0.0</v>
      </c>
      <c r="Q18" s="148">
        <v>0.0</v>
      </c>
      <c r="R18" s="148">
        <v>0.0</v>
      </c>
      <c r="S18" s="148">
        <v>0.0</v>
      </c>
      <c r="T18" s="148">
        <v>0.0</v>
      </c>
      <c r="U18" s="152">
        <v>1.0</v>
      </c>
      <c r="V18" s="132"/>
      <c r="W18" s="152">
        <v>1.0</v>
      </c>
      <c r="X18" s="152">
        <v>0.0</v>
      </c>
      <c r="Y18" s="152">
        <v>0.0</v>
      </c>
      <c r="Z18" s="152">
        <v>1.0</v>
      </c>
      <c r="AA18" s="152">
        <v>1.0</v>
      </c>
      <c r="AB18" s="152">
        <v>1.0</v>
      </c>
      <c r="AC18" s="180">
        <v>1.0</v>
      </c>
      <c r="AD18" s="43"/>
      <c r="AE18" s="181">
        <v>1.0</v>
      </c>
      <c r="AF18" s="152">
        <v>1.0</v>
      </c>
      <c r="AG18" s="152">
        <v>1.0</v>
      </c>
      <c r="AH18" s="152">
        <v>0.0</v>
      </c>
      <c r="AI18" s="172">
        <v>0.0</v>
      </c>
      <c r="AJ18" s="158">
        <v>0.0</v>
      </c>
      <c r="AK18" s="158">
        <v>0.0</v>
      </c>
      <c r="AL18" s="161"/>
      <c r="AM18" s="161"/>
      <c r="AN18" s="158">
        <v>0.0</v>
      </c>
      <c r="AO18" s="158">
        <v>0.0</v>
      </c>
      <c r="AP18" s="158">
        <v>0.0</v>
      </c>
      <c r="AQ18" s="158">
        <v>0.0</v>
      </c>
      <c r="AR18" s="158"/>
      <c r="AS18" s="140"/>
      <c r="AT18" s="158">
        <v>0.0</v>
      </c>
      <c r="AU18" s="158">
        <v>0.0</v>
      </c>
      <c r="AV18" s="158">
        <v>0.0</v>
      </c>
      <c r="AW18" s="158">
        <v>0.0</v>
      </c>
      <c r="AX18" s="158">
        <v>1.0</v>
      </c>
      <c r="AY18" s="158">
        <v>0.0</v>
      </c>
      <c r="AZ18" s="158">
        <v>0.0</v>
      </c>
      <c r="BA18" s="158">
        <v>0.0</v>
      </c>
      <c r="BB18" s="158">
        <v>0.0</v>
      </c>
      <c r="BC18" s="173"/>
      <c r="BD18" s="161"/>
      <c r="BE18" s="161"/>
      <c r="BF18" s="161"/>
      <c r="BG18" s="173"/>
      <c r="BH18" s="161"/>
      <c r="BI18" s="161"/>
      <c r="BJ18" s="161"/>
      <c r="BK18" s="161"/>
      <c r="BL18" s="161"/>
      <c r="BM18" s="161"/>
      <c r="BN18" s="158">
        <v>1.0</v>
      </c>
      <c r="BO18" s="161"/>
      <c r="BP18" s="161"/>
      <c r="BQ18" s="173"/>
      <c r="BR18" s="158">
        <v>0.0</v>
      </c>
      <c r="BS18" s="158">
        <v>0.0</v>
      </c>
      <c r="BT18" s="158"/>
      <c r="BU18" s="158"/>
      <c r="BV18" s="158"/>
      <c r="BW18" s="161"/>
      <c r="BX18" s="161"/>
      <c r="BY18" s="173"/>
      <c r="BZ18" s="158">
        <v>0.0</v>
      </c>
      <c r="CA18" s="158">
        <v>0.0</v>
      </c>
      <c r="CB18" s="158">
        <v>1.0</v>
      </c>
      <c r="CC18" s="161"/>
      <c r="CD18" s="158">
        <v>0.0</v>
      </c>
      <c r="CE18" s="158">
        <v>0.0</v>
      </c>
      <c r="CF18" s="158">
        <v>0.0</v>
      </c>
      <c r="CG18" s="158">
        <v>0.0</v>
      </c>
      <c r="CH18" s="158">
        <v>0.0</v>
      </c>
      <c r="CI18" s="158">
        <v>0.0</v>
      </c>
      <c r="CJ18" s="158">
        <v>1.0</v>
      </c>
      <c r="CK18" s="158">
        <v>1.0</v>
      </c>
      <c r="CL18" s="158">
        <v>1.0</v>
      </c>
      <c r="CM18" s="158">
        <v>1.0</v>
      </c>
      <c r="CN18" s="158">
        <v>0.0</v>
      </c>
      <c r="CO18" s="158">
        <v>0.0</v>
      </c>
      <c r="CP18" s="158">
        <v>1.0</v>
      </c>
      <c r="CQ18" s="173"/>
      <c r="CR18" s="158">
        <v>1.0</v>
      </c>
      <c r="CS18" s="158">
        <v>0.0</v>
      </c>
      <c r="CT18" s="158">
        <v>0.0</v>
      </c>
      <c r="CU18" s="158">
        <v>0.0</v>
      </c>
      <c r="CV18" s="158">
        <v>0.0</v>
      </c>
      <c r="CW18" s="161"/>
      <c r="CX18" s="158">
        <v>1.0</v>
      </c>
      <c r="CY18" s="158">
        <v>0.0</v>
      </c>
      <c r="CZ18" s="159">
        <v>0.0</v>
      </c>
      <c r="DA18" s="173"/>
      <c r="DB18" s="182"/>
      <c r="DC18" s="158">
        <v>0.0</v>
      </c>
      <c r="DD18" s="158">
        <v>1.0</v>
      </c>
      <c r="DE18" s="158"/>
      <c r="DF18" s="158">
        <v>0.0</v>
      </c>
      <c r="DG18" s="158">
        <v>0.0</v>
      </c>
      <c r="DH18" s="158">
        <v>0.0</v>
      </c>
      <c r="DI18" s="161"/>
      <c r="DJ18" s="173"/>
      <c r="DK18" s="158">
        <v>0.0</v>
      </c>
      <c r="DL18" s="158">
        <v>0.0</v>
      </c>
      <c r="DM18" s="158">
        <v>0.0</v>
      </c>
      <c r="DN18" s="158">
        <v>0.0</v>
      </c>
      <c r="DO18" s="158">
        <v>1.0</v>
      </c>
      <c r="DP18" s="158">
        <v>0.0</v>
      </c>
      <c r="DQ18" s="158">
        <v>0.0</v>
      </c>
      <c r="DR18" s="158">
        <v>0.0</v>
      </c>
      <c r="DS18" s="158">
        <v>0.0</v>
      </c>
      <c r="DT18" s="115"/>
      <c r="DU18" s="158">
        <v>0.0</v>
      </c>
      <c r="DV18" s="158">
        <v>1.0</v>
      </c>
      <c r="DW18" s="158"/>
      <c r="DX18" s="158"/>
      <c r="DY18" s="158">
        <v>1.0</v>
      </c>
      <c r="DZ18" s="158"/>
      <c r="EA18" s="158">
        <v>0.0</v>
      </c>
      <c r="EB18" s="158">
        <v>1.0</v>
      </c>
      <c r="EC18" s="158">
        <v>1.0</v>
      </c>
      <c r="ED18" s="158">
        <v>1.0</v>
      </c>
      <c r="EE18" s="158">
        <v>0.0</v>
      </c>
      <c r="EF18" s="158">
        <v>0.0</v>
      </c>
      <c r="EG18" s="159">
        <v>1.0</v>
      </c>
      <c r="EH18" s="140"/>
      <c r="EI18" s="160"/>
    </row>
    <row r="19">
      <c r="A19" s="162"/>
      <c r="B19" s="163">
        <v>1.0</v>
      </c>
      <c r="C19" s="183">
        <v>15.0</v>
      </c>
      <c r="D19" s="165" t="s">
        <v>177</v>
      </c>
      <c r="E19" s="148">
        <v>1.0</v>
      </c>
      <c r="F19" s="148">
        <v>0.0</v>
      </c>
      <c r="G19" s="148">
        <v>1.0</v>
      </c>
      <c r="H19" s="147"/>
      <c r="I19" s="148">
        <v>0.0</v>
      </c>
      <c r="J19" s="148">
        <v>0.0</v>
      </c>
      <c r="K19" s="148"/>
      <c r="L19" s="148">
        <v>0.0</v>
      </c>
      <c r="M19" s="150">
        <v>0.0</v>
      </c>
      <c r="N19" s="132"/>
      <c r="O19" s="179">
        <v>1.0</v>
      </c>
      <c r="P19" s="148">
        <v>0.0</v>
      </c>
      <c r="Q19" s="148">
        <v>0.0</v>
      </c>
      <c r="R19" s="148">
        <v>0.0</v>
      </c>
      <c r="S19" s="148">
        <v>0.0</v>
      </c>
      <c r="T19" s="148">
        <v>0.0</v>
      </c>
      <c r="U19" s="152">
        <v>1.0</v>
      </c>
      <c r="V19" s="132"/>
      <c r="W19" s="152">
        <v>1.0</v>
      </c>
      <c r="X19" s="152">
        <v>0.0</v>
      </c>
      <c r="Y19" s="152">
        <v>0.0</v>
      </c>
      <c r="Z19" s="152">
        <v>1.0</v>
      </c>
      <c r="AA19" s="152">
        <v>1.0</v>
      </c>
      <c r="AB19" s="152">
        <v>1.0</v>
      </c>
      <c r="AC19" s="180">
        <v>1.0</v>
      </c>
      <c r="AD19" s="43"/>
      <c r="AE19" s="181">
        <v>1.0</v>
      </c>
      <c r="AF19" s="152">
        <v>1.0</v>
      </c>
      <c r="AG19" s="152">
        <v>1.0</v>
      </c>
      <c r="AH19" s="152">
        <v>0.0</v>
      </c>
      <c r="AI19" s="172">
        <v>0.0</v>
      </c>
      <c r="AJ19" s="158">
        <v>0.0</v>
      </c>
      <c r="AK19" s="158">
        <v>0.0</v>
      </c>
      <c r="AL19" s="161"/>
      <c r="AM19" s="161"/>
      <c r="AN19" s="158">
        <v>0.0</v>
      </c>
      <c r="AO19" s="158">
        <v>0.0</v>
      </c>
      <c r="AP19" s="158">
        <v>0.0</v>
      </c>
      <c r="AQ19" s="158">
        <v>0.0</v>
      </c>
      <c r="AR19" s="158"/>
      <c r="AS19" s="140"/>
      <c r="AT19" s="158">
        <v>0.0</v>
      </c>
      <c r="AU19" s="158">
        <v>0.0</v>
      </c>
      <c r="AV19" s="158">
        <v>0.0</v>
      </c>
      <c r="AW19" s="158">
        <v>0.0</v>
      </c>
      <c r="AX19" s="158">
        <v>1.0</v>
      </c>
      <c r="AY19" s="158">
        <v>0.0</v>
      </c>
      <c r="AZ19" s="158">
        <v>0.0</v>
      </c>
      <c r="BA19" s="158">
        <v>0.0</v>
      </c>
      <c r="BB19" s="158">
        <v>0.0</v>
      </c>
      <c r="BC19" s="173"/>
      <c r="BD19" s="161"/>
      <c r="BE19" s="161"/>
      <c r="BF19" s="161"/>
      <c r="BG19" s="173"/>
      <c r="BH19" s="161"/>
      <c r="BI19" s="161"/>
      <c r="BJ19" s="161"/>
      <c r="BK19" s="161"/>
      <c r="BL19" s="161"/>
      <c r="BM19" s="161"/>
      <c r="BN19" s="158">
        <v>1.0</v>
      </c>
      <c r="BO19" s="161"/>
      <c r="BP19" s="161"/>
      <c r="BQ19" s="173"/>
      <c r="BR19" s="158">
        <v>0.0</v>
      </c>
      <c r="BS19" s="158">
        <v>0.0</v>
      </c>
      <c r="BT19" s="158"/>
      <c r="BU19" s="158"/>
      <c r="BV19" s="158"/>
      <c r="BW19" s="161"/>
      <c r="BX19" s="161"/>
      <c r="BY19" s="173"/>
      <c r="BZ19" s="158">
        <v>0.0</v>
      </c>
      <c r="CA19" s="158">
        <v>0.0</v>
      </c>
      <c r="CB19" s="158">
        <v>1.0</v>
      </c>
      <c r="CC19" s="161"/>
      <c r="CD19" s="158">
        <v>0.0</v>
      </c>
      <c r="CE19" s="158">
        <v>0.0</v>
      </c>
      <c r="CF19" s="158">
        <v>0.0</v>
      </c>
      <c r="CG19" s="158">
        <v>0.0</v>
      </c>
      <c r="CH19" s="158">
        <v>0.0</v>
      </c>
      <c r="CI19" s="158">
        <v>0.0</v>
      </c>
      <c r="CJ19" s="158">
        <v>1.0</v>
      </c>
      <c r="CK19" s="158">
        <v>1.0</v>
      </c>
      <c r="CL19" s="158">
        <v>1.0</v>
      </c>
      <c r="CM19" s="158">
        <v>1.0</v>
      </c>
      <c r="CN19" s="158">
        <v>0.0</v>
      </c>
      <c r="CO19" s="158">
        <v>0.0</v>
      </c>
      <c r="CP19" s="158">
        <v>1.0</v>
      </c>
      <c r="CQ19" s="173"/>
      <c r="CR19" s="158">
        <v>1.0</v>
      </c>
      <c r="CS19" s="158">
        <v>0.0</v>
      </c>
      <c r="CT19" s="158">
        <v>0.0</v>
      </c>
      <c r="CU19" s="158">
        <v>0.0</v>
      </c>
      <c r="CV19" s="158">
        <v>0.0</v>
      </c>
      <c r="CW19" s="161"/>
      <c r="CX19" s="158">
        <v>1.0</v>
      </c>
      <c r="CY19" s="158">
        <v>0.0</v>
      </c>
      <c r="CZ19" s="159">
        <v>0.0</v>
      </c>
      <c r="DA19" s="173"/>
      <c r="DB19" s="182"/>
      <c r="DC19" s="158">
        <v>0.0</v>
      </c>
      <c r="DD19" s="158">
        <v>1.0</v>
      </c>
      <c r="DE19" s="158"/>
      <c r="DF19" s="158">
        <v>0.0</v>
      </c>
      <c r="DG19" s="158">
        <v>0.0</v>
      </c>
      <c r="DH19" s="158">
        <v>0.0</v>
      </c>
      <c r="DI19" s="161"/>
      <c r="DJ19" s="173"/>
      <c r="DK19" s="158">
        <v>0.0</v>
      </c>
      <c r="DL19" s="158">
        <v>0.0</v>
      </c>
      <c r="DM19" s="158">
        <v>0.0</v>
      </c>
      <c r="DN19" s="158">
        <v>0.0</v>
      </c>
      <c r="DO19" s="158">
        <v>1.0</v>
      </c>
      <c r="DP19" s="158">
        <v>0.0</v>
      </c>
      <c r="DQ19" s="158">
        <v>0.0</v>
      </c>
      <c r="DR19" s="158">
        <v>0.0</v>
      </c>
      <c r="DS19" s="158">
        <v>0.0</v>
      </c>
      <c r="DT19" s="115"/>
      <c r="DU19" s="158">
        <v>0.0</v>
      </c>
      <c r="DV19" s="158">
        <v>1.0</v>
      </c>
      <c r="DW19" s="158"/>
      <c r="DX19" s="158"/>
      <c r="DY19" s="158">
        <v>1.0</v>
      </c>
      <c r="DZ19" s="158"/>
      <c r="EA19" s="158">
        <v>0.0</v>
      </c>
      <c r="EB19" s="158">
        <v>1.0</v>
      </c>
      <c r="EC19" s="158">
        <v>1.0</v>
      </c>
      <c r="ED19" s="158">
        <v>1.0</v>
      </c>
      <c r="EE19" s="158">
        <v>0.0</v>
      </c>
      <c r="EF19" s="158">
        <v>0.0</v>
      </c>
      <c r="EG19" s="159">
        <v>1.0</v>
      </c>
      <c r="EH19" s="140"/>
      <c r="EI19" s="160"/>
    </row>
    <row r="20" ht="15.75" customHeight="1">
      <c r="A20" s="162"/>
      <c r="B20" s="163">
        <v>1.0</v>
      </c>
      <c r="C20" s="183">
        <v>16.0</v>
      </c>
      <c r="D20" s="165" t="s">
        <v>178</v>
      </c>
      <c r="E20" s="148">
        <v>1.0</v>
      </c>
      <c r="F20" s="148">
        <v>0.0</v>
      </c>
      <c r="G20" s="148">
        <v>1.0</v>
      </c>
      <c r="H20" s="147"/>
      <c r="I20" s="148">
        <v>0.0</v>
      </c>
      <c r="J20" s="148">
        <v>0.0</v>
      </c>
      <c r="K20" s="148"/>
      <c r="L20" s="148">
        <v>0.0</v>
      </c>
      <c r="M20" s="150">
        <v>0.0</v>
      </c>
      <c r="N20" s="132"/>
      <c r="O20" s="179">
        <v>1.0</v>
      </c>
      <c r="P20" s="148">
        <v>0.0</v>
      </c>
      <c r="Q20" s="148">
        <v>0.0</v>
      </c>
      <c r="R20" s="148">
        <v>0.0</v>
      </c>
      <c r="S20" s="148">
        <v>0.0</v>
      </c>
      <c r="T20" s="148">
        <v>0.0</v>
      </c>
      <c r="U20" s="152">
        <v>1.0</v>
      </c>
      <c r="V20" s="132"/>
      <c r="W20" s="152">
        <v>1.0</v>
      </c>
      <c r="X20" s="152">
        <v>0.0</v>
      </c>
      <c r="Y20" s="152">
        <v>0.0</v>
      </c>
      <c r="Z20" s="152">
        <v>1.0</v>
      </c>
      <c r="AA20" s="152">
        <v>1.0</v>
      </c>
      <c r="AB20" s="152">
        <v>1.0</v>
      </c>
      <c r="AC20" s="180">
        <v>1.0</v>
      </c>
      <c r="AD20" s="43"/>
      <c r="AE20" s="181">
        <v>1.0</v>
      </c>
      <c r="AF20" s="152">
        <v>1.0</v>
      </c>
      <c r="AG20" s="152">
        <v>1.0</v>
      </c>
      <c r="AH20" s="152">
        <v>0.0</v>
      </c>
      <c r="AI20" s="172">
        <v>0.0</v>
      </c>
      <c r="AJ20" s="158">
        <v>0.0</v>
      </c>
      <c r="AK20" s="158">
        <v>0.0</v>
      </c>
      <c r="AL20" s="161"/>
      <c r="AM20" s="161"/>
      <c r="AN20" s="158">
        <v>0.0</v>
      </c>
      <c r="AO20" s="158">
        <v>0.0</v>
      </c>
      <c r="AP20" s="158">
        <v>0.0</v>
      </c>
      <c r="AQ20" s="158">
        <v>0.0</v>
      </c>
      <c r="AR20" s="158"/>
      <c r="AS20" s="140"/>
      <c r="AT20" s="158">
        <v>0.0</v>
      </c>
      <c r="AU20" s="158">
        <v>0.0</v>
      </c>
      <c r="AV20" s="158">
        <v>0.0</v>
      </c>
      <c r="AW20" s="158">
        <v>0.0</v>
      </c>
      <c r="AX20" s="158">
        <v>1.0</v>
      </c>
      <c r="AY20" s="158">
        <v>0.0</v>
      </c>
      <c r="AZ20" s="158">
        <v>0.0</v>
      </c>
      <c r="BA20" s="158">
        <v>0.0</v>
      </c>
      <c r="BB20" s="158">
        <v>0.0</v>
      </c>
      <c r="BC20" s="173"/>
      <c r="BD20" s="161"/>
      <c r="BE20" s="161"/>
      <c r="BF20" s="161"/>
      <c r="BG20" s="173"/>
      <c r="BH20" s="161"/>
      <c r="BI20" s="161"/>
      <c r="BJ20" s="161"/>
      <c r="BK20" s="161"/>
      <c r="BL20" s="161"/>
      <c r="BM20" s="161"/>
      <c r="BN20" s="158">
        <v>1.0</v>
      </c>
      <c r="BO20" s="161"/>
      <c r="BP20" s="161"/>
      <c r="BQ20" s="173"/>
      <c r="BR20" s="158">
        <v>0.0</v>
      </c>
      <c r="BS20" s="158">
        <v>0.0</v>
      </c>
      <c r="BT20" s="158"/>
      <c r="BU20" s="158"/>
      <c r="BV20" s="158"/>
      <c r="BW20" s="161"/>
      <c r="BX20" s="161"/>
      <c r="BY20" s="173"/>
      <c r="BZ20" s="158">
        <v>0.0</v>
      </c>
      <c r="CA20" s="158">
        <v>0.0</v>
      </c>
      <c r="CB20" s="158">
        <v>1.0</v>
      </c>
      <c r="CC20" s="161"/>
      <c r="CD20" s="158">
        <v>0.0</v>
      </c>
      <c r="CE20" s="158">
        <v>0.0</v>
      </c>
      <c r="CF20" s="158">
        <v>0.0</v>
      </c>
      <c r="CG20" s="158">
        <v>0.0</v>
      </c>
      <c r="CH20" s="158">
        <v>0.0</v>
      </c>
      <c r="CI20" s="158">
        <v>0.0</v>
      </c>
      <c r="CJ20" s="158">
        <v>1.0</v>
      </c>
      <c r="CK20" s="158">
        <v>1.0</v>
      </c>
      <c r="CL20" s="158">
        <v>1.0</v>
      </c>
      <c r="CM20" s="158">
        <v>1.0</v>
      </c>
      <c r="CN20" s="158">
        <v>0.0</v>
      </c>
      <c r="CO20" s="158">
        <v>0.0</v>
      </c>
      <c r="CP20" s="158">
        <v>1.0</v>
      </c>
      <c r="CQ20" s="173"/>
      <c r="CR20" s="158">
        <v>1.0</v>
      </c>
      <c r="CS20" s="158">
        <v>0.0</v>
      </c>
      <c r="CT20" s="158">
        <v>0.0</v>
      </c>
      <c r="CU20" s="158">
        <v>0.0</v>
      </c>
      <c r="CV20" s="158">
        <v>0.0</v>
      </c>
      <c r="CW20" s="161"/>
      <c r="CX20" s="158">
        <v>1.0</v>
      </c>
      <c r="CY20" s="158">
        <v>0.0</v>
      </c>
      <c r="CZ20" s="159">
        <v>0.0</v>
      </c>
      <c r="DA20" s="173"/>
      <c r="DB20" s="182"/>
      <c r="DC20" s="158">
        <v>0.0</v>
      </c>
      <c r="DD20" s="158">
        <v>1.0</v>
      </c>
      <c r="DE20" s="158"/>
      <c r="DF20" s="158">
        <v>0.0</v>
      </c>
      <c r="DG20" s="158">
        <v>0.0</v>
      </c>
      <c r="DH20" s="158">
        <v>0.0</v>
      </c>
      <c r="DI20" s="161"/>
      <c r="DJ20" s="173"/>
      <c r="DK20" s="158">
        <v>0.0</v>
      </c>
      <c r="DL20" s="158">
        <v>0.0</v>
      </c>
      <c r="DM20" s="158">
        <v>0.0</v>
      </c>
      <c r="DN20" s="158">
        <v>0.0</v>
      </c>
      <c r="DO20" s="158">
        <v>1.0</v>
      </c>
      <c r="DP20" s="158">
        <v>0.0</v>
      </c>
      <c r="DQ20" s="158">
        <v>0.0</v>
      </c>
      <c r="DR20" s="158">
        <v>0.0</v>
      </c>
      <c r="DS20" s="158">
        <v>0.0</v>
      </c>
      <c r="DT20" s="115"/>
      <c r="DU20" s="158">
        <v>0.0</v>
      </c>
      <c r="DV20" s="158">
        <v>1.0</v>
      </c>
      <c r="DW20" s="158"/>
      <c r="DX20" s="158"/>
      <c r="DY20" s="158">
        <v>1.0</v>
      </c>
      <c r="DZ20" s="158"/>
      <c r="EA20" s="158">
        <v>0.0</v>
      </c>
      <c r="EB20" s="158">
        <v>1.0</v>
      </c>
      <c r="EC20" s="158">
        <v>1.0</v>
      </c>
      <c r="ED20" s="158">
        <v>1.0</v>
      </c>
      <c r="EE20" s="158">
        <v>0.0</v>
      </c>
      <c r="EF20" s="158">
        <v>0.0</v>
      </c>
      <c r="EG20" s="159">
        <v>1.0</v>
      </c>
      <c r="EH20" s="140"/>
      <c r="EI20" s="160"/>
    </row>
    <row r="21" ht="15.75" customHeight="1">
      <c r="A21" s="162"/>
      <c r="B21" s="163">
        <v>1.0</v>
      </c>
      <c r="C21" s="183">
        <v>17.0</v>
      </c>
      <c r="D21" s="165" t="s">
        <v>179</v>
      </c>
      <c r="E21" s="148">
        <v>1.0</v>
      </c>
      <c r="F21" s="148">
        <v>0.0</v>
      </c>
      <c r="G21" s="148">
        <v>1.0</v>
      </c>
      <c r="H21" s="147"/>
      <c r="I21" s="148">
        <v>0.0</v>
      </c>
      <c r="J21" s="148">
        <v>0.0</v>
      </c>
      <c r="K21" s="148"/>
      <c r="L21" s="148">
        <v>0.0</v>
      </c>
      <c r="M21" s="150">
        <v>0.0</v>
      </c>
      <c r="N21" s="132"/>
      <c r="O21" s="179">
        <v>1.0</v>
      </c>
      <c r="P21" s="148">
        <v>0.0</v>
      </c>
      <c r="Q21" s="148">
        <v>0.0</v>
      </c>
      <c r="R21" s="148">
        <v>0.0</v>
      </c>
      <c r="S21" s="148">
        <v>0.0</v>
      </c>
      <c r="T21" s="148">
        <v>0.0</v>
      </c>
      <c r="U21" s="152">
        <v>1.0</v>
      </c>
      <c r="V21" s="132"/>
      <c r="W21" s="152">
        <v>1.0</v>
      </c>
      <c r="X21" s="152">
        <v>0.0</v>
      </c>
      <c r="Y21" s="152">
        <v>0.0</v>
      </c>
      <c r="Z21" s="152">
        <v>1.0</v>
      </c>
      <c r="AA21" s="152">
        <v>1.0</v>
      </c>
      <c r="AB21" s="152">
        <v>1.0</v>
      </c>
      <c r="AC21" s="180">
        <v>1.0</v>
      </c>
      <c r="AD21" s="43"/>
      <c r="AE21" s="181">
        <v>1.0</v>
      </c>
      <c r="AF21" s="152">
        <v>1.0</v>
      </c>
      <c r="AG21" s="152">
        <v>1.0</v>
      </c>
      <c r="AH21" s="152">
        <v>0.0</v>
      </c>
      <c r="AI21" s="172">
        <v>0.0</v>
      </c>
      <c r="AJ21" s="158">
        <v>0.0</v>
      </c>
      <c r="AK21" s="158">
        <v>0.0</v>
      </c>
      <c r="AL21" s="161"/>
      <c r="AM21" s="161"/>
      <c r="AN21" s="158">
        <v>0.0</v>
      </c>
      <c r="AO21" s="158">
        <v>0.0</v>
      </c>
      <c r="AP21" s="158">
        <v>0.0</v>
      </c>
      <c r="AQ21" s="158">
        <v>0.0</v>
      </c>
      <c r="AR21" s="158"/>
      <c r="AS21" s="140"/>
      <c r="AT21" s="158">
        <v>0.0</v>
      </c>
      <c r="AU21" s="158">
        <v>0.0</v>
      </c>
      <c r="AV21" s="158">
        <v>0.0</v>
      </c>
      <c r="AW21" s="158">
        <v>0.0</v>
      </c>
      <c r="AX21" s="158">
        <v>1.0</v>
      </c>
      <c r="AY21" s="158">
        <v>0.0</v>
      </c>
      <c r="AZ21" s="158">
        <v>0.0</v>
      </c>
      <c r="BA21" s="158">
        <v>0.0</v>
      </c>
      <c r="BB21" s="158">
        <v>0.0</v>
      </c>
      <c r="BC21" s="173"/>
      <c r="BD21" s="161"/>
      <c r="BE21" s="161"/>
      <c r="BF21" s="161"/>
      <c r="BG21" s="173"/>
      <c r="BH21" s="161"/>
      <c r="BI21" s="161"/>
      <c r="BJ21" s="161"/>
      <c r="BK21" s="161"/>
      <c r="BL21" s="161"/>
      <c r="BM21" s="161"/>
      <c r="BN21" s="158">
        <v>1.0</v>
      </c>
      <c r="BO21" s="161"/>
      <c r="BP21" s="161"/>
      <c r="BQ21" s="173"/>
      <c r="BR21" s="158">
        <v>0.0</v>
      </c>
      <c r="BS21" s="158">
        <v>0.0</v>
      </c>
      <c r="BT21" s="158"/>
      <c r="BU21" s="158"/>
      <c r="BV21" s="158"/>
      <c r="BW21" s="161"/>
      <c r="BX21" s="161"/>
      <c r="BY21" s="173"/>
      <c r="BZ21" s="158">
        <v>0.0</v>
      </c>
      <c r="CA21" s="158">
        <v>0.0</v>
      </c>
      <c r="CB21" s="158">
        <v>1.0</v>
      </c>
      <c r="CC21" s="161"/>
      <c r="CD21" s="158">
        <v>0.0</v>
      </c>
      <c r="CE21" s="158">
        <v>0.0</v>
      </c>
      <c r="CF21" s="158">
        <v>0.0</v>
      </c>
      <c r="CG21" s="158">
        <v>0.0</v>
      </c>
      <c r="CH21" s="158">
        <v>0.0</v>
      </c>
      <c r="CI21" s="158">
        <v>0.0</v>
      </c>
      <c r="CJ21" s="158">
        <v>1.0</v>
      </c>
      <c r="CK21" s="158">
        <v>1.0</v>
      </c>
      <c r="CL21" s="158">
        <v>1.0</v>
      </c>
      <c r="CM21" s="158">
        <v>1.0</v>
      </c>
      <c r="CN21" s="158">
        <v>0.0</v>
      </c>
      <c r="CO21" s="158">
        <v>0.0</v>
      </c>
      <c r="CP21" s="158">
        <v>1.0</v>
      </c>
      <c r="CQ21" s="173"/>
      <c r="CR21" s="158">
        <v>1.0</v>
      </c>
      <c r="CS21" s="158">
        <v>0.0</v>
      </c>
      <c r="CT21" s="158">
        <v>0.0</v>
      </c>
      <c r="CU21" s="158">
        <v>0.0</v>
      </c>
      <c r="CV21" s="158">
        <v>0.0</v>
      </c>
      <c r="CW21" s="161"/>
      <c r="CX21" s="158">
        <v>1.0</v>
      </c>
      <c r="CY21" s="158">
        <v>0.0</v>
      </c>
      <c r="CZ21" s="159">
        <v>0.0</v>
      </c>
      <c r="DA21" s="173"/>
      <c r="DB21" s="182"/>
      <c r="DC21" s="158">
        <v>0.0</v>
      </c>
      <c r="DD21" s="158">
        <v>1.0</v>
      </c>
      <c r="DE21" s="158"/>
      <c r="DF21" s="158">
        <v>0.0</v>
      </c>
      <c r="DG21" s="158">
        <v>0.0</v>
      </c>
      <c r="DH21" s="158">
        <v>0.0</v>
      </c>
      <c r="DI21" s="161"/>
      <c r="DJ21" s="173"/>
      <c r="DK21" s="158">
        <v>0.0</v>
      </c>
      <c r="DL21" s="158">
        <v>0.0</v>
      </c>
      <c r="DM21" s="158">
        <v>0.0</v>
      </c>
      <c r="DN21" s="158">
        <v>0.0</v>
      </c>
      <c r="DO21" s="158">
        <v>1.0</v>
      </c>
      <c r="DP21" s="158">
        <v>0.0</v>
      </c>
      <c r="DQ21" s="158">
        <v>0.0</v>
      </c>
      <c r="DR21" s="158">
        <v>0.0</v>
      </c>
      <c r="DS21" s="158">
        <v>0.0</v>
      </c>
      <c r="DT21" s="115"/>
      <c r="DU21" s="158">
        <v>0.0</v>
      </c>
      <c r="DV21" s="158">
        <v>1.0</v>
      </c>
      <c r="DW21" s="158"/>
      <c r="DX21" s="158"/>
      <c r="DY21" s="158">
        <v>1.0</v>
      </c>
      <c r="DZ21" s="158"/>
      <c r="EA21" s="158">
        <v>0.0</v>
      </c>
      <c r="EB21" s="158">
        <v>1.0</v>
      </c>
      <c r="EC21" s="158">
        <v>1.0</v>
      </c>
      <c r="ED21" s="158">
        <v>1.0</v>
      </c>
      <c r="EE21" s="158">
        <v>0.0</v>
      </c>
      <c r="EF21" s="158">
        <v>0.0</v>
      </c>
      <c r="EG21" s="159">
        <v>1.0</v>
      </c>
      <c r="EH21" s="140"/>
      <c r="EI21" s="160"/>
    </row>
    <row r="22" ht="33.75" customHeight="1">
      <c r="A22" s="162"/>
      <c r="B22" s="184">
        <v>3.0</v>
      </c>
      <c r="C22" s="185">
        <v>18.0</v>
      </c>
      <c r="D22" s="186" t="s">
        <v>180</v>
      </c>
      <c r="E22" s="148">
        <v>3.0</v>
      </c>
      <c r="F22" s="148">
        <v>3.0</v>
      </c>
      <c r="G22" s="148">
        <v>3.0</v>
      </c>
      <c r="H22" s="147"/>
      <c r="I22" s="148">
        <v>3.0</v>
      </c>
      <c r="J22" s="148">
        <v>3.0</v>
      </c>
      <c r="K22" s="148"/>
      <c r="L22" s="148">
        <v>3.0</v>
      </c>
      <c r="M22" s="150">
        <v>3.0</v>
      </c>
      <c r="N22" s="132"/>
      <c r="O22" s="187">
        <v>0.0</v>
      </c>
      <c r="P22" s="148">
        <v>3.0</v>
      </c>
      <c r="Q22" s="148">
        <v>3.0</v>
      </c>
      <c r="R22" s="148">
        <v>3.0</v>
      </c>
      <c r="S22" s="148">
        <v>3.0</v>
      </c>
      <c r="T22" s="167">
        <v>0.0</v>
      </c>
      <c r="U22" s="152">
        <v>3.0</v>
      </c>
      <c r="V22" s="132"/>
      <c r="W22" s="169">
        <v>0.0</v>
      </c>
      <c r="X22" s="152">
        <v>3.0</v>
      </c>
      <c r="Y22" s="152">
        <v>1.0</v>
      </c>
      <c r="Z22" s="152">
        <v>3.0</v>
      </c>
      <c r="AA22" s="152">
        <v>2.0</v>
      </c>
      <c r="AB22" s="152">
        <v>2.0</v>
      </c>
      <c r="AC22" s="180">
        <v>2.0</v>
      </c>
      <c r="AD22" s="43"/>
      <c r="AE22" s="181">
        <v>3.0</v>
      </c>
      <c r="AF22" s="152">
        <v>3.0</v>
      </c>
      <c r="AG22" s="152">
        <v>2.0</v>
      </c>
      <c r="AH22" s="152">
        <v>2.0</v>
      </c>
      <c r="AI22" s="157">
        <v>3.0</v>
      </c>
      <c r="AJ22" s="158">
        <v>3.0</v>
      </c>
      <c r="AK22" s="158">
        <v>3.0</v>
      </c>
      <c r="AL22" s="158"/>
      <c r="AM22" s="158"/>
      <c r="AN22" s="158">
        <v>3.0</v>
      </c>
      <c r="AO22" s="158">
        <v>3.0</v>
      </c>
      <c r="AP22" s="158">
        <v>3.0</v>
      </c>
      <c r="AQ22" s="158">
        <v>3.0</v>
      </c>
      <c r="AR22" s="158"/>
      <c r="AS22" s="140"/>
      <c r="AT22" s="158">
        <v>3.0</v>
      </c>
      <c r="AU22" s="158">
        <v>3.0</v>
      </c>
      <c r="AV22" s="158">
        <v>3.0</v>
      </c>
      <c r="AW22" s="158">
        <v>3.0</v>
      </c>
      <c r="AX22" s="158">
        <v>3.0</v>
      </c>
      <c r="AY22" s="158">
        <v>3.0</v>
      </c>
      <c r="AZ22" s="158">
        <v>3.0</v>
      </c>
      <c r="BA22" s="158">
        <v>3.0</v>
      </c>
      <c r="BB22" s="158">
        <v>3.0</v>
      </c>
      <c r="BC22" s="140"/>
      <c r="BD22" s="158"/>
      <c r="BE22" s="158"/>
      <c r="BF22" s="158"/>
      <c r="BG22" s="140"/>
      <c r="BH22" s="158"/>
      <c r="BI22" s="158"/>
      <c r="BJ22" s="158"/>
      <c r="BK22" s="158"/>
      <c r="BL22" s="158"/>
      <c r="BM22" s="158"/>
      <c r="BN22" s="158">
        <v>3.0</v>
      </c>
      <c r="BO22" s="158"/>
      <c r="BP22" s="158"/>
      <c r="BQ22" s="140"/>
      <c r="BR22" s="158">
        <v>3.0</v>
      </c>
      <c r="BS22" s="158">
        <v>3.0</v>
      </c>
      <c r="BT22" s="158"/>
      <c r="BU22" s="158"/>
      <c r="BV22" s="158"/>
      <c r="BW22" s="158"/>
      <c r="BX22" s="158"/>
      <c r="BY22" s="140"/>
      <c r="BZ22" s="166">
        <v>0.0</v>
      </c>
      <c r="CA22" s="166">
        <v>0.0</v>
      </c>
      <c r="CB22" s="158">
        <v>2.0</v>
      </c>
      <c r="CC22" s="158"/>
      <c r="CD22" s="166">
        <v>0.0</v>
      </c>
      <c r="CE22" s="166">
        <v>0.0</v>
      </c>
      <c r="CF22" s="158">
        <v>1.0</v>
      </c>
      <c r="CG22" s="158">
        <v>1.0</v>
      </c>
      <c r="CH22" s="158">
        <v>2.0</v>
      </c>
      <c r="CI22" s="158">
        <v>1.0</v>
      </c>
      <c r="CJ22" s="158">
        <v>1.0</v>
      </c>
      <c r="CK22" s="158">
        <v>2.0</v>
      </c>
      <c r="CL22" s="158">
        <v>1.0</v>
      </c>
      <c r="CM22" s="158">
        <v>1.0</v>
      </c>
      <c r="CN22" s="158">
        <v>1.0</v>
      </c>
      <c r="CO22" s="158">
        <v>1.0</v>
      </c>
      <c r="CP22" s="158">
        <v>1.0</v>
      </c>
      <c r="CQ22" s="140"/>
      <c r="CR22" s="158">
        <v>2.0</v>
      </c>
      <c r="CS22" s="166">
        <v>0.0</v>
      </c>
      <c r="CT22" s="166">
        <v>0.0</v>
      </c>
      <c r="CU22" s="158">
        <v>2.0</v>
      </c>
      <c r="CV22" s="166">
        <v>0.0</v>
      </c>
      <c r="CW22" s="158"/>
      <c r="CX22" s="158">
        <v>1.0</v>
      </c>
      <c r="CY22" s="158">
        <v>1.0</v>
      </c>
      <c r="CZ22" s="159">
        <v>1.0</v>
      </c>
      <c r="DA22" s="140"/>
      <c r="DB22" s="160"/>
      <c r="DC22" s="158">
        <v>2.0</v>
      </c>
      <c r="DD22" s="158">
        <v>1.0</v>
      </c>
      <c r="DE22" s="158"/>
      <c r="DF22" s="158">
        <v>1.0</v>
      </c>
      <c r="DG22" s="158">
        <v>1.0</v>
      </c>
      <c r="DH22" s="158">
        <v>1.0</v>
      </c>
      <c r="DI22" s="158"/>
      <c r="DJ22" s="140"/>
      <c r="DK22" s="158">
        <v>2.0</v>
      </c>
      <c r="DL22" s="158">
        <v>2.0</v>
      </c>
      <c r="DM22" s="158">
        <v>1.0</v>
      </c>
      <c r="DN22" s="158">
        <v>2.0</v>
      </c>
      <c r="DO22" s="158">
        <v>2.0</v>
      </c>
      <c r="DP22" s="158">
        <v>3.0</v>
      </c>
      <c r="DQ22" s="158">
        <v>2.0</v>
      </c>
      <c r="DR22" s="158">
        <v>1.0</v>
      </c>
      <c r="DS22" s="158">
        <v>1.0</v>
      </c>
      <c r="DT22" s="115"/>
      <c r="DU22" s="158">
        <v>1.0</v>
      </c>
      <c r="DV22" s="158">
        <v>2.0</v>
      </c>
      <c r="DW22" s="158"/>
      <c r="DX22" s="158"/>
      <c r="DY22" s="158">
        <v>2.0</v>
      </c>
      <c r="DZ22" s="158"/>
      <c r="EA22" s="158">
        <v>2.0</v>
      </c>
      <c r="EB22" s="158">
        <v>2.0</v>
      </c>
      <c r="EC22" s="158">
        <v>1.0</v>
      </c>
      <c r="ED22" s="158">
        <v>1.0</v>
      </c>
      <c r="EE22" s="158">
        <v>1.0</v>
      </c>
      <c r="EF22" s="158">
        <v>2.0</v>
      </c>
      <c r="EG22" s="159">
        <v>2.0</v>
      </c>
      <c r="EH22" s="140"/>
      <c r="EI22" s="160"/>
    </row>
    <row r="23" ht="15.75" customHeight="1">
      <c r="A23" s="162"/>
      <c r="B23" s="163">
        <v>1.0</v>
      </c>
      <c r="C23" s="185">
        <v>19.0</v>
      </c>
      <c r="D23" s="186" t="s">
        <v>181</v>
      </c>
      <c r="E23" s="167">
        <v>0.0</v>
      </c>
      <c r="F23" s="148">
        <v>1.0</v>
      </c>
      <c r="G23" s="167">
        <v>0.0</v>
      </c>
      <c r="H23" s="147"/>
      <c r="I23" s="148">
        <v>1.0</v>
      </c>
      <c r="J23" s="167">
        <v>0.0</v>
      </c>
      <c r="K23" s="148"/>
      <c r="L23" s="148">
        <v>1.0</v>
      </c>
      <c r="M23" s="150">
        <v>1.0</v>
      </c>
      <c r="N23" s="132"/>
      <c r="O23" s="187">
        <v>0.0</v>
      </c>
      <c r="P23" s="148">
        <v>1.0</v>
      </c>
      <c r="Q23" s="148">
        <v>1.0</v>
      </c>
      <c r="R23" s="148">
        <v>1.0</v>
      </c>
      <c r="S23" s="148">
        <v>1.0</v>
      </c>
      <c r="T23" s="167">
        <v>0.0</v>
      </c>
      <c r="U23" s="152">
        <v>1.0</v>
      </c>
      <c r="V23" s="132"/>
      <c r="W23" s="169">
        <v>0.0</v>
      </c>
      <c r="X23" s="169">
        <v>0.0</v>
      </c>
      <c r="Y23" s="188">
        <v>1.0</v>
      </c>
      <c r="Z23" s="169">
        <v>0.0</v>
      </c>
      <c r="AA23" s="169">
        <v>0.0</v>
      </c>
      <c r="AB23" s="169">
        <v>0.0</v>
      </c>
      <c r="AC23" s="189">
        <v>0.0</v>
      </c>
      <c r="AD23" s="43"/>
      <c r="AE23" s="190">
        <v>0.0</v>
      </c>
      <c r="AF23" s="169">
        <v>0.0</v>
      </c>
      <c r="AG23" s="169">
        <v>0.0</v>
      </c>
      <c r="AH23" s="169">
        <v>0.0</v>
      </c>
      <c r="AI23" s="191">
        <v>0.0</v>
      </c>
      <c r="AJ23" s="158">
        <v>1.0</v>
      </c>
      <c r="AK23" s="158">
        <v>1.0</v>
      </c>
      <c r="AL23" s="158"/>
      <c r="AM23" s="158"/>
      <c r="AN23" s="158">
        <v>1.0</v>
      </c>
      <c r="AO23" s="158">
        <v>1.0</v>
      </c>
      <c r="AP23" s="158">
        <v>1.0</v>
      </c>
      <c r="AQ23" s="158">
        <v>1.0</v>
      </c>
      <c r="AR23" s="170"/>
      <c r="AS23" s="140"/>
      <c r="AT23" s="158">
        <v>1.0</v>
      </c>
      <c r="AU23" s="158">
        <v>1.0</v>
      </c>
      <c r="AV23" s="158">
        <v>1.0</v>
      </c>
      <c r="AW23" s="166">
        <v>0.0</v>
      </c>
      <c r="AX23" s="166">
        <v>0.0</v>
      </c>
      <c r="AY23" s="166">
        <v>0.0</v>
      </c>
      <c r="AZ23" s="158">
        <v>1.0</v>
      </c>
      <c r="BA23" s="158">
        <v>1.0</v>
      </c>
      <c r="BB23" s="158">
        <v>1.0</v>
      </c>
      <c r="BC23" s="140"/>
      <c r="BD23" s="158"/>
      <c r="BE23" s="158"/>
      <c r="BF23" s="158"/>
      <c r="BG23" s="140"/>
      <c r="BH23" s="158"/>
      <c r="BI23" s="158"/>
      <c r="BJ23" s="158"/>
      <c r="BK23" s="158"/>
      <c r="BL23" s="158"/>
      <c r="BM23" s="158"/>
      <c r="BN23" s="158">
        <v>1.0</v>
      </c>
      <c r="BO23" s="158"/>
      <c r="BP23" s="158"/>
      <c r="BQ23" s="140"/>
      <c r="BR23" s="158">
        <v>1.0</v>
      </c>
      <c r="BS23" s="158">
        <v>1.0</v>
      </c>
      <c r="BT23" s="158"/>
      <c r="BU23" s="158"/>
      <c r="BV23" s="158"/>
      <c r="BW23" s="158"/>
      <c r="BX23" s="158"/>
      <c r="BY23" s="140"/>
      <c r="BZ23" s="166">
        <v>0.0</v>
      </c>
      <c r="CA23" s="166">
        <v>0.0</v>
      </c>
      <c r="CB23" s="166">
        <v>0.0</v>
      </c>
      <c r="CC23" s="158"/>
      <c r="CD23" s="166">
        <v>0.0</v>
      </c>
      <c r="CE23" s="166">
        <v>0.0</v>
      </c>
      <c r="CF23" s="166">
        <v>0.0</v>
      </c>
      <c r="CG23" s="166">
        <v>0.0</v>
      </c>
      <c r="CH23" s="166">
        <v>0.0</v>
      </c>
      <c r="CI23" s="166">
        <v>0.0</v>
      </c>
      <c r="CJ23" s="166">
        <v>0.0</v>
      </c>
      <c r="CK23" s="166">
        <v>0.0</v>
      </c>
      <c r="CL23" s="166">
        <v>0.0</v>
      </c>
      <c r="CM23" s="166">
        <v>0.0</v>
      </c>
      <c r="CN23" s="166">
        <v>0.0</v>
      </c>
      <c r="CO23" s="166">
        <v>0.0</v>
      </c>
      <c r="CP23" s="158">
        <v>1.0</v>
      </c>
      <c r="CQ23" s="140"/>
      <c r="CR23" s="158">
        <v>1.0</v>
      </c>
      <c r="CS23" s="166">
        <v>0.0</v>
      </c>
      <c r="CT23" s="166">
        <v>0.0</v>
      </c>
      <c r="CU23" s="158">
        <v>1.0</v>
      </c>
      <c r="CV23" s="166">
        <v>0.0</v>
      </c>
      <c r="CW23" s="158"/>
      <c r="CX23" s="166">
        <v>0.0</v>
      </c>
      <c r="CY23" s="166">
        <v>0.0</v>
      </c>
      <c r="CZ23" s="192">
        <v>1.0</v>
      </c>
      <c r="DA23" s="140"/>
      <c r="DB23" s="160"/>
      <c r="DC23" s="158">
        <v>1.0</v>
      </c>
      <c r="DD23" s="158">
        <v>1.0</v>
      </c>
      <c r="DE23" s="158"/>
      <c r="DF23" s="158">
        <v>1.0</v>
      </c>
      <c r="DG23" s="158">
        <v>1.0</v>
      </c>
      <c r="DH23" s="158">
        <v>1.0</v>
      </c>
      <c r="DI23" s="158"/>
      <c r="DJ23" s="140"/>
      <c r="DK23" s="158">
        <v>1.0</v>
      </c>
      <c r="DL23" s="158">
        <v>1.0</v>
      </c>
      <c r="DM23" s="158">
        <v>1.0</v>
      </c>
      <c r="DN23" s="158">
        <v>1.0</v>
      </c>
      <c r="DO23" s="158">
        <v>1.0</v>
      </c>
      <c r="DP23" s="158">
        <v>1.0</v>
      </c>
      <c r="DQ23" s="158">
        <v>1.0</v>
      </c>
      <c r="DR23" s="158">
        <v>1.0</v>
      </c>
      <c r="DS23" s="158">
        <v>1.0</v>
      </c>
      <c r="DT23" s="115"/>
      <c r="DU23" s="170">
        <v>1.0</v>
      </c>
      <c r="DV23" s="158">
        <v>1.0</v>
      </c>
      <c r="DW23" s="158"/>
      <c r="DX23" s="158"/>
      <c r="DY23" s="158">
        <v>1.0</v>
      </c>
      <c r="DZ23" s="158"/>
      <c r="EA23" s="158">
        <v>1.0</v>
      </c>
      <c r="EB23" s="158">
        <v>1.0</v>
      </c>
      <c r="EC23" s="158">
        <v>1.0</v>
      </c>
      <c r="ED23" s="158">
        <v>1.0</v>
      </c>
      <c r="EE23" s="158">
        <v>1.0</v>
      </c>
      <c r="EF23" s="158">
        <v>1.0</v>
      </c>
      <c r="EG23" s="159">
        <v>1.0</v>
      </c>
      <c r="EH23" s="140"/>
      <c r="EI23" s="160"/>
    </row>
    <row r="24" ht="15.75" customHeight="1">
      <c r="A24" s="162"/>
      <c r="B24" s="184">
        <v>3.0</v>
      </c>
      <c r="C24" s="185">
        <v>20.0</v>
      </c>
      <c r="D24" s="186" t="s">
        <v>182</v>
      </c>
      <c r="E24" s="167">
        <v>0.0</v>
      </c>
      <c r="F24" s="148">
        <v>3.0</v>
      </c>
      <c r="G24" s="167">
        <v>0.0</v>
      </c>
      <c r="H24" s="147"/>
      <c r="I24" s="148">
        <v>3.0</v>
      </c>
      <c r="J24" s="167">
        <v>0.0</v>
      </c>
      <c r="K24" s="147"/>
      <c r="L24" s="167">
        <v>0.0</v>
      </c>
      <c r="M24" s="150">
        <v>3.0</v>
      </c>
      <c r="N24" s="132"/>
      <c r="O24" s="187">
        <v>0.0</v>
      </c>
      <c r="P24" s="148">
        <v>3.0</v>
      </c>
      <c r="Q24" s="148">
        <v>3.0</v>
      </c>
      <c r="R24" s="167">
        <v>0.0</v>
      </c>
      <c r="S24" s="148">
        <v>3.0</v>
      </c>
      <c r="T24" s="167">
        <v>0.0</v>
      </c>
      <c r="U24" s="152">
        <v>3.0</v>
      </c>
      <c r="V24" s="132"/>
      <c r="W24" s="169">
        <v>0.0</v>
      </c>
      <c r="X24" s="152">
        <v>1.0</v>
      </c>
      <c r="Y24" s="152">
        <v>1.0</v>
      </c>
      <c r="Z24" s="169">
        <v>0.0</v>
      </c>
      <c r="AA24" s="169">
        <v>0.0</v>
      </c>
      <c r="AB24" s="169">
        <v>0.0</v>
      </c>
      <c r="AC24" s="189">
        <v>0.0</v>
      </c>
      <c r="AD24" s="43"/>
      <c r="AE24" s="181">
        <v>1.0</v>
      </c>
      <c r="AF24" s="169">
        <v>0.0</v>
      </c>
      <c r="AG24" s="169">
        <v>0.0</v>
      </c>
      <c r="AH24" s="169">
        <v>0.0</v>
      </c>
      <c r="AI24" s="191">
        <v>0.0</v>
      </c>
      <c r="AJ24" s="166">
        <v>0.0</v>
      </c>
      <c r="AK24" s="166">
        <v>0.0</v>
      </c>
      <c r="AL24" s="158"/>
      <c r="AM24" s="158"/>
      <c r="AN24" s="166">
        <v>0.0</v>
      </c>
      <c r="AO24" s="166">
        <v>0.0</v>
      </c>
      <c r="AP24" s="158">
        <v>1.0</v>
      </c>
      <c r="AQ24" s="166">
        <v>0.0</v>
      </c>
      <c r="AR24" s="170"/>
      <c r="AS24" s="140"/>
      <c r="AT24" s="166">
        <v>0.0</v>
      </c>
      <c r="AU24" s="166">
        <v>0.0</v>
      </c>
      <c r="AV24" s="158">
        <v>3.0</v>
      </c>
      <c r="AW24" s="166">
        <v>0.0</v>
      </c>
      <c r="AX24" s="166">
        <v>0.0</v>
      </c>
      <c r="AY24" s="166">
        <v>0.0</v>
      </c>
      <c r="AZ24" s="166">
        <v>0.0</v>
      </c>
      <c r="BA24" s="158">
        <v>3.0</v>
      </c>
      <c r="BB24" s="158">
        <v>3.0</v>
      </c>
      <c r="BC24" s="140"/>
      <c r="BD24" s="158"/>
      <c r="BE24" s="158"/>
      <c r="BF24" s="158"/>
      <c r="BG24" s="140"/>
      <c r="BH24" s="158"/>
      <c r="BI24" s="158"/>
      <c r="BJ24" s="158"/>
      <c r="BK24" s="158"/>
      <c r="BL24" s="158"/>
      <c r="BM24" s="158"/>
      <c r="BN24" s="166">
        <v>0.0</v>
      </c>
      <c r="BO24" s="158"/>
      <c r="BP24" s="158"/>
      <c r="BQ24" s="140"/>
      <c r="BR24" s="158">
        <v>1.0</v>
      </c>
      <c r="BS24" s="158">
        <v>3.0</v>
      </c>
      <c r="BT24" s="158"/>
      <c r="BU24" s="170"/>
      <c r="BV24" s="158"/>
      <c r="BW24" s="158"/>
      <c r="BX24" s="158"/>
      <c r="BY24" s="140"/>
      <c r="BZ24" s="166">
        <v>0.0</v>
      </c>
      <c r="CA24" s="166">
        <v>0.0</v>
      </c>
      <c r="CB24" s="166">
        <v>0.0</v>
      </c>
      <c r="CC24" s="158"/>
      <c r="CD24" s="166">
        <v>0.0</v>
      </c>
      <c r="CE24" s="166">
        <v>0.0</v>
      </c>
      <c r="CF24" s="166">
        <v>0.0</v>
      </c>
      <c r="CG24" s="166">
        <v>0.0</v>
      </c>
      <c r="CH24" s="166">
        <v>0.0</v>
      </c>
      <c r="CI24" s="166">
        <v>0.0</v>
      </c>
      <c r="CJ24" s="166">
        <v>0.0</v>
      </c>
      <c r="CK24" s="166">
        <v>0.0</v>
      </c>
      <c r="CL24" s="166">
        <v>0.0</v>
      </c>
      <c r="CM24" s="166">
        <v>0.0</v>
      </c>
      <c r="CN24" s="166">
        <v>0.0</v>
      </c>
      <c r="CO24" s="166">
        <v>0.0</v>
      </c>
      <c r="CP24" s="166">
        <v>0.0</v>
      </c>
      <c r="CQ24" s="140"/>
      <c r="CR24" s="166">
        <v>0.0</v>
      </c>
      <c r="CS24" s="166">
        <v>0.0</v>
      </c>
      <c r="CT24" s="166">
        <v>0.0</v>
      </c>
      <c r="CU24" s="166">
        <v>0.0</v>
      </c>
      <c r="CV24" s="166">
        <v>0.0</v>
      </c>
      <c r="CW24" s="158"/>
      <c r="CX24" s="166">
        <v>0.0</v>
      </c>
      <c r="CY24" s="166">
        <v>0.0</v>
      </c>
      <c r="CZ24" s="193">
        <v>0.0</v>
      </c>
      <c r="DA24" s="140"/>
      <c r="DB24" s="160"/>
      <c r="DC24" s="158">
        <v>1.0</v>
      </c>
      <c r="DD24" s="158">
        <v>1.0</v>
      </c>
      <c r="DE24" s="158"/>
      <c r="DF24" s="158">
        <v>1.0</v>
      </c>
      <c r="DG24" s="158">
        <v>1.0</v>
      </c>
      <c r="DH24" s="158">
        <v>1.0</v>
      </c>
      <c r="DI24" s="158"/>
      <c r="DJ24" s="140"/>
      <c r="DK24" s="158">
        <v>1.0</v>
      </c>
      <c r="DL24" s="158">
        <v>1.0</v>
      </c>
      <c r="DM24" s="158">
        <v>1.0</v>
      </c>
      <c r="DN24" s="158">
        <v>1.0</v>
      </c>
      <c r="DO24" s="158">
        <v>1.0</v>
      </c>
      <c r="DP24" s="158">
        <v>1.0</v>
      </c>
      <c r="DQ24" s="158">
        <v>1.0</v>
      </c>
      <c r="DR24" s="158">
        <v>1.0</v>
      </c>
      <c r="DS24" s="158">
        <v>1.0</v>
      </c>
      <c r="DT24" s="115"/>
      <c r="DU24" s="166">
        <v>0.0</v>
      </c>
      <c r="DV24" s="166">
        <v>0.0</v>
      </c>
      <c r="DW24" s="158"/>
      <c r="DX24" s="158"/>
      <c r="DY24" s="158">
        <v>2.0</v>
      </c>
      <c r="DZ24" s="158"/>
      <c r="EA24" s="158">
        <v>1.0</v>
      </c>
      <c r="EB24" s="158">
        <v>1.0</v>
      </c>
      <c r="EC24" s="158">
        <v>2.0</v>
      </c>
      <c r="ED24" s="158">
        <v>2.0</v>
      </c>
      <c r="EE24" s="158">
        <v>1.0</v>
      </c>
      <c r="EF24" s="158">
        <v>1.0</v>
      </c>
      <c r="EG24" s="159">
        <v>1.0</v>
      </c>
      <c r="EH24" s="140"/>
      <c r="EI24" s="160"/>
    </row>
    <row r="25" ht="15.75" customHeight="1">
      <c r="A25" s="162"/>
      <c r="B25" s="163">
        <v>1.0</v>
      </c>
      <c r="C25" s="185">
        <v>21.0</v>
      </c>
      <c r="D25" s="186" t="s">
        <v>183</v>
      </c>
      <c r="E25" s="167">
        <v>0.0</v>
      </c>
      <c r="F25" s="148">
        <v>1.0</v>
      </c>
      <c r="G25" s="167">
        <v>0.0</v>
      </c>
      <c r="H25" s="147"/>
      <c r="I25" s="148">
        <v>1.0</v>
      </c>
      <c r="J25" s="167">
        <v>0.0</v>
      </c>
      <c r="K25" s="147"/>
      <c r="L25" s="167">
        <v>0.0</v>
      </c>
      <c r="M25" s="150">
        <v>1.0</v>
      </c>
      <c r="N25" s="132"/>
      <c r="O25" s="187">
        <v>0.0</v>
      </c>
      <c r="P25" s="148">
        <v>1.0</v>
      </c>
      <c r="Q25" s="148">
        <v>1.0</v>
      </c>
      <c r="R25" s="167">
        <v>0.0</v>
      </c>
      <c r="S25" s="148">
        <v>1.0</v>
      </c>
      <c r="T25" s="167">
        <v>0.0</v>
      </c>
      <c r="U25" s="152">
        <v>1.0</v>
      </c>
      <c r="V25" s="132"/>
      <c r="W25" s="152">
        <v>1.0</v>
      </c>
      <c r="X25" s="152">
        <v>1.0</v>
      </c>
      <c r="Y25" s="152">
        <v>1.0</v>
      </c>
      <c r="Z25" s="152">
        <v>1.0</v>
      </c>
      <c r="AA25" s="169">
        <v>0.0</v>
      </c>
      <c r="AB25" s="152">
        <v>1.0</v>
      </c>
      <c r="AC25" s="180">
        <v>1.0</v>
      </c>
      <c r="AD25" s="43"/>
      <c r="AE25" s="181">
        <v>1.0</v>
      </c>
      <c r="AF25" s="152">
        <v>1.0</v>
      </c>
      <c r="AG25" s="152">
        <v>1.0</v>
      </c>
      <c r="AH25" s="152">
        <v>1.0</v>
      </c>
      <c r="AI25" s="157">
        <v>1.0</v>
      </c>
      <c r="AJ25" s="158">
        <v>1.0</v>
      </c>
      <c r="AK25" s="158">
        <v>1.0</v>
      </c>
      <c r="AL25" s="158"/>
      <c r="AM25" s="158"/>
      <c r="AN25" s="158">
        <v>1.0</v>
      </c>
      <c r="AO25" s="158">
        <v>1.0</v>
      </c>
      <c r="AP25" s="158">
        <v>1.0</v>
      </c>
      <c r="AQ25" s="158">
        <v>1.0</v>
      </c>
      <c r="AR25" s="158"/>
      <c r="AS25" s="140"/>
      <c r="AT25" s="158">
        <v>1.0</v>
      </c>
      <c r="AU25" s="158">
        <v>1.0</v>
      </c>
      <c r="AV25" s="158">
        <v>1.0</v>
      </c>
      <c r="AW25" s="158">
        <v>1.0</v>
      </c>
      <c r="AX25" s="158">
        <v>1.0</v>
      </c>
      <c r="AY25" s="158">
        <v>1.0</v>
      </c>
      <c r="AZ25" s="158">
        <v>1.0</v>
      </c>
      <c r="BA25" s="158">
        <v>1.0</v>
      </c>
      <c r="BB25" s="158">
        <v>1.0</v>
      </c>
      <c r="BC25" s="140"/>
      <c r="BD25" s="158"/>
      <c r="BE25" s="158"/>
      <c r="BF25" s="158"/>
      <c r="BG25" s="140"/>
      <c r="BH25" s="158"/>
      <c r="BI25" s="158"/>
      <c r="BJ25" s="158"/>
      <c r="BK25" s="158"/>
      <c r="BL25" s="158"/>
      <c r="BM25" s="158"/>
      <c r="BN25" s="158">
        <v>1.0</v>
      </c>
      <c r="BO25" s="158"/>
      <c r="BP25" s="158"/>
      <c r="BQ25" s="140"/>
      <c r="BR25" s="158">
        <v>1.0</v>
      </c>
      <c r="BS25" s="158">
        <v>1.0</v>
      </c>
      <c r="BT25" s="158"/>
      <c r="BU25" s="158"/>
      <c r="BV25" s="158"/>
      <c r="BW25" s="158"/>
      <c r="BX25" s="158"/>
      <c r="BY25" s="140"/>
      <c r="BZ25" s="166">
        <v>0.0</v>
      </c>
      <c r="CA25" s="166">
        <v>0.0</v>
      </c>
      <c r="CB25" s="158">
        <v>1.0</v>
      </c>
      <c r="CC25" s="158"/>
      <c r="CD25" s="166">
        <v>0.0</v>
      </c>
      <c r="CE25" s="166">
        <v>0.0</v>
      </c>
      <c r="CF25" s="158">
        <v>1.0</v>
      </c>
      <c r="CG25" s="166">
        <v>0.0</v>
      </c>
      <c r="CH25" s="158">
        <v>1.0</v>
      </c>
      <c r="CI25" s="166">
        <v>0.0</v>
      </c>
      <c r="CJ25" s="158">
        <v>1.0</v>
      </c>
      <c r="CK25" s="166">
        <v>0.0</v>
      </c>
      <c r="CL25" s="158">
        <v>1.0</v>
      </c>
      <c r="CM25" s="158">
        <v>1.0</v>
      </c>
      <c r="CN25" s="158">
        <v>1.0</v>
      </c>
      <c r="CO25" s="158">
        <v>1.0</v>
      </c>
      <c r="CP25" s="158">
        <v>1.0</v>
      </c>
      <c r="CQ25" s="140"/>
      <c r="CR25" s="158">
        <v>1.0</v>
      </c>
      <c r="CS25" s="158">
        <v>1.0</v>
      </c>
      <c r="CT25" s="158">
        <v>1.0</v>
      </c>
      <c r="CU25" s="158">
        <v>1.0</v>
      </c>
      <c r="CV25" s="158">
        <v>1.0</v>
      </c>
      <c r="CW25" s="158"/>
      <c r="CX25" s="158">
        <v>1.0</v>
      </c>
      <c r="CY25" s="158">
        <v>1.0</v>
      </c>
      <c r="CZ25" s="193">
        <v>0.0</v>
      </c>
      <c r="DA25" s="140"/>
      <c r="DB25" s="160"/>
      <c r="DC25" s="158">
        <v>1.0</v>
      </c>
      <c r="DD25" s="166">
        <v>0.0</v>
      </c>
      <c r="DE25" s="158"/>
      <c r="DF25" s="166">
        <v>0.0</v>
      </c>
      <c r="DG25" s="166">
        <v>0.0</v>
      </c>
      <c r="DH25" s="170">
        <v>1.0</v>
      </c>
      <c r="DI25" s="158"/>
      <c r="DJ25" s="140"/>
      <c r="DK25" s="158">
        <v>1.0</v>
      </c>
      <c r="DL25" s="158">
        <v>1.0</v>
      </c>
      <c r="DM25" s="158">
        <v>1.0</v>
      </c>
      <c r="DN25" s="158">
        <v>2.0</v>
      </c>
      <c r="DO25" s="158">
        <v>1.0</v>
      </c>
      <c r="DP25" s="158">
        <v>1.0</v>
      </c>
      <c r="DQ25" s="158">
        <v>2.0</v>
      </c>
      <c r="DR25" s="158">
        <v>1.0</v>
      </c>
      <c r="DS25" s="158">
        <v>1.0</v>
      </c>
      <c r="DT25" s="115"/>
      <c r="DU25" s="158">
        <v>1.0</v>
      </c>
      <c r="DV25" s="158">
        <v>1.0</v>
      </c>
      <c r="DW25" s="158"/>
      <c r="DX25" s="158"/>
      <c r="DY25" s="158">
        <v>1.0</v>
      </c>
      <c r="DZ25" s="158"/>
      <c r="EA25" s="158">
        <v>1.0</v>
      </c>
      <c r="EB25" s="158">
        <v>1.0</v>
      </c>
      <c r="EC25" s="158">
        <v>1.0</v>
      </c>
      <c r="ED25" s="158">
        <v>1.0</v>
      </c>
      <c r="EE25" s="158">
        <v>1.0</v>
      </c>
      <c r="EF25" s="158">
        <v>1.0</v>
      </c>
      <c r="EG25" s="159">
        <v>1.0</v>
      </c>
      <c r="EH25" s="140"/>
      <c r="EI25" s="160"/>
    </row>
    <row r="26" ht="15.75" customHeight="1">
      <c r="A26" s="162"/>
      <c r="B26" s="163">
        <v>1.0</v>
      </c>
      <c r="C26" s="185">
        <v>22.0</v>
      </c>
      <c r="D26" s="165" t="s">
        <v>184</v>
      </c>
      <c r="E26" s="148">
        <v>1.0</v>
      </c>
      <c r="F26" s="148">
        <v>1.0</v>
      </c>
      <c r="G26" s="148">
        <v>1.0</v>
      </c>
      <c r="H26" s="147"/>
      <c r="I26" s="148">
        <v>1.0</v>
      </c>
      <c r="J26" s="148">
        <v>1.0</v>
      </c>
      <c r="K26" s="147"/>
      <c r="L26" s="148">
        <v>1.0</v>
      </c>
      <c r="M26" s="150">
        <v>1.0</v>
      </c>
      <c r="N26" s="132"/>
      <c r="O26" s="179">
        <v>1.0</v>
      </c>
      <c r="P26" s="148">
        <v>1.0</v>
      </c>
      <c r="Q26" s="148">
        <v>1.0</v>
      </c>
      <c r="R26" s="148">
        <v>1.0</v>
      </c>
      <c r="S26" s="148">
        <v>1.0</v>
      </c>
      <c r="T26" s="167">
        <v>0.0</v>
      </c>
      <c r="U26" s="152">
        <v>1.0</v>
      </c>
      <c r="V26" s="132"/>
      <c r="W26" s="152">
        <v>1.0</v>
      </c>
      <c r="X26" s="152">
        <v>1.0</v>
      </c>
      <c r="Y26" s="152">
        <v>1.0</v>
      </c>
      <c r="Z26" s="152">
        <v>1.0</v>
      </c>
      <c r="AA26" s="169">
        <v>0.0</v>
      </c>
      <c r="AB26" s="152">
        <v>1.0</v>
      </c>
      <c r="AC26" s="180">
        <v>1.0</v>
      </c>
      <c r="AD26" s="43"/>
      <c r="AE26" s="181">
        <v>1.0</v>
      </c>
      <c r="AF26" s="152">
        <v>1.0</v>
      </c>
      <c r="AG26" s="152">
        <v>1.0</v>
      </c>
      <c r="AH26" s="152">
        <v>1.0</v>
      </c>
      <c r="AI26" s="148">
        <v>1.0</v>
      </c>
      <c r="AJ26" s="158">
        <v>1.0</v>
      </c>
      <c r="AK26" s="158">
        <v>1.0</v>
      </c>
      <c r="AL26" s="158"/>
      <c r="AM26" s="158"/>
      <c r="AN26" s="158">
        <v>1.0</v>
      </c>
      <c r="AO26" s="158">
        <v>1.0</v>
      </c>
      <c r="AP26" s="158">
        <v>1.0</v>
      </c>
      <c r="AQ26" s="158">
        <v>1.0</v>
      </c>
      <c r="AR26" s="158"/>
      <c r="AS26" s="140"/>
      <c r="AT26" s="158">
        <v>1.0</v>
      </c>
      <c r="AU26" s="158">
        <v>1.0</v>
      </c>
      <c r="AV26" s="158">
        <v>1.0</v>
      </c>
      <c r="AW26" s="158">
        <v>1.0</v>
      </c>
      <c r="AX26" s="166">
        <v>0.0</v>
      </c>
      <c r="AY26" s="158">
        <v>1.0</v>
      </c>
      <c r="AZ26" s="158">
        <v>1.0</v>
      </c>
      <c r="BA26" s="158">
        <v>1.0</v>
      </c>
      <c r="BB26" s="158">
        <v>1.0</v>
      </c>
      <c r="BC26" s="140"/>
      <c r="BD26" s="158"/>
      <c r="BE26" s="158"/>
      <c r="BF26" s="158"/>
      <c r="BG26" s="140"/>
      <c r="BH26" s="158"/>
      <c r="BI26" s="158"/>
      <c r="BJ26" s="158"/>
      <c r="BK26" s="158"/>
      <c r="BL26" s="158"/>
      <c r="BM26" s="158"/>
      <c r="BN26" s="158">
        <v>1.0</v>
      </c>
      <c r="BO26" s="158"/>
      <c r="BP26" s="158"/>
      <c r="BQ26" s="140"/>
      <c r="BR26" s="158">
        <v>1.0</v>
      </c>
      <c r="BS26" s="158">
        <v>1.0</v>
      </c>
      <c r="BT26" s="158"/>
      <c r="BU26" s="158"/>
      <c r="BV26" s="158"/>
      <c r="BW26" s="158"/>
      <c r="BX26" s="158"/>
      <c r="BY26" s="140"/>
      <c r="BZ26" s="170">
        <v>1.0</v>
      </c>
      <c r="CA26" s="170">
        <v>1.0</v>
      </c>
      <c r="CB26" s="170">
        <v>1.0</v>
      </c>
      <c r="CC26" s="158"/>
      <c r="CD26" s="170">
        <v>1.0</v>
      </c>
      <c r="CE26" s="170">
        <v>1.0</v>
      </c>
      <c r="CF26" s="170">
        <v>1.0</v>
      </c>
      <c r="CG26" s="170">
        <v>1.0</v>
      </c>
      <c r="CH26" s="170">
        <v>1.0</v>
      </c>
      <c r="CI26" s="170">
        <v>1.0</v>
      </c>
      <c r="CJ26" s="170">
        <v>1.0</v>
      </c>
      <c r="CK26" s="170">
        <v>1.0</v>
      </c>
      <c r="CL26" s="170">
        <v>1.0</v>
      </c>
      <c r="CM26" s="170">
        <v>1.0</v>
      </c>
      <c r="CN26" s="170">
        <v>1.0</v>
      </c>
      <c r="CO26" s="170">
        <v>1.0</v>
      </c>
      <c r="CP26" s="158">
        <v>1.0</v>
      </c>
      <c r="CQ26" s="140"/>
      <c r="CR26" s="158">
        <v>1.0</v>
      </c>
      <c r="CS26" s="170">
        <v>0.0</v>
      </c>
      <c r="CT26" s="170">
        <v>1.0</v>
      </c>
      <c r="CU26" s="170">
        <v>1.0</v>
      </c>
      <c r="CV26" s="170">
        <v>1.0</v>
      </c>
      <c r="CW26" s="170"/>
      <c r="CX26" s="166">
        <v>0.0</v>
      </c>
      <c r="CY26" s="170">
        <v>1.0</v>
      </c>
      <c r="CZ26" s="194">
        <v>1.0</v>
      </c>
      <c r="DA26" s="140"/>
      <c r="DB26" s="160"/>
      <c r="DC26" s="158">
        <v>1.0</v>
      </c>
      <c r="DD26" s="170">
        <v>1.0</v>
      </c>
      <c r="DE26" s="158"/>
      <c r="DF26" s="170">
        <v>1.0</v>
      </c>
      <c r="DG26" s="170">
        <v>1.0</v>
      </c>
      <c r="DH26" s="170">
        <v>1.0</v>
      </c>
      <c r="DI26" s="158"/>
      <c r="DJ26" s="140"/>
      <c r="DK26" s="158">
        <v>1.0</v>
      </c>
      <c r="DL26" s="158">
        <v>1.0</v>
      </c>
      <c r="DM26" s="158">
        <v>1.0</v>
      </c>
      <c r="DN26" s="158">
        <v>1.0</v>
      </c>
      <c r="DO26" s="158">
        <v>1.0</v>
      </c>
      <c r="DP26" s="158">
        <v>1.0</v>
      </c>
      <c r="DQ26" s="158">
        <v>1.0</v>
      </c>
      <c r="DR26" s="158">
        <v>1.0</v>
      </c>
      <c r="DS26" s="158">
        <v>1.0</v>
      </c>
      <c r="DT26" s="115"/>
      <c r="DU26" s="166">
        <v>0.0</v>
      </c>
      <c r="DV26" s="158">
        <v>1.0</v>
      </c>
      <c r="DW26" s="158"/>
      <c r="DX26" s="158"/>
      <c r="DY26" s="158">
        <v>1.0</v>
      </c>
      <c r="DZ26" s="158"/>
      <c r="EA26" s="158">
        <v>1.0</v>
      </c>
      <c r="EB26" s="158">
        <v>1.0</v>
      </c>
      <c r="EC26" s="158">
        <v>1.0</v>
      </c>
      <c r="ED26" s="158">
        <v>1.0</v>
      </c>
      <c r="EE26" s="158">
        <v>1.0</v>
      </c>
      <c r="EF26" s="158">
        <v>1.0</v>
      </c>
      <c r="EG26" s="159">
        <v>1.0</v>
      </c>
      <c r="EH26" s="140"/>
      <c r="EI26" s="160"/>
    </row>
    <row r="27" ht="35.25" customHeight="1">
      <c r="A27" s="162"/>
      <c r="B27" s="184">
        <v>0.0</v>
      </c>
      <c r="C27" s="185">
        <v>23.0</v>
      </c>
      <c r="D27" s="195" t="s">
        <v>185</v>
      </c>
      <c r="E27" s="148" t="s">
        <v>186</v>
      </c>
      <c r="F27" s="148" t="s">
        <v>187</v>
      </c>
      <c r="G27" s="148" t="s">
        <v>187</v>
      </c>
      <c r="H27" s="147"/>
      <c r="I27" s="148" t="s">
        <v>187</v>
      </c>
      <c r="J27" s="148" t="s">
        <v>187</v>
      </c>
      <c r="K27" s="148"/>
      <c r="L27" s="148" t="s">
        <v>187</v>
      </c>
      <c r="M27" s="150" t="s">
        <v>186</v>
      </c>
      <c r="N27" s="27"/>
      <c r="O27" s="179" t="s">
        <v>187</v>
      </c>
      <c r="P27" s="179" t="s">
        <v>187</v>
      </c>
      <c r="Q27" s="148" t="s">
        <v>186</v>
      </c>
      <c r="R27" s="148" t="s">
        <v>186</v>
      </c>
      <c r="S27" s="148" t="s">
        <v>186</v>
      </c>
      <c r="T27" s="148" t="s">
        <v>187</v>
      </c>
      <c r="U27" s="152" t="s">
        <v>187</v>
      </c>
      <c r="V27" s="27"/>
      <c r="W27" s="152" t="s">
        <v>186</v>
      </c>
      <c r="X27" s="152" t="s">
        <v>186</v>
      </c>
      <c r="Y27" s="152" t="s">
        <v>187</v>
      </c>
      <c r="Z27" s="152" t="s">
        <v>188</v>
      </c>
      <c r="AA27" s="152" t="s">
        <v>188</v>
      </c>
      <c r="AB27" s="152" t="s">
        <v>187</v>
      </c>
      <c r="AC27" s="180" t="s">
        <v>187</v>
      </c>
      <c r="AD27" s="43"/>
      <c r="AE27" s="181" t="s">
        <v>186</v>
      </c>
      <c r="AF27" s="152" t="s">
        <v>187</v>
      </c>
      <c r="AG27" s="152" t="s">
        <v>187</v>
      </c>
      <c r="AH27" s="152" t="s">
        <v>186</v>
      </c>
      <c r="AI27" s="157" t="s">
        <v>187</v>
      </c>
      <c r="AJ27" s="158" t="s">
        <v>186</v>
      </c>
      <c r="AK27" s="158" t="s">
        <v>186</v>
      </c>
      <c r="AL27" s="158"/>
      <c r="AM27" s="158"/>
      <c r="AN27" s="158" t="s">
        <v>186</v>
      </c>
      <c r="AO27" s="158" t="s">
        <v>186</v>
      </c>
      <c r="AP27" s="158" t="s">
        <v>187</v>
      </c>
      <c r="AQ27" s="158" t="s">
        <v>186</v>
      </c>
      <c r="AR27" s="158"/>
      <c r="AS27" s="140"/>
      <c r="AT27" s="158" t="s">
        <v>186</v>
      </c>
      <c r="AU27" s="158" t="s">
        <v>187</v>
      </c>
      <c r="AV27" s="158" t="s">
        <v>186</v>
      </c>
      <c r="AW27" s="158" t="s">
        <v>187</v>
      </c>
      <c r="AX27" s="158" t="s">
        <v>187</v>
      </c>
      <c r="AY27" s="158" t="s">
        <v>187</v>
      </c>
      <c r="AZ27" s="196" t="s">
        <v>187</v>
      </c>
      <c r="BA27" s="158" t="s">
        <v>187</v>
      </c>
      <c r="BB27" s="158" t="s">
        <v>187</v>
      </c>
      <c r="BC27" s="140"/>
      <c r="BD27" s="158"/>
      <c r="BE27" s="158"/>
      <c r="BF27" s="158"/>
      <c r="BG27" s="140"/>
      <c r="BH27" s="158"/>
      <c r="BI27" s="158"/>
      <c r="BJ27" s="158"/>
      <c r="BK27" s="158"/>
      <c r="BL27" s="158"/>
      <c r="BM27" s="158"/>
      <c r="BN27" s="158" t="s">
        <v>187</v>
      </c>
      <c r="BO27" s="158"/>
      <c r="BP27" s="158"/>
      <c r="BQ27" s="140"/>
      <c r="BR27" s="158" t="s">
        <v>187</v>
      </c>
      <c r="BS27" s="158" t="s">
        <v>189</v>
      </c>
      <c r="BT27" s="158"/>
      <c r="BU27" s="158"/>
      <c r="BV27" s="158"/>
      <c r="BW27" s="158"/>
      <c r="BX27" s="158"/>
      <c r="BY27" s="140"/>
      <c r="BZ27" s="158" t="s">
        <v>187</v>
      </c>
      <c r="CA27" s="158" t="s">
        <v>187</v>
      </c>
      <c r="CB27" s="158" t="s">
        <v>186</v>
      </c>
      <c r="CC27" s="158"/>
      <c r="CD27" s="158" t="s">
        <v>187</v>
      </c>
      <c r="CE27" s="158" t="s">
        <v>187</v>
      </c>
      <c r="CF27" s="158" t="s">
        <v>186</v>
      </c>
      <c r="CG27" s="158" t="s">
        <v>187</v>
      </c>
      <c r="CH27" s="158" t="s">
        <v>187</v>
      </c>
      <c r="CI27" s="158" t="s">
        <v>187</v>
      </c>
      <c r="CJ27" s="158" t="s">
        <v>187</v>
      </c>
      <c r="CK27" s="158" t="s">
        <v>187</v>
      </c>
      <c r="CL27" s="158" t="s">
        <v>187</v>
      </c>
      <c r="CM27" s="158" t="s">
        <v>186</v>
      </c>
      <c r="CN27" s="158" t="s">
        <v>187</v>
      </c>
      <c r="CO27" s="158" t="s">
        <v>187</v>
      </c>
      <c r="CP27" s="158" t="s">
        <v>187</v>
      </c>
      <c r="CQ27" s="140"/>
      <c r="CR27" s="158" t="s">
        <v>186</v>
      </c>
      <c r="CS27" s="158" t="s">
        <v>187</v>
      </c>
      <c r="CT27" s="158" t="s">
        <v>186</v>
      </c>
      <c r="CU27" s="158" t="s">
        <v>187</v>
      </c>
      <c r="CV27" s="158" t="s">
        <v>187</v>
      </c>
      <c r="CW27" s="158"/>
      <c r="CX27" s="158" t="s">
        <v>187</v>
      </c>
      <c r="CY27" s="158" t="s">
        <v>186</v>
      </c>
      <c r="CZ27" s="159" t="s">
        <v>187</v>
      </c>
      <c r="DA27" s="140"/>
      <c r="DB27" s="160"/>
      <c r="DC27" s="158" t="s">
        <v>187</v>
      </c>
      <c r="DD27" s="158" t="s">
        <v>187</v>
      </c>
      <c r="DE27" s="158"/>
      <c r="DF27" s="158" t="s">
        <v>187</v>
      </c>
      <c r="DG27" s="158" t="s">
        <v>187</v>
      </c>
      <c r="DH27" s="158" t="s">
        <v>187</v>
      </c>
      <c r="DI27" s="158"/>
      <c r="DJ27" s="140"/>
      <c r="DK27" s="158" t="s">
        <v>187</v>
      </c>
      <c r="DL27" s="158" t="s">
        <v>186</v>
      </c>
      <c r="DM27" s="158" t="s">
        <v>187</v>
      </c>
      <c r="DN27" s="158" t="s">
        <v>187</v>
      </c>
      <c r="DO27" s="158" t="s">
        <v>187</v>
      </c>
      <c r="DP27" s="158" t="s">
        <v>187</v>
      </c>
      <c r="DQ27" s="158" t="s">
        <v>187</v>
      </c>
      <c r="DR27" s="158" t="s">
        <v>187</v>
      </c>
      <c r="DS27" s="158" t="s">
        <v>187</v>
      </c>
      <c r="DT27" s="115"/>
      <c r="DU27" s="158" t="s">
        <v>187</v>
      </c>
      <c r="DV27" s="158" t="s">
        <v>186</v>
      </c>
      <c r="DW27" s="158"/>
      <c r="DX27" s="158"/>
      <c r="DY27" s="158" t="s">
        <v>187</v>
      </c>
      <c r="DZ27" s="158"/>
      <c r="EA27" s="158" t="s">
        <v>187</v>
      </c>
      <c r="EB27" s="158" t="s">
        <v>187</v>
      </c>
      <c r="EC27" s="158" t="s">
        <v>187</v>
      </c>
      <c r="ED27" s="158" t="s">
        <v>187</v>
      </c>
      <c r="EE27" s="158" t="s">
        <v>187</v>
      </c>
      <c r="EF27" s="158" t="s">
        <v>187</v>
      </c>
      <c r="EG27" s="159" t="s">
        <v>187</v>
      </c>
      <c r="EH27" s="140"/>
      <c r="EI27" s="160"/>
    </row>
    <row r="28" ht="33.75" customHeight="1">
      <c r="A28" s="162"/>
      <c r="B28" s="163">
        <v>1.0</v>
      </c>
      <c r="C28" s="185">
        <v>24.0</v>
      </c>
      <c r="D28" s="186" t="s">
        <v>190</v>
      </c>
      <c r="E28" s="167">
        <v>0.0</v>
      </c>
      <c r="F28" s="147"/>
      <c r="G28" s="147"/>
      <c r="H28" s="147"/>
      <c r="I28" s="147"/>
      <c r="J28" s="147"/>
      <c r="K28" s="147"/>
      <c r="L28" s="147"/>
      <c r="M28" s="197"/>
      <c r="N28" s="132"/>
      <c r="O28" s="151"/>
      <c r="P28" s="147"/>
      <c r="Q28" s="167">
        <v>0.0</v>
      </c>
      <c r="R28" s="148">
        <v>1.0</v>
      </c>
      <c r="S28" s="148">
        <v>1.0</v>
      </c>
      <c r="T28" s="148"/>
      <c r="U28" s="153"/>
      <c r="V28" s="132"/>
      <c r="W28" s="169">
        <v>0.0</v>
      </c>
      <c r="X28" s="169">
        <v>0.0</v>
      </c>
      <c r="Y28" s="153"/>
      <c r="Z28" s="153"/>
      <c r="AA28" s="153"/>
      <c r="AB28" s="153"/>
      <c r="AC28" s="155"/>
      <c r="AD28" s="43"/>
      <c r="AE28" s="181">
        <v>1.0</v>
      </c>
      <c r="AF28" s="153"/>
      <c r="AG28" s="153"/>
      <c r="AH28" s="152">
        <v>1.0</v>
      </c>
      <c r="AI28" s="198"/>
      <c r="AJ28" s="166">
        <v>0.0</v>
      </c>
      <c r="AK28" s="166">
        <v>0.0</v>
      </c>
      <c r="AL28" s="158"/>
      <c r="AM28" s="158"/>
      <c r="AN28" s="166">
        <v>0.0</v>
      </c>
      <c r="AO28" s="166">
        <v>0.0</v>
      </c>
      <c r="AP28" s="158"/>
      <c r="AQ28" s="166">
        <v>0.0</v>
      </c>
      <c r="AR28" s="158"/>
      <c r="AS28" s="140"/>
      <c r="AT28" s="166">
        <v>0.0</v>
      </c>
      <c r="AU28" s="161"/>
      <c r="AV28" s="166">
        <v>0.0</v>
      </c>
      <c r="AW28" s="158"/>
      <c r="AX28" s="158"/>
      <c r="AY28" s="158"/>
      <c r="AZ28" s="158"/>
      <c r="BA28" s="158"/>
      <c r="BB28" s="158"/>
      <c r="BC28" s="140"/>
      <c r="BD28" s="158"/>
      <c r="BE28" s="158"/>
      <c r="BF28" s="158"/>
      <c r="BG28" s="140"/>
      <c r="BH28" s="158"/>
      <c r="BI28" s="158"/>
      <c r="BJ28" s="158"/>
      <c r="BK28" s="158"/>
      <c r="BL28" s="158"/>
      <c r="BM28" s="158"/>
      <c r="BN28" s="158"/>
      <c r="BO28" s="158"/>
      <c r="BP28" s="158"/>
      <c r="BQ28" s="140"/>
      <c r="BR28" s="158"/>
      <c r="BS28" s="158">
        <v>1.0</v>
      </c>
      <c r="BT28" s="158"/>
      <c r="BU28" s="158"/>
      <c r="BV28" s="158"/>
      <c r="BW28" s="158"/>
      <c r="BX28" s="158"/>
      <c r="BY28" s="140"/>
      <c r="BZ28" s="158"/>
      <c r="CA28" s="158"/>
      <c r="CB28" s="166">
        <v>0.0</v>
      </c>
      <c r="CC28" s="158"/>
      <c r="CD28" s="158"/>
      <c r="CE28" s="158"/>
      <c r="CF28" s="158">
        <v>1.0</v>
      </c>
      <c r="CG28" s="158"/>
      <c r="CH28" s="158"/>
      <c r="CI28" s="158"/>
      <c r="CJ28" s="158"/>
      <c r="CK28" s="158"/>
      <c r="CL28" s="158"/>
      <c r="CM28" s="166">
        <v>0.0</v>
      </c>
      <c r="CN28" s="158"/>
      <c r="CO28" s="158"/>
      <c r="CP28" s="158"/>
      <c r="CQ28" s="140"/>
      <c r="CR28" s="166">
        <v>0.0</v>
      </c>
      <c r="CS28" s="158"/>
      <c r="CT28" s="166">
        <v>0.0</v>
      </c>
      <c r="CU28" s="158"/>
      <c r="CV28" s="158"/>
      <c r="CW28" s="158"/>
      <c r="CX28" s="158"/>
      <c r="CY28" s="158">
        <v>1.0</v>
      </c>
      <c r="CZ28" s="159"/>
      <c r="DA28" s="140"/>
      <c r="DB28" s="160"/>
      <c r="DC28" s="158"/>
      <c r="DD28" s="158"/>
      <c r="DE28" s="158"/>
      <c r="DF28" s="158"/>
      <c r="DG28" s="158"/>
      <c r="DH28" s="158"/>
      <c r="DI28" s="158"/>
      <c r="DJ28" s="140"/>
      <c r="DK28" s="161"/>
      <c r="DL28" s="158">
        <v>1.0</v>
      </c>
      <c r="DM28" s="161"/>
      <c r="DN28" s="161"/>
      <c r="DO28" s="161"/>
      <c r="DP28" s="158"/>
      <c r="DQ28" s="158"/>
      <c r="DR28" s="158"/>
      <c r="DS28" s="158"/>
      <c r="DT28" s="115"/>
      <c r="DU28" s="158"/>
      <c r="DV28" s="158">
        <v>1.0</v>
      </c>
      <c r="DW28" s="158"/>
      <c r="DX28" s="158"/>
      <c r="DY28" s="158"/>
      <c r="DZ28" s="158"/>
      <c r="EA28" s="158"/>
      <c r="EB28" s="158"/>
      <c r="EC28" s="158"/>
      <c r="ED28" s="158"/>
      <c r="EE28" s="158"/>
      <c r="EF28" s="158"/>
      <c r="EG28" s="159"/>
      <c r="EH28" s="140"/>
      <c r="EI28" s="160"/>
    </row>
    <row r="29" ht="16.5" customHeight="1">
      <c r="A29" s="162"/>
      <c r="B29" s="163">
        <v>1.0</v>
      </c>
      <c r="C29" s="185">
        <v>25.0</v>
      </c>
      <c r="D29" s="199" t="s">
        <v>191</v>
      </c>
      <c r="E29" s="167">
        <v>0.0</v>
      </c>
      <c r="F29" s="147"/>
      <c r="G29" s="147"/>
      <c r="H29" s="147"/>
      <c r="I29" s="147"/>
      <c r="J29" s="147"/>
      <c r="K29" s="147"/>
      <c r="L29" s="147"/>
      <c r="M29" s="197"/>
      <c r="N29" s="132"/>
      <c r="O29" s="151"/>
      <c r="P29" s="147"/>
      <c r="Q29" s="148">
        <v>1.0</v>
      </c>
      <c r="R29" s="148">
        <v>1.0</v>
      </c>
      <c r="S29" s="148">
        <v>1.0</v>
      </c>
      <c r="T29" s="148"/>
      <c r="U29" s="153"/>
      <c r="V29" s="132"/>
      <c r="W29" s="169">
        <v>0.0</v>
      </c>
      <c r="X29" s="169">
        <v>0.0</v>
      </c>
      <c r="Y29" s="153"/>
      <c r="Z29" s="153"/>
      <c r="AA29" s="153"/>
      <c r="AB29" s="153"/>
      <c r="AC29" s="155"/>
      <c r="AD29" s="43"/>
      <c r="AE29" s="190">
        <v>0.0</v>
      </c>
      <c r="AF29" s="153"/>
      <c r="AG29" s="153"/>
      <c r="AH29" s="169">
        <v>0.0</v>
      </c>
      <c r="AI29" s="198"/>
      <c r="AJ29" s="166">
        <v>0.0</v>
      </c>
      <c r="AK29" s="166">
        <v>0.0</v>
      </c>
      <c r="AL29" s="158"/>
      <c r="AM29" s="158"/>
      <c r="AN29" s="166">
        <v>0.0</v>
      </c>
      <c r="AO29" s="166">
        <v>0.0</v>
      </c>
      <c r="AP29" s="158"/>
      <c r="AQ29" s="166">
        <v>0.0</v>
      </c>
      <c r="AR29" s="158"/>
      <c r="AS29" s="140"/>
      <c r="AT29" s="158">
        <v>1.0</v>
      </c>
      <c r="AU29" s="161"/>
      <c r="AV29" s="166">
        <v>0.0</v>
      </c>
      <c r="AW29" s="158"/>
      <c r="AX29" s="158"/>
      <c r="AY29" s="158"/>
      <c r="AZ29" s="158"/>
      <c r="BA29" s="158"/>
      <c r="BB29" s="158"/>
      <c r="BC29" s="140"/>
      <c r="BD29" s="158"/>
      <c r="BE29" s="158"/>
      <c r="BF29" s="158"/>
      <c r="BG29" s="140"/>
      <c r="BH29" s="158"/>
      <c r="BI29" s="158"/>
      <c r="BJ29" s="158"/>
      <c r="BK29" s="158"/>
      <c r="BL29" s="158"/>
      <c r="BM29" s="158"/>
      <c r="BN29" s="158"/>
      <c r="BO29" s="158"/>
      <c r="BP29" s="158"/>
      <c r="BQ29" s="140"/>
      <c r="BR29" s="158"/>
      <c r="BS29" s="158">
        <v>1.0</v>
      </c>
      <c r="BT29" s="158"/>
      <c r="BU29" s="158"/>
      <c r="BV29" s="158"/>
      <c r="BW29" s="158"/>
      <c r="BX29" s="158"/>
      <c r="BY29" s="140"/>
      <c r="BZ29" s="158"/>
      <c r="CA29" s="158"/>
      <c r="CB29" s="166">
        <v>0.0</v>
      </c>
      <c r="CC29" s="158"/>
      <c r="CD29" s="158"/>
      <c r="CE29" s="158"/>
      <c r="CF29" s="158">
        <v>1.0</v>
      </c>
      <c r="CG29" s="158"/>
      <c r="CH29" s="158"/>
      <c r="CI29" s="158"/>
      <c r="CJ29" s="158"/>
      <c r="CK29" s="158"/>
      <c r="CL29" s="158"/>
      <c r="CM29" s="166">
        <v>0.0</v>
      </c>
      <c r="CN29" s="158"/>
      <c r="CO29" s="158"/>
      <c r="CP29" s="158"/>
      <c r="CQ29" s="140"/>
      <c r="CR29" s="158">
        <v>1.0</v>
      </c>
      <c r="CS29" s="158"/>
      <c r="CT29" s="158">
        <v>1.0</v>
      </c>
      <c r="CU29" s="158"/>
      <c r="CV29" s="158"/>
      <c r="CW29" s="158"/>
      <c r="CX29" s="158"/>
      <c r="CY29" s="158">
        <v>1.0</v>
      </c>
      <c r="CZ29" s="159"/>
      <c r="DA29" s="140"/>
      <c r="DB29" s="160"/>
      <c r="DC29" s="158"/>
      <c r="DD29" s="158"/>
      <c r="DE29" s="158"/>
      <c r="DF29" s="158"/>
      <c r="DG29" s="158"/>
      <c r="DH29" s="158"/>
      <c r="DI29" s="158"/>
      <c r="DJ29" s="140"/>
      <c r="DK29" s="161"/>
      <c r="DL29" s="158">
        <v>1.0</v>
      </c>
      <c r="DM29" s="161"/>
      <c r="DN29" s="161"/>
      <c r="DO29" s="161"/>
      <c r="DP29" s="158"/>
      <c r="DQ29" s="158"/>
      <c r="DR29" s="158"/>
      <c r="DS29" s="158"/>
      <c r="DT29" s="115"/>
      <c r="DU29" s="158"/>
      <c r="DV29" s="166">
        <v>0.0</v>
      </c>
      <c r="DW29" s="158"/>
      <c r="DX29" s="158"/>
      <c r="DY29" s="158"/>
      <c r="DZ29" s="158"/>
      <c r="EA29" s="158"/>
      <c r="EB29" s="158"/>
      <c r="EC29" s="158"/>
      <c r="ED29" s="158"/>
      <c r="EE29" s="158"/>
      <c r="EF29" s="158"/>
      <c r="EG29" s="159"/>
      <c r="EH29" s="140"/>
      <c r="EI29" s="160"/>
    </row>
    <row r="30" ht="16.5" customHeight="1">
      <c r="A30" s="162"/>
      <c r="B30" s="163">
        <v>1.0</v>
      </c>
      <c r="C30" s="185">
        <v>26.0</v>
      </c>
      <c r="D30" s="199" t="s">
        <v>192</v>
      </c>
      <c r="E30" s="148">
        <v>1.0</v>
      </c>
      <c r="F30" s="147"/>
      <c r="G30" s="147"/>
      <c r="H30" s="147"/>
      <c r="I30" s="147"/>
      <c r="J30" s="147"/>
      <c r="K30" s="147"/>
      <c r="L30" s="147"/>
      <c r="M30" s="197"/>
      <c r="N30" s="132"/>
      <c r="O30" s="151"/>
      <c r="P30" s="147"/>
      <c r="Q30" s="167">
        <v>0.0</v>
      </c>
      <c r="R30" s="167">
        <v>0.0</v>
      </c>
      <c r="S30" s="147"/>
      <c r="T30" s="148"/>
      <c r="U30" s="153"/>
      <c r="V30" s="132"/>
      <c r="W30" s="169">
        <v>0.0</v>
      </c>
      <c r="X30" s="169">
        <v>0.0</v>
      </c>
      <c r="Y30" s="153"/>
      <c r="Z30" s="153"/>
      <c r="AA30" s="153"/>
      <c r="AB30" s="153"/>
      <c r="AC30" s="155"/>
      <c r="AD30" s="43"/>
      <c r="AE30" s="190">
        <v>0.0</v>
      </c>
      <c r="AF30" s="153"/>
      <c r="AG30" s="153"/>
      <c r="AH30" s="152">
        <v>1.0</v>
      </c>
      <c r="AI30" s="198"/>
      <c r="AJ30" s="166">
        <v>0.0</v>
      </c>
      <c r="AK30" s="166">
        <v>0.0</v>
      </c>
      <c r="AL30" s="158"/>
      <c r="AM30" s="158"/>
      <c r="AN30" s="166">
        <v>0.0</v>
      </c>
      <c r="AO30" s="166">
        <v>0.0</v>
      </c>
      <c r="AP30" s="158"/>
      <c r="AQ30" s="166">
        <v>0.0</v>
      </c>
      <c r="AR30" s="158"/>
      <c r="AS30" s="140"/>
      <c r="AT30" s="166">
        <v>0.0</v>
      </c>
      <c r="AU30" s="161"/>
      <c r="AV30" s="166">
        <v>0.0</v>
      </c>
      <c r="AW30" s="158"/>
      <c r="AX30" s="158"/>
      <c r="AY30" s="158"/>
      <c r="AZ30" s="158"/>
      <c r="BA30" s="158"/>
      <c r="BB30" s="158"/>
      <c r="BC30" s="140"/>
      <c r="BD30" s="158"/>
      <c r="BE30" s="158"/>
      <c r="BF30" s="158"/>
      <c r="BG30" s="140"/>
      <c r="BH30" s="158"/>
      <c r="BI30" s="158"/>
      <c r="BJ30" s="158"/>
      <c r="BK30" s="158"/>
      <c r="BL30" s="158"/>
      <c r="BM30" s="158"/>
      <c r="BN30" s="158"/>
      <c r="BO30" s="158"/>
      <c r="BP30" s="158"/>
      <c r="BQ30" s="140"/>
      <c r="BR30" s="158"/>
      <c r="BS30" s="166">
        <v>0.0</v>
      </c>
      <c r="BT30" s="158"/>
      <c r="BU30" s="158"/>
      <c r="BV30" s="158"/>
      <c r="BW30" s="158"/>
      <c r="BX30" s="158"/>
      <c r="BY30" s="140"/>
      <c r="BZ30" s="158"/>
      <c r="CA30" s="158"/>
      <c r="CB30" s="166">
        <v>0.0</v>
      </c>
      <c r="CC30" s="158"/>
      <c r="CD30" s="158"/>
      <c r="CE30" s="158"/>
      <c r="CF30" s="166">
        <v>0.0</v>
      </c>
      <c r="CG30" s="158"/>
      <c r="CH30" s="158"/>
      <c r="CI30" s="158"/>
      <c r="CJ30" s="158"/>
      <c r="CK30" s="158"/>
      <c r="CL30" s="158"/>
      <c r="CM30" s="166">
        <v>0.0</v>
      </c>
      <c r="CN30" s="158"/>
      <c r="CO30" s="158"/>
      <c r="CP30" s="158"/>
      <c r="CQ30" s="140"/>
      <c r="CR30" s="166">
        <v>0.0</v>
      </c>
      <c r="CS30" s="158"/>
      <c r="CT30" s="166">
        <v>0.0</v>
      </c>
      <c r="CU30" s="158"/>
      <c r="CV30" s="158"/>
      <c r="CW30" s="158"/>
      <c r="CX30" s="158"/>
      <c r="CY30" s="166">
        <v>0.0</v>
      </c>
      <c r="CZ30" s="159"/>
      <c r="DA30" s="140"/>
      <c r="DB30" s="160"/>
      <c r="DC30" s="158"/>
      <c r="DD30" s="158"/>
      <c r="DE30" s="158"/>
      <c r="DF30" s="158"/>
      <c r="DG30" s="158"/>
      <c r="DH30" s="158"/>
      <c r="DI30" s="158"/>
      <c r="DJ30" s="140"/>
      <c r="DK30" s="161"/>
      <c r="DL30" s="166">
        <v>0.0</v>
      </c>
      <c r="DM30" s="161"/>
      <c r="DN30" s="161"/>
      <c r="DO30" s="161"/>
      <c r="DP30" s="158"/>
      <c r="DQ30" s="158"/>
      <c r="DR30" s="158"/>
      <c r="DS30" s="158"/>
      <c r="DT30" s="115"/>
      <c r="DU30" s="158"/>
      <c r="DV30" s="166">
        <v>0.0</v>
      </c>
      <c r="DW30" s="158"/>
      <c r="DX30" s="158"/>
      <c r="DY30" s="158"/>
      <c r="DZ30" s="158"/>
      <c r="EA30" s="158"/>
      <c r="EB30" s="158"/>
      <c r="EC30" s="158"/>
      <c r="ED30" s="158"/>
      <c r="EE30" s="158"/>
      <c r="EF30" s="158"/>
      <c r="EG30" s="159"/>
      <c r="EH30" s="140"/>
      <c r="EI30" s="160"/>
    </row>
    <row r="31" ht="16.5" customHeight="1">
      <c r="A31" s="162"/>
      <c r="B31" s="163">
        <v>1.0</v>
      </c>
      <c r="C31" s="185">
        <v>27.0</v>
      </c>
      <c r="D31" s="199" t="s">
        <v>193</v>
      </c>
      <c r="E31" s="167">
        <v>0.0</v>
      </c>
      <c r="F31" s="147"/>
      <c r="G31" s="147"/>
      <c r="H31" s="147"/>
      <c r="I31" s="147"/>
      <c r="J31" s="147"/>
      <c r="K31" s="147"/>
      <c r="L31" s="147"/>
      <c r="M31" s="197"/>
      <c r="N31" s="132"/>
      <c r="O31" s="151"/>
      <c r="P31" s="147"/>
      <c r="Q31" s="167">
        <v>0.0</v>
      </c>
      <c r="R31" s="167">
        <v>0.0</v>
      </c>
      <c r="S31" s="147"/>
      <c r="T31" s="147"/>
      <c r="U31" s="153"/>
      <c r="V31" s="132"/>
      <c r="W31" s="169">
        <v>0.0</v>
      </c>
      <c r="X31" s="152">
        <v>1.0</v>
      </c>
      <c r="Y31" s="153"/>
      <c r="Z31" s="153"/>
      <c r="AA31" s="153"/>
      <c r="AB31" s="153"/>
      <c r="AC31" s="155"/>
      <c r="AD31" s="43"/>
      <c r="AE31" s="190">
        <v>0.0</v>
      </c>
      <c r="AF31" s="153"/>
      <c r="AG31" s="153"/>
      <c r="AH31" s="169">
        <v>0.0</v>
      </c>
      <c r="AI31" s="198"/>
      <c r="AJ31" s="166">
        <v>0.0</v>
      </c>
      <c r="AK31" s="166">
        <v>0.0</v>
      </c>
      <c r="AL31" s="158"/>
      <c r="AM31" s="158"/>
      <c r="AN31" s="166">
        <v>0.0</v>
      </c>
      <c r="AO31" s="166">
        <v>0.0</v>
      </c>
      <c r="AP31" s="158"/>
      <c r="AQ31" s="158">
        <v>1.0</v>
      </c>
      <c r="AR31" s="158"/>
      <c r="AS31" s="140"/>
      <c r="AT31" s="166">
        <v>0.0</v>
      </c>
      <c r="AU31" s="161"/>
      <c r="AV31" s="158">
        <v>1.0</v>
      </c>
      <c r="AW31" s="158"/>
      <c r="AX31" s="158"/>
      <c r="AY31" s="158"/>
      <c r="AZ31" s="158"/>
      <c r="BA31" s="158"/>
      <c r="BB31" s="158"/>
      <c r="BC31" s="140"/>
      <c r="BD31" s="158"/>
      <c r="BE31" s="158"/>
      <c r="BF31" s="158"/>
      <c r="BG31" s="140"/>
      <c r="BH31" s="158"/>
      <c r="BI31" s="158"/>
      <c r="BJ31" s="158"/>
      <c r="BK31" s="158"/>
      <c r="BL31" s="158"/>
      <c r="BM31" s="158"/>
      <c r="BN31" s="158"/>
      <c r="BO31" s="158"/>
      <c r="BP31" s="158"/>
      <c r="BQ31" s="140"/>
      <c r="BR31" s="158"/>
      <c r="BS31" s="166">
        <v>0.0</v>
      </c>
      <c r="BT31" s="158"/>
      <c r="BU31" s="158"/>
      <c r="BV31" s="158"/>
      <c r="BW31" s="158"/>
      <c r="BX31" s="158"/>
      <c r="BY31" s="140"/>
      <c r="BZ31" s="158"/>
      <c r="CA31" s="158"/>
      <c r="CB31" s="166">
        <v>0.0</v>
      </c>
      <c r="CC31" s="158"/>
      <c r="CD31" s="158"/>
      <c r="CE31" s="158"/>
      <c r="CF31" s="166">
        <v>0.0</v>
      </c>
      <c r="CG31" s="158"/>
      <c r="CH31" s="158"/>
      <c r="CI31" s="158"/>
      <c r="CJ31" s="158"/>
      <c r="CK31" s="158"/>
      <c r="CL31" s="158"/>
      <c r="CM31" s="166">
        <v>0.0</v>
      </c>
      <c r="CN31" s="158"/>
      <c r="CO31" s="158"/>
      <c r="CP31" s="158"/>
      <c r="CQ31" s="140"/>
      <c r="CR31" s="166">
        <v>0.0</v>
      </c>
      <c r="CS31" s="158"/>
      <c r="CT31" s="166">
        <v>0.0</v>
      </c>
      <c r="CU31" s="158"/>
      <c r="CV31" s="158"/>
      <c r="CW31" s="158"/>
      <c r="CX31" s="158"/>
      <c r="CY31" s="166">
        <v>0.0</v>
      </c>
      <c r="CZ31" s="159"/>
      <c r="DA31" s="140"/>
      <c r="DB31" s="160"/>
      <c r="DC31" s="158"/>
      <c r="DD31" s="158"/>
      <c r="DE31" s="158"/>
      <c r="DF31" s="158"/>
      <c r="DG31" s="158"/>
      <c r="DH31" s="158"/>
      <c r="DI31" s="158"/>
      <c r="DJ31" s="140"/>
      <c r="DK31" s="161"/>
      <c r="DL31" s="166">
        <v>0.0</v>
      </c>
      <c r="DM31" s="161"/>
      <c r="DN31" s="161"/>
      <c r="DO31" s="161"/>
      <c r="DP31" s="158"/>
      <c r="DQ31" s="158"/>
      <c r="DR31" s="158"/>
      <c r="DS31" s="158"/>
      <c r="DT31" s="115"/>
      <c r="DU31" s="158"/>
      <c r="DV31" s="166">
        <v>0.0</v>
      </c>
      <c r="DW31" s="158"/>
      <c r="DX31" s="158"/>
      <c r="DY31" s="158"/>
      <c r="DZ31" s="158"/>
      <c r="EA31" s="158"/>
      <c r="EB31" s="158"/>
      <c r="EC31" s="158"/>
      <c r="ED31" s="158"/>
      <c r="EE31" s="158"/>
      <c r="EF31" s="158"/>
      <c r="EG31" s="159"/>
      <c r="EH31" s="140"/>
      <c r="EI31" s="160"/>
    </row>
    <row r="32" ht="34.5" customHeight="1">
      <c r="A32" s="162"/>
      <c r="B32" s="163">
        <v>1.0</v>
      </c>
      <c r="C32" s="185">
        <v>28.0</v>
      </c>
      <c r="D32" s="199" t="s">
        <v>194</v>
      </c>
      <c r="E32" s="167">
        <v>0.0</v>
      </c>
      <c r="F32" s="147"/>
      <c r="G32" s="147"/>
      <c r="H32" s="147"/>
      <c r="I32" s="147"/>
      <c r="J32" s="147"/>
      <c r="K32" s="147"/>
      <c r="L32" s="147"/>
      <c r="M32" s="197"/>
      <c r="N32" s="132"/>
      <c r="O32" s="151"/>
      <c r="P32" s="147"/>
      <c r="Q32" s="167">
        <v>0.0</v>
      </c>
      <c r="R32" s="167">
        <v>0.0</v>
      </c>
      <c r="S32" s="147"/>
      <c r="T32" s="147"/>
      <c r="U32" s="153"/>
      <c r="V32" s="132"/>
      <c r="W32" s="169">
        <v>0.0</v>
      </c>
      <c r="X32" s="169">
        <v>0.0</v>
      </c>
      <c r="Y32" s="153"/>
      <c r="Z32" s="153"/>
      <c r="AA32" s="153"/>
      <c r="AB32" s="153"/>
      <c r="AC32" s="155"/>
      <c r="AD32" s="43"/>
      <c r="AE32" s="190">
        <v>0.0</v>
      </c>
      <c r="AF32" s="153"/>
      <c r="AG32" s="153"/>
      <c r="AH32" s="169">
        <v>0.0</v>
      </c>
      <c r="AI32" s="198"/>
      <c r="AJ32" s="166">
        <v>0.0</v>
      </c>
      <c r="AK32" s="166">
        <v>0.0</v>
      </c>
      <c r="AL32" s="158"/>
      <c r="AM32" s="158"/>
      <c r="AN32" s="166">
        <v>0.0</v>
      </c>
      <c r="AO32" s="158">
        <v>1.0</v>
      </c>
      <c r="AP32" s="158"/>
      <c r="AQ32" s="166">
        <v>0.0</v>
      </c>
      <c r="AR32" s="158"/>
      <c r="AS32" s="140"/>
      <c r="AT32" s="166">
        <v>0.0</v>
      </c>
      <c r="AU32" s="161"/>
      <c r="AV32" s="166">
        <v>0.0</v>
      </c>
      <c r="AW32" s="158"/>
      <c r="AX32" s="158"/>
      <c r="AY32" s="158"/>
      <c r="AZ32" s="158"/>
      <c r="BA32" s="158"/>
      <c r="BB32" s="158"/>
      <c r="BC32" s="140"/>
      <c r="BD32" s="158"/>
      <c r="BE32" s="158"/>
      <c r="BF32" s="158"/>
      <c r="BG32" s="140"/>
      <c r="BH32" s="158"/>
      <c r="BI32" s="158"/>
      <c r="BJ32" s="158"/>
      <c r="BK32" s="158"/>
      <c r="BL32" s="158"/>
      <c r="BM32" s="158"/>
      <c r="BN32" s="158"/>
      <c r="BO32" s="158"/>
      <c r="BP32" s="158"/>
      <c r="BQ32" s="140"/>
      <c r="BR32" s="158"/>
      <c r="BS32" s="166">
        <v>0.0</v>
      </c>
      <c r="BT32" s="158"/>
      <c r="BU32" s="158"/>
      <c r="BV32" s="158"/>
      <c r="BW32" s="158"/>
      <c r="BX32" s="158"/>
      <c r="BY32" s="140"/>
      <c r="BZ32" s="158"/>
      <c r="CA32" s="158"/>
      <c r="CB32" s="166">
        <v>0.0</v>
      </c>
      <c r="CC32" s="158"/>
      <c r="CD32" s="158"/>
      <c r="CE32" s="158"/>
      <c r="CF32" s="166">
        <v>0.0</v>
      </c>
      <c r="CG32" s="158"/>
      <c r="CH32" s="158"/>
      <c r="CI32" s="158"/>
      <c r="CJ32" s="158"/>
      <c r="CK32" s="158"/>
      <c r="CL32" s="158"/>
      <c r="CM32" s="166">
        <v>0.0</v>
      </c>
      <c r="CN32" s="158"/>
      <c r="CO32" s="158"/>
      <c r="CP32" s="158"/>
      <c r="CQ32" s="140"/>
      <c r="CR32" s="166">
        <v>0.0</v>
      </c>
      <c r="CS32" s="158"/>
      <c r="CT32" s="166">
        <v>0.0</v>
      </c>
      <c r="CU32" s="158"/>
      <c r="CV32" s="158"/>
      <c r="CW32" s="158"/>
      <c r="CX32" s="158"/>
      <c r="CY32" s="166">
        <v>0.0</v>
      </c>
      <c r="CZ32" s="159"/>
      <c r="DA32" s="140"/>
      <c r="DB32" s="160"/>
      <c r="DC32" s="158"/>
      <c r="DD32" s="158"/>
      <c r="DE32" s="158"/>
      <c r="DF32" s="158"/>
      <c r="DG32" s="158"/>
      <c r="DH32" s="158"/>
      <c r="DI32" s="158"/>
      <c r="DJ32" s="140"/>
      <c r="DK32" s="161"/>
      <c r="DL32" s="166">
        <v>0.0</v>
      </c>
      <c r="DM32" s="161"/>
      <c r="DN32" s="161"/>
      <c r="DO32" s="161"/>
      <c r="DP32" s="158"/>
      <c r="DQ32" s="158"/>
      <c r="DR32" s="158"/>
      <c r="DS32" s="158"/>
      <c r="DT32" s="115"/>
      <c r="DU32" s="158"/>
      <c r="DV32" s="166">
        <v>0.0</v>
      </c>
      <c r="DW32" s="158"/>
      <c r="DX32" s="158"/>
      <c r="DY32" s="158"/>
      <c r="DZ32" s="158"/>
      <c r="EA32" s="158"/>
      <c r="EB32" s="158"/>
      <c r="EC32" s="158"/>
      <c r="ED32" s="158"/>
      <c r="EE32" s="158"/>
      <c r="EF32" s="158"/>
      <c r="EG32" s="159"/>
      <c r="EH32" s="140"/>
      <c r="EI32" s="160"/>
    </row>
    <row r="33" ht="18.0" customHeight="1">
      <c r="A33" s="162"/>
      <c r="B33" s="163">
        <v>1.0</v>
      </c>
      <c r="C33" s="185">
        <v>29.0</v>
      </c>
      <c r="D33" s="199" t="s">
        <v>195</v>
      </c>
      <c r="E33" s="167">
        <v>0.0</v>
      </c>
      <c r="F33" s="147"/>
      <c r="G33" s="147"/>
      <c r="H33" s="147"/>
      <c r="I33" s="147"/>
      <c r="J33" s="147"/>
      <c r="K33" s="147"/>
      <c r="L33" s="147"/>
      <c r="M33" s="197"/>
      <c r="N33" s="132"/>
      <c r="O33" s="151"/>
      <c r="P33" s="147"/>
      <c r="Q33" s="167">
        <v>0.0</v>
      </c>
      <c r="R33" s="167">
        <v>0.0</v>
      </c>
      <c r="S33" s="147"/>
      <c r="T33" s="147"/>
      <c r="U33" s="153"/>
      <c r="V33" s="132"/>
      <c r="W33" s="169">
        <v>0.0</v>
      </c>
      <c r="X33" s="169">
        <v>0.0</v>
      </c>
      <c r="Y33" s="153"/>
      <c r="Z33" s="153"/>
      <c r="AA33" s="153"/>
      <c r="AB33" s="153"/>
      <c r="AC33" s="155"/>
      <c r="AD33" s="43"/>
      <c r="AE33" s="190">
        <v>0.0</v>
      </c>
      <c r="AF33" s="153"/>
      <c r="AG33" s="153"/>
      <c r="AH33" s="169">
        <v>0.0</v>
      </c>
      <c r="AI33" s="198"/>
      <c r="AJ33" s="166">
        <v>0.0</v>
      </c>
      <c r="AK33" s="166">
        <v>0.0</v>
      </c>
      <c r="AL33" s="158"/>
      <c r="AM33" s="158"/>
      <c r="AN33" s="166">
        <v>0.0</v>
      </c>
      <c r="AO33" s="166">
        <v>0.0</v>
      </c>
      <c r="AP33" s="158"/>
      <c r="AQ33" s="166">
        <v>0.0</v>
      </c>
      <c r="AR33" s="158"/>
      <c r="AS33" s="140"/>
      <c r="AT33" s="166">
        <v>0.0</v>
      </c>
      <c r="AU33" s="161"/>
      <c r="AV33" s="166">
        <v>0.0</v>
      </c>
      <c r="AW33" s="158"/>
      <c r="AX33" s="158"/>
      <c r="AY33" s="158"/>
      <c r="AZ33" s="158"/>
      <c r="BA33" s="158"/>
      <c r="BB33" s="158"/>
      <c r="BC33" s="140"/>
      <c r="BD33" s="158"/>
      <c r="BE33" s="158"/>
      <c r="BF33" s="158"/>
      <c r="BG33" s="140"/>
      <c r="BH33" s="158"/>
      <c r="BI33" s="158"/>
      <c r="BJ33" s="158"/>
      <c r="BK33" s="158"/>
      <c r="BL33" s="158"/>
      <c r="BM33" s="158"/>
      <c r="BN33" s="158"/>
      <c r="BO33" s="158"/>
      <c r="BP33" s="158"/>
      <c r="BQ33" s="140"/>
      <c r="BR33" s="158"/>
      <c r="BS33" s="166">
        <v>0.0</v>
      </c>
      <c r="BT33" s="158"/>
      <c r="BU33" s="158"/>
      <c r="BV33" s="158"/>
      <c r="BW33" s="158"/>
      <c r="BX33" s="158"/>
      <c r="BY33" s="140"/>
      <c r="BZ33" s="158"/>
      <c r="CA33" s="158"/>
      <c r="CB33" s="166">
        <v>0.0</v>
      </c>
      <c r="CC33" s="158"/>
      <c r="CD33" s="158"/>
      <c r="CE33" s="158"/>
      <c r="CF33" s="166">
        <v>0.0</v>
      </c>
      <c r="CG33" s="158"/>
      <c r="CH33" s="158"/>
      <c r="CI33" s="158"/>
      <c r="CJ33" s="158"/>
      <c r="CK33" s="158"/>
      <c r="CL33" s="158"/>
      <c r="CM33" s="166">
        <v>0.0</v>
      </c>
      <c r="CN33" s="158"/>
      <c r="CO33" s="158"/>
      <c r="CP33" s="158"/>
      <c r="CQ33" s="140"/>
      <c r="CR33" s="166">
        <v>0.0</v>
      </c>
      <c r="CS33" s="158"/>
      <c r="CT33" s="166">
        <v>0.0</v>
      </c>
      <c r="CU33" s="158"/>
      <c r="CV33" s="158"/>
      <c r="CW33" s="158"/>
      <c r="CX33" s="158"/>
      <c r="CY33" s="166">
        <v>0.0</v>
      </c>
      <c r="CZ33" s="159"/>
      <c r="DA33" s="140"/>
      <c r="DB33" s="160"/>
      <c r="DC33" s="158"/>
      <c r="DD33" s="158"/>
      <c r="DE33" s="158"/>
      <c r="DF33" s="158"/>
      <c r="DG33" s="158"/>
      <c r="DH33" s="158"/>
      <c r="DI33" s="158"/>
      <c r="DJ33" s="140"/>
      <c r="DK33" s="161"/>
      <c r="DL33" s="166">
        <v>0.0</v>
      </c>
      <c r="DM33" s="161"/>
      <c r="DN33" s="161"/>
      <c r="DO33" s="161"/>
      <c r="DP33" s="158"/>
      <c r="DQ33" s="158"/>
      <c r="DR33" s="158"/>
      <c r="DS33" s="158"/>
      <c r="DT33" s="115"/>
      <c r="DU33" s="158"/>
      <c r="DV33" s="166">
        <v>0.0</v>
      </c>
      <c r="DW33" s="158"/>
      <c r="DX33" s="158"/>
      <c r="DY33" s="158"/>
      <c r="DZ33" s="158"/>
      <c r="EA33" s="158"/>
      <c r="EB33" s="158"/>
      <c r="EC33" s="158"/>
      <c r="ED33" s="158"/>
      <c r="EE33" s="158"/>
      <c r="EF33" s="158"/>
      <c r="EG33" s="159"/>
      <c r="EH33" s="140"/>
      <c r="EI33" s="160"/>
    </row>
    <row r="34" ht="18.0" customHeight="1">
      <c r="A34" s="162"/>
      <c r="B34" s="163">
        <v>1.0</v>
      </c>
      <c r="C34" s="185">
        <v>30.0</v>
      </c>
      <c r="D34" s="199" t="s">
        <v>196</v>
      </c>
      <c r="E34" s="167">
        <v>0.0</v>
      </c>
      <c r="F34" s="147"/>
      <c r="G34" s="147"/>
      <c r="H34" s="147"/>
      <c r="I34" s="147"/>
      <c r="J34" s="147"/>
      <c r="K34" s="147"/>
      <c r="L34" s="147"/>
      <c r="M34" s="197"/>
      <c r="N34" s="132"/>
      <c r="O34" s="151"/>
      <c r="P34" s="147"/>
      <c r="Q34" s="167">
        <v>0.0</v>
      </c>
      <c r="R34" s="167">
        <v>0.0</v>
      </c>
      <c r="S34" s="147"/>
      <c r="T34" s="147"/>
      <c r="U34" s="153"/>
      <c r="V34" s="132"/>
      <c r="W34" s="169">
        <v>0.0</v>
      </c>
      <c r="X34" s="169">
        <v>0.0</v>
      </c>
      <c r="Y34" s="153"/>
      <c r="Z34" s="153"/>
      <c r="AA34" s="153"/>
      <c r="AB34" s="153"/>
      <c r="AC34" s="155"/>
      <c r="AD34" s="43"/>
      <c r="AE34" s="190">
        <v>0.0</v>
      </c>
      <c r="AF34" s="153"/>
      <c r="AG34" s="153"/>
      <c r="AH34" s="169">
        <v>0.0</v>
      </c>
      <c r="AI34" s="198"/>
      <c r="AJ34" s="166">
        <v>0.0</v>
      </c>
      <c r="AK34" s="166">
        <v>0.0</v>
      </c>
      <c r="AL34" s="158"/>
      <c r="AM34" s="158"/>
      <c r="AN34" s="166">
        <v>0.0</v>
      </c>
      <c r="AO34" s="166">
        <v>0.0</v>
      </c>
      <c r="AP34" s="158"/>
      <c r="AQ34" s="166">
        <v>0.0</v>
      </c>
      <c r="AR34" s="158"/>
      <c r="AS34" s="140"/>
      <c r="AT34" s="166">
        <v>0.0</v>
      </c>
      <c r="AU34" s="161"/>
      <c r="AV34" s="166">
        <v>0.0</v>
      </c>
      <c r="AW34" s="158"/>
      <c r="AX34" s="158"/>
      <c r="AY34" s="158"/>
      <c r="AZ34" s="158"/>
      <c r="BA34" s="158"/>
      <c r="BB34" s="158"/>
      <c r="BC34" s="140"/>
      <c r="BD34" s="158"/>
      <c r="BE34" s="158"/>
      <c r="BF34" s="158"/>
      <c r="BG34" s="140"/>
      <c r="BH34" s="158"/>
      <c r="BI34" s="158"/>
      <c r="BJ34" s="158"/>
      <c r="BK34" s="158"/>
      <c r="BL34" s="158"/>
      <c r="BM34" s="158"/>
      <c r="BN34" s="158"/>
      <c r="BO34" s="158"/>
      <c r="BP34" s="158"/>
      <c r="BQ34" s="140"/>
      <c r="BR34" s="158"/>
      <c r="BS34" s="166">
        <v>0.0</v>
      </c>
      <c r="BT34" s="158"/>
      <c r="BU34" s="158"/>
      <c r="BV34" s="158"/>
      <c r="BW34" s="158"/>
      <c r="BX34" s="158"/>
      <c r="BY34" s="140"/>
      <c r="BZ34" s="158"/>
      <c r="CA34" s="158"/>
      <c r="CB34" s="166">
        <v>0.0</v>
      </c>
      <c r="CC34" s="158"/>
      <c r="CD34" s="158"/>
      <c r="CE34" s="158"/>
      <c r="CF34" s="166">
        <v>0.0</v>
      </c>
      <c r="CG34" s="158"/>
      <c r="CH34" s="158"/>
      <c r="CI34" s="158"/>
      <c r="CJ34" s="158"/>
      <c r="CK34" s="158"/>
      <c r="CL34" s="158"/>
      <c r="CM34" s="166">
        <v>0.0</v>
      </c>
      <c r="CN34" s="158"/>
      <c r="CO34" s="158"/>
      <c r="CP34" s="158"/>
      <c r="CQ34" s="140"/>
      <c r="CR34" s="166">
        <v>0.0</v>
      </c>
      <c r="CS34" s="158"/>
      <c r="CT34" s="166">
        <v>0.0</v>
      </c>
      <c r="CU34" s="158"/>
      <c r="CV34" s="158"/>
      <c r="CW34" s="158"/>
      <c r="CX34" s="158"/>
      <c r="CY34" s="166">
        <v>0.0</v>
      </c>
      <c r="CZ34" s="159"/>
      <c r="DA34" s="140"/>
      <c r="DB34" s="160"/>
      <c r="DC34" s="158"/>
      <c r="DD34" s="158"/>
      <c r="DE34" s="158"/>
      <c r="DF34" s="158"/>
      <c r="DG34" s="158"/>
      <c r="DH34" s="158"/>
      <c r="DI34" s="158"/>
      <c r="DJ34" s="140"/>
      <c r="DK34" s="161"/>
      <c r="DL34" s="166">
        <v>0.0</v>
      </c>
      <c r="DM34" s="161"/>
      <c r="DN34" s="161"/>
      <c r="DO34" s="161"/>
      <c r="DP34" s="158"/>
      <c r="DQ34" s="158"/>
      <c r="DR34" s="158"/>
      <c r="DS34" s="158"/>
      <c r="DT34" s="115"/>
      <c r="DU34" s="158"/>
      <c r="DV34" s="166">
        <v>0.0</v>
      </c>
      <c r="DW34" s="158"/>
      <c r="DX34" s="158"/>
      <c r="DY34" s="158"/>
      <c r="DZ34" s="158"/>
      <c r="EA34" s="158"/>
      <c r="EB34" s="158"/>
      <c r="EC34" s="158"/>
      <c r="ED34" s="158"/>
      <c r="EE34" s="158"/>
      <c r="EF34" s="158"/>
      <c r="EG34" s="159"/>
      <c r="EH34" s="140"/>
      <c r="EI34" s="160"/>
    </row>
    <row r="35" ht="18.0" customHeight="1">
      <c r="A35" s="162"/>
      <c r="B35" s="163">
        <v>1.0</v>
      </c>
      <c r="C35" s="185">
        <v>31.0</v>
      </c>
      <c r="D35" s="199" t="s">
        <v>197</v>
      </c>
      <c r="E35" s="167">
        <v>0.0</v>
      </c>
      <c r="F35" s="147"/>
      <c r="G35" s="147"/>
      <c r="H35" s="147"/>
      <c r="I35" s="147"/>
      <c r="J35" s="147"/>
      <c r="K35" s="147"/>
      <c r="L35" s="147"/>
      <c r="M35" s="197"/>
      <c r="N35" s="132"/>
      <c r="O35" s="151"/>
      <c r="P35" s="147"/>
      <c r="Q35" s="167">
        <v>0.0</v>
      </c>
      <c r="R35" s="167">
        <v>0.0</v>
      </c>
      <c r="S35" s="147"/>
      <c r="T35" s="147"/>
      <c r="U35" s="153"/>
      <c r="V35" s="132"/>
      <c r="W35" s="169">
        <v>0.0</v>
      </c>
      <c r="X35" s="169">
        <v>0.0</v>
      </c>
      <c r="Y35" s="153"/>
      <c r="Z35" s="153"/>
      <c r="AA35" s="153"/>
      <c r="AB35" s="153"/>
      <c r="AC35" s="155"/>
      <c r="AD35" s="43"/>
      <c r="AE35" s="190">
        <v>0.0</v>
      </c>
      <c r="AF35" s="153"/>
      <c r="AG35" s="153"/>
      <c r="AH35" s="169">
        <v>0.0</v>
      </c>
      <c r="AI35" s="198"/>
      <c r="AJ35" s="158">
        <v>1.0</v>
      </c>
      <c r="AK35" s="166">
        <v>0.0</v>
      </c>
      <c r="AL35" s="158"/>
      <c r="AM35" s="158"/>
      <c r="AN35" s="166">
        <v>0.0</v>
      </c>
      <c r="AO35" s="166">
        <v>0.0</v>
      </c>
      <c r="AP35" s="158"/>
      <c r="AQ35" s="166">
        <v>0.0</v>
      </c>
      <c r="AR35" s="158"/>
      <c r="AS35" s="140"/>
      <c r="AT35" s="166">
        <v>0.0</v>
      </c>
      <c r="AU35" s="161"/>
      <c r="AV35" s="166">
        <v>0.0</v>
      </c>
      <c r="AW35" s="158"/>
      <c r="AX35" s="158"/>
      <c r="AY35" s="158"/>
      <c r="AZ35" s="158"/>
      <c r="BA35" s="158"/>
      <c r="BB35" s="158"/>
      <c r="BC35" s="140"/>
      <c r="BD35" s="158"/>
      <c r="BE35" s="158"/>
      <c r="BF35" s="158"/>
      <c r="BG35" s="140"/>
      <c r="BH35" s="158"/>
      <c r="BI35" s="158"/>
      <c r="BJ35" s="158"/>
      <c r="BK35" s="158"/>
      <c r="BL35" s="158"/>
      <c r="BM35" s="158"/>
      <c r="BN35" s="158"/>
      <c r="BO35" s="158"/>
      <c r="BP35" s="158"/>
      <c r="BQ35" s="140"/>
      <c r="BR35" s="158"/>
      <c r="BS35" s="166">
        <v>0.0</v>
      </c>
      <c r="BT35" s="158"/>
      <c r="BU35" s="158"/>
      <c r="BV35" s="158"/>
      <c r="BW35" s="158"/>
      <c r="BX35" s="158"/>
      <c r="BY35" s="140"/>
      <c r="BZ35" s="158"/>
      <c r="CA35" s="158"/>
      <c r="CB35" s="166">
        <v>0.0</v>
      </c>
      <c r="CC35" s="158"/>
      <c r="CD35" s="158"/>
      <c r="CE35" s="158"/>
      <c r="CF35" s="166">
        <v>0.0</v>
      </c>
      <c r="CG35" s="158"/>
      <c r="CH35" s="158"/>
      <c r="CI35" s="158"/>
      <c r="CJ35" s="158"/>
      <c r="CK35" s="158"/>
      <c r="CL35" s="158"/>
      <c r="CM35" s="166">
        <v>0.0</v>
      </c>
      <c r="CN35" s="158"/>
      <c r="CO35" s="158"/>
      <c r="CP35" s="158"/>
      <c r="CQ35" s="140"/>
      <c r="CR35" s="166">
        <v>0.0</v>
      </c>
      <c r="CS35" s="158"/>
      <c r="CT35" s="166">
        <v>0.0</v>
      </c>
      <c r="CU35" s="158"/>
      <c r="CV35" s="158"/>
      <c r="CW35" s="158"/>
      <c r="CX35" s="158"/>
      <c r="CY35" s="166">
        <v>0.0</v>
      </c>
      <c r="CZ35" s="159"/>
      <c r="DA35" s="140"/>
      <c r="DB35" s="160"/>
      <c r="DC35" s="158"/>
      <c r="DD35" s="158"/>
      <c r="DE35" s="158"/>
      <c r="DF35" s="158"/>
      <c r="DG35" s="158"/>
      <c r="DH35" s="158"/>
      <c r="DI35" s="158"/>
      <c r="DJ35" s="140"/>
      <c r="DK35" s="161"/>
      <c r="DL35" s="166">
        <v>0.0</v>
      </c>
      <c r="DM35" s="161"/>
      <c r="DN35" s="161"/>
      <c r="DO35" s="161"/>
      <c r="DP35" s="158"/>
      <c r="DQ35" s="158"/>
      <c r="DR35" s="158"/>
      <c r="DS35" s="158"/>
      <c r="DT35" s="115"/>
      <c r="DU35" s="158"/>
      <c r="DV35" s="166">
        <v>0.0</v>
      </c>
      <c r="DW35" s="158"/>
      <c r="DX35" s="158"/>
      <c r="DY35" s="158"/>
      <c r="DZ35" s="158"/>
      <c r="EA35" s="158"/>
      <c r="EB35" s="158"/>
      <c r="EC35" s="158"/>
      <c r="ED35" s="158"/>
      <c r="EE35" s="158"/>
      <c r="EF35" s="158"/>
      <c r="EG35" s="159"/>
      <c r="EH35" s="140"/>
      <c r="EI35" s="160"/>
    </row>
    <row r="36" ht="18.0" customHeight="1">
      <c r="A36" s="162"/>
      <c r="B36" s="163">
        <v>1.0</v>
      </c>
      <c r="C36" s="185">
        <v>32.0</v>
      </c>
      <c r="D36" s="199" t="s">
        <v>198</v>
      </c>
      <c r="E36" s="167">
        <v>0.0</v>
      </c>
      <c r="F36" s="147"/>
      <c r="G36" s="147"/>
      <c r="H36" s="147"/>
      <c r="I36" s="147"/>
      <c r="J36" s="147"/>
      <c r="K36" s="147"/>
      <c r="L36" s="147"/>
      <c r="M36" s="197"/>
      <c r="N36" s="132"/>
      <c r="O36" s="151"/>
      <c r="P36" s="147"/>
      <c r="Q36" s="167">
        <v>0.0</v>
      </c>
      <c r="R36" s="167">
        <v>0.0</v>
      </c>
      <c r="S36" s="147"/>
      <c r="T36" s="147"/>
      <c r="U36" s="153"/>
      <c r="V36" s="132"/>
      <c r="W36" s="169">
        <v>0.0</v>
      </c>
      <c r="X36" s="169">
        <v>0.0</v>
      </c>
      <c r="Y36" s="153"/>
      <c r="Z36" s="153"/>
      <c r="AA36" s="153"/>
      <c r="AB36" s="153"/>
      <c r="AC36" s="155"/>
      <c r="AD36" s="43"/>
      <c r="AE36" s="190">
        <v>0.0</v>
      </c>
      <c r="AF36" s="153"/>
      <c r="AG36" s="153"/>
      <c r="AH36" s="169">
        <v>0.0</v>
      </c>
      <c r="AI36" s="198"/>
      <c r="AJ36" s="166">
        <v>0.0</v>
      </c>
      <c r="AK36" s="166">
        <v>0.0</v>
      </c>
      <c r="AL36" s="158"/>
      <c r="AM36" s="158"/>
      <c r="AN36" s="166">
        <v>0.0</v>
      </c>
      <c r="AO36" s="166">
        <v>0.0</v>
      </c>
      <c r="AP36" s="158"/>
      <c r="AQ36" s="166">
        <v>0.0</v>
      </c>
      <c r="AR36" s="158"/>
      <c r="AS36" s="140"/>
      <c r="AT36" s="166">
        <v>0.0</v>
      </c>
      <c r="AU36" s="161"/>
      <c r="AV36" s="166">
        <v>0.0</v>
      </c>
      <c r="AW36" s="158"/>
      <c r="AX36" s="158"/>
      <c r="AY36" s="158"/>
      <c r="AZ36" s="158"/>
      <c r="BA36" s="158"/>
      <c r="BB36" s="158"/>
      <c r="BC36" s="140"/>
      <c r="BD36" s="158"/>
      <c r="BE36" s="158"/>
      <c r="BF36" s="158"/>
      <c r="BG36" s="140"/>
      <c r="BH36" s="158"/>
      <c r="BI36" s="158"/>
      <c r="BJ36" s="158"/>
      <c r="BK36" s="158"/>
      <c r="BL36" s="158"/>
      <c r="BM36" s="158"/>
      <c r="BN36" s="158"/>
      <c r="BO36" s="158"/>
      <c r="BP36" s="158"/>
      <c r="BQ36" s="140"/>
      <c r="BR36" s="158"/>
      <c r="BS36" s="166">
        <v>0.0</v>
      </c>
      <c r="BT36" s="158"/>
      <c r="BU36" s="158"/>
      <c r="BV36" s="158"/>
      <c r="BW36" s="158"/>
      <c r="BX36" s="158"/>
      <c r="BY36" s="140"/>
      <c r="BZ36" s="158"/>
      <c r="CA36" s="158"/>
      <c r="CB36" s="166">
        <v>0.0</v>
      </c>
      <c r="CC36" s="158"/>
      <c r="CD36" s="158"/>
      <c r="CE36" s="158"/>
      <c r="CF36" s="166">
        <v>0.0</v>
      </c>
      <c r="CG36" s="158"/>
      <c r="CH36" s="158"/>
      <c r="CI36" s="158"/>
      <c r="CJ36" s="158"/>
      <c r="CK36" s="158"/>
      <c r="CL36" s="158"/>
      <c r="CM36" s="166">
        <v>0.0</v>
      </c>
      <c r="CN36" s="158"/>
      <c r="CO36" s="158"/>
      <c r="CP36" s="158"/>
      <c r="CQ36" s="140"/>
      <c r="CR36" s="166">
        <v>0.0</v>
      </c>
      <c r="CS36" s="158"/>
      <c r="CT36" s="166">
        <v>0.0</v>
      </c>
      <c r="CU36" s="158"/>
      <c r="CV36" s="158"/>
      <c r="CW36" s="158"/>
      <c r="CX36" s="158"/>
      <c r="CY36" s="166">
        <v>0.0</v>
      </c>
      <c r="CZ36" s="159"/>
      <c r="DA36" s="140"/>
      <c r="DB36" s="160"/>
      <c r="DC36" s="158"/>
      <c r="DD36" s="158"/>
      <c r="DE36" s="158"/>
      <c r="DF36" s="158"/>
      <c r="DG36" s="158"/>
      <c r="DH36" s="158"/>
      <c r="DI36" s="158"/>
      <c r="DJ36" s="140"/>
      <c r="DK36" s="161"/>
      <c r="DL36" s="166">
        <v>0.0</v>
      </c>
      <c r="DM36" s="161"/>
      <c r="DN36" s="161"/>
      <c r="DO36" s="161"/>
      <c r="DP36" s="158"/>
      <c r="DQ36" s="158"/>
      <c r="DR36" s="158"/>
      <c r="DS36" s="158"/>
      <c r="DT36" s="115"/>
      <c r="DU36" s="158"/>
      <c r="DV36" s="166">
        <v>0.0</v>
      </c>
      <c r="DW36" s="158"/>
      <c r="DX36" s="158"/>
      <c r="DY36" s="158"/>
      <c r="DZ36" s="158"/>
      <c r="EA36" s="158"/>
      <c r="EB36" s="158"/>
      <c r="EC36" s="158"/>
      <c r="ED36" s="158"/>
      <c r="EE36" s="158"/>
      <c r="EF36" s="158"/>
      <c r="EG36" s="159"/>
      <c r="EH36" s="140"/>
      <c r="EI36" s="160"/>
    </row>
    <row r="37" ht="18.0" customHeight="1">
      <c r="A37" s="162"/>
      <c r="B37" s="163">
        <v>1.0</v>
      </c>
      <c r="C37" s="185">
        <v>33.0</v>
      </c>
      <c r="D37" s="199" t="s">
        <v>199</v>
      </c>
      <c r="E37" s="167">
        <v>0.0</v>
      </c>
      <c r="F37" s="147"/>
      <c r="G37" s="147"/>
      <c r="H37" s="147"/>
      <c r="I37" s="147"/>
      <c r="J37" s="147"/>
      <c r="K37" s="147"/>
      <c r="L37" s="147"/>
      <c r="M37" s="197"/>
      <c r="N37" s="132"/>
      <c r="O37" s="151"/>
      <c r="P37" s="147"/>
      <c r="Q37" s="167">
        <v>0.0</v>
      </c>
      <c r="R37" s="167">
        <v>0.0</v>
      </c>
      <c r="S37" s="147"/>
      <c r="T37" s="147"/>
      <c r="U37" s="153"/>
      <c r="V37" s="132"/>
      <c r="W37" s="169">
        <v>0.0</v>
      </c>
      <c r="X37" s="169">
        <v>0.0</v>
      </c>
      <c r="Y37" s="153"/>
      <c r="Z37" s="153"/>
      <c r="AA37" s="153"/>
      <c r="AB37" s="153"/>
      <c r="AC37" s="155"/>
      <c r="AD37" s="43"/>
      <c r="AE37" s="190">
        <v>0.0</v>
      </c>
      <c r="AF37" s="153"/>
      <c r="AG37" s="153"/>
      <c r="AH37" s="169">
        <v>0.0</v>
      </c>
      <c r="AI37" s="198"/>
      <c r="AJ37" s="166">
        <v>0.0</v>
      </c>
      <c r="AK37" s="166">
        <v>0.0</v>
      </c>
      <c r="AL37" s="158"/>
      <c r="AM37" s="158"/>
      <c r="AN37" s="166">
        <v>0.0</v>
      </c>
      <c r="AO37" s="166">
        <v>0.0</v>
      </c>
      <c r="AP37" s="158"/>
      <c r="AQ37" s="166">
        <v>0.0</v>
      </c>
      <c r="AR37" s="158"/>
      <c r="AS37" s="140"/>
      <c r="AT37" s="166">
        <v>0.0</v>
      </c>
      <c r="AU37" s="161"/>
      <c r="AV37" s="166">
        <v>0.0</v>
      </c>
      <c r="AW37" s="158"/>
      <c r="AX37" s="158"/>
      <c r="AY37" s="158"/>
      <c r="AZ37" s="158"/>
      <c r="BA37" s="158"/>
      <c r="BB37" s="158"/>
      <c r="BC37" s="140"/>
      <c r="BD37" s="158"/>
      <c r="BE37" s="158"/>
      <c r="BF37" s="158"/>
      <c r="BG37" s="140"/>
      <c r="BH37" s="158"/>
      <c r="BI37" s="158"/>
      <c r="BJ37" s="158"/>
      <c r="BK37" s="158"/>
      <c r="BL37" s="158"/>
      <c r="BM37" s="158"/>
      <c r="BN37" s="158"/>
      <c r="BO37" s="158"/>
      <c r="BP37" s="158"/>
      <c r="BQ37" s="140"/>
      <c r="BR37" s="158"/>
      <c r="BS37" s="166">
        <v>0.0</v>
      </c>
      <c r="BT37" s="158"/>
      <c r="BU37" s="158"/>
      <c r="BV37" s="158"/>
      <c r="BW37" s="158"/>
      <c r="BX37" s="158"/>
      <c r="BY37" s="140"/>
      <c r="BZ37" s="158"/>
      <c r="CA37" s="158"/>
      <c r="CB37" s="166">
        <v>0.0</v>
      </c>
      <c r="CC37" s="158"/>
      <c r="CD37" s="158"/>
      <c r="CE37" s="158"/>
      <c r="CF37" s="166">
        <v>0.0</v>
      </c>
      <c r="CG37" s="158"/>
      <c r="CH37" s="158"/>
      <c r="CI37" s="158"/>
      <c r="CJ37" s="158"/>
      <c r="CK37" s="158"/>
      <c r="CL37" s="158"/>
      <c r="CM37" s="166">
        <v>0.0</v>
      </c>
      <c r="CN37" s="158"/>
      <c r="CO37" s="158"/>
      <c r="CP37" s="158"/>
      <c r="CQ37" s="140"/>
      <c r="CR37" s="166">
        <v>0.0</v>
      </c>
      <c r="CS37" s="158"/>
      <c r="CT37" s="166">
        <v>0.0</v>
      </c>
      <c r="CU37" s="158"/>
      <c r="CV37" s="158"/>
      <c r="CW37" s="158"/>
      <c r="CX37" s="158"/>
      <c r="CY37" s="166">
        <v>0.0</v>
      </c>
      <c r="CZ37" s="159"/>
      <c r="DA37" s="140"/>
      <c r="DB37" s="160"/>
      <c r="DC37" s="158"/>
      <c r="DD37" s="158"/>
      <c r="DE37" s="158"/>
      <c r="DF37" s="158"/>
      <c r="DG37" s="158"/>
      <c r="DH37" s="158"/>
      <c r="DI37" s="158"/>
      <c r="DJ37" s="140"/>
      <c r="DK37" s="161"/>
      <c r="DL37" s="166">
        <v>0.0</v>
      </c>
      <c r="DM37" s="161"/>
      <c r="DN37" s="161"/>
      <c r="DO37" s="161"/>
      <c r="DP37" s="158"/>
      <c r="DQ37" s="158"/>
      <c r="DR37" s="158"/>
      <c r="DS37" s="158"/>
      <c r="DT37" s="115"/>
      <c r="DU37" s="158"/>
      <c r="DV37" s="166">
        <v>0.0</v>
      </c>
      <c r="DW37" s="158"/>
      <c r="DX37" s="158"/>
      <c r="DY37" s="158"/>
      <c r="DZ37" s="158"/>
      <c r="EA37" s="158"/>
      <c r="EB37" s="158"/>
      <c r="EC37" s="158"/>
      <c r="ED37" s="158"/>
      <c r="EE37" s="158"/>
      <c r="EF37" s="158"/>
      <c r="EG37" s="159"/>
      <c r="EH37" s="140"/>
      <c r="EI37" s="160"/>
    </row>
    <row r="38" ht="33.0" customHeight="1">
      <c r="A38" s="162"/>
      <c r="B38" s="184">
        <v>0.0</v>
      </c>
      <c r="C38" s="185">
        <v>34.0</v>
      </c>
      <c r="D38" s="200" t="s">
        <v>200</v>
      </c>
      <c r="E38" s="148" t="s">
        <v>187</v>
      </c>
      <c r="F38" s="148" t="s">
        <v>187</v>
      </c>
      <c r="G38" s="148" t="s">
        <v>187</v>
      </c>
      <c r="H38" s="147"/>
      <c r="I38" s="148" t="s">
        <v>187</v>
      </c>
      <c r="J38" s="148" t="s">
        <v>187</v>
      </c>
      <c r="K38" s="148"/>
      <c r="L38" s="148" t="s">
        <v>187</v>
      </c>
      <c r="M38" s="150" t="s">
        <v>187</v>
      </c>
      <c r="N38" s="27"/>
      <c r="O38" s="179" t="s">
        <v>187</v>
      </c>
      <c r="P38" s="179" t="s">
        <v>187</v>
      </c>
      <c r="Q38" s="148" t="s">
        <v>187</v>
      </c>
      <c r="R38" s="148" t="s">
        <v>187</v>
      </c>
      <c r="S38" s="148" t="s">
        <v>187</v>
      </c>
      <c r="T38" s="148" t="s">
        <v>187</v>
      </c>
      <c r="U38" s="152" t="s">
        <v>187</v>
      </c>
      <c r="V38" s="27"/>
      <c r="W38" s="152" t="s">
        <v>188</v>
      </c>
      <c r="X38" s="152" t="s">
        <v>188</v>
      </c>
      <c r="Y38" s="152" t="s">
        <v>188</v>
      </c>
      <c r="Z38" s="152" t="s">
        <v>187</v>
      </c>
      <c r="AA38" s="152" t="s">
        <v>187</v>
      </c>
      <c r="AB38" s="152" t="s">
        <v>187</v>
      </c>
      <c r="AC38" s="180" t="s">
        <v>187</v>
      </c>
      <c r="AD38" s="43"/>
      <c r="AE38" s="181" t="s">
        <v>187</v>
      </c>
      <c r="AF38" s="152" t="s">
        <v>187</v>
      </c>
      <c r="AG38" s="152" t="s">
        <v>187</v>
      </c>
      <c r="AH38" s="152" t="s">
        <v>187</v>
      </c>
      <c r="AI38" s="157" t="s">
        <v>187</v>
      </c>
      <c r="AJ38" s="158" t="s">
        <v>187</v>
      </c>
      <c r="AK38" s="158" t="s">
        <v>187</v>
      </c>
      <c r="AL38" s="158"/>
      <c r="AM38" s="158"/>
      <c r="AN38" s="158" t="s">
        <v>187</v>
      </c>
      <c r="AO38" s="158" t="s">
        <v>187</v>
      </c>
      <c r="AP38" s="158" t="s">
        <v>187</v>
      </c>
      <c r="AQ38" s="158" t="s">
        <v>187</v>
      </c>
      <c r="AR38" s="158"/>
      <c r="AS38" s="140"/>
      <c r="AT38" s="158" t="s">
        <v>187</v>
      </c>
      <c r="AU38" s="158" t="s">
        <v>187</v>
      </c>
      <c r="AV38" s="158" t="s">
        <v>187</v>
      </c>
      <c r="AW38" s="158" t="s">
        <v>187</v>
      </c>
      <c r="AX38" s="158" t="s">
        <v>187</v>
      </c>
      <c r="AY38" s="158" t="s">
        <v>187</v>
      </c>
      <c r="AZ38" s="158" t="s">
        <v>187</v>
      </c>
      <c r="BA38" s="158" t="s">
        <v>187</v>
      </c>
      <c r="BB38" s="158" t="s">
        <v>186</v>
      </c>
      <c r="BC38" s="140"/>
      <c r="BD38" s="158"/>
      <c r="BE38" s="158"/>
      <c r="BF38" s="158"/>
      <c r="BG38" s="140"/>
      <c r="BH38" s="158"/>
      <c r="BI38" s="158"/>
      <c r="BJ38" s="158"/>
      <c r="BK38" s="158"/>
      <c r="BL38" s="158"/>
      <c r="BM38" s="158"/>
      <c r="BN38" s="158" t="s">
        <v>187</v>
      </c>
      <c r="BO38" s="158"/>
      <c r="BP38" s="158"/>
      <c r="BQ38" s="140"/>
      <c r="BR38" s="158" t="s">
        <v>187</v>
      </c>
      <c r="BS38" s="158" t="s">
        <v>201</v>
      </c>
      <c r="BT38" s="158"/>
      <c r="BU38" s="158"/>
      <c r="BV38" s="158"/>
      <c r="BW38" s="158"/>
      <c r="BX38" s="158"/>
      <c r="BY38" s="140"/>
      <c r="BZ38" s="158" t="s">
        <v>187</v>
      </c>
      <c r="CA38" s="158" t="s">
        <v>187</v>
      </c>
      <c r="CB38" s="158" t="s">
        <v>187</v>
      </c>
      <c r="CC38" s="158"/>
      <c r="CD38" s="158" t="s">
        <v>187</v>
      </c>
      <c r="CE38" s="158" t="s">
        <v>187</v>
      </c>
      <c r="CF38" s="158" t="s">
        <v>187</v>
      </c>
      <c r="CG38" s="158" t="s">
        <v>187</v>
      </c>
      <c r="CH38" s="158" t="s">
        <v>187</v>
      </c>
      <c r="CI38" s="158" t="s">
        <v>187</v>
      </c>
      <c r="CJ38" s="158" t="s">
        <v>187</v>
      </c>
      <c r="CK38" s="158" t="s">
        <v>187</v>
      </c>
      <c r="CL38" s="158" t="s">
        <v>187</v>
      </c>
      <c r="CM38" s="158" t="s">
        <v>187</v>
      </c>
      <c r="CN38" s="158" t="s">
        <v>187</v>
      </c>
      <c r="CO38" s="158" t="s">
        <v>187</v>
      </c>
      <c r="CP38" s="158" t="s">
        <v>187</v>
      </c>
      <c r="CQ38" s="140"/>
      <c r="CR38" s="158" t="s">
        <v>187</v>
      </c>
      <c r="CS38" s="158" t="s">
        <v>187</v>
      </c>
      <c r="CT38" s="158" t="s">
        <v>187</v>
      </c>
      <c r="CU38" s="158" t="s">
        <v>187</v>
      </c>
      <c r="CV38" s="158" t="s">
        <v>187</v>
      </c>
      <c r="CW38" s="158"/>
      <c r="CX38" s="158" t="s">
        <v>187</v>
      </c>
      <c r="CY38" s="158" t="s">
        <v>187</v>
      </c>
      <c r="CZ38" s="159" t="s">
        <v>187</v>
      </c>
      <c r="DA38" s="140"/>
      <c r="DB38" s="160"/>
      <c r="DC38" s="158" t="s">
        <v>187</v>
      </c>
      <c r="DD38" s="158" t="s">
        <v>187</v>
      </c>
      <c r="DE38" s="158"/>
      <c r="DF38" s="158" t="s">
        <v>187</v>
      </c>
      <c r="DG38" s="158" t="s">
        <v>187</v>
      </c>
      <c r="DH38" s="158" t="s">
        <v>187</v>
      </c>
      <c r="DI38" s="158"/>
      <c r="DJ38" s="140"/>
      <c r="DK38" s="158" t="s">
        <v>187</v>
      </c>
      <c r="DL38" s="158" t="s">
        <v>187</v>
      </c>
      <c r="DM38" s="158" t="s">
        <v>187</v>
      </c>
      <c r="DN38" s="158" t="s">
        <v>187</v>
      </c>
      <c r="DO38" s="158" t="s">
        <v>187</v>
      </c>
      <c r="DP38" s="158" t="s">
        <v>187</v>
      </c>
      <c r="DQ38" s="158" t="s">
        <v>187</v>
      </c>
      <c r="DR38" s="158" t="s">
        <v>187</v>
      </c>
      <c r="DS38" s="158" t="s">
        <v>187</v>
      </c>
      <c r="DT38" s="115"/>
      <c r="DU38" s="158" t="s">
        <v>187</v>
      </c>
      <c r="DV38" s="158" t="s">
        <v>187</v>
      </c>
      <c r="DW38" s="158"/>
      <c r="DX38" s="158"/>
      <c r="DY38" s="158" t="s">
        <v>187</v>
      </c>
      <c r="DZ38" s="158"/>
      <c r="EA38" s="158" t="s">
        <v>187</v>
      </c>
      <c r="EB38" s="158" t="s">
        <v>187</v>
      </c>
      <c r="EC38" s="158" t="s">
        <v>187</v>
      </c>
      <c r="ED38" s="158" t="s">
        <v>187</v>
      </c>
      <c r="EE38" s="158" t="s">
        <v>187</v>
      </c>
      <c r="EF38" s="158" t="s">
        <v>187</v>
      </c>
      <c r="EG38" s="159" t="s">
        <v>187</v>
      </c>
      <c r="EH38" s="140"/>
      <c r="EI38" s="160"/>
    </row>
    <row r="39" ht="15.75" customHeight="1">
      <c r="A39" s="162"/>
      <c r="B39" s="163">
        <v>1.0</v>
      </c>
      <c r="C39" s="185">
        <v>35.0</v>
      </c>
      <c r="D39" s="199" t="s">
        <v>202</v>
      </c>
      <c r="E39" s="147"/>
      <c r="F39" s="147"/>
      <c r="G39" s="147"/>
      <c r="H39" s="147"/>
      <c r="I39" s="148"/>
      <c r="J39" s="147"/>
      <c r="K39" s="147"/>
      <c r="L39" s="147"/>
      <c r="M39" s="197"/>
      <c r="N39" s="132"/>
      <c r="O39" s="151"/>
      <c r="P39" s="147"/>
      <c r="Q39" s="147"/>
      <c r="R39" s="147"/>
      <c r="S39" s="147"/>
      <c r="T39" s="147"/>
      <c r="U39" s="153"/>
      <c r="V39" s="132"/>
      <c r="W39" s="153"/>
      <c r="X39" s="153"/>
      <c r="Y39" s="153"/>
      <c r="Z39" s="153"/>
      <c r="AA39" s="153"/>
      <c r="AB39" s="153"/>
      <c r="AC39" s="155"/>
      <c r="AD39" s="43"/>
      <c r="AE39" s="156"/>
      <c r="AF39" s="153"/>
      <c r="AG39" s="153"/>
      <c r="AH39" s="153"/>
      <c r="AI39" s="157"/>
      <c r="AJ39" s="158"/>
      <c r="AK39" s="158"/>
      <c r="AL39" s="158"/>
      <c r="AM39" s="158"/>
      <c r="AN39" s="158"/>
      <c r="AO39" s="158"/>
      <c r="AP39" s="158"/>
      <c r="AQ39" s="158"/>
      <c r="AR39" s="158"/>
      <c r="AS39" s="173"/>
      <c r="AT39" s="161"/>
      <c r="AU39" s="161"/>
      <c r="AV39" s="158"/>
      <c r="AW39" s="158"/>
      <c r="AX39" s="158"/>
      <c r="AY39" s="158"/>
      <c r="AZ39" s="158"/>
      <c r="BA39" s="158"/>
      <c r="BB39" s="166">
        <v>0.0</v>
      </c>
      <c r="BC39" s="140"/>
      <c r="BD39" s="158"/>
      <c r="BE39" s="158"/>
      <c r="BF39" s="158"/>
      <c r="BG39" s="140"/>
      <c r="BH39" s="158"/>
      <c r="BI39" s="158"/>
      <c r="BJ39" s="158"/>
      <c r="BK39" s="158"/>
      <c r="BL39" s="158"/>
      <c r="BM39" s="158"/>
      <c r="BN39" s="158"/>
      <c r="BO39" s="158"/>
      <c r="BP39" s="158"/>
      <c r="BQ39" s="140"/>
      <c r="BR39" s="158"/>
      <c r="BS39" s="158"/>
      <c r="BT39" s="158"/>
      <c r="BU39" s="158"/>
      <c r="BV39" s="158"/>
      <c r="BW39" s="158"/>
      <c r="BX39" s="158"/>
      <c r="BY39" s="140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40"/>
      <c r="CR39" s="158"/>
      <c r="CS39" s="158"/>
      <c r="CT39" s="158"/>
      <c r="CU39" s="158"/>
      <c r="CV39" s="158"/>
      <c r="CW39" s="158"/>
      <c r="CX39" s="158"/>
      <c r="CY39" s="158"/>
      <c r="CZ39" s="159"/>
      <c r="DA39" s="140"/>
      <c r="DB39" s="160"/>
      <c r="DC39" s="158"/>
      <c r="DD39" s="158"/>
      <c r="DE39" s="158"/>
      <c r="DF39" s="158"/>
      <c r="DG39" s="158"/>
      <c r="DH39" s="158"/>
      <c r="DI39" s="158"/>
      <c r="DJ39" s="140"/>
      <c r="DK39" s="161"/>
      <c r="DL39" s="161"/>
      <c r="DM39" s="161"/>
      <c r="DN39" s="161"/>
      <c r="DO39" s="161"/>
      <c r="DP39" s="158"/>
      <c r="DQ39" s="158"/>
      <c r="DR39" s="158"/>
      <c r="DS39" s="158"/>
      <c r="DT39" s="115"/>
      <c r="DU39" s="158"/>
      <c r="DV39" s="158"/>
      <c r="DW39" s="158"/>
      <c r="DX39" s="158"/>
      <c r="DY39" s="158"/>
      <c r="DZ39" s="158"/>
      <c r="EA39" s="158"/>
      <c r="EB39" s="158"/>
      <c r="EC39" s="158"/>
      <c r="ED39" s="158"/>
      <c r="EE39" s="158"/>
      <c r="EF39" s="158"/>
      <c r="EG39" s="159"/>
      <c r="EH39" s="140"/>
      <c r="EI39" s="160"/>
    </row>
    <row r="40" ht="15.75" customHeight="1">
      <c r="A40" s="162"/>
      <c r="B40" s="163">
        <v>1.0</v>
      </c>
      <c r="C40" s="185">
        <v>36.0</v>
      </c>
      <c r="D40" s="199" t="s">
        <v>203</v>
      </c>
      <c r="E40" s="147"/>
      <c r="F40" s="147"/>
      <c r="G40" s="147"/>
      <c r="H40" s="147"/>
      <c r="I40" s="148"/>
      <c r="J40" s="147"/>
      <c r="K40" s="147"/>
      <c r="L40" s="147"/>
      <c r="M40" s="197"/>
      <c r="N40" s="132"/>
      <c r="O40" s="151"/>
      <c r="P40" s="147"/>
      <c r="Q40" s="147"/>
      <c r="R40" s="147"/>
      <c r="S40" s="147"/>
      <c r="T40" s="147"/>
      <c r="U40" s="153"/>
      <c r="V40" s="132"/>
      <c r="W40" s="153"/>
      <c r="X40" s="153"/>
      <c r="Y40" s="153"/>
      <c r="Z40" s="153"/>
      <c r="AA40" s="153"/>
      <c r="AB40" s="153"/>
      <c r="AC40" s="155"/>
      <c r="AD40" s="43"/>
      <c r="AE40" s="156"/>
      <c r="AF40" s="153"/>
      <c r="AG40" s="153"/>
      <c r="AH40" s="153"/>
      <c r="AI40" s="172"/>
      <c r="AJ40" s="161"/>
      <c r="AK40" s="161"/>
      <c r="AL40" s="161"/>
      <c r="AM40" s="161"/>
      <c r="AN40" s="161"/>
      <c r="AO40" s="161"/>
      <c r="AP40" s="158"/>
      <c r="AQ40" s="158"/>
      <c r="AR40" s="161"/>
      <c r="AS40" s="173"/>
      <c r="AT40" s="161"/>
      <c r="AU40" s="161"/>
      <c r="AV40" s="161"/>
      <c r="AW40" s="161"/>
      <c r="AX40" s="161"/>
      <c r="AY40" s="161"/>
      <c r="AZ40" s="161"/>
      <c r="BA40" s="158"/>
      <c r="BB40" s="158">
        <v>1.0</v>
      </c>
      <c r="BC40" s="173"/>
      <c r="BD40" s="161"/>
      <c r="BE40" s="161"/>
      <c r="BF40" s="161"/>
      <c r="BG40" s="173"/>
      <c r="BH40" s="161"/>
      <c r="BI40" s="161"/>
      <c r="BJ40" s="161"/>
      <c r="BK40" s="161"/>
      <c r="BL40" s="161"/>
      <c r="BM40" s="161"/>
      <c r="BN40" s="161"/>
      <c r="BO40" s="161"/>
      <c r="BP40" s="161"/>
      <c r="BQ40" s="173"/>
      <c r="BR40" s="161"/>
      <c r="BS40" s="161"/>
      <c r="BT40" s="161"/>
      <c r="BU40" s="161"/>
      <c r="BV40" s="161"/>
      <c r="BW40" s="161"/>
      <c r="BX40" s="161"/>
      <c r="BY40" s="173"/>
      <c r="BZ40" s="161"/>
      <c r="CA40" s="161"/>
      <c r="CB40" s="161"/>
      <c r="CC40" s="161"/>
      <c r="CD40" s="161"/>
      <c r="CE40" s="161"/>
      <c r="CF40" s="161"/>
      <c r="CG40" s="161"/>
      <c r="CH40" s="161"/>
      <c r="CI40" s="161"/>
      <c r="CJ40" s="161"/>
      <c r="CK40" s="161"/>
      <c r="CL40" s="161"/>
      <c r="CM40" s="161"/>
      <c r="CN40" s="161"/>
      <c r="CO40" s="161"/>
      <c r="CP40" s="161"/>
      <c r="CQ40" s="173"/>
      <c r="CR40" s="161"/>
      <c r="CS40" s="161"/>
      <c r="CT40" s="161"/>
      <c r="CU40" s="161"/>
      <c r="CV40" s="161"/>
      <c r="CW40" s="161"/>
      <c r="CX40" s="161"/>
      <c r="CY40" s="161"/>
      <c r="CZ40" s="201"/>
      <c r="DA40" s="173"/>
      <c r="DB40" s="182"/>
      <c r="DC40" s="161"/>
      <c r="DD40" s="161"/>
      <c r="DE40" s="161"/>
      <c r="DF40" s="161"/>
      <c r="DG40" s="161"/>
      <c r="DH40" s="161"/>
      <c r="DI40" s="161"/>
      <c r="DJ40" s="173"/>
      <c r="DK40" s="161"/>
      <c r="DL40" s="161"/>
      <c r="DM40" s="161"/>
      <c r="DN40" s="161"/>
      <c r="DO40" s="161"/>
      <c r="DP40" s="161"/>
      <c r="DQ40" s="161"/>
      <c r="DR40" s="161"/>
      <c r="DS40" s="161"/>
      <c r="DT40" s="115"/>
      <c r="DU40" s="161"/>
      <c r="DV40" s="161"/>
      <c r="DW40" s="161"/>
      <c r="DX40" s="161"/>
      <c r="DY40" s="161"/>
      <c r="DZ40" s="161"/>
      <c r="EA40" s="161"/>
      <c r="EB40" s="161"/>
      <c r="EC40" s="161"/>
      <c r="ED40" s="161"/>
      <c r="EE40" s="161"/>
      <c r="EF40" s="161"/>
      <c r="EG40" s="201"/>
      <c r="EH40" s="173"/>
      <c r="EI40" s="182"/>
    </row>
    <row r="41" ht="15.75" customHeight="1">
      <c r="A41" s="162"/>
      <c r="B41" s="163">
        <v>1.0</v>
      </c>
      <c r="C41" s="185">
        <v>37.0</v>
      </c>
      <c r="D41" s="199" t="s">
        <v>198</v>
      </c>
      <c r="E41" s="147"/>
      <c r="F41" s="147"/>
      <c r="G41" s="147"/>
      <c r="H41" s="147"/>
      <c r="I41" s="148"/>
      <c r="J41" s="147"/>
      <c r="K41" s="147"/>
      <c r="L41" s="147"/>
      <c r="M41" s="197"/>
      <c r="N41" s="132"/>
      <c r="O41" s="151"/>
      <c r="P41" s="147"/>
      <c r="Q41" s="147"/>
      <c r="R41" s="147"/>
      <c r="S41" s="147"/>
      <c r="T41" s="147"/>
      <c r="U41" s="153"/>
      <c r="V41" s="132"/>
      <c r="W41" s="153"/>
      <c r="X41" s="153"/>
      <c r="Y41" s="153"/>
      <c r="Z41" s="153"/>
      <c r="AA41" s="153"/>
      <c r="AB41" s="153"/>
      <c r="AC41" s="155"/>
      <c r="AD41" s="43"/>
      <c r="AE41" s="156"/>
      <c r="AF41" s="153"/>
      <c r="AG41" s="153"/>
      <c r="AH41" s="153"/>
      <c r="AI41" s="172"/>
      <c r="AJ41" s="161"/>
      <c r="AK41" s="161"/>
      <c r="AL41" s="161"/>
      <c r="AM41" s="161"/>
      <c r="AN41" s="161"/>
      <c r="AO41" s="161"/>
      <c r="AP41" s="158"/>
      <c r="AQ41" s="158"/>
      <c r="AR41" s="161"/>
      <c r="AS41" s="173"/>
      <c r="AT41" s="161"/>
      <c r="AU41" s="161"/>
      <c r="AV41" s="161"/>
      <c r="AW41" s="161"/>
      <c r="AX41" s="161"/>
      <c r="AY41" s="161"/>
      <c r="AZ41" s="161"/>
      <c r="BA41" s="158"/>
      <c r="BB41" s="166">
        <v>0.0</v>
      </c>
      <c r="BC41" s="173"/>
      <c r="BD41" s="161"/>
      <c r="BE41" s="161"/>
      <c r="BF41" s="161"/>
      <c r="BG41" s="173"/>
      <c r="BH41" s="161"/>
      <c r="BI41" s="161"/>
      <c r="BJ41" s="161"/>
      <c r="BK41" s="161"/>
      <c r="BL41" s="161"/>
      <c r="BM41" s="161"/>
      <c r="BN41" s="161"/>
      <c r="BO41" s="161"/>
      <c r="BP41" s="161"/>
      <c r="BQ41" s="173"/>
      <c r="BR41" s="161"/>
      <c r="BS41" s="161"/>
      <c r="BT41" s="161"/>
      <c r="BU41" s="161"/>
      <c r="BV41" s="161"/>
      <c r="BW41" s="161"/>
      <c r="BX41" s="161"/>
      <c r="BY41" s="173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73"/>
      <c r="CR41" s="161"/>
      <c r="CS41" s="161"/>
      <c r="CT41" s="161"/>
      <c r="CU41" s="161"/>
      <c r="CV41" s="161"/>
      <c r="CW41" s="161"/>
      <c r="CX41" s="161"/>
      <c r="CY41" s="161"/>
      <c r="CZ41" s="201"/>
      <c r="DA41" s="173"/>
      <c r="DB41" s="182"/>
      <c r="DC41" s="161"/>
      <c r="DD41" s="161"/>
      <c r="DE41" s="161"/>
      <c r="DF41" s="161"/>
      <c r="DG41" s="161"/>
      <c r="DH41" s="161"/>
      <c r="DI41" s="161"/>
      <c r="DJ41" s="173"/>
      <c r="DK41" s="161"/>
      <c r="DL41" s="161"/>
      <c r="DM41" s="161"/>
      <c r="DN41" s="161"/>
      <c r="DO41" s="161"/>
      <c r="DP41" s="161"/>
      <c r="DQ41" s="161"/>
      <c r="DR41" s="161"/>
      <c r="DS41" s="161"/>
      <c r="DT41" s="115"/>
      <c r="DU41" s="161"/>
      <c r="DV41" s="161"/>
      <c r="DW41" s="161"/>
      <c r="DX41" s="161"/>
      <c r="DY41" s="161"/>
      <c r="DZ41" s="161"/>
      <c r="EA41" s="161"/>
      <c r="EB41" s="161"/>
      <c r="EC41" s="161"/>
      <c r="ED41" s="161"/>
      <c r="EE41" s="161"/>
      <c r="EF41" s="161"/>
      <c r="EG41" s="201"/>
      <c r="EH41" s="173"/>
      <c r="EI41" s="182"/>
    </row>
    <row r="42" ht="15.75" customHeight="1">
      <c r="A42" s="162"/>
      <c r="B42" s="163">
        <v>1.0</v>
      </c>
      <c r="C42" s="185">
        <v>38.0</v>
      </c>
      <c r="D42" s="199" t="s">
        <v>204</v>
      </c>
      <c r="E42" s="147"/>
      <c r="F42" s="147"/>
      <c r="G42" s="147"/>
      <c r="H42" s="147"/>
      <c r="I42" s="148"/>
      <c r="J42" s="147"/>
      <c r="K42" s="147"/>
      <c r="L42" s="147"/>
      <c r="M42" s="197"/>
      <c r="N42" s="132"/>
      <c r="O42" s="151"/>
      <c r="P42" s="147"/>
      <c r="Q42" s="147"/>
      <c r="R42" s="147"/>
      <c r="S42" s="147"/>
      <c r="T42" s="147"/>
      <c r="U42" s="153"/>
      <c r="V42" s="132"/>
      <c r="W42" s="153"/>
      <c r="X42" s="153"/>
      <c r="Y42" s="153"/>
      <c r="Z42" s="153"/>
      <c r="AA42" s="153"/>
      <c r="AB42" s="153"/>
      <c r="AC42" s="155"/>
      <c r="AD42" s="43"/>
      <c r="AE42" s="156"/>
      <c r="AF42" s="153"/>
      <c r="AG42" s="153"/>
      <c r="AH42" s="153"/>
      <c r="AI42" s="172"/>
      <c r="AJ42" s="161"/>
      <c r="AK42" s="161"/>
      <c r="AL42" s="161"/>
      <c r="AM42" s="161"/>
      <c r="AN42" s="161"/>
      <c r="AO42" s="161"/>
      <c r="AP42" s="158"/>
      <c r="AQ42" s="158"/>
      <c r="AR42" s="161"/>
      <c r="AS42" s="173"/>
      <c r="AT42" s="161"/>
      <c r="AU42" s="161"/>
      <c r="AV42" s="161"/>
      <c r="AW42" s="161"/>
      <c r="AX42" s="161"/>
      <c r="AY42" s="161"/>
      <c r="AZ42" s="161"/>
      <c r="BA42" s="158"/>
      <c r="BB42" s="166">
        <v>0.0</v>
      </c>
      <c r="BC42" s="173"/>
      <c r="BD42" s="161"/>
      <c r="BE42" s="161"/>
      <c r="BF42" s="161"/>
      <c r="BG42" s="173"/>
      <c r="BH42" s="161"/>
      <c r="BI42" s="161"/>
      <c r="BJ42" s="161"/>
      <c r="BK42" s="161"/>
      <c r="BL42" s="161"/>
      <c r="BM42" s="161"/>
      <c r="BN42" s="161"/>
      <c r="BO42" s="161"/>
      <c r="BP42" s="161"/>
      <c r="BQ42" s="173"/>
      <c r="BR42" s="161"/>
      <c r="BS42" s="161"/>
      <c r="BT42" s="161"/>
      <c r="BU42" s="161"/>
      <c r="BV42" s="161"/>
      <c r="BW42" s="161"/>
      <c r="BX42" s="161"/>
      <c r="BY42" s="173"/>
      <c r="BZ42" s="161"/>
      <c r="CA42" s="161"/>
      <c r="CB42" s="161"/>
      <c r="CC42" s="161"/>
      <c r="CD42" s="161"/>
      <c r="CE42" s="161"/>
      <c r="CF42" s="161"/>
      <c r="CG42" s="161"/>
      <c r="CH42" s="161"/>
      <c r="CI42" s="161"/>
      <c r="CJ42" s="161"/>
      <c r="CK42" s="161"/>
      <c r="CL42" s="161"/>
      <c r="CM42" s="161"/>
      <c r="CN42" s="161"/>
      <c r="CO42" s="161"/>
      <c r="CP42" s="161"/>
      <c r="CQ42" s="173"/>
      <c r="CR42" s="161"/>
      <c r="CS42" s="161"/>
      <c r="CT42" s="161"/>
      <c r="CU42" s="161"/>
      <c r="CV42" s="161"/>
      <c r="CW42" s="161"/>
      <c r="CX42" s="161"/>
      <c r="CY42" s="161"/>
      <c r="CZ42" s="201"/>
      <c r="DA42" s="173"/>
      <c r="DB42" s="182"/>
      <c r="DC42" s="161"/>
      <c r="DD42" s="161"/>
      <c r="DE42" s="161"/>
      <c r="DF42" s="161"/>
      <c r="DG42" s="161"/>
      <c r="DH42" s="161"/>
      <c r="DI42" s="161"/>
      <c r="DJ42" s="173"/>
      <c r="DK42" s="161"/>
      <c r="DL42" s="161"/>
      <c r="DM42" s="161"/>
      <c r="DN42" s="161"/>
      <c r="DO42" s="161"/>
      <c r="DP42" s="161"/>
      <c r="DQ42" s="161"/>
      <c r="DR42" s="161"/>
      <c r="DS42" s="161"/>
      <c r="DT42" s="115"/>
      <c r="DU42" s="161"/>
      <c r="DV42" s="161"/>
      <c r="DW42" s="161"/>
      <c r="DX42" s="161"/>
      <c r="DY42" s="161"/>
      <c r="DZ42" s="161"/>
      <c r="EA42" s="161"/>
      <c r="EB42" s="161"/>
      <c r="EC42" s="161"/>
      <c r="ED42" s="161"/>
      <c r="EE42" s="161"/>
      <c r="EF42" s="161"/>
      <c r="EG42" s="201"/>
      <c r="EH42" s="173"/>
      <c r="EI42" s="182"/>
    </row>
    <row r="43" ht="34.5" customHeight="1">
      <c r="A43" s="162"/>
      <c r="B43" s="163">
        <v>1.0</v>
      </c>
      <c r="C43" s="185">
        <v>39.0</v>
      </c>
      <c r="D43" s="199" t="s">
        <v>194</v>
      </c>
      <c r="E43" s="147"/>
      <c r="F43" s="147"/>
      <c r="G43" s="147"/>
      <c r="H43" s="147"/>
      <c r="I43" s="148"/>
      <c r="J43" s="147"/>
      <c r="K43" s="147"/>
      <c r="L43" s="147"/>
      <c r="M43" s="197"/>
      <c r="N43" s="132"/>
      <c r="O43" s="151"/>
      <c r="P43" s="147"/>
      <c r="Q43" s="147"/>
      <c r="R43" s="147"/>
      <c r="S43" s="147"/>
      <c r="T43" s="147"/>
      <c r="U43" s="153"/>
      <c r="V43" s="132"/>
      <c r="W43" s="153"/>
      <c r="X43" s="153"/>
      <c r="Y43" s="153"/>
      <c r="Z43" s="153"/>
      <c r="AA43" s="153"/>
      <c r="AB43" s="153"/>
      <c r="AC43" s="155"/>
      <c r="AD43" s="43"/>
      <c r="AE43" s="156"/>
      <c r="AF43" s="153"/>
      <c r="AG43" s="153"/>
      <c r="AH43" s="153"/>
      <c r="AI43" s="172"/>
      <c r="AJ43" s="161"/>
      <c r="AK43" s="161"/>
      <c r="AL43" s="161"/>
      <c r="AM43" s="161"/>
      <c r="AN43" s="161"/>
      <c r="AO43" s="161"/>
      <c r="AP43" s="158"/>
      <c r="AQ43" s="158"/>
      <c r="AR43" s="161"/>
      <c r="AS43" s="173"/>
      <c r="AT43" s="161"/>
      <c r="AU43" s="161"/>
      <c r="AV43" s="161"/>
      <c r="AW43" s="161"/>
      <c r="AX43" s="161"/>
      <c r="AY43" s="161"/>
      <c r="AZ43" s="161"/>
      <c r="BA43" s="158"/>
      <c r="BB43" s="158">
        <v>1.0</v>
      </c>
      <c r="BC43" s="173"/>
      <c r="BD43" s="161"/>
      <c r="BE43" s="161"/>
      <c r="BF43" s="161"/>
      <c r="BG43" s="173"/>
      <c r="BH43" s="161"/>
      <c r="BI43" s="161"/>
      <c r="BJ43" s="161"/>
      <c r="BK43" s="161"/>
      <c r="BL43" s="161"/>
      <c r="BM43" s="161"/>
      <c r="BN43" s="161"/>
      <c r="BO43" s="161"/>
      <c r="BP43" s="161"/>
      <c r="BQ43" s="173"/>
      <c r="BR43" s="161"/>
      <c r="BS43" s="161"/>
      <c r="BT43" s="161"/>
      <c r="BU43" s="161"/>
      <c r="BV43" s="161"/>
      <c r="BW43" s="161"/>
      <c r="BX43" s="161"/>
      <c r="BY43" s="173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73"/>
      <c r="CR43" s="161"/>
      <c r="CS43" s="161"/>
      <c r="CT43" s="161"/>
      <c r="CU43" s="161"/>
      <c r="CV43" s="161"/>
      <c r="CW43" s="161"/>
      <c r="CX43" s="161"/>
      <c r="CY43" s="161"/>
      <c r="CZ43" s="201"/>
      <c r="DA43" s="173"/>
      <c r="DB43" s="182"/>
      <c r="DC43" s="161"/>
      <c r="DD43" s="161"/>
      <c r="DE43" s="161"/>
      <c r="DF43" s="161"/>
      <c r="DG43" s="161"/>
      <c r="DH43" s="161"/>
      <c r="DI43" s="161"/>
      <c r="DJ43" s="173"/>
      <c r="DK43" s="161"/>
      <c r="DL43" s="161"/>
      <c r="DM43" s="161"/>
      <c r="DN43" s="161"/>
      <c r="DO43" s="161"/>
      <c r="DP43" s="161"/>
      <c r="DQ43" s="161"/>
      <c r="DR43" s="161"/>
      <c r="DS43" s="161"/>
      <c r="DT43" s="115"/>
      <c r="DU43" s="161"/>
      <c r="DV43" s="161"/>
      <c r="DW43" s="161"/>
      <c r="DX43" s="161"/>
      <c r="DY43" s="161"/>
      <c r="DZ43" s="161"/>
      <c r="EA43" s="161"/>
      <c r="EB43" s="161"/>
      <c r="EC43" s="161"/>
      <c r="ED43" s="161"/>
      <c r="EE43" s="161"/>
      <c r="EF43" s="161"/>
      <c r="EG43" s="201"/>
      <c r="EH43" s="173"/>
      <c r="EI43" s="182"/>
    </row>
    <row r="44" ht="15.75" customHeight="1">
      <c r="A44" s="162"/>
      <c r="B44" s="163">
        <v>1.0</v>
      </c>
      <c r="C44" s="185">
        <v>40.0</v>
      </c>
      <c r="D44" s="199" t="s">
        <v>205</v>
      </c>
      <c r="E44" s="147"/>
      <c r="F44" s="147"/>
      <c r="G44" s="147"/>
      <c r="H44" s="147"/>
      <c r="I44" s="148"/>
      <c r="J44" s="147"/>
      <c r="K44" s="147"/>
      <c r="L44" s="147"/>
      <c r="M44" s="197"/>
      <c r="N44" s="132"/>
      <c r="O44" s="151"/>
      <c r="P44" s="147"/>
      <c r="Q44" s="147"/>
      <c r="R44" s="147"/>
      <c r="S44" s="147"/>
      <c r="T44" s="147"/>
      <c r="U44" s="153"/>
      <c r="V44" s="132"/>
      <c r="W44" s="153"/>
      <c r="X44" s="153"/>
      <c r="Y44" s="153"/>
      <c r="Z44" s="153"/>
      <c r="AA44" s="153"/>
      <c r="AB44" s="153"/>
      <c r="AC44" s="155"/>
      <c r="AD44" s="43"/>
      <c r="AE44" s="156"/>
      <c r="AF44" s="153"/>
      <c r="AG44" s="153"/>
      <c r="AH44" s="153"/>
      <c r="AI44" s="172"/>
      <c r="AJ44" s="161"/>
      <c r="AK44" s="161"/>
      <c r="AL44" s="161"/>
      <c r="AM44" s="161"/>
      <c r="AN44" s="161"/>
      <c r="AO44" s="161"/>
      <c r="AP44" s="158"/>
      <c r="AQ44" s="158"/>
      <c r="AR44" s="161"/>
      <c r="AS44" s="173"/>
      <c r="AT44" s="161"/>
      <c r="AU44" s="161"/>
      <c r="AV44" s="161"/>
      <c r="AW44" s="161"/>
      <c r="AX44" s="161"/>
      <c r="AY44" s="161"/>
      <c r="AZ44" s="161"/>
      <c r="BA44" s="158"/>
      <c r="BB44" s="166">
        <v>0.0</v>
      </c>
      <c r="BC44" s="173"/>
      <c r="BD44" s="161"/>
      <c r="BE44" s="161"/>
      <c r="BF44" s="161"/>
      <c r="BG44" s="173"/>
      <c r="BH44" s="161"/>
      <c r="BI44" s="161"/>
      <c r="BJ44" s="161"/>
      <c r="BK44" s="161"/>
      <c r="BL44" s="161"/>
      <c r="BM44" s="161"/>
      <c r="BN44" s="161"/>
      <c r="BO44" s="161"/>
      <c r="BP44" s="161"/>
      <c r="BQ44" s="173"/>
      <c r="BR44" s="161"/>
      <c r="BS44" s="161"/>
      <c r="BT44" s="161"/>
      <c r="BU44" s="161"/>
      <c r="BV44" s="161"/>
      <c r="BW44" s="161"/>
      <c r="BX44" s="161"/>
      <c r="BY44" s="173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61"/>
      <c r="CK44" s="161"/>
      <c r="CL44" s="161"/>
      <c r="CM44" s="161"/>
      <c r="CN44" s="161"/>
      <c r="CO44" s="161"/>
      <c r="CP44" s="161"/>
      <c r="CQ44" s="173"/>
      <c r="CR44" s="161"/>
      <c r="CS44" s="161"/>
      <c r="CT44" s="161"/>
      <c r="CU44" s="161"/>
      <c r="CV44" s="161"/>
      <c r="CW44" s="161"/>
      <c r="CX44" s="161"/>
      <c r="CY44" s="161"/>
      <c r="CZ44" s="201"/>
      <c r="DA44" s="173"/>
      <c r="DB44" s="182"/>
      <c r="DC44" s="161"/>
      <c r="DD44" s="161"/>
      <c r="DE44" s="161"/>
      <c r="DF44" s="161"/>
      <c r="DG44" s="161"/>
      <c r="DH44" s="161"/>
      <c r="DI44" s="161"/>
      <c r="DJ44" s="173"/>
      <c r="DK44" s="161"/>
      <c r="DL44" s="161"/>
      <c r="DM44" s="161"/>
      <c r="DN44" s="161"/>
      <c r="DO44" s="161"/>
      <c r="DP44" s="161"/>
      <c r="DQ44" s="161"/>
      <c r="DR44" s="161"/>
      <c r="DS44" s="161"/>
      <c r="DT44" s="115"/>
      <c r="DU44" s="161"/>
      <c r="DV44" s="161"/>
      <c r="DW44" s="161"/>
      <c r="DX44" s="161"/>
      <c r="DY44" s="161"/>
      <c r="DZ44" s="161"/>
      <c r="EA44" s="161"/>
      <c r="EB44" s="161"/>
      <c r="EC44" s="161"/>
      <c r="ED44" s="161"/>
      <c r="EE44" s="161"/>
      <c r="EF44" s="161"/>
      <c r="EG44" s="201"/>
      <c r="EH44" s="173"/>
      <c r="EI44" s="182"/>
    </row>
    <row r="45" ht="15.75" customHeight="1">
      <c r="A45" s="162"/>
      <c r="B45" s="163">
        <v>1.0</v>
      </c>
      <c r="C45" s="185">
        <v>41.0</v>
      </c>
      <c r="D45" s="199" t="s">
        <v>206</v>
      </c>
      <c r="E45" s="147"/>
      <c r="F45" s="147"/>
      <c r="G45" s="147"/>
      <c r="H45" s="147"/>
      <c r="I45" s="148"/>
      <c r="J45" s="147"/>
      <c r="K45" s="147"/>
      <c r="L45" s="147"/>
      <c r="M45" s="197"/>
      <c r="N45" s="132"/>
      <c r="O45" s="151"/>
      <c r="P45" s="147"/>
      <c r="Q45" s="147"/>
      <c r="R45" s="147"/>
      <c r="S45" s="147"/>
      <c r="T45" s="147"/>
      <c r="U45" s="153"/>
      <c r="V45" s="132"/>
      <c r="W45" s="153"/>
      <c r="X45" s="153"/>
      <c r="Y45" s="153"/>
      <c r="Z45" s="153"/>
      <c r="AA45" s="153"/>
      <c r="AB45" s="153"/>
      <c r="AC45" s="155"/>
      <c r="AD45" s="43"/>
      <c r="AE45" s="156"/>
      <c r="AF45" s="153"/>
      <c r="AG45" s="153"/>
      <c r="AH45" s="153"/>
      <c r="AI45" s="172"/>
      <c r="AJ45" s="161"/>
      <c r="AK45" s="161"/>
      <c r="AL45" s="161"/>
      <c r="AM45" s="161"/>
      <c r="AN45" s="161"/>
      <c r="AO45" s="161"/>
      <c r="AP45" s="158"/>
      <c r="AQ45" s="158"/>
      <c r="AR45" s="161"/>
      <c r="AS45" s="173"/>
      <c r="AT45" s="161"/>
      <c r="AU45" s="161"/>
      <c r="AV45" s="161"/>
      <c r="AW45" s="161"/>
      <c r="AX45" s="161"/>
      <c r="AY45" s="161"/>
      <c r="AZ45" s="161"/>
      <c r="BA45" s="158"/>
      <c r="BB45" s="166">
        <v>0.0</v>
      </c>
      <c r="BC45" s="173"/>
      <c r="BD45" s="161"/>
      <c r="BE45" s="161"/>
      <c r="BF45" s="161"/>
      <c r="BG45" s="173"/>
      <c r="BH45" s="161"/>
      <c r="BI45" s="161"/>
      <c r="BJ45" s="161"/>
      <c r="BK45" s="161"/>
      <c r="BL45" s="161"/>
      <c r="BM45" s="161"/>
      <c r="BN45" s="161"/>
      <c r="BO45" s="161"/>
      <c r="BP45" s="161"/>
      <c r="BQ45" s="173"/>
      <c r="BR45" s="161"/>
      <c r="BS45" s="161"/>
      <c r="BT45" s="161"/>
      <c r="BU45" s="161"/>
      <c r="BV45" s="161"/>
      <c r="BW45" s="161"/>
      <c r="BX45" s="161"/>
      <c r="BY45" s="173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73"/>
      <c r="CR45" s="161"/>
      <c r="CS45" s="161"/>
      <c r="CT45" s="161"/>
      <c r="CU45" s="161"/>
      <c r="CV45" s="161"/>
      <c r="CW45" s="161"/>
      <c r="CX45" s="161"/>
      <c r="CY45" s="161"/>
      <c r="CZ45" s="201"/>
      <c r="DA45" s="173"/>
      <c r="DB45" s="182"/>
      <c r="DC45" s="161"/>
      <c r="DD45" s="161"/>
      <c r="DE45" s="161"/>
      <c r="DF45" s="161"/>
      <c r="DG45" s="161"/>
      <c r="DH45" s="161"/>
      <c r="DI45" s="161"/>
      <c r="DJ45" s="173"/>
      <c r="DK45" s="161"/>
      <c r="DL45" s="161"/>
      <c r="DM45" s="161"/>
      <c r="DN45" s="161"/>
      <c r="DO45" s="161"/>
      <c r="DP45" s="161"/>
      <c r="DQ45" s="161"/>
      <c r="DR45" s="161"/>
      <c r="DS45" s="161"/>
      <c r="DT45" s="115"/>
      <c r="DU45" s="161"/>
      <c r="DV45" s="161"/>
      <c r="DW45" s="161"/>
      <c r="DX45" s="161"/>
      <c r="DY45" s="161"/>
      <c r="DZ45" s="161"/>
      <c r="EA45" s="161"/>
      <c r="EB45" s="161"/>
      <c r="EC45" s="161"/>
      <c r="ED45" s="161"/>
      <c r="EE45" s="161"/>
      <c r="EF45" s="161"/>
      <c r="EG45" s="201"/>
      <c r="EH45" s="173"/>
      <c r="EI45" s="182"/>
    </row>
    <row r="46" ht="15.75" customHeight="1">
      <c r="A46" s="162"/>
      <c r="B46" s="163">
        <v>1.0</v>
      </c>
      <c r="C46" s="185">
        <v>42.0</v>
      </c>
      <c r="D46" s="199" t="s">
        <v>207</v>
      </c>
      <c r="E46" s="147"/>
      <c r="F46" s="147"/>
      <c r="G46" s="147"/>
      <c r="H46" s="147"/>
      <c r="I46" s="148"/>
      <c r="J46" s="147"/>
      <c r="K46" s="147"/>
      <c r="L46" s="147"/>
      <c r="M46" s="197"/>
      <c r="N46" s="132"/>
      <c r="O46" s="151"/>
      <c r="P46" s="147"/>
      <c r="Q46" s="147"/>
      <c r="R46" s="147"/>
      <c r="S46" s="147"/>
      <c r="T46" s="147"/>
      <c r="U46" s="153"/>
      <c r="V46" s="132"/>
      <c r="W46" s="153"/>
      <c r="X46" s="153"/>
      <c r="Y46" s="153"/>
      <c r="Z46" s="153"/>
      <c r="AA46" s="153"/>
      <c r="AB46" s="153"/>
      <c r="AC46" s="155"/>
      <c r="AD46" s="43"/>
      <c r="AE46" s="156"/>
      <c r="AF46" s="153"/>
      <c r="AG46" s="153"/>
      <c r="AH46" s="153"/>
      <c r="AI46" s="172"/>
      <c r="AJ46" s="161"/>
      <c r="AK46" s="161"/>
      <c r="AL46" s="161"/>
      <c r="AM46" s="161"/>
      <c r="AN46" s="161"/>
      <c r="AO46" s="161"/>
      <c r="AP46" s="158"/>
      <c r="AQ46" s="158"/>
      <c r="AR46" s="161"/>
      <c r="AS46" s="173"/>
      <c r="AT46" s="161"/>
      <c r="AU46" s="161"/>
      <c r="AV46" s="161"/>
      <c r="AW46" s="161"/>
      <c r="AX46" s="161"/>
      <c r="AY46" s="161"/>
      <c r="AZ46" s="161"/>
      <c r="BA46" s="158"/>
      <c r="BB46" s="166">
        <v>0.0</v>
      </c>
      <c r="BC46" s="173"/>
      <c r="BD46" s="161"/>
      <c r="BE46" s="161"/>
      <c r="BF46" s="161"/>
      <c r="BG46" s="173"/>
      <c r="BH46" s="161"/>
      <c r="BI46" s="161"/>
      <c r="BJ46" s="161"/>
      <c r="BK46" s="161"/>
      <c r="BL46" s="161"/>
      <c r="BM46" s="161"/>
      <c r="BN46" s="161"/>
      <c r="BO46" s="161"/>
      <c r="BP46" s="161"/>
      <c r="BQ46" s="173"/>
      <c r="BR46" s="161"/>
      <c r="BS46" s="161"/>
      <c r="BT46" s="161"/>
      <c r="BU46" s="161"/>
      <c r="BV46" s="161"/>
      <c r="BW46" s="161"/>
      <c r="BX46" s="161"/>
      <c r="BY46" s="173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J46" s="161"/>
      <c r="CK46" s="161"/>
      <c r="CL46" s="161"/>
      <c r="CM46" s="161"/>
      <c r="CN46" s="161"/>
      <c r="CO46" s="161"/>
      <c r="CP46" s="161"/>
      <c r="CQ46" s="173"/>
      <c r="CR46" s="161"/>
      <c r="CS46" s="161"/>
      <c r="CT46" s="161"/>
      <c r="CU46" s="161"/>
      <c r="CV46" s="161"/>
      <c r="CW46" s="161"/>
      <c r="CX46" s="161"/>
      <c r="CY46" s="161"/>
      <c r="CZ46" s="201"/>
      <c r="DA46" s="173"/>
      <c r="DB46" s="182"/>
      <c r="DC46" s="161"/>
      <c r="DD46" s="161"/>
      <c r="DE46" s="161"/>
      <c r="DF46" s="161"/>
      <c r="DG46" s="161"/>
      <c r="DH46" s="161"/>
      <c r="DI46" s="161"/>
      <c r="DJ46" s="173"/>
      <c r="DK46" s="161"/>
      <c r="DL46" s="161"/>
      <c r="DM46" s="161"/>
      <c r="DN46" s="161"/>
      <c r="DO46" s="161"/>
      <c r="DP46" s="161"/>
      <c r="DQ46" s="161"/>
      <c r="DR46" s="161"/>
      <c r="DS46" s="161"/>
      <c r="DT46" s="115"/>
      <c r="DU46" s="161"/>
      <c r="DV46" s="161"/>
      <c r="DW46" s="161"/>
      <c r="DX46" s="161"/>
      <c r="DY46" s="161"/>
      <c r="DZ46" s="161"/>
      <c r="EA46" s="161"/>
      <c r="EB46" s="161"/>
      <c r="EC46" s="161"/>
      <c r="ED46" s="161"/>
      <c r="EE46" s="161"/>
      <c r="EF46" s="161"/>
      <c r="EG46" s="201"/>
      <c r="EH46" s="173"/>
      <c r="EI46" s="182"/>
    </row>
    <row r="47" ht="15.75" customHeight="1">
      <c r="A47" s="162"/>
      <c r="B47" s="163">
        <v>1.0</v>
      </c>
      <c r="C47" s="185">
        <v>43.0</v>
      </c>
      <c r="D47" s="199" t="s">
        <v>208</v>
      </c>
      <c r="E47" s="147"/>
      <c r="F47" s="147"/>
      <c r="G47" s="147"/>
      <c r="H47" s="147"/>
      <c r="I47" s="148"/>
      <c r="J47" s="147"/>
      <c r="K47" s="147"/>
      <c r="L47" s="147"/>
      <c r="M47" s="197"/>
      <c r="N47" s="132"/>
      <c r="O47" s="151"/>
      <c r="P47" s="147"/>
      <c r="Q47" s="147"/>
      <c r="R47" s="147"/>
      <c r="S47" s="147"/>
      <c r="T47" s="147"/>
      <c r="U47" s="153"/>
      <c r="V47" s="132"/>
      <c r="W47" s="153"/>
      <c r="X47" s="153"/>
      <c r="Y47" s="153"/>
      <c r="Z47" s="153"/>
      <c r="AA47" s="153"/>
      <c r="AB47" s="153"/>
      <c r="AC47" s="155"/>
      <c r="AD47" s="43"/>
      <c r="AE47" s="156"/>
      <c r="AF47" s="153"/>
      <c r="AG47" s="153"/>
      <c r="AH47" s="153"/>
      <c r="AI47" s="172"/>
      <c r="AJ47" s="161"/>
      <c r="AK47" s="161"/>
      <c r="AL47" s="161"/>
      <c r="AM47" s="161"/>
      <c r="AN47" s="161"/>
      <c r="AO47" s="161"/>
      <c r="AP47" s="158"/>
      <c r="AQ47" s="161"/>
      <c r="AR47" s="161"/>
      <c r="AS47" s="173"/>
      <c r="AT47" s="161"/>
      <c r="AU47" s="161"/>
      <c r="AV47" s="161"/>
      <c r="AW47" s="161"/>
      <c r="AX47" s="161"/>
      <c r="AY47" s="161"/>
      <c r="AZ47" s="161"/>
      <c r="BA47" s="158"/>
      <c r="BB47" s="166">
        <v>0.0</v>
      </c>
      <c r="BC47" s="173"/>
      <c r="BD47" s="161"/>
      <c r="BE47" s="161"/>
      <c r="BF47" s="161"/>
      <c r="BG47" s="173"/>
      <c r="BH47" s="161"/>
      <c r="BI47" s="161"/>
      <c r="BJ47" s="161"/>
      <c r="BK47" s="161"/>
      <c r="BL47" s="161"/>
      <c r="BM47" s="161"/>
      <c r="BN47" s="161"/>
      <c r="BO47" s="161"/>
      <c r="BP47" s="161"/>
      <c r="BQ47" s="173"/>
      <c r="BR47" s="161"/>
      <c r="BS47" s="161"/>
      <c r="BT47" s="161"/>
      <c r="BU47" s="161"/>
      <c r="BV47" s="161"/>
      <c r="BW47" s="161"/>
      <c r="BX47" s="161"/>
      <c r="BY47" s="173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J47" s="161"/>
      <c r="CK47" s="161"/>
      <c r="CL47" s="161"/>
      <c r="CM47" s="161"/>
      <c r="CN47" s="161"/>
      <c r="CO47" s="161"/>
      <c r="CP47" s="161"/>
      <c r="CQ47" s="173"/>
      <c r="CR47" s="161"/>
      <c r="CS47" s="161"/>
      <c r="CT47" s="161"/>
      <c r="CU47" s="161"/>
      <c r="CV47" s="161"/>
      <c r="CW47" s="161"/>
      <c r="CX47" s="161"/>
      <c r="CY47" s="161"/>
      <c r="CZ47" s="201"/>
      <c r="DA47" s="173"/>
      <c r="DB47" s="182"/>
      <c r="DC47" s="161"/>
      <c r="DD47" s="161"/>
      <c r="DE47" s="161"/>
      <c r="DF47" s="161"/>
      <c r="DG47" s="161"/>
      <c r="DH47" s="161"/>
      <c r="DI47" s="161"/>
      <c r="DJ47" s="173"/>
      <c r="DK47" s="161"/>
      <c r="DL47" s="161"/>
      <c r="DM47" s="161"/>
      <c r="DN47" s="161"/>
      <c r="DO47" s="161"/>
      <c r="DP47" s="161"/>
      <c r="DQ47" s="161"/>
      <c r="DR47" s="161"/>
      <c r="DS47" s="161"/>
      <c r="DT47" s="115"/>
      <c r="DU47" s="161"/>
      <c r="DV47" s="161"/>
      <c r="DW47" s="161"/>
      <c r="DX47" s="161"/>
      <c r="DY47" s="161"/>
      <c r="DZ47" s="161"/>
      <c r="EA47" s="161"/>
      <c r="EB47" s="161"/>
      <c r="EC47" s="161"/>
      <c r="ED47" s="161"/>
      <c r="EE47" s="161"/>
      <c r="EF47" s="161"/>
      <c r="EG47" s="201"/>
      <c r="EH47" s="173"/>
      <c r="EI47" s="182"/>
    </row>
    <row r="48" ht="35.25" customHeight="1">
      <c r="A48" s="162"/>
      <c r="B48" s="184">
        <v>0.0</v>
      </c>
      <c r="C48" s="185">
        <v>44.0</v>
      </c>
      <c r="D48" s="195" t="s">
        <v>209</v>
      </c>
      <c r="E48" s="148" t="s">
        <v>187</v>
      </c>
      <c r="F48" s="148" t="s">
        <v>187</v>
      </c>
      <c r="G48" s="148" t="s">
        <v>187</v>
      </c>
      <c r="H48" s="147"/>
      <c r="I48" s="148" t="s">
        <v>187</v>
      </c>
      <c r="J48" s="148" t="s">
        <v>187</v>
      </c>
      <c r="K48" s="148"/>
      <c r="L48" s="148" t="s">
        <v>187</v>
      </c>
      <c r="M48" s="150" t="s">
        <v>187</v>
      </c>
      <c r="N48" s="27"/>
      <c r="O48" s="179" t="s">
        <v>187</v>
      </c>
      <c r="P48" s="179" t="s">
        <v>187</v>
      </c>
      <c r="Q48" s="148" t="s">
        <v>187</v>
      </c>
      <c r="R48" s="148" t="s">
        <v>187</v>
      </c>
      <c r="S48" s="148" t="s">
        <v>187</v>
      </c>
      <c r="T48" s="148" t="s">
        <v>187</v>
      </c>
      <c r="U48" s="152" t="s">
        <v>187</v>
      </c>
      <c r="V48" s="27"/>
      <c r="W48" s="152" t="s">
        <v>188</v>
      </c>
      <c r="X48" s="152" t="s">
        <v>188</v>
      </c>
      <c r="Y48" s="152" t="s">
        <v>188</v>
      </c>
      <c r="Z48" s="152" t="s">
        <v>187</v>
      </c>
      <c r="AA48" s="152" t="s">
        <v>187</v>
      </c>
      <c r="AB48" s="152" t="s">
        <v>187</v>
      </c>
      <c r="AC48" s="180" t="s">
        <v>187</v>
      </c>
      <c r="AD48" s="43"/>
      <c r="AE48" s="181" t="s">
        <v>187</v>
      </c>
      <c r="AF48" s="152" t="s">
        <v>187</v>
      </c>
      <c r="AG48" s="152" t="s">
        <v>187</v>
      </c>
      <c r="AH48" s="152" t="s">
        <v>187</v>
      </c>
      <c r="AI48" s="157" t="s">
        <v>187</v>
      </c>
      <c r="AJ48" s="158" t="s">
        <v>187</v>
      </c>
      <c r="AK48" s="158" t="s">
        <v>187</v>
      </c>
      <c r="AL48" s="158"/>
      <c r="AM48" s="158"/>
      <c r="AN48" s="158" t="s">
        <v>187</v>
      </c>
      <c r="AO48" s="158" t="s">
        <v>187</v>
      </c>
      <c r="AP48" s="158" t="s">
        <v>187</v>
      </c>
      <c r="AQ48" s="158" t="s">
        <v>187</v>
      </c>
      <c r="AR48" s="158"/>
      <c r="AS48" s="140"/>
      <c r="AT48" s="158" t="s">
        <v>187</v>
      </c>
      <c r="AU48" s="158" t="s">
        <v>187</v>
      </c>
      <c r="AV48" s="158" t="s">
        <v>187</v>
      </c>
      <c r="AW48" s="158" t="s">
        <v>187</v>
      </c>
      <c r="AX48" s="158" t="s">
        <v>187</v>
      </c>
      <c r="AY48" s="158" t="s">
        <v>187</v>
      </c>
      <c r="AZ48" s="158" t="s">
        <v>187</v>
      </c>
      <c r="BA48" s="158" t="s">
        <v>187</v>
      </c>
      <c r="BB48" s="158" t="s">
        <v>187</v>
      </c>
      <c r="BC48" s="140"/>
      <c r="BD48" s="158"/>
      <c r="BE48" s="158"/>
      <c r="BF48" s="158"/>
      <c r="BG48" s="140"/>
      <c r="BH48" s="158"/>
      <c r="BI48" s="158"/>
      <c r="BJ48" s="158"/>
      <c r="BK48" s="158"/>
      <c r="BL48" s="158"/>
      <c r="BM48" s="158"/>
      <c r="BN48" s="158" t="s">
        <v>187</v>
      </c>
      <c r="BO48" s="158"/>
      <c r="BP48" s="158"/>
      <c r="BQ48" s="140"/>
      <c r="BR48" s="158" t="s">
        <v>187</v>
      </c>
      <c r="BS48" s="158" t="s">
        <v>201</v>
      </c>
      <c r="BT48" s="158"/>
      <c r="BU48" s="158"/>
      <c r="BV48" s="158"/>
      <c r="BW48" s="158"/>
      <c r="BX48" s="158"/>
      <c r="BY48" s="140"/>
      <c r="BZ48" s="158" t="s">
        <v>187</v>
      </c>
      <c r="CA48" s="158" t="s">
        <v>187</v>
      </c>
      <c r="CB48" s="158" t="s">
        <v>187</v>
      </c>
      <c r="CC48" s="158"/>
      <c r="CD48" s="158" t="s">
        <v>187</v>
      </c>
      <c r="CE48" s="158" t="s">
        <v>187</v>
      </c>
      <c r="CF48" s="158" t="s">
        <v>187</v>
      </c>
      <c r="CG48" s="158" t="s">
        <v>187</v>
      </c>
      <c r="CH48" s="158" t="s">
        <v>187</v>
      </c>
      <c r="CI48" s="158" t="s">
        <v>187</v>
      </c>
      <c r="CJ48" s="158" t="s">
        <v>187</v>
      </c>
      <c r="CK48" s="158" t="s">
        <v>187</v>
      </c>
      <c r="CL48" s="158" t="s">
        <v>187</v>
      </c>
      <c r="CM48" s="158" t="s">
        <v>187</v>
      </c>
      <c r="CN48" s="158" t="s">
        <v>187</v>
      </c>
      <c r="CO48" s="158" t="s">
        <v>187</v>
      </c>
      <c r="CP48" s="158" t="s">
        <v>187</v>
      </c>
      <c r="CQ48" s="140"/>
      <c r="CR48" s="158" t="s">
        <v>187</v>
      </c>
      <c r="CS48" s="158" t="s">
        <v>187</v>
      </c>
      <c r="CT48" s="158" t="s">
        <v>187</v>
      </c>
      <c r="CU48" s="158" t="s">
        <v>187</v>
      </c>
      <c r="CV48" s="158" t="s">
        <v>187</v>
      </c>
      <c r="CW48" s="158"/>
      <c r="CX48" s="158" t="s">
        <v>187</v>
      </c>
      <c r="CY48" s="158" t="s">
        <v>187</v>
      </c>
      <c r="CZ48" s="159" t="s">
        <v>187</v>
      </c>
      <c r="DA48" s="140"/>
      <c r="DB48" s="160"/>
      <c r="DC48" s="158" t="s">
        <v>187</v>
      </c>
      <c r="DD48" s="158" t="s">
        <v>187</v>
      </c>
      <c r="DE48" s="158"/>
      <c r="DF48" s="158" t="s">
        <v>187</v>
      </c>
      <c r="DG48" s="158" t="s">
        <v>187</v>
      </c>
      <c r="DH48" s="158" t="s">
        <v>187</v>
      </c>
      <c r="DI48" s="158"/>
      <c r="DJ48" s="140"/>
      <c r="DK48" s="158" t="s">
        <v>187</v>
      </c>
      <c r="DL48" s="158" t="s">
        <v>187</v>
      </c>
      <c r="DM48" s="158" t="s">
        <v>187</v>
      </c>
      <c r="DN48" s="158" t="s">
        <v>187</v>
      </c>
      <c r="DO48" s="158" t="s">
        <v>187</v>
      </c>
      <c r="DP48" s="158" t="s">
        <v>187</v>
      </c>
      <c r="DQ48" s="158" t="s">
        <v>187</v>
      </c>
      <c r="DR48" s="158" t="s">
        <v>187</v>
      </c>
      <c r="DS48" s="158" t="s">
        <v>187</v>
      </c>
      <c r="DT48" s="115"/>
      <c r="DU48" s="158" t="s">
        <v>187</v>
      </c>
      <c r="DV48" s="158" t="s">
        <v>187</v>
      </c>
      <c r="DW48" s="158"/>
      <c r="DX48" s="158"/>
      <c r="DY48" s="158" t="s">
        <v>187</v>
      </c>
      <c r="DZ48" s="158"/>
      <c r="EA48" s="158" t="s">
        <v>187</v>
      </c>
      <c r="EB48" s="158" t="s">
        <v>187</v>
      </c>
      <c r="EC48" s="158" t="s">
        <v>187</v>
      </c>
      <c r="ED48" s="158" t="s">
        <v>187</v>
      </c>
      <c r="EE48" s="158" t="s">
        <v>187</v>
      </c>
      <c r="EF48" s="158" t="s">
        <v>187</v>
      </c>
      <c r="EG48" s="159" t="s">
        <v>187</v>
      </c>
      <c r="EH48" s="140"/>
      <c r="EI48" s="160"/>
    </row>
    <row r="49" ht="34.5" customHeight="1">
      <c r="A49" s="162"/>
      <c r="B49" s="163">
        <v>1.0</v>
      </c>
      <c r="C49" s="185">
        <v>45.0</v>
      </c>
      <c r="D49" s="186" t="s">
        <v>190</v>
      </c>
      <c r="E49" s="147"/>
      <c r="F49" s="147"/>
      <c r="G49" s="147"/>
      <c r="H49" s="147"/>
      <c r="I49" s="147"/>
      <c r="J49" s="147"/>
      <c r="K49" s="147"/>
      <c r="L49" s="147"/>
      <c r="M49" s="197"/>
      <c r="N49" s="132"/>
      <c r="O49" s="151"/>
      <c r="P49" s="147"/>
      <c r="Q49" s="147"/>
      <c r="R49" s="147"/>
      <c r="S49" s="147"/>
      <c r="T49" s="147"/>
      <c r="U49" s="153"/>
      <c r="V49" s="132"/>
      <c r="W49" s="153"/>
      <c r="X49" s="153"/>
      <c r="Y49" s="153"/>
      <c r="Z49" s="153"/>
      <c r="AA49" s="153"/>
      <c r="AB49" s="153"/>
      <c r="AC49" s="155"/>
      <c r="AD49" s="43"/>
      <c r="AE49" s="156"/>
      <c r="AF49" s="153"/>
      <c r="AG49" s="153"/>
      <c r="AH49" s="153"/>
      <c r="AI49" s="202"/>
      <c r="AJ49" s="161"/>
      <c r="AK49" s="161"/>
      <c r="AL49" s="161"/>
      <c r="AM49" s="161"/>
      <c r="AN49" s="161"/>
      <c r="AO49" s="161"/>
      <c r="AP49" s="158"/>
      <c r="AQ49" s="158"/>
      <c r="AR49" s="161"/>
      <c r="AS49" s="173"/>
      <c r="AT49" s="161"/>
      <c r="AU49" s="161"/>
      <c r="AV49" s="161"/>
      <c r="AW49" s="161"/>
      <c r="AX49" s="161"/>
      <c r="AY49" s="161"/>
      <c r="AZ49" s="161"/>
      <c r="BA49" s="158"/>
      <c r="BB49" s="158"/>
      <c r="BC49" s="173"/>
      <c r="BD49" s="161"/>
      <c r="BE49" s="161"/>
      <c r="BF49" s="161"/>
      <c r="BG49" s="173"/>
      <c r="BH49" s="161"/>
      <c r="BI49" s="161"/>
      <c r="BJ49" s="161"/>
      <c r="BK49" s="161"/>
      <c r="BL49" s="161"/>
      <c r="BM49" s="161"/>
      <c r="BN49" s="161"/>
      <c r="BO49" s="161"/>
      <c r="BP49" s="161"/>
      <c r="BQ49" s="173"/>
      <c r="BR49" s="161"/>
      <c r="BS49" s="161"/>
      <c r="BT49" s="161"/>
      <c r="BU49" s="161"/>
      <c r="BV49" s="161"/>
      <c r="BW49" s="161"/>
      <c r="BX49" s="161"/>
      <c r="BY49" s="173"/>
      <c r="BZ49" s="161"/>
      <c r="CA49" s="161"/>
      <c r="CB49" s="161"/>
      <c r="CC49" s="161"/>
      <c r="CD49" s="161"/>
      <c r="CE49" s="161"/>
      <c r="CF49" s="161"/>
      <c r="CG49" s="161"/>
      <c r="CH49" s="161"/>
      <c r="CI49" s="161"/>
      <c r="CJ49" s="161"/>
      <c r="CK49" s="161"/>
      <c r="CL49" s="161"/>
      <c r="CM49" s="161"/>
      <c r="CN49" s="161"/>
      <c r="CO49" s="161"/>
      <c r="CP49" s="161"/>
      <c r="CQ49" s="173"/>
      <c r="CR49" s="161"/>
      <c r="CS49" s="161"/>
      <c r="CT49" s="161"/>
      <c r="CU49" s="161"/>
      <c r="CV49" s="161"/>
      <c r="CW49" s="161"/>
      <c r="CX49" s="161"/>
      <c r="CY49" s="161"/>
      <c r="CZ49" s="201"/>
      <c r="DA49" s="173"/>
      <c r="DB49" s="182"/>
      <c r="DC49" s="161"/>
      <c r="DD49" s="161"/>
      <c r="DE49" s="161"/>
      <c r="DF49" s="161"/>
      <c r="DG49" s="161"/>
      <c r="DH49" s="161"/>
      <c r="DI49" s="161"/>
      <c r="DJ49" s="173"/>
      <c r="DK49" s="161"/>
      <c r="DL49" s="161"/>
      <c r="DM49" s="161"/>
      <c r="DN49" s="161"/>
      <c r="DO49" s="161"/>
      <c r="DP49" s="161"/>
      <c r="DQ49" s="161"/>
      <c r="DR49" s="161"/>
      <c r="DS49" s="161"/>
      <c r="DT49" s="115"/>
      <c r="DU49" s="161"/>
      <c r="DV49" s="161"/>
      <c r="DW49" s="161"/>
      <c r="DX49" s="161"/>
      <c r="DY49" s="161"/>
      <c r="DZ49" s="161"/>
      <c r="EA49" s="161"/>
      <c r="EB49" s="161"/>
      <c r="EC49" s="161"/>
      <c r="ED49" s="161"/>
      <c r="EE49" s="161"/>
      <c r="EF49" s="161"/>
      <c r="EG49" s="159"/>
      <c r="EH49" s="173"/>
      <c r="EI49" s="182"/>
    </row>
    <row r="50" ht="15.75" customHeight="1">
      <c r="A50" s="162"/>
      <c r="B50" s="163">
        <v>1.0</v>
      </c>
      <c r="C50" s="185">
        <v>46.0</v>
      </c>
      <c r="D50" s="199" t="s">
        <v>191</v>
      </c>
      <c r="E50" s="147"/>
      <c r="F50" s="147"/>
      <c r="G50" s="147"/>
      <c r="H50" s="147"/>
      <c r="I50" s="147"/>
      <c r="J50" s="147"/>
      <c r="K50" s="147"/>
      <c r="L50" s="147"/>
      <c r="M50" s="197"/>
      <c r="N50" s="132"/>
      <c r="O50" s="151"/>
      <c r="P50" s="147"/>
      <c r="Q50" s="147"/>
      <c r="R50" s="147"/>
      <c r="S50" s="147"/>
      <c r="T50" s="147"/>
      <c r="U50" s="153"/>
      <c r="V50" s="132"/>
      <c r="W50" s="153"/>
      <c r="X50" s="153"/>
      <c r="Y50" s="153"/>
      <c r="Z50" s="153"/>
      <c r="AA50" s="153"/>
      <c r="AB50" s="153"/>
      <c r="AC50" s="155"/>
      <c r="AD50" s="43"/>
      <c r="AE50" s="156"/>
      <c r="AF50" s="153"/>
      <c r="AG50" s="153"/>
      <c r="AH50" s="153"/>
      <c r="AI50" s="202"/>
      <c r="AJ50" s="161"/>
      <c r="AK50" s="161"/>
      <c r="AL50" s="161"/>
      <c r="AM50" s="161"/>
      <c r="AN50" s="161"/>
      <c r="AO50" s="161"/>
      <c r="AP50" s="158"/>
      <c r="AQ50" s="158"/>
      <c r="AR50" s="161"/>
      <c r="AS50" s="173"/>
      <c r="AT50" s="161"/>
      <c r="AU50" s="161"/>
      <c r="AV50" s="161"/>
      <c r="AW50" s="161"/>
      <c r="AX50" s="161"/>
      <c r="AY50" s="161"/>
      <c r="AZ50" s="161"/>
      <c r="BA50" s="158"/>
      <c r="BB50" s="161"/>
      <c r="BC50" s="173"/>
      <c r="BD50" s="161"/>
      <c r="BE50" s="161"/>
      <c r="BF50" s="161"/>
      <c r="BG50" s="173"/>
      <c r="BH50" s="161"/>
      <c r="BI50" s="161"/>
      <c r="BJ50" s="161"/>
      <c r="BK50" s="161"/>
      <c r="BL50" s="161"/>
      <c r="BM50" s="161"/>
      <c r="BN50" s="161"/>
      <c r="BO50" s="161"/>
      <c r="BP50" s="161"/>
      <c r="BQ50" s="173"/>
      <c r="BR50" s="161"/>
      <c r="BS50" s="161"/>
      <c r="BT50" s="161"/>
      <c r="BU50" s="161"/>
      <c r="BV50" s="161"/>
      <c r="BW50" s="161"/>
      <c r="BX50" s="161"/>
      <c r="BY50" s="173"/>
      <c r="BZ50" s="161"/>
      <c r="CA50" s="161"/>
      <c r="CB50" s="161"/>
      <c r="CC50" s="161"/>
      <c r="CD50" s="161"/>
      <c r="CE50" s="161"/>
      <c r="CF50" s="161"/>
      <c r="CG50" s="161"/>
      <c r="CH50" s="161"/>
      <c r="CI50" s="161"/>
      <c r="CJ50" s="161"/>
      <c r="CK50" s="161"/>
      <c r="CL50" s="161"/>
      <c r="CM50" s="161"/>
      <c r="CN50" s="161"/>
      <c r="CO50" s="161"/>
      <c r="CP50" s="161"/>
      <c r="CQ50" s="173"/>
      <c r="CR50" s="161"/>
      <c r="CS50" s="161"/>
      <c r="CT50" s="161"/>
      <c r="CU50" s="161"/>
      <c r="CV50" s="161"/>
      <c r="CW50" s="161"/>
      <c r="CX50" s="161"/>
      <c r="CY50" s="161"/>
      <c r="CZ50" s="201"/>
      <c r="DA50" s="173"/>
      <c r="DB50" s="182"/>
      <c r="DC50" s="161"/>
      <c r="DD50" s="161"/>
      <c r="DE50" s="161"/>
      <c r="DF50" s="161"/>
      <c r="DG50" s="161"/>
      <c r="DH50" s="161"/>
      <c r="DI50" s="161"/>
      <c r="DJ50" s="173"/>
      <c r="DK50" s="161"/>
      <c r="DL50" s="161"/>
      <c r="DM50" s="161"/>
      <c r="DN50" s="161"/>
      <c r="DO50" s="161"/>
      <c r="DP50" s="161"/>
      <c r="DQ50" s="161"/>
      <c r="DR50" s="161"/>
      <c r="DS50" s="161"/>
      <c r="DT50" s="115"/>
      <c r="DU50" s="161"/>
      <c r="DV50" s="161"/>
      <c r="DW50" s="161"/>
      <c r="DX50" s="161"/>
      <c r="DY50" s="161"/>
      <c r="DZ50" s="161"/>
      <c r="EA50" s="161"/>
      <c r="EB50" s="161"/>
      <c r="EC50" s="161"/>
      <c r="ED50" s="161"/>
      <c r="EE50" s="161"/>
      <c r="EF50" s="161"/>
      <c r="EG50" s="201"/>
      <c r="EH50" s="173"/>
      <c r="EI50" s="182"/>
    </row>
    <row r="51" ht="15.75" customHeight="1">
      <c r="A51" s="162"/>
      <c r="B51" s="163">
        <v>1.0</v>
      </c>
      <c r="C51" s="185">
        <v>47.0</v>
      </c>
      <c r="D51" s="199" t="s">
        <v>210</v>
      </c>
      <c r="E51" s="147"/>
      <c r="F51" s="147"/>
      <c r="G51" s="147"/>
      <c r="H51" s="147"/>
      <c r="I51" s="147"/>
      <c r="J51" s="147"/>
      <c r="K51" s="147"/>
      <c r="L51" s="147"/>
      <c r="M51" s="197"/>
      <c r="N51" s="132"/>
      <c r="O51" s="151"/>
      <c r="P51" s="147"/>
      <c r="Q51" s="147"/>
      <c r="R51" s="147"/>
      <c r="S51" s="147"/>
      <c r="T51" s="147"/>
      <c r="U51" s="153"/>
      <c r="V51" s="132"/>
      <c r="W51" s="153"/>
      <c r="X51" s="153"/>
      <c r="Y51" s="153"/>
      <c r="Z51" s="153"/>
      <c r="AA51" s="153"/>
      <c r="AB51" s="153"/>
      <c r="AC51" s="155"/>
      <c r="AD51" s="43"/>
      <c r="AE51" s="156"/>
      <c r="AF51" s="153"/>
      <c r="AG51" s="153"/>
      <c r="AH51" s="153"/>
      <c r="AI51" s="202"/>
      <c r="AJ51" s="161"/>
      <c r="AK51" s="161"/>
      <c r="AL51" s="161"/>
      <c r="AM51" s="161"/>
      <c r="AN51" s="161"/>
      <c r="AO51" s="161"/>
      <c r="AP51" s="158"/>
      <c r="AQ51" s="158"/>
      <c r="AR51" s="161"/>
      <c r="AS51" s="173"/>
      <c r="AT51" s="161"/>
      <c r="AU51" s="161"/>
      <c r="AV51" s="161"/>
      <c r="AW51" s="161"/>
      <c r="AX51" s="161"/>
      <c r="AY51" s="161"/>
      <c r="AZ51" s="161"/>
      <c r="BA51" s="158"/>
      <c r="BB51" s="158"/>
      <c r="BC51" s="173"/>
      <c r="BD51" s="161"/>
      <c r="BE51" s="161"/>
      <c r="BF51" s="161"/>
      <c r="BG51" s="173"/>
      <c r="BH51" s="161"/>
      <c r="BI51" s="161"/>
      <c r="BJ51" s="161"/>
      <c r="BK51" s="161"/>
      <c r="BL51" s="161"/>
      <c r="BM51" s="161"/>
      <c r="BN51" s="161"/>
      <c r="BO51" s="161"/>
      <c r="BP51" s="161"/>
      <c r="BQ51" s="173"/>
      <c r="BR51" s="161"/>
      <c r="BS51" s="161"/>
      <c r="BT51" s="161"/>
      <c r="BU51" s="161"/>
      <c r="BV51" s="161"/>
      <c r="BW51" s="161"/>
      <c r="BX51" s="161"/>
      <c r="BY51" s="173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  <c r="CK51" s="161"/>
      <c r="CL51" s="161"/>
      <c r="CM51" s="161"/>
      <c r="CN51" s="161"/>
      <c r="CO51" s="161"/>
      <c r="CP51" s="161"/>
      <c r="CQ51" s="173"/>
      <c r="CR51" s="161"/>
      <c r="CS51" s="161"/>
      <c r="CT51" s="161"/>
      <c r="CU51" s="161"/>
      <c r="CV51" s="161"/>
      <c r="CW51" s="161"/>
      <c r="CX51" s="161"/>
      <c r="CY51" s="161"/>
      <c r="CZ51" s="201"/>
      <c r="DA51" s="173"/>
      <c r="DB51" s="182"/>
      <c r="DC51" s="161"/>
      <c r="DD51" s="161"/>
      <c r="DE51" s="161"/>
      <c r="DF51" s="161"/>
      <c r="DG51" s="161"/>
      <c r="DH51" s="161"/>
      <c r="DI51" s="161"/>
      <c r="DJ51" s="173"/>
      <c r="DK51" s="161"/>
      <c r="DL51" s="161"/>
      <c r="DM51" s="161"/>
      <c r="DN51" s="161"/>
      <c r="DO51" s="161"/>
      <c r="DP51" s="161"/>
      <c r="DQ51" s="161"/>
      <c r="DR51" s="161"/>
      <c r="DS51" s="161"/>
      <c r="DT51" s="115"/>
      <c r="DU51" s="161"/>
      <c r="DV51" s="161"/>
      <c r="DW51" s="161"/>
      <c r="DX51" s="161"/>
      <c r="DY51" s="161"/>
      <c r="DZ51" s="161"/>
      <c r="EA51" s="161"/>
      <c r="EB51" s="161"/>
      <c r="EC51" s="161"/>
      <c r="ED51" s="161"/>
      <c r="EE51" s="161"/>
      <c r="EF51" s="161"/>
      <c r="EG51" s="201"/>
      <c r="EH51" s="173"/>
      <c r="EI51" s="182"/>
    </row>
    <row r="52" ht="15.75" customHeight="1">
      <c r="A52" s="162"/>
      <c r="B52" s="163">
        <v>1.0</v>
      </c>
      <c r="C52" s="185">
        <v>48.0</v>
      </c>
      <c r="D52" s="199" t="s">
        <v>204</v>
      </c>
      <c r="E52" s="147"/>
      <c r="F52" s="147"/>
      <c r="G52" s="147"/>
      <c r="H52" s="147"/>
      <c r="I52" s="147"/>
      <c r="J52" s="147"/>
      <c r="K52" s="147"/>
      <c r="L52" s="147"/>
      <c r="M52" s="197"/>
      <c r="N52" s="132"/>
      <c r="O52" s="151"/>
      <c r="P52" s="147"/>
      <c r="Q52" s="147"/>
      <c r="R52" s="147"/>
      <c r="S52" s="147"/>
      <c r="T52" s="147"/>
      <c r="U52" s="153"/>
      <c r="V52" s="132"/>
      <c r="W52" s="153"/>
      <c r="X52" s="153"/>
      <c r="Y52" s="153"/>
      <c r="Z52" s="153"/>
      <c r="AA52" s="153"/>
      <c r="AB52" s="153"/>
      <c r="AC52" s="155"/>
      <c r="AD52" s="43"/>
      <c r="AE52" s="156"/>
      <c r="AF52" s="153"/>
      <c r="AG52" s="153"/>
      <c r="AH52" s="153"/>
      <c r="AI52" s="202"/>
      <c r="AJ52" s="161"/>
      <c r="AK52" s="161"/>
      <c r="AL52" s="161"/>
      <c r="AM52" s="161"/>
      <c r="AN52" s="161"/>
      <c r="AO52" s="161"/>
      <c r="AP52" s="158"/>
      <c r="AQ52" s="158"/>
      <c r="AR52" s="161"/>
      <c r="AS52" s="173"/>
      <c r="AT52" s="161"/>
      <c r="AU52" s="161"/>
      <c r="AV52" s="161"/>
      <c r="AW52" s="161"/>
      <c r="AX52" s="161"/>
      <c r="AY52" s="161"/>
      <c r="AZ52" s="161"/>
      <c r="BA52" s="158"/>
      <c r="BB52" s="158"/>
      <c r="BC52" s="173"/>
      <c r="BD52" s="161"/>
      <c r="BE52" s="161"/>
      <c r="BF52" s="161"/>
      <c r="BG52" s="173"/>
      <c r="BH52" s="161"/>
      <c r="BI52" s="161"/>
      <c r="BJ52" s="161"/>
      <c r="BK52" s="161"/>
      <c r="BL52" s="161"/>
      <c r="BM52" s="161"/>
      <c r="BN52" s="161"/>
      <c r="BO52" s="161"/>
      <c r="BP52" s="161"/>
      <c r="BQ52" s="173"/>
      <c r="BR52" s="161"/>
      <c r="BS52" s="161"/>
      <c r="BT52" s="161"/>
      <c r="BU52" s="161"/>
      <c r="BV52" s="161"/>
      <c r="BW52" s="161"/>
      <c r="BX52" s="161"/>
      <c r="BY52" s="173"/>
      <c r="BZ52" s="161"/>
      <c r="CA52" s="161"/>
      <c r="CB52" s="161"/>
      <c r="CC52" s="161"/>
      <c r="CD52" s="161"/>
      <c r="CE52" s="161"/>
      <c r="CF52" s="161"/>
      <c r="CG52" s="161"/>
      <c r="CH52" s="161"/>
      <c r="CI52" s="161"/>
      <c r="CJ52" s="161"/>
      <c r="CK52" s="161"/>
      <c r="CL52" s="161"/>
      <c r="CM52" s="161"/>
      <c r="CN52" s="161"/>
      <c r="CO52" s="161"/>
      <c r="CP52" s="161"/>
      <c r="CQ52" s="173"/>
      <c r="CR52" s="161"/>
      <c r="CS52" s="161"/>
      <c r="CT52" s="161"/>
      <c r="CU52" s="161"/>
      <c r="CV52" s="161"/>
      <c r="CW52" s="161"/>
      <c r="CX52" s="161"/>
      <c r="CY52" s="161"/>
      <c r="CZ52" s="201"/>
      <c r="DA52" s="173"/>
      <c r="DB52" s="182"/>
      <c r="DC52" s="161"/>
      <c r="DD52" s="161"/>
      <c r="DE52" s="161"/>
      <c r="DF52" s="161"/>
      <c r="DG52" s="161"/>
      <c r="DH52" s="161"/>
      <c r="DI52" s="161"/>
      <c r="DJ52" s="173"/>
      <c r="DK52" s="161"/>
      <c r="DL52" s="161"/>
      <c r="DM52" s="161"/>
      <c r="DN52" s="161"/>
      <c r="DO52" s="161"/>
      <c r="DP52" s="161"/>
      <c r="DQ52" s="161"/>
      <c r="DR52" s="161"/>
      <c r="DS52" s="161"/>
      <c r="DT52" s="115"/>
      <c r="DU52" s="161"/>
      <c r="DV52" s="161"/>
      <c r="DW52" s="161"/>
      <c r="DX52" s="161"/>
      <c r="DY52" s="161"/>
      <c r="DZ52" s="161"/>
      <c r="EA52" s="161"/>
      <c r="EB52" s="161"/>
      <c r="EC52" s="161"/>
      <c r="ED52" s="161"/>
      <c r="EE52" s="161"/>
      <c r="EF52" s="161"/>
      <c r="EG52" s="201"/>
      <c r="EH52" s="173"/>
      <c r="EI52" s="182"/>
    </row>
    <row r="53" ht="33.75" customHeight="1">
      <c r="A53" s="162"/>
      <c r="B53" s="163">
        <v>1.0</v>
      </c>
      <c r="C53" s="185">
        <v>49.0</v>
      </c>
      <c r="D53" s="199" t="s">
        <v>194</v>
      </c>
      <c r="E53" s="147"/>
      <c r="F53" s="147"/>
      <c r="G53" s="147"/>
      <c r="H53" s="147"/>
      <c r="I53" s="147"/>
      <c r="J53" s="147"/>
      <c r="K53" s="147"/>
      <c r="L53" s="147"/>
      <c r="M53" s="197"/>
      <c r="N53" s="132"/>
      <c r="O53" s="151"/>
      <c r="P53" s="147"/>
      <c r="Q53" s="147"/>
      <c r="R53" s="147"/>
      <c r="S53" s="147"/>
      <c r="T53" s="147"/>
      <c r="U53" s="153"/>
      <c r="V53" s="132"/>
      <c r="W53" s="153"/>
      <c r="X53" s="153"/>
      <c r="Y53" s="153"/>
      <c r="Z53" s="153"/>
      <c r="AA53" s="153"/>
      <c r="AB53" s="153"/>
      <c r="AC53" s="155"/>
      <c r="AD53" s="43"/>
      <c r="AE53" s="156"/>
      <c r="AF53" s="153"/>
      <c r="AG53" s="153"/>
      <c r="AH53" s="153"/>
      <c r="AI53" s="202"/>
      <c r="AJ53" s="161"/>
      <c r="AK53" s="161"/>
      <c r="AL53" s="161"/>
      <c r="AM53" s="161"/>
      <c r="AN53" s="161"/>
      <c r="AO53" s="161"/>
      <c r="AP53" s="158"/>
      <c r="AQ53" s="158"/>
      <c r="AR53" s="161"/>
      <c r="AS53" s="173"/>
      <c r="AT53" s="161"/>
      <c r="AU53" s="161"/>
      <c r="AV53" s="161"/>
      <c r="AW53" s="161"/>
      <c r="AX53" s="161"/>
      <c r="AY53" s="161"/>
      <c r="AZ53" s="161"/>
      <c r="BA53" s="158"/>
      <c r="BB53" s="158"/>
      <c r="BC53" s="173"/>
      <c r="BD53" s="161"/>
      <c r="BE53" s="161"/>
      <c r="BF53" s="161"/>
      <c r="BG53" s="173"/>
      <c r="BH53" s="161"/>
      <c r="BI53" s="161"/>
      <c r="BJ53" s="161"/>
      <c r="BK53" s="161"/>
      <c r="BL53" s="161"/>
      <c r="BM53" s="161"/>
      <c r="BN53" s="161"/>
      <c r="BO53" s="161"/>
      <c r="BP53" s="161"/>
      <c r="BQ53" s="173"/>
      <c r="BR53" s="161"/>
      <c r="BS53" s="161"/>
      <c r="BT53" s="161"/>
      <c r="BU53" s="161"/>
      <c r="BV53" s="161"/>
      <c r="BW53" s="161"/>
      <c r="BX53" s="161"/>
      <c r="BY53" s="173"/>
      <c r="BZ53" s="161"/>
      <c r="CA53" s="161"/>
      <c r="CB53" s="161"/>
      <c r="CC53" s="161"/>
      <c r="CD53" s="161"/>
      <c r="CE53" s="161"/>
      <c r="CF53" s="161"/>
      <c r="CG53" s="161"/>
      <c r="CH53" s="161"/>
      <c r="CI53" s="161"/>
      <c r="CJ53" s="161"/>
      <c r="CK53" s="161"/>
      <c r="CL53" s="161"/>
      <c r="CM53" s="161"/>
      <c r="CN53" s="161"/>
      <c r="CO53" s="161"/>
      <c r="CP53" s="161"/>
      <c r="CQ53" s="173"/>
      <c r="CR53" s="161"/>
      <c r="CS53" s="161"/>
      <c r="CT53" s="161"/>
      <c r="CU53" s="161"/>
      <c r="CV53" s="161"/>
      <c r="CW53" s="161"/>
      <c r="CX53" s="161"/>
      <c r="CY53" s="161"/>
      <c r="CZ53" s="201"/>
      <c r="DA53" s="173"/>
      <c r="DB53" s="182"/>
      <c r="DC53" s="161"/>
      <c r="DD53" s="161"/>
      <c r="DE53" s="161"/>
      <c r="DF53" s="161"/>
      <c r="DG53" s="161"/>
      <c r="DH53" s="161"/>
      <c r="DI53" s="161"/>
      <c r="DJ53" s="173"/>
      <c r="DK53" s="161"/>
      <c r="DL53" s="161"/>
      <c r="DM53" s="161"/>
      <c r="DN53" s="161"/>
      <c r="DO53" s="161"/>
      <c r="DP53" s="161"/>
      <c r="DQ53" s="161"/>
      <c r="DR53" s="161"/>
      <c r="DS53" s="161"/>
      <c r="DT53" s="115"/>
      <c r="DU53" s="161"/>
      <c r="DV53" s="161"/>
      <c r="DW53" s="161"/>
      <c r="DX53" s="161"/>
      <c r="DY53" s="161"/>
      <c r="DZ53" s="161"/>
      <c r="EA53" s="161"/>
      <c r="EB53" s="161"/>
      <c r="EC53" s="161"/>
      <c r="ED53" s="161"/>
      <c r="EE53" s="161"/>
      <c r="EF53" s="161"/>
      <c r="EG53" s="201"/>
      <c r="EH53" s="173"/>
      <c r="EI53" s="182"/>
    </row>
    <row r="54" ht="15.75" customHeight="1">
      <c r="A54" s="162"/>
      <c r="B54" s="163">
        <v>1.0</v>
      </c>
      <c r="C54" s="185">
        <v>50.0</v>
      </c>
      <c r="D54" s="199" t="s">
        <v>211</v>
      </c>
      <c r="E54" s="147"/>
      <c r="F54" s="147"/>
      <c r="G54" s="147"/>
      <c r="H54" s="147"/>
      <c r="I54" s="147"/>
      <c r="J54" s="147"/>
      <c r="K54" s="147"/>
      <c r="L54" s="147"/>
      <c r="M54" s="197"/>
      <c r="N54" s="132"/>
      <c r="O54" s="151"/>
      <c r="P54" s="147"/>
      <c r="Q54" s="147"/>
      <c r="R54" s="147"/>
      <c r="S54" s="147"/>
      <c r="T54" s="147"/>
      <c r="U54" s="153"/>
      <c r="V54" s="132"/>
      <c r="W54" s="153"/>
      <c r="X54" s="153"/>
      <c r="Y54" s="153"/>
      <c r="Z54" s="153"/>
      <c r="AA54" s="153"/>
      <c r="AB54" s="153"/>
      <c r="AC54" s="155"/>
      <c r="AD54" s="43"/>
      <c r="AE54" s="156"/>
      <c r="AF54" s="153"/>
      <c r="AG54" s="153"/>
      <c r="AH54" s="153"/>
      <c r="AI54" s="202"/>
      <c r="AJ54" s="161"/>
      <c r="AK54" s="161"/>
      <c r="AL54" s="161"/>
      <c r="AM54" s="161"/>
      <c r="AN54" s="161"/>
      <c r="AO54" s="161"/>
      <c r="AP54" s="158"/>
      <c r="AQ54" s="158"/>
      <c r="AR54" s="161"/>
      <c r="AS54" s="173"/>
      <c r="AT54" s="161"/>
      <c r="AU54" s="161"/>
      <c r="AV54" s="161"/>
      <c r="AW54" s="161"/>
      <c r="AX54" s="161"/>
      <c r="AY54" s="161"/>
      <c r="AZ54" s="161"/>
      <c r="BA54" s="158"/>
      <c r="BB54" s="158"/>
      <c r="BC54" s="173"/>
      <c r="BD54" s="161"/>
      <c r="BE54" s="161"/>
      <c r="BF54" s="161"/>
      <c r="BG54" s="173"/>
      <c r="BH54" s="161"/>
      <c r="BI54" s="161"/>
      <c r="BJ54" s="161"/>
      <c r="BK54" s="161"/>
      <c r="BL54" s="161"/>
      <c r="BM54" s="161"/>
      <c r="BN54" s="161"/>
      <c r="BO54" s="161"/>
      <c r="BP54" s="161"/>
      <c r="BQ54" s="173"/>
      <c r="BR54" s="161"/>
      <c r="BS54" s="161"/>
      <c r="BT54" s="161"/>
      <c r="BU54" s="161"/>
      <c r="BV54" s="161"/>
      <c r="BW54" s="161"/>
      <c r="BX54" s="161"/>
      <c r="BY54" s="173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  <c r="CK54" s="161"/>
      <c r="CL54" s="161"/>
      <c r="CM54" s="161"/>
      <c r="CN54" s="161"/>
      <c r="CO54" s="161"/>
      <c r="CP54" s="161"/>
      <c r="CQ54" s="173"/>
      <c r="CR54" s="161"/>
      <c r="CS54" s="161"/>
      <c r="CT54" s="161"/>
      <c r="CU54" s="161"/>
      <c r="CV54" s="161"/>
      <c r="CW54" s="161"/>
      <c r="CX54" s="161"/>
      <c r="CY54" s="161"/>
      <c r="CZ54" s="201"/>
      <c r="DA54" s="173"/>
      <c r="DB54" s="182"/>
      <c r="DC54" s="161"/>
      <c r="DD54" s="161"/>
      <c r="DE54" s="161"/>
      <c r="DF54" s="161"/>
      <c r="DG54" s="161"/>
      <c r="DH54" s="161"/>
      <c r="DI54" s="161"/>
      <c r="DJ54" s="173"/>
      <c r="DK54" s="161"/>
      <c r="DL54" s="161"/>
      <c r="DM54" s="161"/>
      <c r="DN54" s="161"/>
      <c r="DO54" s="161"/>
      <c r="DP54" s="161"/>
      <c r="DQ54" s="161"/>
      <c r="DR54" s="161"/>
      <c r="DS54" s="161"/>
      <c r="DT54" s="115"/>
      <c r="DU54" s="161"/>
      <c r="DV54" s="161"/>
      <c r="DW54" s="161"/>
      <c r="DX54" s="161"/>
      <c r="DY54" s="161"/>
      <c r="DZ54" s="161"/>
      <c r="EA54" s="161"/>
      <c r="EB54" s="161"/>
      <c r="EC54" s="161"/>
      <c r="ED54" s="161"/>
      <c r="EE54" s="161"/>
      <c r="EF54" s="161"/>
      <c r="EG54" s="201"/>
      <c r="EH54" s="173"/>
      <c r="EI54" s="182"/>
    </row>
    <row r="55" ht="15.75" customHeight="1">
      <c r="A55" s="162"/>
      <c r="B55" s="163">
        <v>1.0</v>
      </c>
      <c r="C55" s="185">
        <v>51.0</v>
      </c>
      <c r="D55" s="199" t="s">
        <v>196</v>
      </c>
      <c r="E55" s="147"/>
      <c r="F55" s="147"/>
      <c r="G55" s="147"/>
      <c r="H55" s="147"/>
      <c r="I55" s="147"/>
      <c r="J55" s="147"/>
      <c r="K55" s="147"/>
      <c r="L55" s="147"/>
      <c r="M55" s="197"/>
      <c r="N55" s="132"/>
      <c r="O55" s="151"/>
      <c r="P55" s="147"/>
      <c r="Q55" s="147"/>
      <c r="R55" s="147"/>
      <c r="S55" s="147"/>
      <c r="T55" s="147"/>
      <c r="U55" s="153"/>
      <c r="V55" s="132"/>
      <c r="W55" s="153"/>
      <c r="X55" s="153"/>
      <c r="Y55" s="153"/>
      <c r="Z55" s="153"/>
      <c r="AA55" s="153"/>
      <c r="AB55" s="153"/>
      <c r="AC55" s="155"/>
      <c r="AD55" s="43"/>
      <c r="AE55" s="156"/>
      <c r="AF55" s="153"/>
      <c r="AG55" s="153"/>
      <c r="AH55" s="153"/>
      <c r="AI55" s="202"/>
      <c r="AJ55" s="161"/>
      <c r="AK55" s="161"/>
      <c r="AL55" s="161"/>
      <c r="AM55" s="161"/>
      <c r="AN55" s="161"/>
      <c r="AO55" s="161"/>
      <c r="AP55" s="158"/>
      <c r="AQ55" s="158"/>
      <c r="AR55" s="161"/>
      <c r="AS55" s="173"/>
      <c r="AT55" s="161"/>
      <c r="AU55" s="161"/>
      <c r="AV55" s="161"/>
      <c r="AW55" s="161"/>
      <c r="AX55" s="161"/>
      <c r="AY55" s="161"/>
      <c r="AZ55" s="161"/>
      <c r="BA55" s="158"/>
      <c r="BB55" s="158"/>
      <c r="BC55" s="173"/>
      <c r="BD55" s="161"/>
      <c r="BE55" s="161"/>
      <c r="BF55" s="161"/>
      <c r="BG55" s="173"/>
      <c r="BH55" s="161"/>
      <c r="BI55" s="161"/>
      <c r="BJ55" s="161"/>
      <c r="BK55" s="161"/>
      <c r="BL55" s="161"/>
      <c r="BM55" s="161"/>
      <c r="BN55" s="161"/>
      <c r="BO55" s="161"/>
      <c r="BP55" s="161"/>
      <c r="BQ55" s="173"/>
      <c r="BR55" s="161"/>
      <c r="BS55" s="161"/>
      <c r="BT55" s="161"/>
      <c r="BU55" s="161"/>
      <c r="BV55" s="161"/>
      <c r="BW55" s="161"/>
      <c r="BX55" s="161"/>
      <c r="BY55" s="173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  <c r="CK55" s="161"/>
      <c r="CL55" s="161"/>
      <c r="CM55" s="161"/>
      <c r="CN55" s="161"/>
      <c r="CO55" s="161"/>
      <c r="CP55" s="161"/>
      <c r="CQ55" s="173"/>
      <c r="CR55" s="161"/>
      <c r="CS55" s="161"/>
      <c r="CT55" s="161"/>
      <c r="CU55" s="161"/>
      <c r="CV55" s="161"/>
      <c r="CW55" s="161"/>
      <c r="CX55" s="161"/>
      <c r="CY55" s="161"/>
      <c r="CZ55" s="201"/>
      <c r="DA55" s="173"/>
      <c r="DB55" s="182"/>
      <c r="DC55" s="161"/>
      <c r="DD55" s="161"/>
      <c r="DE55" s="161"/>
      <c r="DF55" s="161"/>
      <c r="DG55" s="161"/>
      <c r="DH55" s="161"/>
      <c r="DI55" s="161"/>
      <c r="DJ55" s="173"/>
      <c r="DK55" s="161"/>
      <c r="DL55" s="161"/>
      <c r="DM55" s="161"/>
      <c r="DN55" s="161"/>
      <c r="DO55" s="161"/>
      <c r="DP55" s="161"/>
      <c r="DQ55" s="161"/>
      <c r="DR55" s="161"/>
      <c r="DS55" s="161"/>
      <c r="DT55" s="115"/>
      <c r="DU55" s="161"/>
      <c r="DV55" s="161"/>
      <c r="DW55" s="161"/>
      <c r="DX55" s="161"/>
      <c r="DY55" s="161"/>
      <c r="DZ55" s="161"/>
      <c r="EA55" s="161"/>
      <c r="EB55" s="161"/>
      <c r="EC55" s="161"/>
      <c r="ED55" s="161"/>
      <c r="EE55" s="161"/>
      <c r="EF55" s="161"/>
      <c r="EG55" s="201"/>
      <c r="EH55" s="173"/>
      <c r="EI55" s="182"/>
    </row>
    <row r="56" ht="15.75" customHeight="1">
      <c r="A56" s="162"/>
      <c r="B56" s="163">
        <v>1.0</v>
      </c>
      <c r="C56" s="185">
        <v>52.0</v>
      </c>
      <c r="D56" s="199" t="s">
        <v>199</v>
      </c>
      <c r="E56" s="147"/>
      <c r="F56" s="147"/>
      <c r="G56" s="147"/>
      <c r="H56" s="147"/>
      <c r="I56" s="147"/>
      <c r="J56" s="147"/>
      <c r="K56" s="147"/>
      <c r="L56" s="147"/>
      <c r="M56" s="197"/>
      <c r="N56" s="132"/>
      <c r="O56" s="151"/>
      <c r="P56" s="147"/>
      <c r="Q56" s="147"/>
      <c r="R56" s="147"/>
      <c r="S56" s="147"/>
      <c r="T56" s="147"/>
      <c r="U56" s="153"/>
      <c r="V56" s="132"/>
      <c r="W56" s="153"/>
      <c r="X56" s="153"/>
      <c r="Y56" s="153"/>
      <c r="Z56" s="153"/>
      <c r="AA56" s="153"/>
      <c r="AB56" s="153"/>
      <c r="AC56" s="155"/>
      <c r="AD56" s="43"/>
      <c r="AE56" s="156"/>
      <c r="AF56" s="153"/>
      <c r="AG56" s="153"/>
      <c r="AH56" s="153"/>
      <c r="AI56" s="202"/>
      <c r="AJ56" s="161"/>
      <c r="AK56" s="161"/>
      <c r="AL56" s="161"/>
      <c r="AM56" s="161"/>
      <c r="AN56" s="161"/>
      <c r="AO56" s="161"/>
      <c r="AP56" s="158"/>
      <c r="AQ56" s="158"/>
      <c r="AR56" s="161"/>
      <c r="AS56" s="173"/>
      <c r="AT56" s="161"/>
      <c r="AU56" s="161"/>
      <c r="AV56" s="161"/>
      <c r="AW56" s="161"/>
      <c r="AX56" s="161"/>
      <c r="AY56" s="161"/>
      <c r="AZ56" s="161"/>
      <c r="BA56" s="158"/>
      <c r="BB56" s="158"/>
      <c r="BC56" s="173"/>
      <c r="BD56" s="161"/>
      <c r="BE56" s="161"/>
      <c r="BF56" s="161"/>
      <c r="BG56" s="173"/>
      <c r="BH56" s="161"/>
      <c r="BI56" s="161"/>
      <c r="BJ56" s="161"/>
      <c r="BK56" s="161"/>
      <c r="BL56" s="161"/>
      <c r="BM56" s="161"/>
      <c r="BN56" s="161"/>
      <c r="BO56" s="161"/>
      <c r="BP56" s="161"/>
      <c r="BQ56" s="173"/>
      <c r="BR56" s="161"/>
      <c r="BS56" s="161"/>
      <c r="BT56" s="161"/>
      <c r="BU56" s="161"/>
      <c r="BV56" s="161"/>
      <c r="BW56" s="161"/>
      <c r="BX56" s="161"/>
      <c r="BY56" s="173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73"/>
      <c r="CR56" s="161"/>
      <c r="CS56" s="161"/>
      <c r="CT56" s="161"/>
      <c r="CU56" s="161"/>
      <c r="CV56" s="161"/>
      <c r="CW56" s="161"/>
      <c r="CX56" s="161"/>
      <c r="CY56" s="161"/>
      <c r="CZ56" s="201"/>
      <c r="DA56" s="173"/>
      <c r="DB56" s="182"/>
      <c r="DC56" s="161"/>
      <c r="DD56" s="161"/>
      <c r="DE56" s="161"/>
      <c r="DF56" s="161"/>
      <c r="DG56" s="161"/>
      <c r="DH56" s="161"/>
      <c r="DI56" s="161"/>
      <c r="DJ56" s="173"/>
      <c r="DK56" s="161"/>
      <c r="DL56" s="161"/>
      <c r="DM56" s="161"/>
      <c r="DN56" s="161"/>
      <c r="DO56" s="161"/>
      <c r="DP56" s="161"/>
      <c r="DQ56" s="161"/>
      <c r="DR56" s="161"/>
      <c r="DS56" s="161"/>
      <c r="DT56" s="115"/>
      <c r="DU56" s="161"/>
      <c r="DV56" s="161"/>
      <c r="DW56" s="161"/>
      <c r="DX56" s="161"/>
      <c r="DY56" s="161"/>
      <c r="DZ56" s="161"/>
      <c r="EA56" s="161"/>
      <c r="EB56" s="161"/>
      <c r="EC56" s="161"/>
      <c r="ED56" s="161"/>
      <c r="EE56" s="161"/>
      <c r="EF56" s="161"/>
      <c r="EG56" s="201"/>
      <c r="EH56" s="173"/>
      <c r="EI56" s="182"/>
    </row>
    <row r="57" ht="32.25" customHeight="1">
      <c r="A57" s="162"/>
      <c r="B57" s="184">
        <v>0.0</v>
      </c>
      <c r="C57" s="185">
        <v>53.0</v>
      </c>
      <c r="D57" s="195" t="s">
        <v>212</v>
      </c>
      <c r="E57" s="148" t="s">
        <v>187</v>
      </c>
      <c r="F57" s="148" t="s">
        <v>187</v>
      </c>
      <c r="G57" s="148" t="s">
        <v>187</v>
      </c>
      <c r="H57" s="147"/>
      <c r="I57" s="148" t="s">
        <v>187</v>
      </c>
      <c r="J57" s="148" t="s">
        <v>187</v>
      </c>
      <c r="K57" s="148"/>
      <c r="L57" s="148" t="s">
        <v>187</v>
      </c>
      <c r="M57" s="150" t="s">
        <v>187</v>
      </c>
      <c r="N57" s="27"/>
      <c r="O57" s="179" t="s">
        <v>187</v>
      </c>
      <c r="P57" s="179" t="s">
        <v>187</v>
      </c>
      <c r="Q57" s="148" t="s">
        <v>187</v>
      </c>
      <c r="R57" s="148" t="s">
        <v>187</v>
      </c>
      <c r="S57" s="148" t="s">
        <v>187</v>
      </c>
      <c r="T57" s="148" t="s">
        <v>187</v>
      </c>
      <c r="U57" s="152" t="s">
        <v>187</v>
      </c>
      <c r="V57" s="27"/>
      <c r="W57" s="152" t="s">
        <v>188</v>
      </c>
      <c r="X57" s="152" t="s">
        <v>188</v>
      </c>
      <c r="Y57" s="152" t="s">
        <v>188</v>
      </c>
      <c r="Z57" s="152" t="s">
        <v>187</v>
      </c>
      <c r="AA57" s="152" t="s">
        <v>187</v>
      </c>
      <c r="AB57" s="152" t="s">
        <v>187</v>
      </c>
      <c r="AC57" s="180" t="s">
        <v>187</v>
      </c>
      <c r="AD57" s="43"/>
      <c r="AE57" s="181" t="s">
        <v>187</v>
      </c>
      <c r="AF57" s="152" t="s">
        <v>187</v>
      </c>
      <c r="AG57" s="152" t="s">
        <v>187</v>
      </c>
      <c r="AH57" s="152" t="s">
        <v>187</v>
      </c>
      <c r="AI57" s="157" t="s">
        <v>187</v>
      </c>
      <c r="AJ57" s="158" t="s">
        <v>187</v>
      </c>
      <c r="AK57" s="158" t="s">
        <v>187</v>
      </c>
      <c r="AL57" s="158"/>
      <c r="AM57" s="158"/>
      <c r="AN57" s="158" t="s">
        <v>187</v>
      </c>
      <c r="AO57" s="158" t="s">
        <v>187</v>
      </c>
      <c r="AP57" s="158" t="s">
        <v>187</v>
      </c>
      <c r="AQ57" s="158" t="s">
        <v>187</v>
      </c>
      <c r="AR57" s="158"/>
      <c r="AS57" s="140"/>
      <c r="AT57" s="158" t="s">
        <v>187</v>
      </c>
      <c r="AU57" s="158" t="s">
        <v>187</v>
      </c>
      <c r="AV57" s="158" t="s">
        <v>186</v>
      </c>
      <c r="AW57" s="158" t="s">
        <v>187</v>
      </c>
      <c r="AX57" s="158" t="s">
        <v>187</v>
      </c>
      <c r="AY57" s="158" t="s">
        <v>187</v>
      </c>
      <c r="AZ57" s="158" t="s">
        <v>187</v>
      </c>
      <c r="BA57" s="158" t="s">
        <v>187</v>
      </c>
      <c r="BB57" s="158" t="s">
        <v>187</v>
      </c>
      <c r="BC57" s="140"/>
      <c r="BD57" s="158"/>
      <c r="BE57" s="158"/>
      <c r="BF57" s="158"/>
      <c r="BG57" s="140"/>
      <c r="BH57" s="158"/>
      <c r="BI57" s="158"/>
      <c r="BJ57" s="158"/>
      <c r="BK57" s="158"/>
      <c r="BL57" s="158"/>
      <c r="BM57" s="158"/>
      <c r="BN57" s="158" t="s">
        <v>187</v>
      </c>
      <c r="BO57" s="158"/>
      <c r="BP57" s="158"/>
      <c r="BQ57" s="140"/>
      <c r="BR57" s="158" t="s">
        <v>189</v>
      </c>
      <c r="BS57" s="158" t="s">
        <v>188</v>
      </c>
      <c r="BT57" s="158"/>
      <c r="BU57" s="158"/>
      <c r="BV57" s="158"/>
      <c r="BW57" s="158"/>
      <c r="BX57" s="158"/>
      <c r="BY57" s="140"/>
      <c r="BZ57" s="158" t="s">
        <v>187</v>
      </c>
      <c r="CA57" s="158" t="s">
        <v>187</v>
      </c>
      <c r="CB57" s="158" t="s">
        <v>187</v>
      </c>
      <c r="CC57" s="158"/>
      <c r="CD57" s="158" t="s">
        <v>187</v>
      </c>
      <c r="CE57" s="158" t="s">
        <v>187</v>
      </c>
      <c r="CF57" s="158" t="s">
        <v>187</v>
      </c>
      <c r="CG57" s="158" t="s">
        <v>187</v>
      </c>
      <c r="CH57" s="158" t="s">
        <v>187</v>
      </c>
      <c r="CI57" s="158" t="s">
        <v>187</v>
      </c>
      <c r="CJ57" s="158" t="s">
        <v>187</v>
      </c>
      <c r="CK57" s="158" t="s">
        <v>187</v>
      </c>
      <c r="CL57" s="158" t="s">
        <v>187</v>
      </c>
      <c r="CM57" s="158" t="s">
        <v>187</v>
      </c>
      <c r="CN57" s="158" t="s">
        <v>187</v>
      </c>
      <c r="CO57" s="158" t="s">
        <v>187</v>
      </c>
      <c r="CP57" s="158" t="s">
        <v>187</v>
      </c>
      <c r="CQ57" s="140"/>
      <c r="CR57" s="158" t="s">
        <v>187</v>
      </c>
      <c r="CS57" s="158" t="s">
        <v>187</v>
      </c>
      <c r="CT57" s="158" t="s">
        <v>187</v>
      </c>
      <c r="CU57" s="158" t="s">
        <v>187</v>
      </c>
      <c r="CV57" s="158" t="s">
        <v>187</v>
      </c>
      <c r="CW57" s="158"/>
      <c r="CX57" s="158" t="s">
        <v>187</v>
      </c>
      <c r="CY57" s="158" t="s">
        <v>187</v>
      </c>
      <c r="CZ57" s="159" t="s">
        <v>187</v>
      </c>
      <c r="DA57" s="140"/>
      <c r="DB57" s="160"/>
      <c r="DC57" s="158" t="s">
        <v>187</v>
      </c>
      <c r="DD57" s="158" t="s">
        <v>187</v>
      </c>
      <c r="DE57" s="158"/>
      <c r="DF57" s="158" t="s">
        <v>187</v>
      </c>
      <c r="DG57" s="158" t="s">
        <v>187</v>
      </c>
      <c r="DH57" s="158" t="s">
        <v>187</v>
      </c>
      <c r="DI57" s="158"/>
      <c r="DJ57" s="140"/>
      <c r="DK57" s="158" t="s">
        <v>187</v>
      </c>
      <c r="DL57" s="158" t="s">
        <v>187</v>
      </c>
      <c r="DM57" s="158" t="s">
        <v>187</v>
      </c>
      <c r="DN57" s="158" t="s">
        <v>188</v>
      </c>
      <c r="DO57" s="158" t="s">
        <v>187</v>
      </c>
      <c r="DP57" s="158" t="s">
        <v>187</v>
      </c>
      <c r="DQ57" s="158" t="s">
        <v>187</v>
      </c>
      <c r="DR57" s="158" t="s">
        <v>187</v>
      </c>
      <c r="DS57" s="158" t="s">
        <v>187</v>
      </c>
      <c r="DT57" s="115"/>
      <c r="DU57" s="158" t="s">
        <v>187</v>
      </c>
      <c r="DV57" s="158" t="s">
        <v>187</v>
      </c>
      <c r="DW57" s="158"/>
      <c r="DX57" s="158"/>
      <c r="DY57" s="158" t="s">
        <v>187</v>
      </c>
      <c r="DZ57" s="158"/>
      <c r="EA57" s="158" t="s">
        <v>187</v>
      </c>
      <c r="EB57" s="158" t="s">
        <v>187</v>
      </c>
      <c r="EC57" s="158" t="s">
        <v>187</v>
      </c>
      <c r="ED57" s="158" t="s">
        <v>187</v>
      </c>
      <c r="EE57" s="158" t="s">
        <v>187</v>
      </c>
      <c r="EF57" s="158" t="s">
        <v>187</v>
      </c>
      <c r="EG57" s="159" t="s">
        <v>187</v>
      </c>
      <c r="EH57" s="140"/>
      <c r="EI57" s="160"/>
    </row>
    <row r="58" ht="15.75" customHeight="1">
      <c r="A58" s="162"/>
      <c r="B58" s="163">
        <v>1.0</v>
      </c>
      <c r="C58" s="185">
        <v>54.0</v>
      </c>
      <c r="D58" s="199" t="s">
        <v>202</v>
      </c>
      <c r="E58" s="147"/>
      <c r="F58" s="147"/>
      <c r="G58" s="147"/>
      <c r="H58" s="147"/>
      <c r="I58" s="147"/>
      <c r="J58" s="147"/>
      <c r="K58" s="147"/>
      <c r="L58" s="147"/>
      <c r="M58" s="197"/>
      <c r="N58" s="132"/>
      <c r="O58" s="151"/>
      <c r="P58" s="147"/>
      <c r="Q58" s="147"/>
      <c r="R58" s="147"/>
      <c r="S58" s="147"/>
      <c r="T58" s="147"/>
      <c r="U58" s="153"/>
      <c r="V58" s="132"/>
      <c r="W58" s="153"/>
      <c r="X58" s="153"/>
      <c r="Y58" s="153"/>
      <c r="Z58" s="153"/>
      <c r="AA58" s="153"/>
      <c r="AB58" s="153"/>
      <c r="AC58" s="155"/>
      <c r="AD58" s="43"/>
      <c r="AE58" s="156"/>
      <c r="AF58" s="153"/>
      <c r="AG58" s="153"/>
      <c r="AH58" s="153"/>
      <c r="AI58" s="198"/>
      <c r="AJ58" s="158"/>
      <c r="AK58" s="158"/>
      <c r="AL58" s="158"/>
      <c r="AM58" s="158"/>
      <c r="AN58" s="158"/>
      <c r="AO58" s="158"/>
      <c r="AP58" s="158"/>
      <c r="AQ58" s="158"/>
      <c r="AR58" s="158"/>
      <c r="AS58" s="173"/>
      <c r="AT58" s="161"/>
      <c r="AU58" s="161"/>
      <c r="AV58" s="166">
        <v>0.0</v>
      </c>
      <c r="AW58" s="158"/>
      <c r="AX58" s="158"/>
      <c r="AY58" s="158"/>
      <c r="AZ58" s="158"/>
      <c r="BA58" s="158"/>
      <c r="BB58" s="158"/>
      <c r="BC58" s="140"/>
      <c r="BD58" s="158"/>
      <c r="BE58" s="158"/>
      <c r="BF58" s="158"/>
      <c r="BG58" s="140"/>
      <c r="BH58" s="158"/>
      <c r="BI58" s="158"/>
      <c r="BJ58" s="158"/>
      <c r="BK58" s="158"/>
      <c r="BL58" s="158"/>
      <c r="BM58" s="158"/>
      <c r="BN58" s="158"/>
      <c r="BO58" s="158"/>
      <c r="BP58" s="158"/>
      <c r="BQ58" s="140"/>
      <c r="BR58" s="166">
        <v>0.0</v>
      </c>
      <c r="BS58" s="158"/>
      <c r="BT58" s="158"/>
      <c r="BU58" s="158"/>
      <c r="BV58" s="158"/>
      <c r="BW58" s="158"/>
      <c r="BX58" s="158"/>
      <c r="BY58" s="140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40"/>
      <c r="CR58" s="158"/>
      <c r="CS58" s="158"/>
      <c r="CT58" s="158"/>
      <c r="CU58" s="158"/>
      <c r="CV58" s="158"/>
      <c r="CW58" s="158"/>
      <c r="CX58" s="158"/>
      <c r="CY58" s="158"/>
      <c r="CZ58" s="159"/>
      <c r="DA58" s="140"/>
      <c r="DB58" s="160"/>
      <c r="DC58" s="158"/>
      <c r="DD58" s="158"/>
      <c r="DE58" s="158"/>
      <c r="DF58" s="158"/>
      <c r="DG58" s="158"/>
      <c r="DH58" s="158"/>
      <c r="DI58" s="158"/>
      <c r="DJ58" s="140"/>
      <c r="DK58" s="161"/>
      <c r="DL58" s="161"/>
      <c r="DM58" s="161"/>
      <c r="DN58" s="161"/>
      <c r="DO58" s="161"/>
      <c r="DP58" s="158"/>
      <c r="DQ58" s="158"/>
      <c r="DR58" s="158"/>
      <c r="DS58" s="158"/>
      <c r="DT58" s="115"/>
      <c r="DU58" s="158"/>
      <c r="DV58" s="158"/>
      <c r="DW58" s="158"/>
      <c r="DX58" s="158"/>
      <c r="DY58" s="158"/>
      <c r="DZ58" s="158"/>
      <c r="EA58" s="158"/>
      <c r="EB58" s="158"/>
      <c r="EC58" s="158"/>
      <c r="ED58" s="158"/>
      <c r="EE58" s="158"/>
      <c r="EF58" s="158"/>
      <c r="EG58" s="159"/>
      <c r="EH58" s="140"/>
      <c r="EI58" s="160"/>
    </row>
    <row r="59" ht="15.75" customHeight="1">
      <c r="A59" s="162"/>
      <c r="B59" s="163">
        <v>1.0</v>
      </c>
      <c r="C59" s="185">
        <v>55.0</v>
      </c>
      <c r="D59" s="199" t="s">
        <v>213</v>
      </c>
      <c r="E59" s="147"/>
      <c r="F59" s="147"/>
      <c r="G59" s="147"/>
      <c r="H59" s="147"/>
      <c r="I59" s="147"/>
      <c r="J59" s="147"/>
      <c r="K59" s="147"/>
      <c r="L59" s="147"/>
      <c r="M59" s="197"/>
      <c r="N59" s="132"/>
      <c r="O59" s="151"/>
      <c r="P59" s="147"/>
      <c r="Q59" s="147"/>
      <c r="R59" s="147"/>
      <c r="S59" s="147"/>
      <c r="T59" s="147"/>
      <c r="U59" s="153"/>
      <c r="V59" s="132"/>
      <c r="W59" s="153"/>
      <c r="X59" s="153"/>
      <c r="Y59" s="153"/>
      <c r="Z59" s="153"/>
      <c r="AA59" s="153"/>
      <c r="AB59" s="153"/>
      <c r="AC59" s="155"/>
      <c r="AD59" s="43"/>
      <c r="AE59" s="156"/>
      <c r="AF59" s="153"/>
      <c r="AG59" s="153"/>
      <c r="AH59" s="153"/>
      <c r="AI59" s="198"/>
      <c r="AJ59" s="158"/>
      <c r="AK59" s="158"/>
      <c r="AL59" s="158"/>
      <c r="AM59" s="158"/>
      <c r="AN59" s="158"/>
      <c r="AO59" s="158"/>
      <c r="AP59" s="158"/>
      <c r="AQ59" s="158"/>
      <c r="AR59" s="158"/>
      <c r="AS59" s="173"/>
      <c r="AT59" s="161"/>
      <c r="AU59" s="161"/>
      <c r="AV59" s="158">
        <v>1.0</v>
      </c>
      <c r="AW59" s="158"/>
      <c r="AX59" s="158"/>
      <c r="AY59" s="158"/>
      <c r="AZ59" s="158"/>
      <c r="BA59" s="158"/>
      <c r="BB59" s="158"/>
      <c r="BC59" s="140"/>
      <c r="BD59" s="158"/>
      <c r="BE59" s="158"/>
      <c r="BF59" s="158"/>
      <c r="BG59" s="140"/>
      <c r="BH59" s="158"/>
      <c r="BI59" s="158"/>
      <c r="BJ59" s="158"/>
      <c r="BK59" s="158"/>
      <c r="BL59" s="158"/>
      <c r="BM59" s="158"/>
      <c r="BN59" s="158"/>
      <c r="BO59" s="158"/>
      <c r="BP59" s="158"/>
      <c r="BQ59" s="140"/>
      <c r="BR59" s="158">
        <v>1.0</v>
      </c>
      <c r="BS59" s="158"/>
      <c r="BT59" s="158"/>
      <c r="BU59" s="158"/>
      <c r="BV59" s="158"/>
      <c r="BW59" s="158"/>
      <c r="BX59" s="158"/>
      <c r="BY59" s="140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40"/>
      <c r="CR59" s="158"/>
      <c r="CS59" s="158"/>
      <c r="CT59" s="158"/>
      <c r="CU59" s="158"/>
      <c r="CV59" s="158"/>
      <c r="CW59" s="158"/>
      <c r="CX59" s="158"/>
      <c r="CY59" s="158"/>
      <c r="CZ59" s="159"/>
      <c r="DA59" s="140"/>
      <c r="DB59" s="160"/>
      <c r="DC59" s="158"/>
      <c r="DD59" s="158"/>
      <c r="DE59" s="158"/>
      <c r="DF59" s="158"/>
      <c r="DG59" s="158"/>
      <c r="DH59" s="158"/>
      <c r="DI59" s="158"/>
      <c r="DJ59" s="140"/>
      <c r="DK59" s="161"/>
      <c r="DL59" s="161"/>
      <c r="DM59" s="161"/>
      <c r="DN59" s="161"/>
      <c r="DO59" s="161"/>
      <c r="DP59" s="158"/>
      <c r="DQ59" s="158"/>
      <c r="DR59" s="158"/>
      <c r="DS59" s="158"/>
      <c r="DT59" s="115"/>
      <c r="DU59" s="158"/>
      <c r="DV59" s="158"/>
      <c r="DW59" s="158"/>
      <c r="DX59" s="158"/>
      <c r="DY59" s="158"/>
      <c r="DZ59" s="158"/>
      <c r="EA59" s="158"/>
      <c r="EB59" s="158"/>
      <c r="EC59" s="158"/>
      <c r="ED59" s="158"/>
      <c r="EE59" s="158"/>
      <c r="EF59" s="158"/>
      <c r="EG59" s="159"/>
      <c r="EH59" s="140"/>
      <c r="EI59" s="160"/>
    </row>
    <row r="60" ht="15.75" customHeight="1">
      <c r="A60" s="162"/>
      <c r="B60" s="163">
        <v>1.0</v>
      </c>
      <c r="C60" s="185">
        <v>56.0</v>
      </c>
      <c r="D60" s="199" t="s">
        <v>196</v>
      </c>
      <c r="E60" s="147"/>
      <c r="F60" s="147"/>
      <c r="G60" s="147"/>
      <c r="H60" s="147"/>
      <c r="I60" s="147"/>
      <c r="J60" s="147"/>
      <c r="K60" s="147"/>
      <c r="L60" s="147"/>
      <c r="M60" s="197"/>
      <c r="N60" s="132"/>
      <c r="O60" s="151"/>
      <c r="P60" s="147"/>
      <c r="Q60" s="147"/>
      <c r="R60" s="147"/>
      <c r="S60" s="147"/>
      <c r="T60" s="147"/>
      <c r="U60" s="153"/>
      <c r="V60" s="132"/>
      <c r="W60" s="153"/>
      <c r="X60" s="153"/>
      <c r="Y60" s="153"/>
      <c r="Z60" s="153"/>
      <c r="AA60" s="153"/>
      <c r="AB60" s="153"/>
      <c r="AC60" s="155"/>
      <c r="AD60" s="43"/>
      <c r="AE60" s="156"/>
      <c r="AF60" s="153"/>
      <c r="AG60" s="153"/>
      <c r="AH60" s="153"/>
      <c r="AI60" s="198"/>
      <c r="AJ60" s="158"/>
      <c r="AK60" s="158"/>
      <c r="AL60" s="158"/>
      <c r="AM60" s="158"/>
      <c r="AN60" s="158"/>
      <c r="AO60" s="158"/>
      <c r="AP60" s="158"/>
      <c r="AQ60" s="158"/>
      <c r="AR60" s="158"/>
      <c r="AS60" s="173"/>
      <c r="AT60" s="161"/>
      <c r="AU60" s="161"/>
      <c r="AV60" s="166">
        <v>0.0</v>
      </c>
      <c r="AW60" s="158"/>
      <c r="AX60" s="158"/>
      <c r="AY60" s="158"/>
      <c r="AZ60" s="158"/>
      <c r="BA60" s="158"/>
      <c r="BB60" s="158"/>
      <c r="BC60" s="140"/>
      <c r="BD60" s="158"/>
      <c r="BE60" s="158"/>
      <c r="BF60" s="158"/>
      <c r="BG60" s="140"/>
      <c r="BH60" s="158"/>
      <c r="BI60" s="158"/>
      <c r="BJ60" s="158"/>
      <c r="BK60" s="158"/>
      <c r="BL60" s="158"/>
      <c r="BM60" s="158"/>
      <c r="BN60" s="158"/>
      <c r="BO60" s="158"/>
      <c r="BP60" s="158"/>
      <c r="BQ60" s="140"/>
      <c r="BR60" s="158">
        <v>1.0</v>
      </c>
      <c r="BS60" s="158"/>
      <c r="BT60" s="158"/>
      <c r="BU60" s="158"/>
      <c r="BV60" s="158"/>
      <c r="BW60" s="158"/>
      <c r="BX60" s="158"/>
      <c r="BY60" s="140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40"/>
      <c r="CR60" s="158"/>
      <c r="CS60" s="158"/>
      <c r="CT60" s="158"/>
      <c r="CU60" s="158"/>
      <c r="CV60" s="158"/>
      <c r="CW60" s="158"/>
      <c r="CX60" s="158"/>
      <c r="CY60" s="158"/>
      <c r="CZ60" s="159"/>
      <c r="DA60" s="140"/>
      <c r="DB60" s="160"/>
      <c r="DC60" s="158"/>
      <c r="DD60" s="158"/>
      <c r="DE60" s="158"/>
      <c r="DF60" s="158"/>
      <c r="DG60" s="158"/>
      <c r="DH60" s="158"/>
      <c r="DI60" s="158"/>
      <c r="DJ60" s="140"/>
      <c r="DK60" s="161"/>
      <c r="DL60" s="161"/>
      <c r="DM60" s="161"/>
      <c r="DN60" s="161"/>
      <c r="DO60" s="161"/>
      <c r="DP60" s="158"/>
      <c r="DQ60" s="158"/>
      <c r="DR60" s="158"/>
      <c r="DS60" s="158"/>
      <c r="DT60" s="115"/>
      <c r="DU60" s="158"/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  <c r="EG60" s="159"/>
      <c r="EH60" s="140"/>
      <c r="EI60" s="160"/>
    </row>
    <row r="61" ht="35.25" customHeight="1">
      <c r="A61" s="162"/>
      <c r="B61" s="163">
        <v>1.0</v>
      </c>
      <c r="C61" s="185">
        <v>57.0</v>
      </c>
      <c r="D61" s="199" t="s">
        <v>194</v>
      </c>
      <c r="E61" s="147"/>
      <c r="F61" s="147"/>
      <c r="G61" s="147"/>
      <c r="H61" s="147"/>
      <c r="I61" s="147"/>
      <c r="J61" s="147"/>
      <c r="K61" s="147"/>
      <c r="L61" s="147"/>
      <c r="M61" s="197"/>
      <c r="N61" s="132"/>
      <c r="O61" s="151"/>
      <c r="P61" s="147"/>
      <c r="Q61" s="147"/>
      <c r="R61" s="147"/>
      <c r="S61" s="147"/>
      <c r="T61" s="147"/>
      <c r="U61" s="153"/>
      <c r="V61" s="132"/>
      <c r="W61" s="153"/>
      <c r="X61" s="153"/>
      <c r="Y61" s="153"/>
      <c r="Z61" s="153"/>
      <c r="AA61" s="153"/>
      <c r="AB61" s="153"/>
      <c r="AC61" s="155"/>
      <c r="AD61" s="43"/>
      <c r="AE61" s="156"/>
      <c r="AF61" s="153"/>
      <c r="AG61" s="153"/>
      <c r="AH61" s="153"/>
      <c r="AI61" s="198"/>
      <c r="AJ61" s="158"/>
      <c r="AK61" s="158"/>
      <c r="AL61" s="158"/>
      <c r="AM61" s="158"/>
      <c r="AN61" s="158"/>
      <c r="AO61" s="158"/>
      <c r="AP61" s="158"/>
      <c r="AQ61" s="158"/>
      <c r="AR61" s="158"/>
      <c r="AS61" s="173"/>
      <c r="AT61" s="161"/>
      <c r="AU61" s="161"/>
      <c r="AV61" s="166">
        <v>0.0</v>
      </c>
      <c r="AW61" s="158"/>
      <c r="AX61" s="158"/>
      <c r="AY61" s="158"/>
      <c r="AZ61" s="158"/>
      <c r="BA61" s="158"/>
      <c r="BB61" s="158"/>
      <c r="BC61" s="140"/>
      <c r="BD61" s="158"/>
      <c r="BE61" s="158"/>
      <c r="BF61" s="158"/>
      <c r="BG61" s="140"/>
      <c r="BH61" s="158"/>
      <c r="BI61" s="158"/>
      <c r="BJ61" s="158"/>
      <c r="BK61" s="158"/>
      <c r="BL61" s="158"/>
      <c r="BM61" s="158"/>
      <c r="BN61" s="158"/>
      <c r="BO61" s="158"/>
      <c r="BP61" s="158"/>
      <c r="BQ61" s="140"/>
      <c r="BR61" s="166">
        <v>0.0</v>
      </c>
      <c r="BS61" s="158"/>
      <c r="BT61" s="158"/>
      <c r="BU61" s="158"/>
      <c r="BV61" s="158"/>
      <c r="BW61" s="158"/>
      <c r="BX61" s="158"/>
      <c r="BY61" s="140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40"/>
      <c r="CR61" s="158"/>
      <c r="CS61" s="158"/>
      <c r="CT61" s="158"/>
      <c r="CU61" s="158"/>
      <c r="CV61" s="158"/>
      <c r="CW61" s="158"/>
      <c r="CX61" s="158"/>
      <c r="CY61" s="158"/>
      <c r="CZ61" s="159"/>
      <c r="DA61" s="140"/>
      <c r="DB61" s="160"/>
      <c r="DC61" s="158"/>
      <c r="DD61" s="158"/>
      <c r="DE61" s="158"/>
      <c r="DF61" s="158"/>
      <c r="DG61" s="158"/>
      <c r="DH61" s="158"/>
      <c r="DI61" s="158"/>
      <c r="DJ61" s="140"/>
      <c r="DK61" s="161"/>
      <c r="DL61" s="161"/>
      <c r="DM61" s="161"/>
      <c r="DN61" s="161"/>
      <c r="DO61" s="161"/>
      <c r="DP61" s="158"/>
      <c r="DQ61" s="158"/>
      <c r="DR61" s="158"/>
      <c r="DS61" s="158"/>
      <c r="DT61" s="115"/>
      <c r="DU61" s="158"/>
      <c r="DV61" s="158"/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  <c r="EG61" s="159"/>
      <c r="EH61" s="140"/>
      <c r="EI61" s="160"/>
    </row>
    <row r="62" ht="34.5" customHeight="1">
      <c r="A62" s="162"/>
      <c r="B62" s="184">
        <v>0.0</v>
      </c>
      <c r="C62" s="185">
        <v>58.0</v>
      </c>
      <c r="D62" s="195" t="s">
        <v>214</v>
      </c>
      <c r="E62" s="148" t="s">
        <v>187</v>
      </c>
      <c r="F62" s="148" t="s">
        <v>187</v>
      </c>
      <c r="G62" s="148" t="s">
        <v>187</v>
      </c>
      <c r="H62" s="147"/>
      <c r="I62" s="148" t="s">
        <v>187</v>
      </c>
      <c r="J62" s="148" t="s">
        <v>187</v>
      </c>
      <c r="K62" s="148"/>
      <c r="L62" s="148" t="s">
        <v>187</v>
      </c>
      <c r="M62" s="150" t="s">
        <v>187</v>
      </c>
      <c r="N62" s="27"/>
      <c r="O62" s="179" t="s">
        <v>187</v>
      </c>
      <c r="P62" s="179" t="s">
        <v>187</v>
      </c>
      <c r="Q62" s="148" t="s">
        <v>187</v>
      </c>
      <c r="R62" s="148" t="s">
        <v>187</v>
      </c>
      <c r="S62" s="148" t="s">
        <v>187</v>
      </c>
      <c r="T62" s="148" t="s">
        <v>187</v>
      </c>
      <c r="U62" s="152" t="s">
        <v>187</v>
      </c>
      <c r="V62" s="27"/>
      <c r="W62" s="152" t="s">
        <v>188</v>
      </c>
      <c r="X62" s="152" t="s">
        <v>188</v>
      </c>
      <c r="Y62" s="152" t="s">
        <v>188</v>
      </c>
      <c r="Z62" s="152" t="s">
        <v>187</v>
      </c>
      <c r="AA62" s="152" t="s">
        <v>187</v>
      </c>
      <c r="AB62" s="152" t="s">
        <v>187</v>
      </c>
      <c r="AC62" s="180" t="s">
        <v>187</v>
      </c>
      <c r="AD62" s="43"/>
      <c r="AE62" s="181" t="s">
        <v>187</v>
      </c>
      <c r="AF62" s="152" t="s">
        <v>187</v>
      </c>
      <c r="AG62" s="152" t="s">
        <v>187</v>
      </c>
      <c r="AH62" s="152" t="s">
        <v>187</v>
      </c>
      <c r="AI62" s="157" t="s">
        <v>187</v>
      </c>
      <c r="AJ62" s="158" t="s">
        <v>187</v>
      </c>
      <c r="AK62" s="158" t="s">
        <v>187</v>
      </c>
      <c r="AL62" s="158"/>
      <c r="AM62" s="158"/>
      <c r="AN62" s="158" t="s">
        <v>187</v>
      </c>
      <c r="AO62" s="158" t="s">
        <v>187</v>
      </c>
      <c r="AP62" s="158" t="s">
        <v>187</v>
      </c>
      <c r="AQ62" s="158" t="s">
        <v>187</v>
      </c>
      <c r="AR62" s="158"/>
      <c r="AS62" s="140"/>
      <c r="AT62" s="158" t="s">
        <v>187</v>
      </c>
      <c r="AU62" s="158" t="s">
        <v>187</v>
      </c>
      <c r="AV62" s="158" t="s">
        <v>187</v>
      </c>
      <c r="AW62" s="158" t="s">
        <v>187</v>
      </c>
      <c r="AX62" s="158" t="s">
        <v>187</v>
      </c>
      <c r="AY62" s="158" t="s">
        <v>187</v>
      </c>
      <c r="AZ62" s="158" t="s">
        <v>187</v>
      </c>
      <c r="BA62" s="158" t="s">
        <v>187</v>
      </c>
      <c r="BB62" s="158" t="s">
        <v>187</v>
      </c>
      <c r="BC62" s="140"/>
      <c r="BD62" s="158"/>
      <c r="BE62" s="158"/>
      <c r="BF62" s="158"/>
      <c r="BG62" s="140"/>
      <c r="BH62" s="158"/>
      <c r="BI62" s="158"/>
      <c r="BJ62" s="158"/>
      <c r="BK62" s="158"/>
      <c r="BL62" s="158"/>
      <c r="BM62" s="158"/>
      <c r="BN62" s="158" t="s">
        <v>187</v>
      </c>
      <c r="BO62" s="158"/>
      <c r="BP62" s="158"/>
      <c r="BQ62" s="140"/>
      <c r="BR62" s="158" t="s">
        <v>187</v>
      </c>
      <c r="BS62" s="158" t="s">
        <v>201</v>
      </c>
      <c r="BT62" s="158"/>
      <c r="BU62" s="158"/>
      <c r="BV62" s="158"/>
      <c r="BW62" s="158"/>
      <c r="BX62" s="158"/>
      <c r="BY62" s="140"/>
      <c r="BZ62" s="158" t="s">
        <v>187</v>
      </c>
      <c r="CA62" s="158" t="s">
        <v>187</v>
      </c>
      <c r="CB62" s="158" t="s">
        <v>187</v>
      </c>
      <c r="CC62" s="158"/>
      <c r="CD62" s="158" t="s">
        <v>187</v>
      </c>
      <c r="CE62" s="158" t="s">
        <v>187</v>
      </c>
      <c r="CF62" s="158" t="s">
        <v>187</v>
      </c>
      <c r="CG62" s="158" t="s">
        <v>187</v>
      </c>
      <c r="CH62" s="158" t="s">
        <v>187</v>
      </c>
      <c r="CI62" s="158" t="s">
        <v>187</v>
      </c>
      <c r="CJ62" s="158" t="s">
        <v>187</v>
      </c>
      <c r="CK62" s="158" t="s">
        <v>187</v>
      </c>
      <c r="CL62" s="158" t="s">
        <v>187</v>
      </c>
      <c r="CM62" s="158" t="s">
        <v>187</v>
      </c>
      <c r="CN62" s="158" t="s">
        <v>187</v>
      </c>
      <c r="CO62" s="158" t="s">
        <v>187</v>
      </c>
      <c r="CP62" s="158" t="s">
        <v>187</v>
      </c>
      <c r="CQ62" s="140"/>
      <c r="CR62" s="158" t="s">
        <v>187</v>
      </c>
      <c r="CS62" s="158" t="s">
        <v>187</v>
      </c>
      <c r="CT62" s="158" t="s">
        <v>187</v>
      </c>
      <c r="CU62" s="158" t="s">
        <v>187</v>
      </c>
      <c r="CV62" s="158" t="s">
        <v>187</v>
      </c>
      <c r="CW62" s="158"/>
      <c r="CX62" s="158" t="s">
        <v>187</v>
      </c>
      <c r="CY62" s="158" t="s">
        <v>187</v>
      </c>
      <c r="CZ62" s="159" t="s">
        <v>187</v>
      </c>
      <c r="DA62" s="140"/>
      <c r="DB62" s="160"/>
      <c r="DC62" s="158" t="s">
        <v>187</v>
      </c>
      <c r="DD62" s="158" t="s">
        <v>187</v>
      </c>
      <c r="DE62" s="158"/>
      <c r="DF62" s="158" t="s">
        <v>187</v>
      </c>
      <c r="DG62" s="158" t="s">
        <v>187</v>
      </c>
      <c r="DH62" s="158" t="s">
        <v>187</v>
      </c>
      <c r="DI62" s="158"/>
      <c r="DJ62" s="140"/>
      <c r="DK62" s="158" t="s">
        <v>187</v>
      </c>
      <c r="DL62" s="158" t="s">
        <v>187</v>
      </c>
      <c r="DM62" s="158" t="s">
        <v>187</v>
      </c>
      <c r="DN62" s="158" t="s">
        <v>187</v>
      </c>
      <c r="DO62" s="158" t="s">
        <v>187</v>
      </c>
      <c r="DP62" s="158" t="s">
        <v>187</v>
      </c>
      <c r="DQ62" s="158" t="s">
        <v>187</v>
      </c>
      <c r="DR62" s="158" t="s">
        <v>187</v>
      </c>
      <c r="DS62" s="158" t="s">
        <v>187</v>
      </c>
      <c r="DT62" s="115"/>
      <c r="DU62" s="158" t="s">
        <v>187</v>
      </c>
      <c r="DV62" s="158" t="s">
        <v>187</v>
      </c>
      <c r="DW62" s="158"/>
      <c r="DX62" s="158"/>
      <c r="DY62" s="158" t="s">
        <v>187</v>
      </c>
      <c r="DZ62" s="158"/>
      <c r="EA62" s="158" t="s">
        <v>187</v>
      </c>
      <c r="EB62" s="158" t="s">
        <v>187</v>
      </c>
      <c r="EC62" s="158" t="s">
        <v>187</v>
      </c>
      <c r="ED62" s="158" t="s">
        <v>187</v>
      </c>
      <c r="EE62" s="158" t="s">
        <v>187</v>
      </c>
      <c r="EF62" s="158" t="s">
        <v>187</v>
      </c>
      <c r="EG62" s="159" t="s">
        <v>187</v>
      </c>
      <c r="EH62" s="140"/>
      <c r="EI62" s="160"/>
    </row>
    <row r="63" ht="15.75" customHeight="1">
      <c r="A63" s="162"/>
      <c r="B63" s="163">
        <v>1.0</v>
      </c>
      <c r="C63" s="185">
        <v>59.0</v>
      </c>
      <c r="D63" s="199" t="s">
        <v>215</v>
      </c>
      <c r="E63" s="147"/>
      <c r="F63" s="147"/>
      <c r="G63" s="147"/>
      <c r="H63" s="147"/>
      <c r="I63" s="147"/>
      <c r="J63" s="147"/>
      <c r="K63" s="147"/>
      <c r="L63" s="147"/>
      <c r="M63" s="197"/>
      <c r="N63" s="132"/>
      <c r="O63" s="151"/>
      <c r="P63" s="147"/>
      <c r="Q63" s="147"/>
      <c r="R63" s="147"/>
      <c r="S63" s="147"/>
      <c r="T63" s="147"/>
      <c r="U63" s="153"/>
      <c r="V63" s="132"/>
      <c r="W63" s="153"/>
      <c r="X63" s="153"/>
      <c r="Y63" s="153"/>
      <c r="Z63" s="153"/>
      <c r="AA63" s="153"/>
      <c r="AB63" s="153"/>
      <c r="AC63" s="155"/>
      <c r="AD63" s="43"/>
      <c r="AE63" s="156"/>
      <c r="AF63" s="153"/>
      <c r="AG63" s="152"/>
      <c r="AH63" s="153"/>
      <c r="AI63" s="202"/>
      <c r="AJ63" s="161"/>
      <c r="AK63" s="161"/>
      <c r="AL63" s="161"/>
      <c r="AM63" s="161"/>
      <c r="AN63" s="161"/>
      <c r="AO63" s="161"/>
      <c r="AP63" s="158"/>
      <c r="AQ63" s="158"/>
      <c r="AR63" s="161"/>
      <c r="AS63" s="173"/>
      <c r="AT63" s="161"/>
      <c r="AU63" s="161"/>
      <c r="AV63" s="161"/>
      <c r="AW63" s="161"/>
      <c r="AX63" s="161"/>
      <c r="AY63" s="161"/>
      <c r="AZ63" s="161"/>
      <c r="BA63" s="158"/>
      <c r="BB63" s="158"/>
      <c r="BC63" s="173"/>
      <c r="BD63" s="161"/>
      <c r="BE63" s="161"/>
      <c r="BF63" s="161"/>
      <c r="BG63" s="173"/>
      <c r="BH63" s="161"/>
      <c r="BI63" s="161"/>
      <c r="BJ63" s="161"/>
      <c r="BK63" s="161"/>
      <c r="BL63" s="161"/>
      <c r="BM63" s="161"/>
      <c r="BN63" s="161"/>
      <c r="BO63" s="161"/>
      <c r="BP63" s="161"/>
      <c r="BQ63" s="173"/>
      <c r="BR63" s="161"/>
      <c r="BS63" s="161"/>
      <c r="BT63" s="161"/>
      <c r="BU63" s="161"/>
      <c r="BV63" s="161"/>
      <c r="BW63" s="161"/>
      <c r="BX63" s="161"/>
      <c r="BY63" s="173"/>
      <c r="BZ63" s="161"/>
      <c r="CA63" s="161"/>
      <c r="CB63" s="161"/>
      <c r="CC63" s="161"/>
      <c r="CD63" s="161"/>
      <c r="CE63" s="161"/>
      <c r="CF63" s="161"/>
      <c r="CG63" s="161"/>
      <c r="CH63" s="161"/>
      <c r="CI63" s="161"/>
      <c r="CJ63" s="161"/>
      <c r="CK63" s="161"/>
      <c r="CL63" s="161"/>
      <c r="CM63" s="161"/>
      <c r="CN63" s="161"/>
      <c r="CO63" s="161"/>
      <c r="CP63" s="161"/>
      <c r="CQ63" s="173"/>
      <c r="CR63" s="161"/>
      <c r="CS63" s="161"/>
      <c r="CT63" s="161"/>
      <c r="CU63" s="161"/>
      <c r="CV63" s="161"/>
      <c r="CW63" s="161"/>
      <c r="CX63" s="161"/>
      <c r="CY63" s="161"/>
      <c r="CZ63" s="201"/>
      <c r="DA63" s="173"/>
      <c r="DB63" s="182"/>
      <c r="DC63" s="161"/>
      <c r="DD63" s="161"/>
      <c r="DE63" s="161"/>
      <c r="DF63" s="161"/>
      <c r="DG63" s="161"/>
      <c r="DH63" s="161"/>
      <c r="DI63" s="161"/>
      <c r="DJ63" s="173"/>
      <c r="DK63" s="161"/>
      <c r="DL63" s="161"/>
      <c r="DM63" s="161"/>
      <c r="DN63" s="161"/>
      <c r="DO63" s="161"/>
      <c r="DP63" s="161"/>
      <c r="DQ63" s="161"/>
      <c r="DR63" s="161"/>
      <c r="DS63" s="161"/>
      <c r="DT63" s="115"/>
      <c r="DU63" s="161"/>
      <c r="DV63" s="161"/>
      <c r="DW63" s="161"/>
      <c r="DX63" s="161"/>
      <c r="DY63" s="161"/>
      <c r="DZ63" s="161"/>
      <c r="EA63" s="161"/>
      <c r="EB63" s="161"/>
      <c r="EC63" s="161"/>
      <c r="ED63" s="161"/>
      <c r="EE63" s="161"/>
      <c r="EF63" s="161"/>
      <c r="EG63" s="201"/>
      <c r="EH63" s="173"/>
      <c r="EI63" s="182"/>
    </row>
    <row r="64" ht="15.75" customHeight="1">
      <c r="A64" s="162"/>
      <c r="B64" s="163">
        <v>1.0</v>
      </c>
      <c r="C64" s="185">
        <v>60.0</v>
      </c>
      <c r="D64" s="199" t="s">
        <v>216</v>
      </c>
      <c r="E64" s="147"/>
      <c r="F64" s="147"/>
      <c r="G64" s="147"/>
      <c r="H64" s="147"/>
      <c r="I64" s="147"/>
      <c r="J64" s="147"/>
      <c r="K64" s="147"/>
      <c r="L64" s="147"/>
      <c r="M64" s="197"/>
      <c r="N64" s="132"/>
      <c r="O64" s="151"/>
      <c r="P64" s="147"/>
      <c r="Q64" s="147"/>
      <c r="R64" s="147"/>
      <c r="S64" s="147"/>
      <c r="T64" s="147"/>
      <c r="U64" s="153"/>
      <c r="V64" s="132"/>
      <c r="W64" s="153"/>
      <c r="X64" s="153"/>
      <c r="Y64" s="153"/>
      <c r="Z64" s="153"/>
      <c r="AA64" s="153"/>
      <c r="AB64" s="153"/>
      <c r="AC64" s="155"/>
      <c r="AD64" s="43"/>
      <c r="AE64" s="156"/>
      <c r="AF64" s="153"/>
      <c r="AG64" s="152"/>
      <c r="AH64" s="153"/>
      <c r="AI64" s="202"/>
      <c r="AJ64" s="161"/>
      <c r="AK64" s="161"/>
      <c r="AL64" s="161"/>
      <c r="AM64" s="161"/>
      <c r="AN64" s="161"/>
      <c r="AO64" s="161"/>
      <c r="AP64" s="158"/>
      <c r="AQ64" s="161"/>
      <c r="AR64" s="161"/>
      <c r="AS64" s="173"/>
      <c r="AT64" s="161"/>
      <c r="AU64" s="161"/>
      <c r="AV64" s="161"/>
      <c r="AW64" s="161"/>
      <c r="AX64" s="161"/>
      <c r="AY64" s="161"/>
      <c r="AZ64" s="161"/>
      <c r="BA64" s="158"/>
      <c r="BB64" s="158"/>
      <c r="BC64" s="173"/>
      <c r="BD64" s="161"/>
      <c r="BE64" s="161"/>
      <c r="BF64" s="161"/>
      <c r="BG64" s="173"/>
      <c r="BH64" s="161"/>
      <c r="BI64" s="161"/>
      <c r="BJ64" s="161"/>
      <c r="BK64" s="161"/>
      <c r="BL64" s="161"/>
      <c r="BM64" s="161"/>
      <c r="BN64" s="161"/>
      <c r="BO64" s="161"/>
      <c r="BP64" s="161"/>
      <c r="BQ64" s="173"/>
      <c r="BR64" s="161"/>
      <c r="BS64" s="161"/>
      <c r="BT64" s="161"/>
      <c r="BU64" s="161"/>
      <c r="BV64" s="161"/>
      <c r="BW64" s="161"/>
      <c r="BX64" s="161"/>
      <c r="BY64" s="173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73"/>
      <c r="CR64" s="161"/>
      <c r="CS64" s="161"/>
      <c r="CT64" s="161"/>
      <c r="CU64" s="161"/>
      <c r="CV64" s="161"/>
      <c r="CW64" s="161"/>
      <c r="CX64" s="161"/>
      <c r="CY64" s="161"/>
      <c r="CZ64" s="201"/>
      <c r="DA64" s="173"/>
      <c r="DB64" s="182"/>
      <c r="DC64" s="161"/>
      <c r="DD64" s="161"/>
      <c r="DE64" s="161"/>
      <c r="DF64" s="161"/>
      <c r="DG64" s="161"/>
      <c r="DH64" s="161"/>
      <c r="DI64" s="161"/>
      <c r="DJ64" s="173"/>
      <c r="DK64" s="161"/>
      <c r="DL64" s="161"/>
      <c r="DM64" s="161"/>
      <c r="DN64" s="161"/>
      <c r="DO64" s="161"/>
      <c r="DP64" s="161"/>
      <c r="DQ64" s="161"/>
      <c r="DR64" s="161"/>
      <c r="DS64" s="161"/>
      <c r="DT64" s="115"/>
      <c r="DU64" s="161"/>
      <c r="DV64" s="161"/>
      <c r="DW64" s="161"/>
      <c r="DX64" s="161"/>
      <c r="DY64" s="161"/>
      <c r="DZ64" s="161"/>
      <c r="EA64" s="161"/>
      <c r="EB64" s="161"/>
      <c r="EC64" s="161"/>
      <c r="ED64" s="161"/>
      <c r="EE64" s="161"/>
      <c r="EF64" s="161"/>
      <c r="EG64" s="201"/>
      <c r="EH64" s="173"/>
      <c r="EI64" s="182"/>
    </row>
    <row r="65" ht="15.75" customHeight="1">
      <c r="A65" s="162"/>
      <c r="B65" s="163">
        <v>1.0</v>
      </c>
      <c r="C65" s="185">
        <v>61.0</v>
      </c>
      <c r="D65" s="199" t="s">
        <v>196</v>
      </c>
      <c r="E65" s="147"/>
      <c r="F65" s="147"/>
      <c r="G65" s="147"/>
      <c r="H65" s="147"/>
      <c r="I65" s="147"/>
      <c r="J65" s="147"/>
      <c r="K65" s="147"/>
      <c r="L65" s="147"/>
      <c r="M65" s="197"/>
      <c r="N65" s="132"/>
      <c r="O65" s="151"/>
      <c r="P65" s="147"/>
      <c r="Q65" s="147"/>
      <c r="R65" s="147"/>
      <c r="S65" s="147"/>
      <c r="T65" s="147"/>
      <c r="U65" s="153"/>
      <c r="V65" s="132"/>
      <c r="W65" s="153"/>
      <c r="X65" s="153"/>
      <c r="Y65" s="153"/>
      <c r="Z65" s="153"/>
      <c r="AA65" s="153"/>
      <c r="AB65" s="153"/>
      <c r="AC65" s="155"/>
      <c r="AD65" s="43"/>
      <c r="AE65" s="156"/>
      <c r="AF65" s="153"/>
      <c r="AG65" s="152"/>
      <c r="AH65" s="153"/>
      <c r="AI65" s="202"/>
      <c r="AJ65" s="161"/>
      <c r="AK65" s="161"/>
      <c r="AL65" s="161"/>
      <c r="AM65" s="161"/>
      <c r="AN65" s="161"/>
      <c r="AO65" s="161"/>
      <c r="AP65" s="158"/>
      <c r="AQ65" s="158"/>
      <c r="AR65" s="161"/>
      <c r="AS65" s="173"/>
      <c r="AT65" s="161"/>
      <c r="AU65" s="161"/>
      <c r="AV65" s="161"/>
      <c r="AW65" s="161"/>
      <c r="AX65" s="161"/>
      <c r="AY65" s="161"/>
      <c r="AZ65" s="161"/>
      <c r="BA65" s="158"/>
      <c r="BB65" s="158"/>
      <c r="BC65" s="173"/>
      <c r="BD65" s="161"/>
      <c r="BE65" s="161"/>
      <c r="BF65" s="161"/>
      <c r="BG65" s="173"/>
      <c r="BH65" s="161"/>
      <c r="BI65" s="161"/>
      <c r="BJ65" s="161"/>
      <c r="BK65" s="161"/>
      <c r="BL65" s="161"/>
      <c r="BM65" s="161"/>
      <c r="BN65" s="161"/>
      <c r="BO65" s="161"/>
      <c r="BP65" s="161"/>
      <c r="BQ65" s="173"/>
      <c r="BR65" s="161"/>
      <c r="BS65" s="161"/>
      <c r="BT65" s="161"/>
      <c r="BU65" s="161"/>
      <c r="BV65" s="161"/>
      <c r="BW65" s="161"/>
      <c r="BX65" s="161"/>
      <c r="BY65" s="173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  <c r="CK65" s="161"/>
      <c r="CL65" s="161"/>
      <c r="CM65" s="161"/>
      <c r="CN65" s="161"/>
      <c r="CO65" s="161"/>
      <c r="CP65" s="161"/>
      <c r="CQ65" s="173"/>
      <c r="CR65" s="161"/>
      <c r="CS65" s="161"/>
      <c r="CT65" s="161"/>
      <c r="CU65" s="161"/>
      <c r="CV65" s="161"/>
      <c r="CW65" s="161"/>
      <c r="CX65" s="161"/>
      <c r="CY65" s="161"/>
      <c r="CZ65" s="201"/>
      <c r="DA65" s="173"/>
      <c r="DB65" s="182"/>
      <c r="DC65" s="161"/>
      <c r="DD65" s="161"/>
      <c r="DE65" s="161"/>
      <c r="DF65" s="161"/>
      <c r="DG65" s="161"/>
      <c r="DH65" s="161"/>
      <c r="DI65" s="161"/>
      <c r="DJ65" s="173"/>
      <c r="DK65" s="161"/>
      <c r="DL65" s="161"/>
      <c r="DM65" s="161"/>
      <c r="DN65" s="161"/>
      <c r="DO65" s="161"/>
      <c r="DP65" s="161"/>
      <c r="DQ65" s="161"/>
      <c r="DR65" s="161"/>
      <c r="DS65" s="161"/>
      <c r="DT65" s="115"/>
      <c r="DU65" s="161"/>
      <c r="DV65" s="161"/>
      <c r="DW65" s="161"/>
      <c r="DX65" s="161"/>
      <c r="DY65" s="161"/>
      <c r="DZ65" s="161"/>
      <c r="EA65" s="161"/>
      <c r="EB65" s="161"/>
      <c r="EC65" s="161"/>
      <c r="ED65" s="161"/>
      <c r="EE65" s="161"/>
      <c r="EF65" s="161"/>
      <c r="EG65" s="201"/>
      <c r="EH65" s="173"/>
      <c r="EI65" s="182"/>
    </row>
    <row r="66" ht="33.0" customHeight="1">
      <c r="A66" s="162"/>
      <c r="B66" s="184">
        <v>0.0</v>
      </c>
      <c r="C66" s="185">
        <v>62.0</v>
      </c>
      <c r="D66" s="195" t="s">
        <v>217</v>
      </c>
      <c r="E66" s="147"/>
      <c r="F66" s="148" t="s">
        <v>187</v>
      </c>
      <c r="G66" s="148" t="s">
        <v>187</v>
      </c>
      <c r="H66" s="147"/>
      <c r="I66" s="148" t="s">
        <v>187</v>
      </c>
      <c r="J66" s="148" t="s">
        <v>187</v>
      </c>
      <c r="K66" s="148"/>
      <c r="L66" s="148" t="s">
        <v>187</v>
      </c>
      <c r="M66" s="150" t="s">
        <v>187</v>
      </c>
      <c r="N66" s="27"/>
      <c r="O66" s="179" t="s">
        <v>187</v>
      </c>
      <c r="P66" s="179" t="s">
        <v>187</v>
      </c>
      <c r="Q66" s="148" t="s">
        <v>187</v>
      </c>
      <c r="R66" s="148" t="s">
        <v>187</v>
      </c>
      <c r="S66" s="148" t="s">
        <v>187</v>
      </c>
      <c r="T66" s="148" t="s">
        <v>187</v>
      </c>
      <c r="U66" s="152" t="s">
        <v>187</v>
      </c>
      <c r="V66" s="27"/>
      <c r="W66" s="152" t="s">
        <v>188</v>
      </c>
      <c r="X66" s="152" t="s">
        <v>188</v>
      </c>
      <c r="Y66" s="152" t="s">
        <v>188</v>
      </c>
      <c r="Z66" s="152" t="s">
        <v>187</v>
      </c>
      <c r="AA66" s="152" t="s">
        <v>187</v>
      </c>
      <c r="AB66" s="152" t="s">
        <v>187</v>
      </c>
      <c r="AC66" s="180" t="s">
        <v>187</v>
      </c>
      <c r="AD66" s="43"/>
      <c r="AE66" s="181" t="s">
        <v>187</v>
      </c>
      <c r="AF66" s="152" t="s">
        <v>187</v>
      </c>
      <c r="AG66" s="152" t="s">
        <v>186</v>
      </c>
      <c r="AH66" s="152" t="s">
        <v>187</v>
      </c>
      <c r="AI66" s="157" t="s">
        <v>187</v>
      </c>
      <c r="AJ66" s="158" t="s">
        <v>187</v>
      </c>
      <c r="AK66" s="158" t="s">
        <v>187</v>
      </c>
      <c r="AL66" s="158"/>
      <c r="AM66" s="158"/>
      <c r="AN66" s="158" t="s">
        <v>187</v>
      </c>
      <c r="AO66" s="158" t="s">
        <v>187</v>
      </c>
      <c r="AP66" s="158" t="s">
        <v>187</v>
      </c>
      <c r="AQ66" s="158" t="s">
        <v>187</v>
      </c>
      <c r="AR66" s="158"/>
      <c r="AS66" s="140"/>
      <c r="AT66" s="158" t="s">
        <v>187</v>
      </c>
      <c r="AU66" s="158" t="s">
        <v>187</v>
      </c>
      <c r="AV66" s="158" t="s">
        <v>187</v>
      </c>
      <c r="AW66" s="158" t="s">
        <v>187</v>
      </c>
      <c r="AX66" s="158" t="s">
        <v>187</v>
      </c>
      <c r="AY66" s="158" t="s">
        <v>187</v>
      </c>
      <c r="AZ66" s="158" t="s">
        <v>187</v>
      </c>
      <c r="BA66" s="158" t="s">
        <v>187</v>
      </c>
      <c r="BB66" s="158" t="s">
        <v>187</v>
      </c>
      <c r="BC66" s="140"/>
      <c r="BD66" s="158"/>
      <c r="BE66" s="158"/>
      <c r="BF66" s="158"/>
      <c r="BG66" s="140"/>
      <c r="BH66" s="158"/>
      <c r="BI66" s="158"/>
      <c r="BJ66" s="158"/>
      <c r="BK66" s="158"/>
      <c r="BL66" s="158"/>
      <c r="BM66" s="158"/>
      <c r="BN66" s="158" t="s">
        <v>187</v>
      </c>
      <c r="BO66" s="158"/>
      <c r="BP66" s="158"/>
      <c r="BQ66" s="140"/>
      <c r="BR66" s="158" t="s">
        <v>187</v>
      </c>
      <c r="BS66" s="158" t="s">
        <v>201</v>
      </c>
      <c r="BT66" s="158"/>
      <c r="BU66" s="158"/>
      <c r="BV66" s="158"/>
      <c r="BW66" s="158"/>
      <c r="BX66" s="158"/>
      <c r="BY66" s="140"/>
      <c r="BZ66" s="158" t="s">
        <v>187</v>
      </c>
      <c r="CA66" s="158" t="s">
        <v>187</v>
      </c>
      <c r="CB66" s="158" t="s">
        <v>187</v>
      </c>
      <c r="CC66" s="158"/>
      <c r="CD66" s="158" t="s">
        <v>187</v>
      </c>
      <c r="CE66" s="158" t="s">
        <v>187</v>
      </c>
      <c r="CF66" s="158" t="s">
        <v>187</v>
      </c>
      <c r="CG66" s="158" t="s">
        <v>187</v>
      </c>
      <c r="CH66" s="158" t="s">
        <v>187</v>
      </c>
      <c r="CI66" s="158" t="s">
        <v>187</v>
      </c>
      <c r="CJ66" s="158" t="s">
        <v>187</v>
      </c>
      <c r="CK66" s="158" t="s">
        <v>187</v>
      </c>
      <c r="CL66" s="158" t="s">
        <v>187</v>
      </c>
      <c r="CM66" s="158" t="s">
        <v>187</v>
      </c>
      <c r="CN66" s="158" t="s">
        <v>187</v>
      </c>
      <c r="CO66" s="158" t="s">
        <v>187</v>
      </c>
      <c r="CP66" s="158" t="s">
        <v>187</v>
      </c>
      <c r="CQ66" s="140"/>
      <c r="CR66" s="158" t="s">
        <v>187</v>
      </c>
      <c r="CS66" s="158" t="s">
        <v>187</v>
      </c>
      <c r="CT66" s="158" t="s">
        <v>187</v>
      </c>
      <c r="CU66" s="158" t="s">
        <v>187</v>
      </c>
      <c r="CV66" s="158" t="s">
        <v>187</v>
      </c>
      <c r="CW66" s="158"/>
      <c r="CX66" s="158" t="s">
        <v>187</v>
      </c>
      <c r="CY66" s="158" t="s">
        <v>187</v>
      </c>
      <c r="CZ66" s="159" t="s">
        <v>187</v>
      </c>
      <c r="DA66" s="140"/>
      <c r="DB66" s="160"/>
      <c r="DC66" s="158" t="s">
        <v>187</v>
      </c>
      <c r="DD66" s="158" t="s">
        <v>187</v>
      </c>
      <c r="DE66" s="158"/>
      <c r="DF66" s="158" t="s">
        <v>187</v>
      </c>
      <c r="DG66" s="158" t="s">
        <v>187</v>
      </c>
      <c r="DH66" s="158" t="s">
        <v>187</v>
      </c>
      <c r="DI66" s="158"/>
      <c r="DJ66" s="140"/>
      <c r="DK66" s="158" t="s">
        <v>187</v>
      </c>
      <c r="DL66" s="158" t="s">
        <v>187</v>
      </c>
      <c r="DM66" s="158" t="s">
        <v>187</v>
      </c>
      <c r="DN66" s="158" t="s">
        <v>187</v>
      </c>
      <c r="DO66" s="158" t="s">
        <v>187</v>
      </c>
      <c r="DP66" s="158" t="s">
        <v>187</v>
      </c>
      <c r="DQ66" s="158" t="s">
        <v>187</v>
      </c>
      <c r="DR66" s="158" t="s">
        <v>187</v>
      </c>
      <c r="DS66" s="158" t="s">
        <v>187</v>
      </c>
      <c r="DT66" s="115"/>
      <c r="DU66" s="158" t="s">
        <v>187</v>
      </c>
      <c r="DV66" s="158" t="s">
        <v>187</v>
      </c>
      <c r="DW66" s="158"/>
      <c r="DX66" s="158"/>
      <c r="DY66" s="158" t="s">
        <v>187</v>
      </c>
      <c r="DZ66" s="158"/>
      <c r="EA66" s="158" t="s">
        <v>187</v>
      </c>
      <c r="EB66" s="158" t="s">
        <v>187</v>
      </c>
      <c r="EC66" s="158" t="s">
        <v>187</v>
      </c>
      <c r="ED66" s="158" t="s">
        <v>187</v>
      </c>
      <c r="EE66" s="158" t="s">
        <v>187</v>
      </c>
      <c r="EF66" s="158" t="s">
        <v>187</v>
      </c>
      <c r="EG66" s="159" t="s">
        <v>187</v>
      </c>
      <c r="EH66" s="140"/>
      <c r="EI66" s="160"/>
    </row>
    <row r="67" ht="15.75" customHeight="1">
      <c r="A67" s="162"/>
      <c r="B67" s="163">
        <v>1.0</v>
      </c>
      <c r="C67" s="185">
        <v>63.0</v>
      </c>
      <c r="D67" s="199" t="s">
        <v>218</v>
      </c>
      <c r="E67" s="147"/>
      <c r="F67" s="147"/>
      <c r="G67" s="147"/>
      <c r="H67" s="147"/>
      <c r="I67" s="148"/>
      <c r="J67" s="147"/>
      <c r="K67" s="147"/>
      <c r="L67" s="147"/>
      <c r="M67" s="197"/>
      <c r="N67" s="132"/>
      <c r="O67" s="151"/>
      <c r="P67" s="147"/>
      <c r="Q67" s="147"/>
      <c r="R67" s="147"/>
      <c r="S67" s="147"/>
      <c r="T67" s="147"/>
      <c r="U67" s="153"/>
      <c r="V67" s="132"/>
      <c r="W67" s="153"/>
      <c r="X67" s="153"/>
      <c r="Y67" s="153"/>
      <c r="Z67" s="153"/>
      <c r="AA67" s="153"/>
      <c r="AB67" s="153"/>
      <c r="AC67" s="155"/>
      <c r="AD67" s="43"/>
      <c r="AE67" s="156"/>
      <c r="AF67" s="153"/>
      <c r="AG67" s="152">
        <v>1.0</v>
      </c>
      <c r="AH67" s="153"/>
      <c r="AI67" s="202"/>
      <c r="AJ67" s="161"/>
      <c r="AK67" s="161"/>
      <c r="AL67" s="161"/>
      <c r="AM67" s="161"/>
      <c r="AN67" s="161"/>
      <c r="AO67" s="161"/>
      <c r="AP67" s="158"/>
      <c r="AQ67" s="158"/>
      <c r="AR67" s="161"/>
      <c r="AS67" s="173"/>
      <c r="AT67" s="161"/>
      <c r="AU67" s="161"/>
      <c r="AV67" s="161"/>
      <c r="AW67" s="161"/>
      <c r="AX67" s="161"/>
      <c r="AY67" s="161"/>
      <c r="AZ67" s="161"/>
      <c r="BA67" s="158"/>
      <c r="BB67" s="158"/>
      <c r="BC67" s="173"/>
      <c r="BD67" s="161"/>
      <c r="BE67" s="161"/>
      <c r="BF67" s="161"/>
      <c r="BG67" s="173"/>
      <c r="BH67" s="161"/>
      <c r="BI67" s="161"/>
      <c r="BJ67" s="161"/>
      <c r="BK67" s="161"/>
      <c r="BL67" s="161"/>
      <c r="BM67" s="161"/>
      <c r="BN67" s="161"/>
      <c r="BO67" s="161"/>
      <c r="BP67" s="161"/>
      <c r="BQ67" s="173"/>
      <c r="BR67" s="161"/>
      <c r="BS67" s="161"/>
      <c r="BT67" s="161"/>
      <c r="BU67" s="161"/>
      <c r="BV67" s="161"/>
      <c r="BW67" s="161"/>
      <c r="BX67" s="161"/>
      <c r="BY67" s="173"/>
      <c r="BZ67" s="161"/>
      <c r="CA67" s="161"/>
      <c r="CB67" s="161"/>
      <c r="CC67" s="161"/>
      <c r="CD67" s="161"/>
      <c r="CE67" s="161"/>
      <c r="CF67" s="161"/>
      <c r="CG67" s="161"/>
      <c r="CH67" s="161"/>
      <c r="CI67" s="161"/>
      <c r="CJ67" s="161"/>
      <c r="CK67" s="161"/>
      <c r="CL67" s="161"/>
      <c r="CM67" s="161"/>
      <c r="CN67" s="161"/>
      <c r="CO67" s="161"/>
      <c r="CP67" s="161"/>
      <c r="CQ67" s="173"/>
      <c r="CR67" s="161"/>
      <c r="CS67" s="161"/>
      <c r="CT67" s="161"/>
      <c r="CU67" s="161"/>
      <c r="CV67" s="161"/>
      <c r="CW67" s="161"/>
      <c r="CX67" s="161"/>
      <c r="CY67" s="161"/>
      <c r="CZ67" s="201"/>
      <c r="DA67" s="173"/>
      <c r="DB67" s="182"/>
      <c r="DC67" s="161"/>
      <c r="DD67" s="161"/>
      <c r="DE67" s="161"/>
      <c r="DF67" s="161"/>
      <c r="DG67" s="161"/>
      <c r="DH67" s="161"/>
      <c r="DI67" s="161"/>
      <c r="DJ67" s="173"/>
      <c r="DK67" s="161"/>
      <c r="DL67" s="161"/>
      <c r="DM67" s="161"/>
      <c r="DN67" s="161"/>
      <c r="DO67" s="161"/>
      <c r="DP67" s="161"/>
      <c r="DQ67" s="161"/>
      <c r="DR67" s="161"/>
      <c r="DS67" s="161"/>
      <c r="DT67" s="115"/>
      <c r="DU67" s="161"/>
      <c r="DV67" s="161"/>
      <c r="DW67" s="161"/>
      <c r="DX67" s="161"/>
      <c r="DY67" s="161"/>
      <c r="DZ67" s="161"/>
      <c r="EA67" s="161"/>
      <c r="EB67" s="161"/>
      <c r="EC67" s="161"/>
      <c r="ED67" s="161"/>
      <c r="EE67" s="161"/>
      <c r="EF67" s="161"/>
      <c r="EG67" s="201"/>
      <c r="EH67" s="173"/>
      <c r="EI67" s="182"/>
    </row>
    <row r="68" ht="15.75" customHeight="1">
      <c r="A68" s="162"/>
      <c r="B68" s="163">
        <v>1.0</v>
      </c>
      <c r="C68" s="185">
        <v>64.0</v>
      </c>
      <c r="D68" s="199" t="s">
        <v>219</v>
      </c>
      <c r="E68" s="147"/>
      <c r="F68" s="147"/>
      <c r="G68" s="147"/>
      <c r="H68" s="147"/>
      <c r="I68" s="147"/>
      <c r="J68" s="147"/>
      <c r="K68" s="147"/>
      <c r="L68" s="147"/>
      <c r="M68" s="197"/>
      <c r="N68" s="132"/>
      <c r="O68" s="151"/>
      <c r="P68" s="147"/>
      <c r="Q68" s="147"/>
      <c r="R68" s="147"/>
      <c r="S68" s="147"/>
      <c r="T68" s="147"/>
      <c r="U68" s="153"/>
      <c r="V68" s="132"/>
      <c r="W68" s="153"/>
      <c r="X68" s="153"/>
      <c r="Y68" s="153"/>
      <c r="Z68" s="153"/>
      <c r="AA68" s="153"/>
      <c r="AB68" s="153"/>
      <c r="AC68" s="155"/>
      <c r="AD68" s="43"/>
      <c r="AE68" s="156"/>
      <c r="AF68" s="153"/>
      <c r="AG68" s="152">
        <v>1.0</v>
      </c>
      <c r="AH68" s="153"/>
      <c r="AI68" s="202"/>
      <c r="AJ68" s="161"/>
      <c r="AK68" s="161"/>
      <c r="AL68" s="161"/>
      <c r="AM68" s="161"/>
      <c r="AN68" s="161"/>
      <c r="AO68" s="161"/>
      <c r="AP68" s="158"/>
      <c r="AQ68" s="158"/>
      <c r="AR68" s="161"/>
      <c r="AS68" s="173"/>
      <c r="AT68" s="161"/>
      <c r="AU68" s="161"/>
      <c r="AV68" s="161"/>
      <c r="AW68" s="161"/>
      <c r="AX68" s="161"/>
      <c r="AY68" s="161"/>
      <c r="AZ68" s="161"/>
      <c r="BA68" s="158"/>
      <c r="BB68" s="158"/>
      <c r="BC68" s="173"/>
      <c r="BD68" s="161"/>
      <c r="BE68" s="161"/>
      <c r="BF68" s="161"/>
      <c r="BG68" s="173"/>
      <c r="BH68" s="161"/>
      <c r="BI68" s="161"/>
      <c r="BJ68" s="161"/>
      <c r="BK68" s="161"/>
      <c r="BL68" s="161"/>
      <c r="BM68" s="161"/>
      <c r="BN68" s="161"/>
      <c r="BO68" s="161"/>
      <c r="BP68" s="161"/>
      <c r="BQ68" s="173"/>
      <c r="BR68" s="161"/>
      <c r="BS68" s="161"/>
      <c r="BT68" s="161"/>
      <c r="BU68" s="161"/>
      <c r="BV68" s="161"/>
      <c r="BW68" s="161"/>
      <c r="BX68" s="161"/>
      <c r="BY68" s="173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73"/>
      <c r="CR68" s="161"/>
      <c r="CS68" s="161"/>
      <c r="CT68" s="161"/>
      <c r="CU68" s="161"/>
      <c r="CV68" s="161"/>
      <c r="CW68" s="161"/>
      <c r="CX68" s="161"/>
      <c r="CY68" s="161"/>
      <c r="CZ68" s="201"/>
      <c r="DA68" s="173"/>
      <c r="DB68" s="182"/>
      <c r="DC68" s="161"/>
      <c r="DD68" s="161"/>
      <c r="DE68" s="161"/>
      <c r="DF68" s="161"/>
      <c r="DG68" s="161"/>
      <c r="DH68" s="161"/>
      <c r="DI68" s="161"/>
      <c r="DJ68" s="173"/>
      <c r="DK68" s="161"/>
      <c r="DL68" s="161"/>
      <c r="DM68" s="161"/>
      <c r="DN68" s="161"/>
      <c r="DO68" s="161"/>
      <c r="DP68" s="161"/>
      <c r="DQ68" s="161"/>
      <c r="DR68" s="161"/>
      <c r="DS68" s="161"/>
      <c r="DT68" s="115"/>
      <c r="DU68" s="161"/>
      <c r="DV68" s="161"/>
      <c r="DW68" s="161"/>
      <c r="DX68" s="161"/>
      <c r="DY68" s="161"/>
      <c r="DZ68" s="161"/>
      <c r="EA68" s="161"/>
      <c r="EB68" s="161"/>
      <c r="EC68" s="161"/>
      <c r="ED68" s="161"/>
      <c r="EE68" s="161"/>
      <c r="EF68" s="161"/>
      <c r="EG68" s="201"/>
      <c r="EH68" s="173"/>
      <c r="EI68" s="182"/>
    </row>
    <row r="69" ht="15.75" customHeight="1">
      <c r="A69" s="162"/>
      <c r="B69" s="163">
        <v>1.0</v>
      </c>
      <c r="C69" s="185">
        <v>65.0</v>
      </c>
      <c r="D69" s="199" t="s">
        <v>220</v>
      </c>
      <c r="E69" s="147"/>
      <c r="F69" s="147"/>
      <c r="G69" s="147"/>
      <c r="H69" s="147"/>
      <c r="I69" s="147"/>
      <c r="J69" s="147"/>
      <c r="K69" s="147"/>
      <c r="L69" s="147"/>
      <c r="M69" s="197"/>
      <c r="N69" s="132"/>
      <c r="O69" s="151"/>
      <c r="P69" s="147"/>
      <c r="Q69" s="147"/>
      <c r="R69" s="147"/>
      <c r="S69" s="147"/>
      <c r="T69" s="147"/>
      <c r="U69" s="153"/>
      <c r="V69" s="132"/>
      <c r="W69" s="153"/>
      <c r="X69" s="153"/>
      <c r="Y69" s="153"/>
      <c r="Z69" s="153"/>
      <c r="AA69" s="153"/>
      <c r="AB69" s="153"/>
      <c r="AC69" s="155"/>
      <c r="AD69" s="43"/>
      <c r="AE69" s="156"/>
      <c r="AF69" s="153"/>
      <c r="AG69" s="169">
        <v>0.0</v>
      </c>
      <c r="AH69" s="153"/>
      <c r="AI69" s="202"/>
      <c r="AJ69" s="161"/>
      <c r="AK69" s="161"/>
      <c r="AL69" s="161"/>
      <c r="AM69" s="161"/>
      <c r="AN69" s="161"/>
      <c r="AO69" s="161"/>
      <c r="AP69" s="158"/>
      <c r="AQ69" s="161"/>
      <c r="AR69" s="161"/>
      <c r="AS69" s="173"/>
      <c r="AT69" s="161"/>
      <c r="AU69" s="161"/>
      <c r="AV69" s="161"/>
      <c r="AW69" s="161"/>
      <c r="AX69" s="161"/>
      <c r="AY69" s="161"/>
      <c r="AZ69" s="161"/>
      <c r="BA69" s="158"/>
      <c r="BB69" s="158"/>
      <c r="BC69" s="173"/>
      <c r="BD69" s="161"/>
      <c r="BE69" s="161"/>
      <c r="BF69" s="161"/>
      <c r="BG69" s="173"/>
      <c r="BH69" s="161"/>
      <c r="BI69" s="161"/>
      <c r="BJ69" s="161"/>
      <c r="BK69" s="161"/>
      <c r="BL69" s="161"/>
      <c r="BM69" s="161"/>
      <c r="BN69" s="161"/>
      <c r="BO69" s="161"/>
      <c r="BP69" s="161"/>
      <c r="BQ69" s="173"/>
      <c r="BR69" s="161"/>
      <c r="BS69" s="161"/>
      <c r="BT69" s="161"/>
      <c r="BU69" s="161"/>
      <c r="BV69" s="161"/>
      <c r="BW69" s="161"/>
      <c r="BX69" s="161"/>
      <c r="BY69" s="173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  <c r="CK69" s="161"/>
      <c r="CL69" s="161"/>
      <c r="CM69" s="161"/>
      <c r="CN69" s="161"/>
      <c r="CO69" s="161"/>
      <c r="CP69" s="161"/>
      <c r="CQ69" s="173"/>
      <c r="CR69" s="161"/>
      <c r="CS69" s="161"/>
      <c r="CT69" s="161"/>
      <c r="CU69" s="161"/>
      <c r="CV69" s="161"/>
      <c r="CW69" s="161"/>
      <c r="CX69" s="161"/>
      <c r="CY69" s="161"/>
      <c r="CZ69" s="201"/>
      <c r="DA69" s="173"/>
      <c r="DB69" s="182"/>
      <c r="DC69" s="161"/>
      <c r="DD69" s="161"/>
      <c r="DE69" s="161"/>
      <c r="DF69" s="161"/>
      <c r="DG69" s="161"/>
      <c r="DH69" s="161"/>
      <c r="DI69" s="161"/>
      <c r="DJ69" s="173"/>
      <c r="DK69" s="161"/>
      <c r="DL69" s="161"/>
      <c r="DM69" s="161"/>
      <c r="DN69" s="161"/>
      <c r="DO69" s="161"/>
      <c r="DP69" s="161"/>
      <c r="DQ69" s="161"/>
      <c r="DR69" s="161"/>
      <c r="DS69" s="161"/>
      <c r="DT69" s="115"/>
      <c r="DU69" s="161"/>
      <c r="DV69" s="161"/>
      <c r="DW69" s="161"/>
      <c r="DX69" s="161"/>
      <c r="DY69" s="161"/>
      <c r="DZ69" s="161"/>
      <c r="EA69" s="161"/>
      <c r="EB69" s="161"/>
      <c r="EC69" s="161"/>
      <c r="ED69" s="161"/>
      <c r="EE69" s="161"/>
      <c r="EF69" s="161"/>
      <c r="EG69" s="201"/>
      <c r="EH69" s="173"/>
      <c r="EI69" s="182"/>
    </row>
    <row r="70" ht="36.0" customHeight="1">
      <c r="A70" s="162"/>
      <c r="B70" s="184">
        <v>0.0</v>
      </c>
      <c r="C70" s="185">
        <v>66.0</v>
      </c>
      <c r="D70" s="195" t="s">
        <v>221</v>
      </c>
      <c r="E70" s="148" t="s">
        <v>187</v>
      </c>
      <c r="F70" s="148" t="s">
        <v>187</v>
      </c>
      <c r="G70" s="148" t="s">
        <v>186</v>
      </c>
      <c r="H70" s="147"/>
      <c r="I70" s="148" t="s">
        <v>187</v>
      </c>
      <c r="J70" s="148" t="s">
        <v>187</v>
      </c>
      <c r="K70" s="148"/>
      <c r="L70" s="148" t="s">
        <v>187</v>
      </c>
      <c r="M70" s="150" t="s">
        <v>187</v>
      </c>
      <c r="N70" s="27"/>
      <c r="O70" s="179" t="s">
        <v>187</v>
      </c>
      <c r="P70" s="179" t="s">
        <v>187</v>
      </c>
      <c r="Q70" s="148" t="s">
        <v>187</v>
      </c>
      <c r="R70" s="148" t="s">
        <v>187</v>
      </c>
      <c r="S70" s="148" t="s">
        <v>187</v>
      </c>
      <c r="T70" s="148" t="s">
        <v>187</v>
      </c>
      <c r="U70" s="152" t="s">
        <v>187</v>
      </c>
      <c r="V70" s="27"/>
      <c r="W70" s="152" t="s">
        <v>188</v>
      </c>
      <c r="X70" s="152" t="s">
        <v>188</v>
      </c>
      <c r="Y70" s="152" t="s">
        <v>188</v>
      </c>
      <c r="Z70" s="152" t="s">
        <v>187</v>
      </c>
      <c r="AA70" s="152" t="s">
        <v>187</v>
      </c>
      <c r="AB70" s="152" t="s">
        <v>187</v>
      </c>
      <c r="AC70" s="180" t="s">
        <v>187</v>
      </c>
      <c r="AD70" s="43"/>
      <c r="AE70" s="181" t="s">
        <v>187</v>
      </c>
      <c r="AF70" s="152" t="s">
        <v>187</v>
      </c>
      <c r="AG70" s="152" t="s">
        <v>187</v>
      </c>
      <c r="AH70" s="152" t="s">
        <v>187</v>
      </c>
      <c r="AI70" s="157" t="s">
        <v>187</v>
      </c>
      <c r="AJ70" s="158" t="s">
        <v>187</v>
      </c>
      <c r="AK70" s="158" t="s">
        <v>187</v>
      </c>
      <c r="AL70" s="158"/>
      <c r="AM70" s="158"/>
      <c r="AN70" s="158" t="s">
        <v>187</v>
      </c>
      <c r="AO70" s="158" t="s">
        <v>187</v>
      </c>
      <c r="AP70" s="158" t="s">
        <v>186</v>
      </c>
      <c r="AQ70" s="158" t="s">
        <v>187</v>
      </c>
      <c r="AR70" s="158"/>
      <c r="AS70" s="140"/>
      <c r="AT70" s="158" t="s">
        <v>187</v>
      </c>
      <c r="AU70" s="158" t="s">
        <v>186</v>
      </c>
      <c r="AV70" s="158" t="s">
        <v>187</v>
      </c>
      <c r="AW70" s="158" t="s">
        <v>187</v>
      </c>
      <c r="AX70" s="158" t="s">
        <v>187</v>
      </c>
      <c r="AY70" s="158" t="s">
        <v>187</v>
      </c>
      <c r="AZ70" s="158" t="s">
        <v>187</v>
      </c>
      <c r="BA70" s="158" t="s">
        <v>187</v>
      </c>
      <c r="BB70" s="158" t="s">
        <v>187</v>
      </c>
      <c r="BC70" s="140"/>
      <c r="BD70" s="158"/>
      <c r="BE70" s="158"/>
      <c r="BF70" s="158"/>
      <c r="BG70" s="140"/>
      <c r="BH70" s="158"/>
      <c r="BI70" s="158"/>
      <c r="BJ70" s="158"/>
      <c r="BK70" s="158"/>
      <c r="BL70" s="158"/>
      <c r="BM70" s="158"/>
      <c r="BN70" s="158" t="s">
        <v>187</v>
      </c>
      <c r="BO70" s="158"/>
      <c r="BP70" s="158"/>
      <c r="BQ70" s="140"/>
      <c r="BR70" s="158" t="s">
        <v>187</v>
      </c>
      <c r="BS70" s="158" t="s">
        <v>201</v>
      </c>
      <c r="BT70" s="158"/>
      <c r="BU70" s="158"/>
      <c r="BV70" s="158"/>
      <c r="BW70" s="158"/>
      <c r="BX70" s="158"/>
      <c r="BY70" s="140"/>
      <c r="BZ70" s="158" t="s">
        <v>187</v>
      </c>
      <c r="CA70" s="158" t="s">
        <v>187</v>
      </c>
      <c r="CB70" s="158" t="s">
        <v>187</v>
      </c>
      <c r="CC70" s="158"/>
      <c r="CD70" s="158" t="s">
        <v>187</v>
      </c>
      <c r="CE70" s="158" t="s">
        <v>187</v>
      </c>
      <c r="CF70" s="158" t="s">
        <v>187</v>
      </c>
      <c r="CG70" s="158" t="s">
        <v>187</v>
      </c>
      <c r="CH70" s="158" t="s">
        <v>187</v>
      </c>
      <c r="CI70" s="158" t="s">
        <v>187</v>
      </c>
      <c r="CJ70" s="158" t="s">
        <v>187</v>
      </c>
      <c r="CK70" s="158" t="s">
        <v>187</v>
      </c>
      <c r="CL70" s="158" t="s">
        <v>187</v>
      </c>
      <c r="CM70" s="158" t="s">
        <v>187</v>
      </c>
      <c r="CN70" s="158" t="s">
        <v>187</v>
      </c>
      <c r="CO70" s="158" t="s">
        <v>187</v>
      </c>
      <c r="CP70" s="158" t="s">
        <v>187</v>
      </c>
      <c r="CQ70" s="140"/>
      <c r="CR70" s="158" t="s">
        <v>187</v>
      </c>
      <c r="CS70" s="158" t="s">
        <v>187</v>
      </c>
      <c r="CT70" s="158" t="s">
        <v>187</v>
      </c>
      <c r="CU70" s="158" t="s">
        <v>187</v>
      </c>
      <c r="CV70" s="158" t="s">
        <v>187</v>
      </c>
      <c r="CW70" s="158"/>
      <c r="CX70" s="158" t="s">
        <v>187</v>
      </c>
      <c r="CY70" s="158" t="s">
        <v>187</v>
      </c>
      <c r="CZ70" s="159" t="s">
        <v>187</v>
      </c>
      <c r="DA70" s="140"/>
      <c r="DB70" s="160"/>
      <c r="DC70" s="158" t="s">
        <v>187</v>
      </c>
      <c r="DD70" s="158" t="s">
        <v>187</v>
      </c>
      <c r="DE70" s="158"/>
      <c r="DF70" s="158" t="s">
        <v>187</v>
      </c>
      <c r="DG70" s="158" t="s">
        <v>187</v>
      </c>
      <c r="DH70" s="158" t="s">
        <v>187</v>
      </c>
      <c r="DI70" s="158"/>
      <c r="DJ70" s="140"/>
      <c r="DK70" s="158" t="s">
        <v>187</v>
      </c>
      <c r="DL70" s="158" t="s">
        <v>187</v>
      </c>
      <c r="DM70" s="158" t="s">
        <v>187</v>
      </c>
      <c r="DN70" s="158" t="s">
        <v>187</v>
      </c>
      <c r="DO70" s="158" t="s">
        <v>187</v>
      </c>
      <c r="DP70" s="158" t="s">
        <v>187</v>
      </c>
      <c r="DQ70" s="158" t="s">
        <v>187</v>
      </c>
      <c r="DR70" s="158" t="s">
        <v>187</v>
      </c>
      <c r="DS70" s="158" t="s">
        <v>187</v>
      </c>
      <c r="DT70" s="115"/>
      <c r="DU70" s="158" t="s">
        <v>187</v>
      </c>
      <c r="DV70" s="158" t="s">
        <v>187</v>
      </c>
      <c r="DW70" s="158"/>
      <c r="DX70" s="158"/>
      <c r="DY70" s="158" t="s">
        <v>187</v>
      </c>
      <c r="DZ70" s="158"/>
      <c r="EA70" s="158" t="s">
        <v>187</v>
      </c>
      <c r="EB70" s="158" t="s">
        <v>187</v>
      </c>
      <c r="EC70" s="158" t="s">
        <v>187</v>
      </c>
      <c r="ED70" s="158" t="s">
        <v>187</v>
      </c>
      <c r="EE70" s="158" t="s">
        <v>187</v>
      </c>
      <c r="EF70" s="158" t="s">
        <v>187</v>
      </c>
      <c r="EG70" s="159" t="s">
        <v>187</v>
      </c>
      <c r="EH70" s="140"/>
      <c r="EI70" s="160"/>
    </row>
    <row r="71" ht="15.75" customHeight="1">
      <c r="A71" s="162"/>
      <c r="B71" s="163">
        <v>1.0</v>
      </c>
      <c r="C71" s="185">
        <v>67.0</v>
      </c>
      <c r="D71" s="199" t="s">
        <v>222</v>
      </c>
      <c r="E71" s="147"/>
      <c r="F71" s="147"/>
      <c r="G71" s="148">
        <v>1.0</v>
      </c>
      <c r="H71" s="147"/>
      <c r="I71" s="147"/>
      <c r="J71" s="147"/>
      <c r="K71" s="147"/>
      <c r="L71" s="147"/>
      <c r="M71" s="197"/>
      <c r="N71" s="132"/>
      <c r="O71" s="151"/>
      <c r="P71" s="147"/>
      <c r="Q71" s="147"/>
      <c r="R71" s="147"/>
      <c r="S71" s="147"/>
      <c r="T71" s="147"/>
      <c r="U71" s="153"/>
      <c r="V71" s="132"/>
      <c r="W71" s="153"/>
      <c r="X71" s="153"/>
      <c r="Y71" s="153"/>
      <c r="Z71" s="153"/>
      <c r="AA71" s="153"/>
      <c r="AB71" s="153"/>
      <c r="AC71" s="155"/>
      <c r="AD71" s="43"/>
      <c r="AE71" s="156"/>
      <c r="AF71" s="153"/>
      <c r="AG71" s="153"/>
      <c r="AH71" s="153"/>
      <c r="AI71" s="202"/>
      <c r="AJ71" s="161"/>
      <c r="AK71" s="161"/>
      <c r="AL71" s="161"/>
      <c r="AM71" s="161"/>
      <c r="AN71" s="161"/>
      <c r="AO71" s="161"/>
      <c r="AP71" s="166">
        <v>0.0</v>
      </c>
      <c r="AQ71" s="170"/>
      <c r="AR71" s="161"/>
      <c r="AS71" s="140"/>
      <c r="AT71" s="158"/>
      <c r="AU71" s="166">
        <v>0.0</v>
      </c>
      <c r="AV71" s="161"/>
      <c r="AW71" s="161"/>
      <c r="AX71" s="161"/>
      <c r="AY71" s="161"/>
      <c r="AZ71" s="161"/>
      <c r="BA71" s="158"/>
      <c r="BB71" s="158"/>
      <c r="BC71" s="173"/>
      <c r="BD71" s="161"/>
      <c r="BE71" s="161"/>
      <c r="BF71" s="161"/>
      <c r="BG71" s="173"/>
      <c r="BH71" s="161"/>
      <c r="BI71" s="161"/>
      <c r="BJ71" s="161"/>
      <c r="BK71" s="161"/>
      <c r="BL71" s="161"/>
      <c r="BM71" s="161"/>
      <c r="BN71" s="161"/>
      <c r="BO71" s="161"/>
      <c r="BP71" s="161"/>
      <c r="BQ71" s="173"/>
      <c r="BR71" s="161"/>
      <c r="BS71" s="161"/>
      <c r="BT71" s="161"/>
      <c r="BU71" s="161"/>
      <c r="BV71" s="161"/>
      <c r="BW71" s="161"/>
      <c r="BX71" s="161"/>
      <c r="BY71" s="173"/>
      <c r="BZ71" s="161"/>
      <c r="CA71" s="161"/>
      <c r="CB71" s="161"/>
      <c r="CC71" s="161"/>
      <c r="CD71" s="161"/>
      <c r="CE71" s="161"/>
      <c r="CF71" s="161"/>
      <c r="CG71" s="161"/>
      <c r="CH71" s="161"/>
      <c r="CI71" s="161"/>
      <c r="CJ71" s="161"/>
      <c r="CK71" s="161"/>
      <c r="CL71" s="161"/>
      <c r="CM71" s="161"/>
      <c r="CN71" s="161"/>
      <c r="CO71" s="161"/>
      <c r="CP71" s="161"/>
      <c r="CQ71" s="173"/>
      <c r="CR71" s="161"/>
      <c r="CS71" s="161"/>
      <c r="CT71" s="161"/>
      <c r="CU71" s="161"/>
      <c r="CV71" s="161"/>
      <c r="CW71" s="161"/>
      <c r="CX71" s="161"/>
      <c r="CY71" s="161"/>
      <c r="CZ71" s="201"/>
      <c r="DA71" s="173"/>
      <c r="DB71" s="182"/>
      <c r="DC71" s="161"/>
      <c r="DD71" s="161"/>
      <c r="DE71" s="161"/>
      <c r="DF71" s="161"/>
      <c r="DG71" s="161"/>
      <c r="DH71" s="161"/>
      <c r="DI71" s="161"/>
      <c r="DJ71" s="173"/>
      <c r="DK71" s="161"/>
      <c r="DL71" s="161"/>
      <c r="DM71" s="161"/>
      <c r="DN71" s="161"/>
      <c r="DO71" s="161"/>
      <c r="DP71" s="161"/>
      <c r="DQ71" s="161"/>
      <c r="DR71" s="161"/>
      <c r="DS71" s="161"/>
      <c r="DT71" s="115"/>
      <c r="DU71" s="161"/>
      <c r="DV71" s="161"/>
      <c r="DW71" s="161"/>
      <c r="DX71" s="161"/>
      <c r="DY71" s="161"/>
      <c r="DZ71" s="161"/>
      <c r="EA71" s="161"/>
      <c r="EB71" s="161"/>
      <c r="EC71" s="161"/>
      <c r="ED71" s="161"/>
      <c r="EE71" s="161"/>
      <c r="EF71" s="161"/>
      <c r="EG71" s="201"/>
      <c r="EH71" s="173"/>
      <c r="EI71" s="182"/>
    </row>
    <row r="72" ht="15.75" customHeight="1">
      <c r="A72" s="162"/>
      <c r="B72" s="163">
        <v>1.0</v>
      </c>
      <c r="C72" s="185">
        <v>68.0</v>
      </c>
      <c r="D72" s="199" t="s">
        <v>198</v>
      </c>
      <c r="E72" s="147"/>
      <c r="F72" s="147"/>
      <c r="G72" s="148">
        <v>1.0</v>
      </c>
      <c r="H72" s="147"/>
      <c r="I72" s="147"/>
      <c r="J72" s="147"/>
      <c r="K72" s="147"/>
      <c r="L72" s="147"/>
      <c r="M72" s="197"/>
      <c r="N72" s="132"/>
      <c r="O72" s="151"/>
      <c r="P72" s="147"/>
      <c r="Q72" s="147"/>
      <c r="R72" s="147"/>
      <c r="S72" s="147"/>
      <c r="T72" s="147"/>
      <c r="U72" s="153"/>
      <c r="V72" s="132"/>
      <c r="W72" s="153"/>
      <c r="X72" s="153"/>
      <c r="Y72" s="153"/>
      <c r="Z72" s="153"/>
      <c r="AA72" s="153"/>
      <c r="AB72" s="153"/>
      <c r="AC72" s="155"/>
      <c r="AD72" s="43"/>
      <c r="AE72" s="156"/>
      <c r="AF72" s="153"/>
      <c r="AG72" s="153"/>
      <c r="AH72" s="153"/>
      <c r="AI72" s="202"/>
      <c r="AJ72" s="161"/>
      <c r="AK72" s="161"/>
      <c r="AL72" s="161"/>
      <c r="AM72" s="161"/>
      <c r="AN72" s="161"/>
      <c r="AO72" s="161"/>
      <c r="AP72" s="166">
        <v>0.0</v>
      </c>
      <c r="AQ72" s="170"/>
      <c r="AR72" s="161"/>
      <c r="AS72" s="140"/>
      <c r="AT72" s="158"/>
      <c r="AU72" s="166">
        <v>0.0</v>
      </c>
      <c r="AV72" s="161"/>
      <c r="AW72" s="161"/>
      <c r="AX72" s="161"/>
      <c r="AY72" s="161"/>
      <c r="AZ72" s="161"/>
      <c r="BA72" s="158"/>
      <c r="BB72" s="158"/>
      <c r="BC72" s="173"/>
      <c r="BD72" s="161"/>
      <c r="BE72" s="161"/>
      <c r="BF72" s="161"/>
      <c r="BG72" s="173"/>
      <c r="BH72" s="161"/>
      <c r="BI72" s="161"/>
      <c r="BJ72" s="161"/>
      <c r="BK72" s="161"/>
      <c r="BL72" s="161"/>
      <c r="BM72" s="161"/>
      <c r="BN72" s="161"/>
      <c r="BO72" s="161"/>
      <c r="BP72" s="161"/>
      <c r="BQ72" s="173"/>
      <c r="BR72" s="161"/>
      <c r="BS72" s="161"/>
      <c r="BT72" s="161"/>
      <c r="BU72" s="161"/>
      <c r="BV72" s="161"/>
      <c r="BW72" s="161"/>
      <c r="BX72" s="161"/>
      <c r="BY72" s="173"/>
      <c r="BZ72" s="161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  <c r="CL72" s="161"/>
      <c r="CM72" s="161"/>
      <c r="CN72" s="161"/>
      <c r="CO72" s="161"/>
      <c r="CP72" s="161"/>
      <c r="CQ72" s="173"/>
      <c r="CR72" s="161"/>
      <c r="CS72" s="161"/>
      <c r="CT72" s="161"/>
      <c r="CU72" s="161"/>
      <c r="CV72" s="161"/>
      <c r="CW72" s="161"/>
      <c r="CX72" s="161"/>
      <c r="CY72" s="161"/>
      <c r="CZ72" s="201"/>
      <c r="DA72" s="173"/>
      <c r="DB72" s="182"/>
      <c r="DC72" s="161"/>
      <c r="DD72" s="161"/>
      <c r="DE72" s="161"/>
      <c r="DF72" s="161"/>
      <c r="DG72" s="161"/>
      <c r="DH72" s="161"/>
      <c r="DI72" s="161"/>
      <c r="DJ72" s="173"/>
      <c r="DK72" s="161"/>
      <c r="DL72" s="161"/>
      <c r="DM72" s="161"/>
      <c r="DN72" s="161"/>
      <c r="DO72" s="161"/>
      <c r="DP72" s="161"/>
      <c r="DQ72" s="161"/>
      <c r="DR72" s="161"/>
      <c r="DS72" s="161"/>
      <c r="DT72" s="115"/>
      <c r="DU72" s="161"/>
      <c r="DV72" s="161"/>
      <c r="DW72" s="161"/>
      <c r="DX72" s="161"/>
      <c r="DY72" s="161"/>
      <c r="DZ72" s="161"/>
      <c r="EA72" s="161"/>
      <c r="EB72" s="161"/>
      <c r="EC72" s="161"/>
      <c r="ED72" s="161"/>
      <c r="EE72" s="161"/>
      <c r="EF72" s="161"/>
      <c r="EG72" s="201"/>
      <c r="EH72" s="173"/>
      <c r="EI72" s="182"/>
    </row>
    <row r="73" ht="15.75" customHeight="1">
      <c r="A73" s="162"/>
      <c r="B73" s="163">
        <v>1.0</v>
      </c>
      <c r="C73" s="185">
        <v>69.0</v>
      </c>
      <c r="D73" s="199" t="s">
        <v>204</v>
      </c>
      <c r="E73" s="147"/>
      <c r="F73" s="147"/>
      <c r="G73" s="167">
        <v>0.0</v>
      </c>
      <c r="H73" s="147"/>
      <c r="I73" s="147"/>
      <c r="J73" s="147"/>
      <c r="K73" s="147"/>
      <c r="L73" s="147"/>
      <c r="M73" s="197"/>
      <c r="N73" s="132"/>
      <c r="O73" s="151"/>
      <c r="P73" s="147"/>
      <c r="Q73" s="147"/>
      <c r="R73" s="147"/>
      <c r="S73" s="147"/>
      <c r="T73" s="147"/>
      <c r="U73" s="153"/>
      <c r="V73" s="132"/>
      <c r="W73" s="153"/>
      <c r="X73" s="153"/>
      <c r="Y73" s="153"/>
      <c r="Z73" s="153"/>
      <c r="AA73" s="153"/>
      <c r="AB73" s="153"/>
      <c r="AC73" s="155"/>
      <c r="AD73" s="43"/>
      <c r="AE73" s="156"/>
      <c r="AF73" s="153"/>
      <c r="AG73" s="153"/>
      <c r="AH73" s="153"/>
      <c r="AI73" s="202"/>
      <c r="AJ73" s="161"/>
      <c r="AK73" s="161"/>
      <c r="AL73" s="161"/>
      <c r="AM73" s="161"/>
      <c r="AN73" s="161"/>
      <c r="AO73" s="161"/>
      <c r="AP73" s="166">
        <v>0.0</v>
      </c>
      <c r="AQ73" s="203"/>
      <c r="AR73" s="161"/>
      <c r="AS73" s="140"/>
      <c r="AT73" s="158"/>
      <c r="AU73" s="166">
        <v>0.0</v>
      </c>
      <c r="AV73" s="161"/>
      <c r="AW73" s="161"/>
      <c r="AX73" s="161"/>
      <c r="AY73" s="161"/>
      <c r="AZ73" s="161"/>
      <c r="BA73" s="158"/>
      <c r="BB73" s="158"/>
      <c r="BC73" s="173"/>
      <c r="BD73" s="161"/>
      <c r="BE73" s="161"/>
      <c r="BF73" s="161"/>
      <c r="BG73" s="173"/>
      <c r="BH73" s="161"/>
      <c r="BI73" s="161"/>
      <c r="BJ73" s="161"/>
      <c r="BK73" s="161"/>
      <c r="BL73" s="161"/>
      <c r="BM73" s="161"/>
      <c r="BN73" s="161"/>
      <c r="BO73" s="161"/>
      <c r="BP73" s="161"/>
      <c r="BQ73" s="173"/>
      <c r="BR73" s="161"/>
      <c r="BS73" s="161"/>
      <c r="BT73" s="161"/>
      <c r="BU73" s="161"/>
      <c r="BV73" s="161"/>
      <c r="BW73" s="161"/>
      <c r="BX73" s="161"/>
      <c r="BY73" s="173"/>
      <c r="BZ73" s="161"/>
      <c r="CA73" s="161"/>
      <c r="CB73" s="161"/>
      <c r="CC73" s="161"/>
      <c r="CD73" s="161"/>
      <c r="CE73" s="161"/>
      <c r="CF73" s="161"/>
      <c r="CG73" s="161"/>
      <c r="CH73" s="161"/>
      <c r="CI73" s="161"/>
      <c r="CJ73" s="161"/>
      <c r="CK73" s="161"/>
      <c r="CL73" s="161"/>
      <c r="CM73" s="161"/>
      <c r="CN73" s="161"/>
      <c r="CO73" s="161"/>
      <c r="CP73" s="161"/>
      <c r="CQ73" s="173"/>
      <c r="CR73" s="161"/>
      <c r="CS73" s="161"/>
      <c r="CT73" s="161"/>
      <c r="CU73" s="161"/>
      <c r="CV73" s="161"/>
      <c r="CW73" s="161"/>
      <c r="CX73" s="161"/>
      <c r="CY73" s="161"/>
      <c r="CZ73" s="201"/>
      <c r="DA73" s="173"/>
      <c r="DB73" s="182"/>
      <c r="DC73" s="161"/>
      <c r="DD73" s="161"/>
      <c r="DE73" s="161"/>
      <c r="DF73" s="161"/>
      <c r="DG73" s="161"/>
      <c r="DH73" s="161"/>
      <c r="DI73" s="161"/>
      <c r="DJ73" s="173"/>
      <c r="DK73" s="161"/>
      <c r="DL73" s="161"/>
      <c r="DM73" s="161"/>
      <c r="DN73" s="161"/>
      <c r="DO73" s="161"/>
      <c r="DP73" s="161"/>
      <c r="DQ73" s="161"/>
      <c r="DR73" s="161"/>
      <c r="DS73" s="161"/>
      <c r="DT73" s="115"/>
      <c r="DU73" s="161"/>
      <c r="DV73" s="161"/>
      <c r="DW73" s="161"/>
      <c r="DX73" s="161"/>
      <c r="DY73" s="161"/>
      <c r="DZ73" s="161"/>
      <c r="EA73" s="161"/>
      <c r="EB73" s="161"/>
      <c r="EC73" s="161"/>
      <c r="ED73" s="161"/>
      <c r="EE73" s="161"/>
      <c r="EF73" s="161"/>
      <c r="EG73" s="201"/>
      <c r="EH73" s="173"/>
      <c r="EI73" s="182"/>
    </row>
    <row r="74" ht="34.5" customHeight="1">
      <c r="A74" s="162"/>
      <c r="B74" s="163">
        <v>1.0</v>
      </c>
      <c r="C74" s="185">
        <v>70.0</v>
      </c>
      <c r="D74" s="199" t="s">
        <v>194</v>
      </c>
      <c r="E74" s="147"/>
      <c r="F74" s="147"/>
      <c r="G74" s="167">
        <v>0.0</v>
      </c>
      <c r="H74" s="147"/>
      <c r="I74" s="147"/>
      <c r="J74" s="147"/>
      <c r="K74" s="147"/>
      <c r="L74" s="147"/>
      <c r="M74" s="197"/>
      <c r="N74" s="132"/>
      <c r="O74" s="151"/>
      <c r="P74" s="147"/>
      <c r="Q74" s="147"/>
      <c r="R74" s="147"/>
      <c r="S74" s="147"/>
      <c r="T74" s="147"/>
      <c r="U74" s="153"/>
      <c r="V74" s="132"/>
      <c r="W74" s="153"/>
      <c r="X74" s="153"/>
      <c r="Y74" s="153"/>
      <c r="Z74" s="153"/>
      <c r="AA74" s="153"/>
      <c r="AB74" s="153"/>
      <c r="AC74" s="155"/>
      <c r="AD74" s="43"/>
      <c r="AE74" s="156"/>
      <c r="AF74" s="153"/>
      <c r="AG74" s="153"/>
      <c r="AH74" s="153"/>
      <c r="AI74" s="202"/>
      <c r="AJ74" s="161"/>
      <c r="AK74" s="161"/>
      <c r="AL74" s="161"/>
      <c r="AM74" s="161"/>
      <c r="AN74" s="161"/>
      <c r="AO74" s="161"/>
      <c r="AP74" s="166">
        <v>0.0</v>
      </c>
      <c r="AQ74" s="170"/>
      <c r="AR74" s="161"/>
      <c r="AS74" s="140"/>
      <c r="AT74" s="158"/>
      <c r="AU74" s="158">
        <v>1.0</v>
      </c>
      <c r="AV74" s="161"/>
      <c r="AW74" s="161"/>
      <c r="AX74" s="161"/>
      <c r="AY74" s="161"/>
      <c r="AZ74" s="161"/>
      <c r="BA74" s="158"/>
      <c r="BB74" s="158"/>
      <c r="BC74" s="173"/>
      <c r="BD74" s="161"/>
      <c r="BE74" s="161"/>
      <c r="BF74" s="161"/>
      <c r="BG74" s="173"/>
      <c r="BH74" s="161"/>
      <c r="BI74" s="161"/>
      <c r="BJ74" s="161"/>
      <c r="BK74" s="161"/>
      <c r="BL74" s="161"/>
      <c r="BM74" s="161"/>
      <c r="BN74" s="161"/>
      <c r="BO74" s="161"/>
      <c r="BP74" s="161"/>
      <c r="BQ74" s="173"/>
      <c r="BR74" s="161"/>
      <c r="BS74" s="161"/>
      <c r="BT74" s="161"/>
      <c r="BU74" s="161"/>
      <c r="BV74" s="161"/>
      <c r="BW74" s="161"/>
      <c r="BX74" s="161"/>
      <c r="BY74" s="173"/>
      <c r="BZ74" s="161"/>
      <c r="CA74" s="161"/>
      <c r="CB74" s="161"/>
      <c r="CC74" s="161"/>
      <c r="CD74" s="161"/>
      <c r="CE74" s="161"/>
      <c r="CF74" s="161"/>
      <c r="CG74" s="161"/>
      <c r="CH74" s="161"/>
      <c r="CI74" s="161"/>
      <c r="CJ74" s="161"/>
      <c r="CK74" s="161"/>
      <c r="CL74" s="161"/>
      <c r="CM74" s="161"/>
      <c r="CN74" s="161"/>
      <c r="CO74" s="161"/>
      <c r="CP74" s="161"/>
      <c r="CQ74" s="173"/>
      <c r="CR74" s="161"/>
      <c r="CS74" s="161"/>
      <c r="CT74" s="161"/>
      <c r="CU74" s="161"/>
      <c r="CV74" s="161"/>
      <c r="CW74" s="161"/>
      <c r="CX74" s="161"/>
      <c r="CY74" s="161"/>
      <c r="CZ74" s="201"/>
      <c r="DA74" s="173"/>
      <c r="DB74" s="182"/>
      <c r="DC74" s="161"/>
      <c r="DD74" s="161"/>
      <c r="DE74" s="161"/>
      <c r="DF74" s="161"/>
      <c r="DG74" s="161"/>
      <c r="DH74" s="161"/>
      <c r="DI74" s="161"/>
      <c r="DJ74" s="173"/>
      <c r="DK74" s="161"/>
      <c r="DL74" s="161"/>
      <c r="DM74" s="161"/>
      <c r="DN74" s="161"/>
      <c r="DO74" s="161"/>
      <c r="DP74" s="161"/>
      <c r="DQ74" s="161"/>
      <c r="DR74" s="161"/>
      <c r="DS74" s="161"/>
      <c r="DT74" s="115"/>
      <c r="DU74" s="161"/>
      <c r="DV74" s="161"/>
      <c r="DW74" s="161"/>
      <c r="DX74" s="161"/>
      <c r="DY74" s="161"/>
      <c r="DZ74" s="161"/>
      <c r="EA74" s="161"/>
      <c r="EB74" s="161"/>
      <c r="EC74" s="161"/>
      <c r="ED74" s="161"/>
      <c r="EE74" s="161"/>
      <c r="EF74" s="161"/>
      <c r="EG74" s="201"/>
      <c r="EH74" s="173"/>
      <c r="EI74" s="182"/>
    </row>
    <row r="75" ht="15.75" customHeight="1">
      <c r="A75" s="162"/>
      <c r="B75" s="163">
        <v>1.0</v>
      </c>
      <c r="C75" s="185">
        <v>71.0</v>
      </c>
      <c r="D75" s="199" t="s">
        <v>215</v>
      </c>
      <c r="E75" s="147"/>
      <c r="F75" s="147"/>
      <c r="G75" s="167">
        <v>0.0</v>
      </c>
      <c r="H75" s="147"/>
      <c r="I75" s="147"/>
      <c r="J75" s="147"/>
      <c r="K75" s="147"/>
      <c r="L75" s="147"/>
      <c r="M75" s="197"/>
      <c r="N75" s="132"/>
      <c r="O75" s="151"/>
      <c r="P75" s="147"/>
      <c r="Q75" s="147"/>
      <c r="R75" s="147"/>
      <c r="S75" s="147"/>
      <c r="T75" s="147"/>
      <c r="U75" s="153"/>
      <c r="V75" s="132"/>
      <c r="W75" s="153"/>
      <c r="X75" s="153"/>
      <c r="Y75" s="153"/>
      <c r="Z75" s="153"/>
      <c r="AA75" s="153"/>
      <c r="AB75" s="153"/>
      <c r="AC75" s="155"/>
      <c r="AD75" s="43"/>
      <c r="AE75" s="156"/>
      <c r="AF75" s="153"/>
      <c r="AG75" s="153"/>
      <c r="AH75" s="153"/>
      <c r="AI75" s="202"/>
      <c r="AJ75" s="161"/>
      <c r="AK75" s="161"/>
      <c r="AL75" s="161"/>
      <c r="AM75" s="161"/>
      <c r="AN75" s="161"/>
      <c r="AO75" s="161"/>
      <c r="AP75" s="158">
        <v>1.0</v>
      </c>
      <c r="AQ75" s="170"/>
      <c r="AR75" s="161"/>
      <c r="AS75" s="140"/>
      <c r="AT75" s="158"/>
      <c r="AU75" s="158">
        <v>1.0</v>
      </c>
      <c r="AV75" s="161"/>
      <c r="AW75" s="161"/>
      <c r="AX75" s="161"/>
      <c r="AY75" s="161"/>
      <c r="AZ75" s="161"/>
      <c r="BA75" s="158"/>
      <c r="BB75" s="158"/>
      <c r="BC75" s="173"/>
      <c r="BD75" s="161"/>
      <c r="BE75" s="161"/>
      <c r="BF75" s="161"/>
      <c r="BG75" s="173"/>
      <c r="BH75" s="161"/>
      <c r="BI75" s="161"/>
      <c r="BJ75" s="161"/>
      <c r="BK75" s="161"/>
      <c r="BL75" s="161"/>
      <c r="BM75" s="161"/>
      <c r="BN75" s="161"/>
      <c r="BO75" s="161"/>
      <c r="BP75" s="161"/>
      <c r="BQ75" s="173"/>
      <c r="BR75" s="161"/>
      <c r="BS75" s="161"/>
      <c r="BT75" s="161"/>
      <c r="BU75" s="161"/>
      <c r="BV75" s="161"/>
      <c r="BW75" s="161"/>
      <c r="BX75" s="161"/>
      <c r="BY75" s="173"/>
      <c r="BZ75" s="161"/>
      <c r="CA75" s="161"/>
      <c r="CB75" s="161"/>
      <c r="CC75" s="161"/>
      <c r="CD75" s="161"/>
      <c r="CE75" s="161"/>
      <c r="CF75" s="161"/>
      <c r="CG75" s="161"/>
      <c r="CH75" s="161"/>
      <c r="CI75" s="161"/>
      <c r="CJ75" s="161"/>
      <c r="CK75" s="161"/>
      <c r="CL75" s="161"/>
      <c r="CM75" s="161"/>
      <c r="CN75" s="161"/>
      <c r="CO75" s="161"/>
      <c r="CP75" s="161"/>
      <c r="CQ75" s="173"/>
      <c r="CR75" s="161"/>
      <c r="CS75" s="161"/>
      <c r="CT75" s="161"/>
      <c r="CU75" s="161"/>
      <c r="CV75" s="161"/>
      <c r="CW75" s="161"/>
      <c r="CX75" s="161"/>
      <c r="CY75" s="161"/>
      <c r="CZ75" s="201"/>
      <c r="DA75" s="173"/>
      <c r="DB75" s="182"/>
      <c r="DC75" s="161"/>
      <c r="DD75" s="161"/>
      <c r="DE75" s="161"/>
      <c r="DF75" s="161"/>
      <c r="DG75" s="161"/>
      <c r="DH75" s="161"/>
      <c r="DI75" s="161"/>
      <c r="DJ75" s="173"/>
      <c r="DK75" s="161"/>
      <c r="DL75" s="161"/>
      <c r="DM75" s="161"/>
      <c r="DN75" s="161"/>
      <c r="DO75" s="161"/>
      <c r="DP75" s="161"/>
      <c r="DQ75" s="161"/>
      <c r="DR75" s="161"/>
      <c r="DS75" s="161"/>
      <c r="DT75" s="115"/>
      <c r="DU75" s="161"/>
      <c r="DV75" s="161"/>
      <c r="DW75" s="161"/>
      <c r="DX75" s="161"/>
      <c r="DY75" s="161"/>
      <c r="DZ75" s="161"/>
      <c r="EA75" s="161"/>
      <c r="EB75" s="161"/>
      <c r="EC75" s="161"/>
      <c r="ED75" s="161"/>
      <c r="EE75" s="161"/>
      <c r="EF75" s="161"/>
      <c r="EG75" s="201"/>
      <c r="EH75" s="173"/>
      <c r="EI75" s="182"/>
    </row>
    <row r="76" ht="15.75" customHeight="1">
      <c r="A76" s="162"/>
      <c r="B76" s="163">
        <v>1.0</v>
      </c>
      <c r="C76" s="185">
        <v>72.0</v>
      </c>
      <c r="D76" s="199" t="s">
        <v>216</v>
      </c>
      <c r="E76" s="147"/>
      <c r="F76" s="147"/>
      <c r="G76" s="167">
        <v>0.0</v>
      </c>
      <c r="H76" s="147"/>
      <c r="I76" s="147"/>
      <c r="J76" s="147"/>
      <c r="K76" s="147"/>
      <c r="L76" s="147"/>
      <c r="M76" s="197"/>
      <c r="N76" s="132"/>
      <c r="O76" s="151"/>
      <c r="P76" s="147"/>
      <c r="Q76" s="147"/>
      <c r="R76" s="147"/>
      <c r="S76" s="147"/>
      <c r="T76" s="147"/>
      <c r="U76" s="153"/>
      <c r="V76" s="132"/>
      <c r="W76" s="153"/>
      <c r="X76" s="153"/>
      <c r="Y76" s="153"/>
      <c r="Z76" s="153"/>
      <c r="AA76" s="153"/>
      <c r="AB76" s="153"/>
      <c r="AC76" s="155"/>
      <c r="AD76" s="43"/>
      <c r="AE76" s="156"/>
      <c r="AF76" s="153"/>
      <c r="AG76" s="153"/>
      <c r="AH76" s="153"/>
      <c r="AI76" s="202"/>
      <c r="AJ76" s="161"/>
      <c r="AK76" s="161"/>
      <c r="AL76" s="161"/>
      <c r="AM76" s="161"/>
      <c r="AN76" s="161"/>
      <c r="AO76" s="161"/>
      <c r="AP76" s="166">
        <v>0.0</v>
      </c>
      <c r="AQ76" s="170"/>
      <c r="AR76" s="161"/>
      <c r="AS76" s="140"/>
      <c r="AT76" s="158"/>
      <c r="AU76" s="158">
        <v>1.0</v>
      </c>
      <c r="AV76" s="161"/>
      <c r="AW76" s="161"/>
      <c r="AX76" s="161"/>
      <c r="AY76" s="161"/>
      <c r="AZ76" s="161"/>
      <c r="BA76" s="158"/>
      <c r="BB76" s="158"/>
      <c r="BC76" s="173"/>
      <c r="BD76" s="161"/>
      <c r="BE76" s="161"/>
      <c r="BF76" s="161"/>
      <c r="BG76" s="173"/>
      <c r="BH76" s="161"/>
      <c r="BI76" s="161"/>
      <c r="BJ76" s="161"/>
      <c r="BK76" s="161"/>
      <c r="BL76" s="161"/>
      <c r="BM76" s="161"/>
      <c r="BN76" s="161"/>
      <c r="BO76" s="161"/>
      <c r="BP76" s="161"/>
      <c r="BQ76" s="173"/>
      <c r="BR76" s="161"/>
      <c r="BS76" s="161"/>
      <c r="BT76" s="161"/>
      <c r="BU76" s="161"/>
      <c r="BV76" s="161"/>
      <c r="BW76" s="161"/>
      <c r="BX76" s="161"/>
      <c r="BY76" s="173"/>
      <c r="BZ76" s="161"/>
      <c r="CA76" s="161"/>
      <c r="CB76" s="161"/>
      <c r="CC76" s="161"/>
      <c r="CD76" s="161"/>
      <c r="CE76" s="161"/>
      <c r="CF76" s="161"/>
      <c r="CG76" s="161"/>
      <c r="CH76" s="161"/>
      <c r="CI76" s="161"/>
      <c r="CJ76" s="161"/>
      <c r="CK76" s="161"/>
      <c r="CL76" s="161"/>
      <c r="CM76" s="161"/>
      <c r="CN76" s="161"/>
      <c r="CO76" s="161"/>
      <c r="CP76" s="161"/>
      <c r="CQ76" s="173"/>
      <c r="CR76" s="161"/>
      <c r="CS76" s="161"/>
      <c r="CT76" s="161"/>
      <c r="CU76" s="161"/>
      <c r="CV76" s="161"/>
      <c r="CW76" s="161"/>
      <c r="CX76" s="161"/>
      <c r="CY76" s="161"/>
      <c r="CZ76" s="201"/>
      <c r="DA76" s="173"/>
      <c r="DB76" s="182"/>
      <c r="DC76" s="161"/>
      <c r="DD76" s="161"/>
      <c r="DE76" s="161"/>
      <c r="DF76" s="161"/>
      <c r="DG76" s="161"/>
      <c r="DH76" s="161"/>
      <c r="DI76" s="161"/>
      <c r="DJ76" s="173"/>
      <c r="DK76" s="161"/>
      <c r="DL76" s="161"/>
      <c r="DM76" s="161"/>
      <c r="DN76" s="161"/>
      <c r="DO76" s="161"/>
      <c r="DP76" s="161"/>
      <c r="DQ76" s="161"/>
      <c r="DR76" s="161"/>
      <c r="DS76" s="161"/>
      <c r="DT76" s="115"/>
      <c r="DU76" s="161"/>
      <c r="DV76" s="161"/>
      <c r="DW76" s="161"/>
      <c r="DX76" s="161"/>
      <c r="DY76" s="161"/>
      <c r="DZ76" s="161"/>
      <c r="EA76" s="161"/>
      <c r="EB76" s="161"/>
      <c r="EC76" s="161"/>
      <c r="ED76" s="161"/>
      <c r="EE76" s="161"/>
      <c r="EF76" s="161"/>
      <c r="EG76" s="201"/>
      <c r="EH76" s="173"/>
      <c r="EI76" s="182"/>
    </row>
    <row r="77" ht="15.75" customHeight="1">
      <c r="A77" s="162"/>
      <c r="B77" s="163">
        <v>1.0</v>
      </c>
      <c r="C77" s="185">
        <v>73.0</v>
      </c>
      <c r="D77" s="199" t="s">
        <v>223</v>
      </c>
      <c r="E77" s="147"/>
      <c r="F77" s="147"/>
      <c r="G77" s="167">
        <v>0.0</v>
      </c>
      <c r="H77" s="147"/>
      <c r="I77" s="147"/>
      <c r="J77" s="147"/>
      <c r="K77" s="147"/>
      <c r="L77" s="147"/>
      <c r="M77" s="197"/>
      <c r="N77" s="132"/>
      <c r="O77" s="151"/>
      <c r="P77" s="147"/>
      <c r="Q77" s="147"/>
      <c r="R77" s="147"/>
      <c r="S77" s="147"/>
      <c r="T77" s="147"/>
      <c r="U77" s="153"/>
      <c r="V77" s="132"/>
      <c r="W77" s="153"/>
      <c r="X77" s="153"/>
      <c r="Y77" s="153"/>
      <c r="Z77" s="153"/>
      <c r="AA77" s="153"/>
      <c r="AB77" s="153"/>
      <c r="AC77" s="155"/>
      <c r="AD77" s="43"/>
      <c r="AE77" s="156"/>
      <c r="AF77" s="153"/>
      <c r="AG77" s="153"/>
      <c r="AH77" s="153"/>
      <c r="AI77" s="202"/>
      <c r="AJ77" s="161"/>
      <c r="AK77" s="161"/>
      <c r="AL77" s="161"/>
      <c r="AM77" s="161"/>
      <c r="AN77" s="161"/>
      <c r="AO77" s="161"/>
      <c r="AP77" s="166">
        <v>0.0</v>
      </c>
      <c r="AQ77" s="170"/>
      <c r="AR77" s="161"/>
      <c r="AS77" s="140"/>
      <c r="AT77" s="158"/>
      <c r="AU77" s="166">
        <v>0.0</v>
      </c>
      <c r="AV77" s="161"/>
      <c r="AW77" s="161"/>
      <c r="AX77" s="161"/>
      <c r="AY77" s="161"/>
      <c r="AZ77" s="161"/>
      <c r="BA77" s="158"/>
      <c r="BB77" s="158"/>
      <c r="BC77" s="173"/>
      <c r="BD77" s="161"/>
      <c r="BE77" s="161"/>
      <c r="BF77" s="161"/>
      <c r="BG77" s="173"/>
      <c r="BH77" s="161"/>
      <c r="BI77" s="161"/>
      <c r="BJ77" s="161"/>
      <c r="BK77" s="161"/>
      <c r="BL77" s="161"/>
      <c r="BM77" s="161"/>
      <c r="BN77" s="161"/>
      <c r="BO77" s="161"/>
      <c r="BP77" s="161"/>
      <c r="BQ77" s="173"/>
      <c r="BR77" s="161"/>
      <c r="BS77" s="161"/>
      <c r="BT77" s="161"/>
      <c r="BU77" s="161"/>
      <c r="BV77" s="161"/>
      <c r="BW77" s="161"/>
      <c r="BX77" s="161"/>
      <c r="BY77" s="173"/>
      <c r="BZ77" s="161"/>
      <c r="CA77" s="161"/>
      <c r="CB77" s="161"/>
      <c r="CC77" s="161"/>
      <c r="CD77" s="161"/>
      <c r="CE77" s="161"/>
      <c r="CF77" s="161"/>
      <c r="CG77" s="161"/>
      <c r="CH77" s="161"/>
      <c r="CI77" s="161"/>
      <c r="CJ77" s="161"/>
      <c r="CK77" s="161"/>
      <c r="CL77" s="161"/>
      <c r="CM77" s="161"/>
      <c r="CN77" s="161"/>
      <c r="CO77" s="161"/>
      <c r="CP77" s="161"/>
      <c r="CQ77" s="173"/>
      <c r="CR77" s="161"/>
      <c r="CS77" s="161"/>
      <c r="CT77" s="161"/>
      <c r="CU77" s="161"/>
      <c r="CV77" s="161"/>
      <c r="CW77" s="161"/>
      <c r="CX77" s="161"/>
      <c r="CY77" s="161"/>
      <c r="CZ77" s="201"/>
      <c r="DA77" s="173"/>
      <c r="DB77" s="182"/>
      <c r="DC77" s="161"/>
      <c r="DD77" s="161"/>
      <c r="DE77" s="161"/>
      <c r="DF77" s="161"/>
      <c r="DG77" s="161"/>
      <c r="DH77" s="161"/>
      <c r="DI77" s="161"/>
      <c r="DJ77" s="173"/>
      <c r="DK77" s="161"/>
      <c r="DL77" s="161"/>
      <c r="DM77" s="161"/>
      <c r="DN77" s="161"/>
      <c r="DO77" s="161"/>
      <c r="DP77" s="161"/>
      <c r="DQ77" s="161"/>
      <c r="DR77" s="161"/>
      <c r="DS77" s="161"/>
      <c r="DT77" s="115"/>
      <c r="DU77" s="161"/>
      <c r="DV77" s="161"/>
      <c r="DW77" s="161"/>
      <c r="DX77" s="161"/>
      <c r="DY77" s="161"/>
      <c r="DZ77" s="161"/>
      <c r="EA77" s="161"/>
      <c r="EB77" s="161"/>
      <c r="EC77" s="161"/>
      <c r="ED77" s="161"/>
      <c r="EE77" s="161"/>
      <c r="EF77" s="161"/>
      <c r="EG77" s="201"/>
      <c r="EH77" s="173"/>
      <c r="EI77" s="182"/>
    </row>
    <row r="78" ht="36.0" customHeight="1">
      <c r="A78" s="162"/>
      <c r="B78" s="163">
        <v>1.0</v>
      </c>
      <c r="C78" s="185">
        <v>74.0</v>
      </c>
      <c r="D78" s="186" t="s">
        <v>224</v>
      </c>
      <c r="E78" s="148">
        <v>1.0</v>
      </c>
      <c r="F78" s="148">
        <v>1.0</v>
      </c>
      <c r="G78" s="148">
        <v>1.0</v>
      </c>
      <c r="H78" s="147"/>
      <c r="I78" s="148">
        <v>1.0</v>
      </c>
      <c r="J78" s="147"/>
      <c r="K78" s="147"/>
      <c r="L78" s="148">
        <v>1.0</v>
      </c>
      <c r="M78" s="150">
        <v>1.0</v>
      </c>
      <c r="N78" s="132"/>
      <c r="O78" s="179">
        <v>1.0</v>
      </c>
      <c r="P78" s="148">
        <v>1.0</v>
      </c>
      <c r="Q78" s="148">
        <v>1.0</v>
      </c>
      <c r="R78" s="148">
        <v>1.0</v>
      </c>
      <c r="S78" s="148">
        <v>1.0</v>
      </c>
      <c r="T78" s="148">
        <v>1.0</v>
      </c>
      <c r="U78" s="152">
        <v>1.0</v>
      </c>
      <c r="V78" s="132"/>
      <c r="W78" s="152">
        <v>1.0</v>
      </c>
      <c r="X78" s="152">
        <v>1.0</v>
      </c>
      <c r="Y78" s="152">
        <v>1.0</v>
      </c>
      <c r="Z78" s="152">
        <v>1.0</v>
      </c>
      <c r="AA78" s="152">
        <v>1.0</v>
      </c>
      <c r="AB78" s="152">
        <v>1.0</v>
      </c>
      <c r="AC78" s="180">
        <v>1.0</v>
      </c>
      <c r="AD78" s="43"/>
      <c r="AE78" s="181">
        <v>1.0</v>
      </c>
      <c r="AF78" s="152">
        <v>1.0</v>
      </c>
      <c r="AG78" s="152">
        <v>1.0</v>
      </c>
      <c r="AH78" s="152">
        <v>1.0</v>
      </c>
      <c r="AI78" s="157">
        <v>1.0</v>
      </c>
      <c r="AJ78" s="158">
        <v>1.0</v>
      </c>
      <c r="AK78" s="158">
        <v>1.0</v>
      </c>
      <c r="AL78" s="158"/>
      <c r="AM78" s="158"/>
      <c r="AN78" s="158">
        <v>1.0</v>
      </c>
      <c r="AO78" s="158">
        <v>1.0</v>
      </c>
      <c r="AP78" s="158">
        <v>1.0</v>
      </c>
      <c r="AQ78" s="158">
        <v>1.0</v>
      </c>
      <c r="AR78" s="158"/>
      <c r="AS78" s="140"/>
      <c r="AT78" s="158">
        <v>1.0</v>
      </c>
      <c r="AU78" s="158">
        <v>1.0</v>
      </c>
      <c r="AV78" s="158">
        <v>1.0</v>
      </c>
      <c r="AW78" s="158">
        <v>1.0</v>
      </c>
      <c r="AX78" s="158">
        <v>1.0</v>
      </c>
      <c r="AY78" s="158">
        <v>1.0</v>
      </c>
      <c r="AZ78" s="158">
        <v>1.0</v>
      </c>
      <c r="BA78" s="158">
        <v>1.0</v>
      </c>
      <c r="BB78" s="158">
        <v>1.0</v>
      </c>
      <c r="BC78" s="140"/>
      <c r="BD78" s="158"/>
      <c r="BE78" s="158"/>
      <c r="BF78" s="158"/>
      <c r="BG78" s="140"/>
      <c r="BH78" s="158"/>
      <c r="BI78" s="158"/>
      <c r="BJ78" s="158"/>
      <c r="BK78" s="158"/>
      <c r="BL78" s="158"/>
      <c r="BM78" s="158"/>
      <c r="BN78" s="158"/>
      <c r="BO78" s="158"/>
      <c r="BP78" s="158"/>
      <c r="BQ78" s="140"/>
      <c r="BR78" s="158">
        <v>1.0</v>
      </c>
      <c r="BS78" s="158">
        <v>1.0</v>
      </c>
      <c r="BT78" s="158"/>
      <c r="BU78" s="158"/>
      <c r="BV78" s="158"/>
      <c r="BW78" s="158"/>
      <c r="BX78" s="158"/>
      <c r="BY78" s="140"/>
      <c r="BZ78" s="170">
        <v>1.0</v>
      </c>
      <c r="CA78" s="166">
        <v>0.0</v>
      </c>
      <c r="CB78" s="158">
        <v>1.0</v>
      </c>
      <c r="CC78" s="158"/>
      <c r="CD78" s="158">
        <v>1.0</v>
      </c>
      <c r="CE78" s="166">
        <v>0.0</v>
      </c>
      <c r="CF78" s="158">
        <v>1.0</v>
      </c>
      <c r="CG78" s="158">
        <v>0.0</v>
      </c>
      <c r="CH78" s="158">
        <v>1.0</v>
      </c>
      <c r="CI78" s="158">
        <v>1.0</v>
      </c>
      <c r="CJ78" s="166">
        <v>0.0</v>
      </c>
      <c r="CK78" s="158">
        <v>1.0</v>
      </c>
      <c r="CL78" s="158">
        <v>1.0</v>
      </c>
      <c r="CM78" s="158">
        <v>1.0</v>
      </c>
      <c r="CN78" s="158">
        <v>1.0</v>
      </c>
      <c r="CO78" s="158">
        <v>1.0</v>
      </c>
      <c r="CP78" s="158">
        <v>1.0</v>
      </c>
      <c r="CQ78" s="140"/>
      <c r="CR78" s="158">
        <v>1.0</v>
      </c>
      <c r="CS78" s="158">
        <v>1.0</v>
      </c>
      <c r="CT78" s="158">
        <v>1.0</v>
      </c>
      <c r="CU78" s="158">
        <v>1.0</v>
      </c>
      <c r="CV78" s="158">
        <v>1.0</v>
      </c>
      <c r="CW78" s="158"/>
      <c r="CX78" s="158">
        <v>1.0</v>
      </c>
      <c r="CY78" s="158">
        <v>1.0</v>
      </c>
      <c r="CZ78" s="159">
        <v>0.0</v>
      </c>
      <c r="DA78" s="140"/>
      <c r="DB78" s="160"/>
      <c r="DC78" s="158">
        <v>1.0</v>
      </c>
      <c r="DD78" s="158">
        <v>1.0</v>
      </c>
      <c r="DE78" s="158"/>
      <c r="DF78" s="158">
        <v>1.0</v>
      </c>
      <c r="DG78" s="158">
        <v>1.0</v>
      </c>
      <c r="DH78" s="158">
        <v>1.0</v>
      </c>
      <c r="DI78" s="158"/>
      <c r="DJ78" s="140"/>
      <c r="DK78" s="158">
        <v>1.0</v>
      </c>
      <c r="DL78" s="158">
        <v>1.0</v>
      </c>
      <c r="DM78" s="158">
        <v>1.0</v>
      </c>
      <c r="DN78" s="158">
        <v>1.0</v>
      </c>
      <c r="DO78" s="158">
        <v>1.0</v>
      </c>
      <c r="DP78" s="158">
        <v>1.0</v>
      </c>
      <c r="DQ78" s="158">
        <v>1.0</v>
      </c>
      <c r="DR78" s="158">
        <v>1.0</v>
      </c>
      <c r="DS78" s="158">
        <v>1.0</v>
      </c>
      <c r="DT78" s="115"/>
      <c r="DU78" s="158">
        <v>1.0</v>
      </c>
      <c r="DV78" s="158">
        <v>1.0</v>
      </c>
      <c r="DW78" s="158"/>
      <c r="DX78" s="158"/>
      <c r="DY78" s="158">
        <v>1.0</v>
      </c>
      <c r="DZ78" s="158"/>
      <c r="EA78" s="158">
        <v>1.0</v>
      </c>
      <c r="EB78" s="158">
        <v>1.0</v>
      </c>
      <c r="EC78" s="158">
        <v>1.0</v>
      </c>
      <c r="ED78" s="158">
        <v>1.0</v>
      </c>
      <c r="EE78" s="158">
        <v>1.0</v>
      </c>
      <c r="EF78" s="158">
        <v>1.0</v>
      </c>
      <c r="EG78" s="159">
        <v>1.0</v>
      </c>
      <c r="EH78" s="140"/>
      <c r="EI78" s="160"/>
    </row>
    <row r="79" ht="15.75" customHeight="1">
      <c r="A79" s="162"/>
      <c r="B79" s="163">
        <v>1.0</v>
      </c>
      <c r="C79" s="183">
        <v>75.0</v>
      </c>
      <c r="D79" s="165" t="s">
        <v>225</v>
      </c>
      <c r="E79" s="148">
        <v>1.0</v>
      </c>
      <c r="F79" s="148">
        <v>1.0</v>
      </c>
      <c r="G79" s="167">
        <v>0.0</v>
      </c>
      <c r="H79" s="147"/>
      <c r="I79" s="148">
        <v>0.0</v>
      </c>
      <c r="J79" s="147"/>
      <c r="K79" s="147"/>
      <c r="L79" s="148">
        <v>1.0</v>
      </c>
      <c r="M79" s="150">
        <v>1.0</v>
      </c>
      <c r="N79" s="132"/>
      <c r="O79" s="179">
        <v>0.0</v>
      </c>
      <c r="P79" s="148">
        <v>1.0</v>
      </c>
      <c r="Q79" s="148">
        <v>1.0</v>
      </c>
      <c r="R79" s="148">
        <v>1.0</v>
      </c>
      <c r="S79" s="148">
        <v>1.0</v>
      </c>
      <c r="T79" s="148">
        <v>0.0</v>
      </c>
      <c r="U79" s="152">
        <v>1.0</v>
      </c>
      <c r="V79" s="132"/>
      <c r="W79" s="152">
        <v>0.0</v>
      </c>
      <c r="X79" s="152">
        <v>0.0</v>
      </c>
      <c r="Y79" s="169">
        <v>0.0</v>
      </c>
      <c r="Z79" s="169">
        <v>0.0</v>
      </c>
      <c r="AA79" s="169">
        <v>0.0</v>
      </c>
      <c r="AB79" s="152">
        <v>1.0</v>
      </c>
      <c r="AC79" s="180">
        <v>1.0</v>
      </c>
      <c r="AD79" s="43"/>
      <c r="AE79" s="181">
        <v>0.0</v>
      </c>
      <c r="AF79" s="152">
        <v>0.0</v>
      </c>
      <c r="AG79" s="152">
        <v>1.0</v>
      </c>
      <c r="AH79" s="152">
        <v>0.0</v>
      </c>
      <c r="AI79" s="157">
        <v>1.0</v>
      </c>
      <c r="AJ79" s="158">
        <v>0.0</v>
      </c>
      <c r="AK79" s="158">
        <v>0.0</v>
      </c>
      <c r="AL79" s="158"/>
      <c r="AM79" s="158"/>
      <c r="AN79" s="158">
        <v>1.0</v>
      </c>
      <c r="AO79" s="158">
        <v>0.0</v>
      </c>
      <c r="AP79" s="158">
        <v>0.0</v>
      </c>
      <c r="AQ79" s="158">
        <v>1.0</v>
      </c>
      <c r="AR79" s="158"/>
      <c r="AS79" s="140"/>
      <c r="AT79" s="158">
        <v>1.0</v>
      </c>
      <c r="AU79" s="158">
        <v>1.0</v>
      </c>
      <c r="AV79" s="158">
        <v>1.0</v>
      </c>
      <c r="AW79" s="158">
        <v>1.0</v>
      </c>
      <c r="AX79" s="158">
        <v>0.0</v>
      </c>
      <c r="AY79" s="158">
        <v>1.0</v>
      </c>
      <c r="AZ79" s="158">
        <v>1.0</v>
      </c>
      <c r="BA79" s="158">
        <v>0.0</v>
      </c>
      <c r="BB79" s="158">
        <v>1.0</v>
      </c>
      <c r="BC79" s="140"/>
      <c r="BD79" s="158"/>
      <c r="BE79" s="158"/>
      <c r="BF79" s="158"/>
      <c r="BG79" s="140"/>
      <c r="BH79" s="158"/>
      <c r="BI79" s="158"/>
      <c r="BJ79" s="158"/>
      <c r="BK79" s="158"/>
      <c r="BL79" s="158"/>
      <c r="BM79" s="158"/>
      <c r="BN79" s="158">
        <v>1.0</v>
      </c>
      <c r="BO79" s="158"/>
      <c r="BP79" s="158"/>
      <c r="BQ79" s="140"/>
      <c r="BR79" s="158">
        <v>1.0</v>
      </c>
      <c r="BS79" s="158">
        <v>1.0</v>
      </c>
      <c r="BT79" s="158"/>
      <c r="BU79" s="158"/>
      <c r="BV79" s="158"/>
      <c r="BW79" s="158"/>
      <c r="BX79" s="158"/>
      <c r="BY79" s="140"/>
      <c r="BZ79" s="166">
        <v>0.0</v>
      </c>
      <c r="CA79" s="158">
        <v>1.0</v>
      </c>
      <c r="CB79" s="158">
        <v>1.0</v>
      </c>
      <c r="CC79" s="158"/>
      <c r="CD79" s="158">
        <v>0.0</v>
      </c>
      <c r="CE79" s="158">
        <v>1.0</v>
      </c>
      <c r="CF79" s="158">
        <v>0.0</v>
      </c>
      <c r="CG79" s="158">
        <v>0.0</v>
      </c>
      <c r="CH79" s="158">
        <v>0.0</v>
      </c>
      <c r="CI79" s="158">
        <v>0.0</v>
      </c>
      <c r="CJ79" s="158">
        <v>1.0</v>
      </c>
      <c r="CK79" s="158">
        <v>0.0</v>
      </c>
      <c r="CL79" s="158">
        <v>1.0</v>
      </c>
      <c r="CM79" s="158">
        <v>0.0</v>
      </c>
      <c r="CN79" s="158">
        <v>0.0</v>
      </c>
      <c r="CO79" s="158">
        <v>1.0</v>
      </c>
      <c r="CP79" s="158">
        <v>0.0</v>
      </c>
      <c r="CQ79" s="140"/>
      <c r="CR79" s="158">
        <v>1.0</v>
      </c>
      <c r="CS79" s="158">
        <v>0.0</v>
      </c>
      <c r="CT79" s="158">
        <v>0.0</v>
      </c>
      <c r="CU79" s="158">
        <v>1.0</v>
      </c>
      <c r="CV79" s="158">
        <v>0.0</v>
      </c>
      <c r="CW79" s="158"/>
      <c r="CX79" s="158">
        <v>0.0</v>
      </c>
      <c r="CY79" s="158">
        <v>1.0</v>
      </c>
      <c r="CZ79" s="159">
        <v>0.0</v>
      </c>
      <c r="DA79" s="140"/>
      <c r="DB79" s="160"/>
      <c r="DC79" s="158">
        <v>1.0</v>
      </c>
      <c r="DD79" s="158">
        <v>1.0</v>
      </c>
      <c r="DE79" s="158"/>
      <c r="DF79" s="158">
        <v>1.0</v>
      </c>
      <c r="DG79" s="158">
        <v>0.0</v>
      </c>
      <c r="DH79" s="158">
        <v>1.0</v>
      </c>
      <c r="DI79" s="158"/>
      <c r="DJ79" s="140"/>
      <c r="DK79" s="158">
        <v>1.0</v>
      </c>
      <c r="DL79" s="158">
        <v>1.0</v>
      </c>
      <c r="DM79" s="158">
        <v>1.0</v>
      </c>
      <c r="DN79" s="158">
        <v>1.0</v>
      </c>
      <c r="DO79" s="158">
        <v>1.0</v>
      </c>
      <c r="DP79" s="158">
        <v>1.0</v>
      </c>
      <c r="DQ79" s="158">
        <v>1.0</v>
      </c>
      <c r="DR79" s="158">
        <v>1.0</v>
      </c>
      <c r="DS79" s="158">
        <v>1.0</v>
      </c>
      <c r="DT79" s="115"/>
      <c r="DU79" s="158">
        <v>0.0</v>
      </c>
      <c r="DV79" s="158">
        <v>1.0</v>
      </c>
      <c r="DW79" s="158"/>
      <c r="DX79" s="158"/>
      <c r="DY79" s="158">
        <v>1.0</v>
      </c>
      <c r="DZ79" s="158"/>
      <c r="EA79" s="166">
        <v>0.0</v>
      </c>
      <c r="EB79" s="158">
        <v>0.0</v>
      </c>
      <c r="EC79" s="158">
        <v>1.0</v>
      </c>
      <c r="ED79" s="158">
        <v>1.0</v>
      </c>
      <c r="EE79" s="158">
        <v>1.0</v>
      </c>
      <c r="EF79" s="158">
        <v>1.0</v>
      </c>
      <c r="EG79" s="159">
        <v>1.0</v>
      </c>
      <c r="EH79" s="140"/>
      <c r="EI79" s="160"/>
    </row>
    <row r="80" ht="15.75" customHeight="1">
      <c r="A80" s="162"/>
      <c r="B80" s="163">
        <v>1.0</v>
      </c>
      <c r="C80" s="183">
        <v>76.0</v>
      </c>
      <c r="D80" s="165" t="s">
        <v>226</v>
      </c>
      <c r="E80" s="148">
        <v>1.0</v>
      </c>
      <c r="F80" s="148">
        <v>1.0</v>
      </c>
      <c r="G80" s="148">
        <v>1.0</v>
      </c>
      <c r="H80" s="147"/>
      <c r="I80" s="148">
        <v>0.0</v>
      </c>
      <c r="J80" s="147"/>
      <c r="K80" s="147"/>
      <c r="L80" s="148">
        <v>1.0</v>
      </c>
      <c r="M80" s="150">
        <v>1.0</v>
      </c>
      <c r="N80" s="132"/>
      <c r="O80" s="179">
        <v>0.0</v>
      </c>
      <c r="P80" s="148">
        <v>1.0</v>
      </c>
      <c r="Q80" s="148">
        <v>1.0</v>
      </c>
      <c r="R80" s="148">
        <v>1.0</v>
      </c>
      <c r="S80" s="148">
        <v>1.0</v>
      </c>
      <c r="T80" s="148">
        <v>0.0</v>
      </c>
      <c r="U80" s="152">
        <v>1.0</v>
      </c>
      <c r="V80" s="132"/>
      <c r="W80" s="152">
        <v>0.0</v>
      </c>
      <c r="X80" s="152">
        <v>0.0</v>
      </c>
      <c r="Y80" s="152">
        <v>1.0</v>
      </c>
      <c r="Z80" s="152">
        <v>1.0</v>
      </c>
      <c r="AA80" s="152">
        <v>1.0</v>
      </c>
      <c r="AB80" s="152">
        <v>1.0</v>
      </c>
      <c r="AC80" s="180">
        <v>1.0</v>
      </c>
      <c r="AD80" s="43"/>
      <c r="AE80" s="181">
        <v>0.0</v>
      </c>
      <c r="AF80" s="152">
        <v>0.0</v>
      </c>
      <c r="AG80" s="152">
        <v>1.0</v>
      </c>
      <c r="AH80" s="152">
        <v>0.0</v>
      </c>
      <c r="AI80" s="157">
        <v>1.0</v>
      </c>
      <c r="AJ80" s="158">
        <v>0.0</v>
      </c>
      <c r="AK80" s="158">
        <v>0.0</v>
      </c>
      <c r="AL80" s="158"/>
      <c r="AM80" s="158"/>
      <c r="AN80" s="158">
        <v>1.0</v>
      </c>
      <c r="AO80" s="158">
        <v>0.0</v>
      </c>
      <c r="AP80" s="158">
        <v>0.0</v>
      </c>
      <c r="AQ80" s="158">
        <v>1.0</v>
      </c>
      <c r="AR80" s="158"/>
      <c r="AS80" s="140"/>
      <c r="AT80" s="158">
        <v>1.0</v>
      </c>
      <c r="AU80" s="158">
        <v>1.0</v>
      </c>
      <c r="AV80" s="158">
        <v>1.0</v>
      </c>
      <c r="AW80" s="158">
        <v>1.0</v>
      </c>
      <c r="AX80" s="158">
        <v>0.0</v>
      </c>
      <c r="AY80" s="158">
        <v>1.0</v>
      </c>
      <c r="AZ80" s="158">
        <v>1.0</v>
      </c>
      <c r="BA80" s="158">
        <v>0.0</v>
      </c>
      <c r="BB80" s="158">
        <v>1.0</v>
      </c>
      <c r="BC80" s="140"/>
      <c r="BD80" s="158"/>
      <c r="BE80" s="158"/>
      <c r="BF80" s="158"/>
      <c r="BG80" s="140"/>
      <c r="BH80" s="158"/>
      <c r="BI80" s="158"/>
      <c r="BJ80" s="158"/>
      <c r="BK80" s="158"/>
      <c r="BL80" s="158"/>
      <c r="BM80" s="158"/>
      <c r="BN80" s="158">
        <v>1.0</v>
      </c>
      <c r="BO80" s="158"/>
      <c r="BP80" s="158"/>
      <c r="BQ80" s="140"/>
      <c r="BR80" s="158">
        <v>1.0</v>
      </c>
      <c r="BS80" s="158">
        <v>1.0</v>
      </c>
      <c r="BT80" s="158"/>
      <c r="BU80" s="158"/>
      <c r="BV80" s="158"/>
      <c r="BW80" s="158"/>
      <c r="BX80" s="158"/>
      <c r="BY80" s="140"/>
      <c r="BZ80" s="158">
        <v>1.0</v>
      </c>
      <c r="CA80" s="158">
        <v>1.0</v>
      </c>
      <c r="CB80" s="158">
        <v>1.0</v>
      </c>
      <c r="CC80" s="158"/>
      <c r="CD80" s="158">
        <v>0.0</v>
      </c>
      <c r="CE80" s="158">
        <v>1.0</v>
      </c>
      <c r="CF80" s="158">
        <v>0.0</v>
      </c>
      <c r="CG80" s="158">
        <v>0.0</v>
      </c>
      <c r="CH80" s="158">
        <v>0.0</v>
      </c>
      <c r="CI80" s="158">
        <v>0.0</v>
      </c>
      <c r="CJ80" s="158">
        <v>1.0</v>
      </c>
      <c r="CK80" s="158">
        <v>0.0</v>
      </c>
      <c r="CL80" s="158">
        <v>1.0</v>
      </c>
      <c r="CM80" s="158">
        <v>0.0</v>
      </c>
      <c r="CN80" s="158">
        <v>0.0</v>
      </c>
      <c r="CO80" s="158">
        <v>1.0</v>
      </c>
      <c r="CP80" s="158">
        <v>0.0</v>
      </c>
      <c r="CQ80" s="140"/>
      <c r="CR80" s="158">
        <v>1.0</v>
      </c>
      <c r="CS80" s="158">
        <v>0.0</v>
      </c>
      <c r="CT80" s="158">
        <v>0.0</v>
      </c>
      <c r="CU80" s="158">
        <v>1.0</v>
      </c>
      <c r="CV80" s="158">
        <v>0.0</v>
      </c>
      <c r="CW80" s="158"/>
      <c r="CX80" s="158">
        <v>0.0</v>
      </c>
      <c r="CY80" s="158">
        <v>1.0</v>
      </c>
      <c r="CZ80" s="159"/>
      <c r="DA80" s="140"/>
      <c r="DB80" s="160"/>
      <c r="DC80" s="158">
        <v>1.0</v>
      </c>
      <c r="DD80" s="158">
        <v>1.0</v>
      </c>
      <c r="DE80" s="158"/>
      <c r="DF80" s="158">
        <v>1.0</v>
      </c>
      <c r="DG80" s="158">
        <v>0.0</v>
      </c>
      <c r="DH80" s="158">
        <v>1.0</v>
      </c>
      <c r="DI80" s="158"/>
      <c r="DJ80" s="140"/>
      <c r="DK80" s="158">
        <v>1.0</v>
      </c>
      <c r="DL80" s="158">
        <v>1.0</v>
      </c>
      <c r="DM80" s="158">
        <v>1.0</v>
      </c>
      <c r="DN80" s="158">
        <v>1.0</v>
      </c>
      <c r="DO80" s="158">
        <v>1.0</v>
      </c>
      <c r="DP80" s="158">
        <v>1.0</v>
      </c>
      <c r="DQ80" s="158">
        <v>1.0</v>
      </c>
      <c r="DR80" s="158">
        <v>1.0</v>
      </c>
      <c r="DS80" s="158">
        <v>1.0</v>
      </c>
      <c r="DT80" s="115"/>
      <c r="DU80" s="158">
        <v>0.0</v>
      </c>
      <c r="DV80" s="158">
        <v>1.0</v>
      </c>
      <c r="DW80" s="158"/>
      <c r="DX80" s="158"/>
      <c r="DY80" s="158">
        <v>1.0</v>
      </c>
      <c r="DZ80" s="158"/>
      <c r="EA80" s="158">
        <v>1.0</v>
      </c>
      <c r="EB80" s="158">
        <v>0.0</v>
      </c>
      <c r="EC80" s="158">
        <v>1.0</v>
      </c>
      <c r="ED80" s="158">
        <v>1.0</v>
      </c>
      <c r="EE80" s="158">
        <v>1.0</v>
      </c>
      <c r="EF80" s="158">
        <v>1.0</v>
      </c>
      <c r="EG80" s="159">
        <v>1.0</v>
      </c>
      <c r="EH80" s="140"/>
      <c r="EI80" s="160"/>
    </row>
    <row r="81" ht="15.75" customHeight="1">
      <c r="A81" s="162"/>
      <c r="B81" s="163">
        <v>1.0</v>
      </c>
      <c r="C81" s="183">
        <v>77.0</v>
      </c>
      <c r="D81" s="165" t="s">
        <v>227</v>
      </c>
      <c r="E81" s="148">
        <v>1.0</v>
      </c>
      <c r="F81" s="148">
        <v>1.0</v>
      </c>
      <c r="G81" s="148">
        <v>1.0</v>
      </c>
      <c r="H81" s="147"/>
      <c r="I81" s="148">
        <v>0.0</v>
      </c>
      <c r="J81" s="147"/>
      <c r="K81" s="147"/>
      <c r="L81" s="148">
        <v>1.0</v>
      </c>
      <c r="M81" s="150">
        <v>1.0</v>
      </c>
      <c r="N81" s="132"/>
      <c r="O81" s="179">
        <v>0.0</v>
      </c>
      <c r="P81" s="148">
        <v>1.0</v>
      </c>
      <c r="Q81" s="148">
        <v>1.0</v>
      </c>
      <c r="R81" s="148">
        <v>1.0</v>
      </c>
      <c r="S81" s="148">
        <v>1.0</v>
      </c>
      <c r="T81" s="148">
        <v>0.0</v>
      </c>
      <c r="U81" s="152">
        <v>1.0</v>
      </c>
      <c r="V81" s="132"/>
      <c r="W81" s="152">
        <v>0.0</v>
      </c>
      <c r="X81" s="152">
        <v>0.0</v>
      </c>
      <c r="Y81" s="152">
        <v>1.0</v>
      </c>
      <c r="Z81" s="152">
        <v>1.0</v>
      </c>
      <c r="AA81" s="152">
        <v>1.0</v>
      </c>
      <c r="AB81" s="152">
        <v>1.0</v>
      </c>
      <c r="AC81" s="180">
        <v>1.0</v>
      </c>
      <c r="AD81" s="43"/>
      <c r="AE81" s="181">
        <v>0.0</v>
      </c>
      <c r="AF81" s="152">
        <v>0.0</v>
      </c>
      <c r="AG81" s="152">
        <v>1.0</v>
      </c>
      <c r="AH81" s="152">
        <v>0.0</v>
      </c>
      <c r="AI81" s="157">
        <v>1.0</v>
      </c>
      <c r="AJ81" s="158">
        <v>0.0</v>
      </c>
      <c r="AK81" s="158">
        <v>0.0</v>
      </c>
      <c r="AL81" s="158"/>
      <c r="AM81" s="158"/>
      <c r="AN81" s="158">
        <v>1.0</v>
      </c>
      <c r="AO81" s="158">
        <v>0.0</v>
      </c>
      <c r="AP81" s="158">
        <v>0.0</v>
      </c>
      <c r="AQ81" s="158">
        <v>1.0</v>
      </c>
      <c r="AR81" s="158"/>
      <c r="AS81" s="140"/>
      <c r="AT81" s="158">
        <v>1.0</v>
      </c>
      <c r="AU81" s="158">
        <v>1.0</v>
      </c>
      <c r="AV81" s="158">
        <v>1.0</v>
      </c>
      <c r="AW81" s="158">
        <v>1.0</v>
      </c>
      <c r="AX81" s="158">
        <v>0.0</v>
      </c>
      <c r="AY81" s="158">
        <v>1.0</v>
      </c>
      <c r="AZ81" s="158">
        <v>1.0</v>
      </c>
      <c r="BA81" s="158">
        <v>0.0</v>
      </c>
      <c r="BB81" s="158">
        <v>1.0</v>
      </c>
      <c r="BC81" s="140"/>
      <c r="BD81" s="158"/>
      <c r="BE81" s="158"/>
      <c r="BF81" s="158"/>
      <c r="BG81" s="140"/>
      <c r="BH81" s="158"/>
      <c r="BI81" s="158"/>
      <c r="BJ81" s="158"/>
      <c r="BK81" s="158"/>
      <c r="BL81" s="158"/>
      <c r="BM81" s="158"/>
      <c r="BN81" s="158">
        <v>1.0</v>
      </c>
      <c r="BO81" s="158"/>
      <c r="BP81" s="158"/>
      <c r="BQ81" s="140"/>
      <c r="BR81" s="158">
        <v>1.0</v>
      </c>
      <c r="BS81" s="158">
        <v>1.0</v>
      </c>
      <c r="BT81" s="158"/>
      <c r="BU81" s="158"/>
      <c r="BV81" s="158"/>
      <c r="BW81" s="158"/>
      <c r="BX81" s="158"/>
      <c r="BY81" s="140"/>
      <c r="BZ81" s="170">
        <v>1.0</v>
      </c>
      <c r="CA81" s="158">
        <v>1.0</v>
      </c>
      <c r="CB81" s="158">
        <v>1.0</v>
      </c>
      <c r="CC81" s="158"/>
      <c r="CD81" s="158">
        <v>0.0</v>
      </c>
      <c r="CE81" s="158">
        <v>1.0</v>
      </c>
      <c r="CF81" s="158">
        <v>0.0</v>
      </c>
      <c r="CG81" s="158">
        <v>0.0</v>
      </c>
      <c r="CH81" s="158">
        <v>0.0</v>
      </c>
      <c r="CI81" s="158">
        <v>0.0</v>
      </c>
      <c r="CJ81" s="158">
        <v>1.0</v>
      </c>
      <c r="CK81" s="158">
        <v>0.0</v>
      </c>
      <c r="CL81" s="158">
        <v>1.0</v>
      </c>
      <c r="CM81" s="158">
        <v>0.0</v>
      </c>
      <c r="CN81" s="158">
        <v>0.0</v>
      </c>
      <c r="CO81" s="158"/>
      <c r="CP81" s="158">
        <v>0.0</v>
      </c>
      <c r="CQ81" s="140"/>
      <c r="CR81" s="158">
        <v>1.0</v>
      </c>
      <c r="CS81" s="158">
        <v>0.0</v>
      </c>
      <c r="CT81" s="158">
        <v>0.0</v>
      </c>
      <c r="CU81" s="158">
        <v>1.0</v>
      </c>
      <c r="CV81" s="158">
        <v>0.0</v>
      </c>
      <c r="CW81" s="158"/>
      <c r="CX81" s="158">
        <v>0.0</v>
      </c>
      <c r="CY81" s="158">
        <v>1.0</v>
      </c>
      <c r="CZ81" s="159"/>
      <c r="DA81" s="140"/>
      <c r="DB81" s="160"/>
      <c r="DC81" s="158">
        <v>1.0</v>
      </c>
      <c r="DD81" s="158">
        <v>1.0</v>
      </c>
      <c r="DE81" s="158"/>
      <c r="DF81" s="158">
        <v>1.0</v>
      </c>
      <c r="DG81" s="158">
        <v>0.0</v>
      </c>
      <c r="DH81" s="158">
        <v>1.0</v>
      </c>
      <c r="DI81" s="158"/>
      <c r="DJ81" s="140"/>
      <c r="DK81" s="158">
        <v>1.0</v>
      </c>
      <c r="DL81" s="158">
        <v>1.0</v>
      </c>
      <c r="DM81" s="158">
        <v>1.0</v>
      </c>
      <c r="DN81" s="158">
        <v>1.0</v>
      </c>
      <c r="DO81" s="158">
        <v>1.0</v>
      </c>
      <c r="DP81" s="158">
        <v>1.0</v>
      </c>
      <c r="DQ81" s="158">
        <v>1.0</v>
      </c>
      <c r="DR81" s="158">
        <v>1.0</v>
      </c>
      <c r="DS81" s="158">
        <v>1.0</v>
      </c>
      <c r="DT81" s="115"/>
      <c r="DU81" s="158">
        <v>0.0</v>
      </c>
      <c r="DV81" s="158">
        <v>1.0</v>
      </c>
      <c r="DW81" s="158"/>
      <c r="DX81" s="158"/>
      <c r="DY81" s="158">
        <v>1.0</v>
      </c>
      <c r="DZ81" s="158"/>
      <c r="EA81" s="158">
        <v>1.0</v>
      </c>
      <c r="EB81" s="158">
        <v>0.0</v>
      </c>
      <c r="EC81" s="158">
        <v>1.0</v>
      </c>
      <c r="ED81" s="158">
        <v>1.0</v>
      </c>
      <c r="EE81" s="158">
        <v>1.0</v>
      </c>
      <c r="EF81" s="158">
        <v>1.0</v>
      </c>
      <c r="EG81" s="159">
        <v>1.0</v>
      </c>
      <c r="EH81" s="140"/>
      <c r="EI81" s="160"/>
    </row>
    <row r="82" ht="53.25" customHeight="1">
      <c r="A82" s="174"/>
      <c r="B82" s="204">
        <v>1.0</v>
      </c>
      <c r="C82" s="205">
        <v>78.0</v>
      </c>
      <c r="D82" s="206" t="s">
        <v>228</v>
      </c>
      <c r="E82" s="148">
        <v>1.0</v>
      </c>
      <c r="F82" s="148">
        <v>1.0</v>
      </c>
      <c r="G82" s="148">
        <v>1.0</v>
      </c>
      <c r="H82" s="147"/>
      <c r="I82" s="148">
        <v>9.0</v>
      </c>
      <c r="J82" s="147"/>
      <c r="K82" s="147"/>
      <c r="L82" s="148">
        <v>1.0</v>
      </c>
      <c r="M82" s="150">
        <v>1.0</v>
      </c>
      <c r="N82" s="132"/>
      <c r="O82" s="179">
        <v>9.0</v>
      </c>
      <c r="P82" s="148">
        <v>1.0</v>
      </c>
      <c r="Q82" s="148">
        <v>1.0</v>
      </c>
      <c r="R82" s="148">
        <v>1.0</v>
      </c>
      <c r="S82" s="148">
        <v>9.0</v>
      </c>
      <c r="T82" s="148">
        <v>9.0</v>
      </c>
      <c r="U82" s="152">
        <v>1.0</v>
      </c>
      <c r="V82" s="132"/>
      <c r="W82" s="152">
        <v>9.0</v>
      </c>
      <c r="X82" s="152">
        <v>9.0</v>
      </c>
      <c r="Y82" s="152">
        <v>1.0</v>
      </c>
      <c r="Z82" s="152">
        <v>1.0</v>
      </c>
      <c r="AA82" s="152">
        <v>1.0</v>
      </c>
      <c r="AB82" s="152">
        <v>1.0</v>
      </c>
      <c r="AC82" s="180">
        <v>1.0</v>
      </c>
      <c r="AD82" s="43"/>
      <c r="AE82" s="181">
        <v>9.0</v>
      </c>
      <c r="AF82" s="152">
        <v>9.0</v>
      </c>
      <c r="AG82" s="152">
        <v>1.0</v>
      </c>
      <c r="AH82" s="152">
        <v>9.0</v>
      </c>
      <c r="AI82" s="157">
        <v>1.0</v>
      </c>
      <c r="AJ82" s="158">
        <v>9.0</v>
      </c>
      <c r="AK82" s="158">
        <v>9.0</v>
      </c>
      <c r="AL82" s="158"/>
      <c r="AM82" s="158"/>
      <c r="AN82" s="158">
        <v>1.0</v>
      </c>
      <c r="AO82" s="158">
        <v>9.0</v>
      </c>
      <c r="AP82" s="158">
        <v>9.0</v>
      </c>
      <c r="AQ82" s="158">
        <v>1.0</v>
      </c>
      <c r="AR82" s="158"/>
      <c r="AS82" s="140"/>
      <c r="AT82" s="158">
        <v>1.0</v>
      </c>
      <c r="AU82" s="158">
        <v>1.0</v>
      </c>
      <c r="AV82" s="158">
        <v>1.0</v>
      </c>
      <c r="AW82" s="158">
        <v>1.0</v>
      </c>
      <c r="AX82" s="158">
        <v>9.0</v>
      </c>
      <c r="AY82" s="158">
        <v>1.0</v>
      </c>
      <c r="AZ82" s="158">
        <v>1.0</v>
      </c>
      <c r="BA82" s="158">
        <v>9.0</v>
      </c>
      <c r="BB82" s="158">
        <v>1.0</v>
      </c>
      <c r="BC82" s="140"/>
      <c r="BD82" s="158"/>
      <c r="BE82" s="158"/>
      <c r="BF82" s="158"/>
      <c r="BG82" s="140"/>
      <c r="BH82" s="158"/>
      <c r="BI82" s="158"/>
      <c r="BJ82" s="158"/>
      <c r="BK82" s="158"/>
      <c r="BL82" s="158"/>
      <c r="BM82" s="158"/>
      <c r="BN82" s="158">
        <v>1.0</v>
      </c>
      <c r="BO82" s="158"/>
      <c r="BP82" s="158"/>
      <c r="BQ82" s="140"/>
      <c r="BR82" s="158">
        <v>1.0</v>
      </c>
      <c r="BS82" s="158">
        <v>1.0</v>
      </c>
      <c r="BT82" s="158"/>
      <c r="BU82" s="158"/>
      <c r="BV82" s="158"/>
      <c r="BW82" s="158"/>
      <c r="BX82" s="158"/>
      <c r="BY82" s="140"/>
      <c r="BZ82" s="158">
        <v>1.0</v>
      </c>
      <c r="CA82" s="158">
        <v>1.0</v>
      </c>
      <c r="CB82" s="158">
        <v>1.0</v>
      </c>
      <c r="CC82" s="158"/>
      <c r="CD82" s="158">
        <v>9.0</v>
      </c>
      <c r="CE82" s="158">
        <v>1.0</v>
      </c>
      <c r="CF82" s="158">
        <v>9.0</v>
      </c>
      <c r="CG82" s="158">
        <v>9.0</v>
      </c>
      <c r="CH82" s="158">
        <v>9.0</v>
      </c>
      <c r="CI82" s="158">
        <v>9.0</v>
      </c>
      <c r="CJ82" s="158">
        <v>1.0</v>
      </c>
      <c r="CK82" s="158">
        <v>9.0</v>
      </c>
      <c r="CL82" s="158">
        <v>1.0</v>
      </c>
      <c r="CM82" s="158">
        <v>9.0</v>
      </c>
      <c r="CN82" s="158">
        <v>9.0</v>
      </c>
      <c r="CO82" s="158">
        <v>1.0</v>
      </c>
      <c r="CP82" s="158">
        <v>9.0</v>
      </c>
      <c r="CQ82" s="140"/>
      <c r="CR82" s="158">
        <v>1.0</v>
      </c>
      <c r="CS82" s="158">
        <v>9.0</v>
      </c>
      <c r="CT82" s="158">
        <v>9.0</v>
      </c>
      <c r="CU82" s="158">
        <v>1.0</v>
      </c>
      <c r="CV82" s="158">
        <v>9.0</v>
      </c>
      <c r="CW82" s="158"/>
      <c r="CX82" s="158">
        <v>9.0</v>
      </c>
      <c r="CY82" s="158">
        <v>1.0</v>
      </c>
      <c r="CZ82" s="159"/>
      <c r="DA82" s="140"/>
      <c r="DB82" s="160"/>
      <c r="DC82" s="158">
        <v>1.0</v>
      </c>
      <c r="DD82" s="158">
        <v>1.0</v>
      </c>
      <c r="DE82" s="158"/>
      <c r="DF82" s="158">
        <v>1.0</v>
      </c>
      <c r="DG82" s="158">
        <v>9.0</v>
      </c>
      <c r="DH82" s="158">
        <v>1.0</v>
      </c>
      <c r="DI82" s="158"/>
      <c r="DJ82" s="140"/>
      <c r="DK82" s="158">
        <v>1.0</v>
      </c>
      <c r="DL82" s="158">
        <v>1.0</v>
      </c>
      <c r="DM82" s="158">
        <v>1.0</v>
      </c>
      <c r="DN82" s="158">
        <v>1.0</v>
      </c>
      <c r="DO82" s="158">
        <v>1.0</v>
      </c>
      <c r="DP82" s="158">
        <v>1.0</v>
      </c>
      <c r="DQ82" s="158">
        <v>1.0</v>
      </c>
      <c r="DR82" s="158">
        <v>1.0</v>
      </c>
      <c r="DS82" s="158">
        <v>1.0</v>
      </c>
      <c r="DT82" s="115"/>
      <c r="DU82" s="158">
        <v>9.0</v>
      </c>
      <c r="DV82" s="158">
        <v>1.0</v>
      </c>
      <c r="DW82" s="158"/>
      <c r="DX82" s="158"/>
      <c r="DY82" s="158">
        <v>1.0</v>
      </c>
      <c r="DZ82" s="158"/>
      <c r="EA82" s="158">
        <v>1.0</v>
      </c>
      <c r="EB82" s="158">
        <v>9.0</v>
      </c>
      <c r="EC82" s="158">
        <v>1.0</v>
      </c>
      <c r="ED82" s="158">
        <v>1.0</v>
      </c>
      <c r="EE82" s="158">
        <v>1.0</v>
      </c>
      <c r="EF82" s="158">
        <v>1.0</v>
      </c>
      <c r="EG82" s="159">
        <v>1.0</v>
      </c>
      <c r="EH82" s="140"/>
      <c r="EI82" s="160"/>
    </row>
    <row r="83" ht="15.75" customHeight="1">
      <c r="A83" s="143" t="s">
        <v>229</v>
      </c>
      <c r="B83" s="207">
        <v>1.0</v>
      </c>
      <c r="C83" s="208">
        <v>79.0</v>
      </c>
      <c r="D83" s="209" t="s">
        <v>230</v>
      </c>
      <c r="E83" s="147"/>
      <c r="F83" s="147"/>
      <c r="G83" s="147"/>
      <c r="H83" s="147"/>
      <c r="I83" s="148">
        <v>0.0</v>
      </c>
      <c r="J83" s="147"/>
      <c r="K83" s="147"/>
      <c r="L83" s="147"/>
      <c r="M83" s="197"/>
      <c r="N83" s="132"/>
      <c r="O83" s="179">
        <v>0.0</v>
      </c>
      <c r="P83" s="147"/>
      <c r="Q83" s="147"/>
      <c r="R83" s="147"/>
      <c r="S83" s="148">
        <v>0.0</v>
      </c>
      <c r="T83" s="148">
        <v>0.0</v>
      </c>
      <c r="U83" s="153"/>
      <c r="V83" s="132"/>
      <c r="W83" s="152">
        <v>0.0</v>
      </c>
      <c r="X83" s="152">
        <v>0.0</v>
      </c>
      <c r="Y83" s="153"/>
      <c r="Z83" s="153"/>
      <c r="AA83" s="153"/>
      <c r="AB83" s="153"/>
      <c r="AC83" s="155"/>
      <c r="AD83" s="43"/>
      <c r="AE83" s="181">
        <v>0.0</v>
      </c>
      <c r="AF83" s="152">
        <v>0.0</v>
      </c>
      <c r="AG83" s="153"/>
      <c r="AH83" s="152">
        <v>0.0</v>
      </c>
      <c r="AI83" s="202"/>
      <c r="AJ83" s="158">
        <v>0.0</v>
      </c>
      <c r="AK83" s="158">
        <v>0.0</v>
      </c>
      <c r="AL83" s="161"/>
      <c r="AM83" s="158">
        <v>1.0</v>
      </c>
      <c r="AN83" s="161"/>
      <c r="AO83" s="158">
        <v>0.0</v>
      </c>
      <c r="AP83" s="158">
        <v>0.0</v>
      </c>
      <c r="AQ83" s="158"/>
      <c r="AR83" s="158">
        <v>1.0</v>
      </c>
      <c r="AS83" s="173"/>
      <c r="AT83" s="161"/>
      <c r="AU83" s="161"/>
      <c r="AV83" s="161"/>
      <c r="AW83" s="161"/>
      <c r="AX83" s="158">
        <v>0.0</v>
      </c>
      <c r="AY83" s="161"/>
      <c r="AZ83" s="161"/>
      <c r="BA83" s="158">
        <v>0.0</v>
      </c>
      <c r="BB83" s="161"/>
      <c r="BC83" s="173"/>
      <c r="BD83" s="161"/>
      <c r="BE83" s="161"/>
      <c r="BF83" s="158">
        <v>1.0</v>
      </c>
      <c r="BG83" s="173"/>
      <c r="BH83" s="161"/>
      <c r="BI83" s="161"/>
      <c r="BJ83" s="158">
        <v>1.0</v>
      </c>
      <c r="BK83" s="161"/>
      <c r="BL83" s="158">
        <v>1.0</v>
      </c>
      <c r="BM83" s="161"/>
      <c r="BN83" s="161"/>
      <c r="BO83" s="161"/>
      <c r="BP83" s="158">
        <v>1.0</v>
      </c>
      <c r="BQ83" s="173"/>
      <c r="BR83" s="161"/>
      <c r="BS83" s="158"/>
      <c r="BT83" s="158">
        <v>1.0</v>
      </c>
      <c r="BU83" s="161"/>
      <c r="BV83" s="158">
        <v>1.0</v>
      </c>
      <c r="BW83" s="158">
        <v>1.0</v>
      </c>
      <c r="BX83" s="158">
        <v>1.0</v>
      </c>
      <c r="BY83" s="173"/>
      <c r="BZ83" s="161"/>
      <c r="CA83" s="161"/>
      <c r="CB83" s="161"/>
      <c r="CC83" s="161"/>
      <c r="CD83" s="158">
        <v>0.0</v>
      </c>
      <c r="CE83" s="161"/>
      <c r="CF83" s="158">
        <v>0.0</v>
      </c>
      <c r="CG83" s="158">
        <v>0.0</v>
      </c>
      <c r="CH83" s="158">
        <v>0.0</v>
      </c>
      <c r="CI83" s="158">
        <v>0.0</v>
      </c>
      <c r="CJ83" s="161"/>
      <c r="CK83" s="158">
        <v>0.0</v>
      </c>
      <c r="CL83" s="161"/>
      <c r="CM83" s="158">
        <v>0.0</v>
      </c>
      <c r="CN83" s="158">
        <v>0.0</v>
      </c>
      <c r="CO83" s="161"/>
      <c r="CP83" s="158">
        <v>0.0</v>
      </c>
      <c r="CQ83" s="173"/>
      <c r="CR83" s="161"/>
      <c r="CS83" s="158">
        <v>0.0</v>
      </c>
      <c r="CT83" s="158">
        <v>0.0</v>
      </c>
      <c r="CU83" s="158"/>
      <c r="CV83" s="158">
        <v>0.0</v>
      </c>
      <c r="CW83" s="161"/>
      <c r="CX83" s="158">
        <v>0.0</v>
      </c>
      <c r="CY83" s="161"/>
      <c r="CZ83" s="201"/>
      <c r="DA83" s="173"/>
      <c r="DB83" s="182"/>
      <c r="DC83" s="161"/>
      <c r="DD83" s="161"/>
      <c r="DE83" s="161"/>
      <c r="DF83" s="158"/>
      <c r="DG83" s="158">
        <v>0.0</v>
      </c>
      <c r="DH83" s="158"/>
      <c r="DI83" s="158"/>
      <c r="DJ83" s="140"/>
      <c r="DK83" s="161"/>
      <c r="DL83" s="161"/>
      <c r="DM83" s="161"/>
      <c r="DN83" s="161"/>
      <c r="DO83" s="161"/>
      <c r="DP83" s="158"/>
      <c r="DQ83" s="158"/>
      <c r="DR83" s="158"/>
      <c r="DS83" s="158"/>
      <c r="DT83" s="115"/>
      <c r="DU83" s="158">
        <v>0.0</v>
      </c>
      <c r="DV83" s="158"/>
      <c r="DW83" s="158"/>
      <c r="DX83" s="158">
        <v>1.0</v>
      </c>
      <c r="DY83" s="158"/>
      <c r="DZ83" s="158">
        <v>1.0</v>
      </c>
      <c r="EA83" s="158"/>
      <c r="EB83" s="158">
        <v>0.0</v>
      </c>
      <c r="EC83" s="158"/>
      <c r="ED83" s="158"/>
      <c r="EE83" s="158"/>
      <c r="EF83" s="158"/>
      <c r="EG83" s="159"/>
      <c r="EH83" s="140"/>
      <c r="EI83" s="160"/>
    </row>
    <row r="84" ht="15.75" customHeight="1">
      <c r="A84" s="162"/>
      <c r="B84" s="163">
        <v>1.0</v>
      </c>
      <c r="C84" s="183">
        <v>80.0</v>
      </c>
      <c r="D84" s="165" t="s">
        <v>231</v>
      </c>
      <c r="E84" s="147"/>
      <c r="F84" s="147"/>
      <c r="G84" s="147"/>
      <c r="H84" s="147"/>
      <c r="I84" s="148">
        <v>0.0</v>
      </c>
      <c r="J84" s="147"/>
      <c r="K84" s="147"/>
      <c r="L84" s="147"/>
      <c r="M84" s="197"/>
      <c r="N84" s="132"/>
      <c r="O84" s="179">
        <v>0.0</v>
      </c>
      <c r="P84" s="147"/>
      <c r="Q84" s="147"/>
      <c r="R84" s="147"/>
      <c r="S84" s="148">
        <v>0.0</v>
      </c>
      <c r="T84" s="148">
        <v>0.0</v>
      </c>
      <c r="U84" s="153"/>
      <c r="V84" s="132"/>
      <c r="W84" s="152">
        <v>0.0</v>
      </c>
      <c r="X84" s="152">
        <v>0.0</v>
      </c>
      <c r="Y84" s="153"/>
      <c r="Z84" s="153"/>
      <c r="AA84" s="153"/>
      <c r="AB84" s="153"/>
      <c r="AC84" s="155"/>
      <c r="AD84" s="43"/>
      <c r="AE84" s="181">
        <v>0.0</v>
      </c>
      <c r="AF84" s="152">
        <v>0.0</v>
      </c>
      <c r="AG84" s="153"/>
      <c r="AH84" s="152">
        <v>0.0</v>
      </c>
      <c r="AI84" s="202"/>
      <c r="AJ84" s="158">
        <v>0.0</v>
      </c>
      <c r="AK84" s="158">
        <v>0.0</v>
      </c>
      <c r="AL84" s="161"/>
      <c r="AM84" s="158">
        <v>1.0</v>
      </c>
      <c r="AN84" s="161"/>
      <c r="AO84" s="158">
        <v>0.0</v>
      </c>
      <c r="AP84" s="158">
        <v>0.0</v>
      </c>
      <c r="AQ84" s="158"/>
      <c r="AR84" s="158">
        <v>1.0</v>
      </c>
      <c r="AS84" s="173"/>
      <c r="AT84" s="161"/>
      <c r="AU84" s="161"/>
      <c r="AV84" s="161"/>
      <c r="AW84" s="161"/>
      <c r="AX84" s="158">
        <v>0.0</v>
      </c>
      <c r="AY84" s="161"/>
      <c r="AZ84" s="161"/>
      <c r="BA84" s="158">
        <v>0.0</v>
      </c>
      <c r="BB84" s="161"/>
      <c r="BC84" s="173"/>
      <c r="BD84" s="161"/>
      <c r="BE84" s="161"/>
      <c r="BF84" s="158">
        <v>1.0</v>
      </c>
      <c r="BG84" s="173"/>
      <c r="BH84" s="161"/>
      <c r="BI84" s="161"/>
      <c r="BJ84" s="158">
        <v>1.0</v>
      </c>
      <c r="BK84" s="161"/>
      <c r="BL84" s="158">
        <v>1.0</v>
      </c>
      <c r="BM84" s="161"/>
      <c r="BN84" s="161"/>
      <c r="BO84" s="161"/>
      <c r="BP84" s="158">
        <v>1.0</v>
      </c>
      <c r="BQ84" s="173"/>
      <c r="BR84" s="161"/>
      <c r="BS84" s="158"/>
      <c r="BT84" s="158">
        <v>1.0</v>
      </c>
      <c r="BU84" s="161"/>
      <c r="BV84" s="158">
        <v>1.0</v>
      </c>
      <c r="BW84" s="158">
        <v>1.0</v>
      </c>
      <c r="BX84" s="158">
        <v>1.0</v>
      </c>
      <c r="BY84" s="173"/>
      <c r="BZ84" s="161"/>
      <c r="CA84" s="161"/>
      <c r="CB84" s="161"/>
      <c r="CC84" s="161"/>
      <c r="CD84" s="158">
        <v>0.0</v>
      </c>
      <c r="CE84" s="161"/>
      <c r="CF84" s="158">
        <v>0.0</v>
      </c>
      <c r="CG84" s="158">
        <v>0.0</v>
      </c>
      <c r="CH84" s="158">
        <v>0.0</v>
      </c>
      <c r="CI84" s="158">
        <v>0.0</v>
      </c>
      <c r="CJ84" s="161"/>
      <c r="CK84" s="158">
        <v>0.0</v>
      </c>
      <c r="CL84" s="161"/>
      <c r="CM84" s="158">
        <v>0.0</v>
      </c>
      <c r="CN84" s="158">
        <v>0.0</v>
      </c>
      <c r="CO84" s="161"/>
      <c r="CP84" s="158">
        <v>0.0</v>
      </c>
      <c r="CQ84" s="173"/>
      <c r="CR84" s="161"/>
      <c r="CS84" s="158">
        <v>0.0</v>
      </c>
      <c r="CT84" s="158">
        <v>0.0</v>
      </c>
      <c r="CU84" s="158"/>
      <c r="CV84" s="158">
        <v>0.0</v>
      </c>
      <c r="CW84" s="161"/>
      <c r="CX84" s="158">
        <v>0.0</v>
      </c>
      <c r="CY84" s="161"/>
      <c r="CZ84" s="201"/>
      <c r="DA84" s="173"/>
      <c r="DB84" s="182"/>
      <c r="DC84" s="161"/>
      <c r="DD84" s="161"/>
      <c r="DE84" s="161"/>
      <c r="DF84" s="158"/>
      <c r="DG84" s="158">
        <v>0.0</v>
      </c>
      <c r="DH84" s="158"/>
      <c r="DI84" s="158"/>
      <c r="DJ84" s="140"/>
      <c r="DK84" s="161"/>
      <c r="DL84" s="161"/>
      <c r="DM84" s="161"/>
      <c r="DN84" s="161"/>
      <c r="DO84" s="161"/>
      <c r="DP84" s="158"/>
      <c r="DQ84" s="158"/>
      <c r="DR84" s="158"/>
      <c r="DS84" s="158"/>
      <c r="DT84" s="115"/>
      <c r="DU84" s="158">
        <v>0.0</v>
      </c>
      <c r="DV84" s="158"/>
      <c r="DW84" s="158"/>
      <c r="DX84" s="158">
        <v>1.0</v>
      </c>
      <c r="DY84" s="158"/>
      <c r="DZ84" s="158">
        <v>1.0</v>
      </c>
      <c r="EA84" s="158"/>
      <c r="EB84" s="158">
        <v>0.0</v>
      </c>
      <c r="EC84" s="158"/>
      <c r="ED84" s="158"/>
      <c r="EE84" s="158"/>
      <c r="EF84" s="158"/>
      <c r="EG84" s="159"/>
      <c r="EH84" s="140"/>
      <c r="EI84" s="160"/>
    </row>
    <row r="85" ht="15.75" customHeight="1">
      <c r="A85" s="162"/>
      <c r="B85" s="163">
        <v>1.0</v>
      </c>
      <c r="C85" s="208">
        <v>81.0</v>
      </c>
      <c r="D85" s="165" t="s">
        <v>232</v>
      </c>
      <c r="E85" s="147"/>
      <c r="F85" s="147"/>
      <c r="G85" s="147"/>
      <c r="H85" s="147"/>
      <c r="I85" s="148">
        <v>0.0</v>
      </c>
      <c r="J85" s="147"/>
      <c r="K85" s="147"/>
      <c r="L85" s="147"/>
      <c r="M85" s="197"/>
      <c r="N85" s="132"/>
      <c r="O85" s="179">
        <v>0.0</v>
      </c>
      <c r="P85" s="147"/>
      <c r="Q85" s="147"/>
      <c r="R85" s="147"/>
      <c r="S85" s="148">
        <v>0.0</v>
      </c>
      <c r="T85" s="148">
        <v>0.0</v>
      </c>
      <c r="U85" s="153"/>
      <c r="V85" s="132"/>
      <c r="W85" s="152">
        <v>0.0</v>
      </c>
      <c r="X85" s="152">
        <v>0.0</v>
      </c>
      <c r="Y85" s="153"/>
      <c r="Z85" s="153"/>
      <c r="AA85" s="153"/>
      <c r="AB85" s="153"/>
      <c r="AC85" s="155"/>
      <c r="AD85" s="43"/>
      <c r="AE85" s="181">
        <v>0.0</v>
      </c>
      <c r="AF85" s="152">
        <v>0.0</v>
      </c>
      <c r="AG85" s="153"/>
      <c r="AH85" s="152">
        <v>0.0</v>
      </c>
      <c r="AI85" s="202"/>
      <c r="AJ85" s="158">
        <v>0.0</v>
      </c>
      <c r="AK85" s="158">
        <v>0.0</v>
      </c>
      <c r="AL85" s="161"/>
      <c r="AM85" s="158">
        <v>1.0</v>
      </c>
      <c r="AN85" s="161"/>
      <c r="AO85" s="158">
        <v>0.0</v>
      </c>
      <c r="AP85" s="158">
        <v>0.0</v>
      </c>
      <c r="AQ85" s="161"/>
      <c r="AR85" s="158">
        <v>1.0</v>
      </c>
      <c r="AS85" s="173"/>
      <c r="AT85" s="161"/>
      <c r="AU85" s="161"/>
      <c r="AV85" s="161"/>
      <c r="AW85" s="161"/>
      <c r="AX85" s="158">
        <v>0.0</v>
      </c>
      <c r="AY85" s="161"/>
      <c r="AZ85" s="161"/>
      <c r="BA85" s="158">
        <v>0.0</v>
      </c>
      <c r="BB85" s="161"/>
      <c r="BC85" s="173"/>
      <c r="BD85" s="161"/>
      <c r="BE85" s="161"/>
      <c r="BF85" s="158">
        <v>1.0</v>
      </c>
      <c r="BG85" s="173"/>
      <c r="BH85" s="161"/>
      <c r="BI85" s="161"/>
      <c r="BJ85" s="158">
        <v>1.0</v>
      </c>
      <c r="BK85" s="161"/>
      <c r="BL85" s="158">
        <v>1.0</v>
      </c>
      <c r="BM85" s="161"/>
      <c r="BN85" s="161"/>
      <c r="BO85" s="161"/>
      <c r="BP85" s="158">
        <v>1.0</v>
      </c>
      <c r="BQ85" s="173"/>
      <c r="BR85" s="161"/>
      <c r="BS85" s="158"/>
      <c r="BT85" s="158">
        <v>1.0</v>
      </c>
      <c r="BU85" s="161"/>
      <c r="BV85" s="158">
        <v>1.0</v>
      </c>
      <c r="BW85" s="158">
        <v>1.0</v>
      </c>
      <c r="BX85" s="158">
        <v>1.0</v>
      </c>
      <c r="BY85" s="173"/>
      <c r="BZ85" s="161"/>
      <c r="CA85" s="161"/>
      <c r="CB85" s="161"/>
      <c r="CC85" s="161"/>
      <c r="CD85" s="158">
        <v>0.0</v>
      </c>
      <c r="CE85" s="161"/>
      <c r="CF85" s="158">
        <v>0.0</v>
      </c>
      <c r="CG85" s="158">
        <v>0.0</v>
      </c>
      <c r="CH85" s="158">
        <v>0.0</v>
      </c>
      <c r="CI85" s="158">
        <v>0.0</v>
      </c>
      <c r="CJ85" s="161"/>
      <c r="CK85" s="158">
        <v>0.0</v>
      </c>
      <c r="CL85" s="161"/>
      <c r="CM85" s="158">
        <v>0.0</v>
      </c>
      <c r="CN85" s="158">
        <v>0.0</v>
      </c>
      <c r="CO85" s="161"/>
      <c r="CP85" s="158">
        <v>0.0</v>
      </c>
      <c r="CQ85" s="173"/>
      <c r="CR85" s="161"/>
      <c r="CS85" s="158">
        <v>0.0</v>
      </c>
      <c r="CT85" s="158">
        <v>0.0</v>
      </c>
      <c r="CU85" s="158"/>
      <c r="CV85" s="158">
        <v>0.0</v>
      </c>
      <c r="CW85" s="161"/>
      <c r="CX85" s="158">
        <v>0.0</v>
      </c>
      <c r="CY85" s="161"/>
      <c r="CZ85" s="201"/>
      <c r="DA85" s="173"/>
      <c r="DB85" s="182"/>
      <c r="DC85" s="161"/>
      <c r="DD85" s="161"/>
      <c r="DE85" s="161"/>
      <c r="DF85" s="158"/>
      <c r="DG85" s="158">
        <v>0.0</v>
      </c>
      <c r="DH85" s="158"/>
      <c r="DI85" s="158"/>
      <c r="DJ85" s="140"/>
      <c r="DK85" s="161"/>
      <c r="DL85" s="161"/>
      <c r="DM85" s="161"/>
      <c r="DN85" s="161"/>
      <c r="DO85" s="161"/>
      <c r="DP85" s="158"/>
      <c r="DQ85" s="158"/>
      <c r="DR85" s="158"/>
      <c r="DS85" s="158"/>
      <c r="DT85" s="115"/>
      <c r="DU85" s="158">
        <v>0.0</v>
      </c>
      <c r="DV85" s="158"/>
      <c r="DW85" s="158"/>
      <c r="DX85" s="158">
        <v>1.0</v>
      </c>
      <c r="DY85" s="158"/>
      <c r="DZ85" s="158">
        <v>1.0</v>
      </c>
      <c r="EA85" s="158"/>
      <c r="EB85" s="158">
        <v>0.0</v>
      </c>
      <c r="EC85" s="158"/>
      <c r="ED85" s="158"/>
      <c r="EE85" s="158"/>
      <c r="EF85" s="158"/>
      <c r="EG85" s="159"/>
      <c r="EH85" s="140"/>
      <c r="EI85" s="160"/>
    </row>
    <row r="86" ht="15.75" customHeight="1">
      <c r="A86" s="162"/>
      <c r="B86" s="163">
        <v>1.0</v>
      </c>
      <c r="C86" s="183">
        <v>82.0</v>
      </c>
      <c r="D86" s="165" t="s">
        <v>233</v>
      </c>
      <c r="E86" s="147"/>
      <c r="F86" s="147"/>
      <c r="G86" s="147"/>
      <c r="H86" s="147"/>
      <c r="I86" s="148">
        <v>0.0</v>
      </c>
      <c r="J86" s="147"/>
      <c r="K86" s="147"/>
      <c r="L86" s="147"/>
      <c r="M86" s="197"/>
      <c r="N86" s="132"/>
      <c r="O86" s="179">
        <v>0.0</v>
      </c>
      <c r="P86" s="147"/>
      <c r="Q86" s="147"/>
      <c r="R86" s="147"/>
      <c r="S86" s="148">
        <v>0.0</v>
      </c>
      <c r="T86" s="148">
        <v>0.0</v>
      </c>
      <c r="U86" s="153"/>
      <c r="V86" s="132"/>
      <c r="W86" s="152">
        <v>0.0</v>
      </c>
      <c r="X86" s="152">
        <v>0.0</v>
      </c>
      <c r="Y86" s="153"/>
      <c r="Z86" s="153"/>
      <c r="AA86" s="153"/>
      <c r="AB86" s="153"/>
      <c r="AC86" s="155"/>
      <c r="AD86" s="43"/>
      <c r="AE86" s="181">
        <v>0.0</v>
      </c>
      <c r="AF86" s="152">
        <v>0.0</v>
      </c>
      <c r="AG86" s="153"/>
      <c r="AH86" s="152">
        <v>0.0</v>
      </c>
      <c r="AI86" s="202"/>
      <c r="AJ86" s="158">
        <v>0.0</v>
      </c>
      <c r="AK86" s="158">
        <v>0.0</v>
      </c>
      <c r="AL86" s="161"/>
      <c r="AM86" s="158">
        <v>1.0</v>
      </c>
      <c r="AN86" s="161"/>
      <c r="AO86" s="158">
        <v>0.0</v>
      </c>
      <c r="AP86" s="158">
        <v>0.0</v>
      </c>
      <c r="AQ86" s="161"/>
      <c r="AR86" s="158">
        <v>1.0</v>
      </c>
      <c r="AS86" s="173"/>
      <c r="AT86" s="161"/>
      <c r="AU86" s="161"/>
      <c r="AV86" s="161"/>
      <c r="AW86" s="161"/>
      <c r="AX86" s="158">
        <v>0.0</v>
      </c>
      <c r="AY86" s="161"/>
      <c r="AZ86" s="161"/>
      <c r="BA86" s="158">
        <v>0.0</v>
      </c>
      <c r="BB86" s="161"/>
      <c r="BC86" s="173"/>
      <c r="BD86" s="161"/>
      <c r="BE86" s="161"/>
      <c r="BF86" s="158">
        <v>1.0</v>
      </c>
      <c r="BG86" s="173"/>
      <c r="BH86" s="161"/>
      <c r="BI86" s="161"/>
      <c r="BJ86" s="158">
        <v>1.0</v>
      </c>
      <c r="BK86" s="161"/>
      <c r="BL86" s="158">
        <v>1.0</v>
      </c>
      <c r="BM86" s="161"/>
      <c r="BN86" s="161"/>
      <c r="BO86" s="161"/>
      <c r="BP86" s="158">
        <v>1.0</v>
      </c>
      <c r="BQ86" s="173"/>
      <c r="BR86" s="161"/>
      <c r="BS86" s="158"/>
      <c r="BT86" s="158">
        <v>1.0</v>
      </c>
      <c r="BU86" s="161"/>
      <c r="BV86" s="158">
        <v>1.0</v>
      </c>
      <c r="BW86" s="158">
        <v>1.0</v>
      </c>
      <c r="BX86" s="158">
        <v>1.0</v>
      </c>
      <c r="BY86" s="173"/>
      <c r="BZ86" s="161"/>
      <c r="CA86" s="161"/>
      <c r="CB86" s="161"/>
      <c r="CC86" s="161"/>
      <c r="CD86" s="158">
        <v>0.0</v>
      </c>
      <c r="CE86" s="161"/>
      <c r="CF86" s="158">
        <v>0.0</v>
      </c>
      <c r="CG86" s="158">
        <v>0.0</v>
      </c>
      <c r="CH86" s="158">
        <v>0.0</v>
      </c>
      <c r="CI86" s="158">
        <v>0.0</v>
      </c>
      <c r="CJ86" s="161"/>
      <c r="CK86" s="158">
        <v>0.0</v>
      </c>
      <c r="CL86" s="161"/>
      <c r="CM86" s="158">
        <v>0.0</v>
      </c>
      <c r="CN86" s="158">
        <v>0.0</v>
      </c>
      <c r="CO86" s="161"/>
      <c r="CP86" s="158">
        <v>0.0</v>
      </c>
      <c r="CQ86" s="173"/>
      <c r="CR86" s="161"/>
      <c r="CS86" s="158">
        <v>0.0</v>
      </c>
      <c r="CT86" s="158">
        <v>0.0</v>
      </c>
      <c r="CU86" s="158"/>
      <c r="CV86" s="158">
        <v>0.0</v>
      </c>
      <c r="CW86" s="161"/>
      <c r="CX86" s="158">
        <v>0.0</v>
      </c>
      <c r="CY86" s="161"/>
      <c r="CZ86" s="201"/>
      <c r="DA86" s="173"/>
      <c r="DB86" s="182"/>
      <c r="DC86" s="161"/>
      <c r="DD86" s="161"/>
      <c r="DE86" s="161"/>
      <c r="DF86" s="158"/>
      <c r="DG86" s="158">
        <v>0.0</v>
      </c>
      <c r="DH86" s="158"/>
      <c r="DI86" s="158"/>
      <c r="DJ86" s="140"/>
      <c r="DK86" s="161"/>
      <c r="DL86" s="161"/>
      <c r="DM86" s="161"/>
      <c r="DN86" s="161"/>
      <c r="DO86" s="161"/>
      <c r="DP86" s="158"/>
      <c r="DQ86" s="158"/>
      <c r="DR86" s="158"/>
      <c r="DS86" s="158"/>
      <c r="DT86" s="115"/>
      <c r="DU86" s="158">
        <v>0.0</v>
      </c>
      <c r="DV86" s="158"/>
      <c r="DW86" s="158"/>
      <c r="DX86" s="158">
        <v>1.0</v>
      </c>
      <c r="DY86" s="158"/>
      <c r="DZ86" s="158">
        <v>1.0</v>
      </c>
      <c r="EA86" s="158"/>
      <c r="EB86" s="158">
        <v>0.0</v>
      </c>
      <c r="EC86" s="158"/>
      <c r="ED86" s="158"/>
      <c r="EE86" s="158"/>
      <c r="EF86" s="158"/>
      <c r="EG86" s="159"/>
      <c r="EH86" s="140"/>
      <c r="EI86" s="160"/>
    </row>
    <row r="87" ht="15.75" customHeight="1">
      <c r="A87" s="162"/>
      <c r="B87" s="163">
        <v>1.0</v>
      </c>
      <c r="C87" s="208">
        <v>83.0</v>
      </c>
      <c r="D87" s="165" t="s">
        <v>234</v>
      </c>
      <c r="E87" s="147"/>
      <c r="F87" s="147"/>
      <c r="G87" s="147"/>
      <c r="H87" s="147"/>
      <c r="I87" s="148">
        <v>0.0</v>
      </c>
      <c r="J87" s="147"/>
      <c r="K87" s="147"/>
      <c r="L87" s="147"/>
      <c r="M87" s="197"/>
      <c r="N87" s="132"/>
      <c r="O87" s="179">
        <v>0.0</v>
      </c>
      <c r="P87" s="147"/>
      <c r="Q87" s="147"/>
      <c r="R87" s="147"/>
      <c r="S87" s="148">
        <v>0.0</v>
      </c>
      <c r="T87" s="148">
        <v>0.0</v>
      </c>
      <c r="U87" s="153"/>
      <c r="V87" s="132"/>
      <c r="W87" s="152">
        <v>0.0</v>
      </c>
      <c r="X87" s="152">
        <v>0.0</v>
      </c>
      <c r="Y87" s="153"/>
      <c r="Z87" s="153"/>
      <c r="AA87" s="153"/>
      <c r="AB87" s="153"/>
      <c r="AC87" s="155"/>
      <c r="AD87" s="43"/>
      <c r="AE87" s="181">
        <v>0.0</v>
      </c>
      <c r="AF87" s="152">
        <v>0.0</v>
      </c>
      <c r="AG87" s="153"/>
      <c r="AH87" s="152">
        <v>0.0</v>
      </c>
      <c r="AI87" s="202"/>
      <c r="AJ87" s="158">
        <v>0.0</v>
      </c>
      <c r="AK87" s="158">
        <v>0.0</v>
      </c>
      <c r="AL87" s="161"/>
      <c r="AM87" s="158">
        <v>1.0</v>
      </c>
      <c r="AN87" s="161"/>
      <c r="AO87" s="158">
        <v>0.0</v>
      </c>
      <c r="AP87" s="158">
        <v>0.0</v>
      </c>
      <c r="AQ87" s="161"/>
      <c r="AR87" s="158">
        <v>1.0</v>
      </c>
      <c r="AS87" s="173"/>
      <c r="AT87" s="161"/>
      <c r="AU87" s="161"/>
      <c r="AV87" s="161"/>
      <c r="AW87" s="161"/>
      <c r="AX87" s="158">
        <v>0.0</v>
      </c>
      <c r="AY87" s="161"/>
      <c r="AZ87" s="161"/>
      <c r="BA87" s="158">
        <v>0.0</v>
      </c>
      <c r="BB87" s="161"/>
      <c r="BC87" s="173"/>
      <c r="BD87" s="161"/>
      <c r="BE87" s="161"/>
      <c r="BF87" s="158">
        <v>1.0</v>
      </c>
      <c r="BG87" s="173"/>
      <c r="BH87" s="161"/>
      <c r="BI87" s="161"/>
      <c r="BJ87" s="158">
        <v>1.0</v>
      </c>
      <c r="BK87" s="161"/>
      <c r="BL87" s="158">
        <v>1.0</v>
      </c>
      <c r="BM87" s="161"/>
      <c r="BN87" s="161"/>
      <c r="BO87" s="161"/>
      <c r="BP87" s="158">
        <v>1.0</v>
      </c>
      <c r="BQ87" s="173"/>
      <c r="BR87" s="161"/>
      <c r="BS87" s="158"/>
      <c r="BT87" s="158">
        <v>1.0</v>
      </c>
      <c r="BU87" s="161"/>
      <c r="BV87" s="158">
        <v>1.0</v>
      </c>
      <c r="BW87" s="158">
        <v>1.0</v>
      </c>
      <c r="BX87" s="158">
        <v>1.0</v>
      </c>
      <c r="BY87" s="173"/>
      <c r="BZ87" s="161"/>
      <c r="CA87" s="161"/>
      <c r="CB87" s="161"/>
      <c r="CC87" s="161"/>
      <c r="CD87" s="158">
        <v>0.0</v>
      </c>
      <c r="CE87" s="161"/>
      <c r="CF87" s="158">
        <v>0.0</v>
      </c>
      <c r="CG87" s="158">
        <v>0.0</v>
      </c>
      <c r="CH87" s="158">
        <v>0.0</v>
      </c>
      <c r="CI87" s="158">
        <v>0.0</v>
      </c>
      <c r="CJ87" s="161"/>
      <c r="CK87" s="158">
        <v>0.0</v>
      </c>
      <c r="CL87" s="161"/>
      <c r="CM87" s="158">
        <v>0.0</v>
      </c>
      <c r="CN87" s="158">
        <v>0.0</v>
      </c>
      <c r="CO87" s="161"/>
      <c r="CP87" s="158">
        <v>0.0</v>
      </c>
      <c r="CQ87" s="173"/>
      <c r="CR87" s="161"/>
      <c r="CS87" s="158">
        <v>0.0</v>
      </c>
      <c r="CT87" s="158">
        <v>0.0</v>
      </c>
      <c r="CU87" s="158"/>
      <c r="CV87" s="158">
        <v>0.0</v>
      </c>
      <c r="CW87" s="161"/>
      <c r="CX87" s="158">
        <v>0.0</v>
      </c>
      <c r="CY87" s="161"/>
      <c r="CZ87" s="201"/>
      <c r="DA87" s="173"/>
      <c r="DB87" s="182"/>
      <c r="DC87" s="161"/>
      <c r="DD87" s="161"/>
      <c r="DE87" s="161"/>
      <c r="DF87" s="158"/>
      <c r="DG87" s="158">
        <v>0.0</v>
      </c>
      <c r="DH87" s="158"/>
      <c r="DI87" s="158"/>
      <c r="DJ87" s="140"/>
      <c r="DK87" s="161"/>
      <c r="DL87" s="161"/>
      <c r="DM87" s="161"/>
      <c r="DN87" s="161"/>
      <c r="DO87" s="161"/>
      <c r="DP87" s="158"/>
      <c r="DQ87" s="158"/>
      <c r="DR87" s="158"/>
      <c r="DS87" s="158"/>
      <c r="DT87" s="115"/>
      <c r="DU87" s="158">
        <v>0.0</v>
      </c>
      <c r="DV87" s="158"/>
      <c r="DW87" s="158"/>
      <c r="DX87" s="158">
        <v>1.0</v>
      </c>
      <c r="DY87" s="158"/>
      <c r="DZ87" s="158">
        <v>1.0</v>
      </c>
      <c r="EA87" s="158"/>
      <c r="EB87" s="158">
        <v>0.0</v>
      </c>
      <c r="EC87" s="158"/>
      <c r="ED87" s="158"/>
      <c r="EE87" s="158"/>
      <c r="EF87" s="158"/>
      <c r="EG87" s="159"/>
      <c r="EH87" s="140"/>
      <c r="EI87" s="160"/>
    </row>
    <row r="88" ht="15.75" customHeight="1">
      <c r="A88" s="162"/>
      <c r="B88" s="163">
        <v>1.0</v>
      </c>
      <c r="C88" s="185">
        <v>84.0</v>
      </c>
      <c r="D88" s="165" t="s">
        <v>235</v>
      </c>
      <c r="E88" s="147"/>
      <c r="F88" s="147"/>
      <c r="G88" s="147"/>
      <c r="H88" s="147"/>
      <c r="I88" s="148">
        <v>1.0</v>
      </c>
      <c r="J88" s="147"/>
      <c r="K88" s="147"/>
      <c r="L88" s="147"/>
      <c r="M88" s="197"/>
      <c r="N88" s="132"/>
      <c r="O88" s="179">
        <v>1.0</v>
      </c>
      <c r="P88" s="147"/>
      <c r="Q88" s="147"/>
      <c r="R88" s="147"/>
      <c r="S88" s="148">
        <v>1.0</v>
      </c>
      <c r="T88" s="148">
        <v>1.0</v>
      </c>
      <c r="U88" s="153"/>
      <c r="V88" s="132"/>
      <c r="W88" s="152">
        <v>1.0</v>
      </c>
      <c r="X88" s="152">
        <v>1.0</v>
      </c>
      <c r="Y88" s="153"/>
      <c r="Z88" s="153"/>
      <c r="AA88" s="153"/>
      <c r="AB88" s="153"/>
      <c r="AC88" s="155"/>
      <c r="AD88" s="43"/>
      <c r="AE88" s="181">
        <v>1.0</v>
      </c>
      <c r="AF88" s="152">
        <v>1.0</v>
      </c>
      <c r="AG88" s="153"/>
      <c r="AH88" s="152">
        <v>1.0</v>
      </c>
      <c r="AI88" s="202"/>
      <c r="AJ88" s="158">
        <v>1.0</v>
      </c>
      <c r="AK88" s="158">
        <v>1.0</v>
      </c>
      <c r="AL88" s="161"/>
      <c r="AM88" s="158">
        <v>1.0</v>
      </c>
      <c r="AN88" s="161"/>
      <c r="AO88" s="158">
        <v>1.0</v>
      </c>
      <c r="AP88" s="158">
        <v>1.0</v>
      </c>
      <c r="AQ88" s="161"/>
      <c r="AR88" s="158">
        <v>1.0</v>
      </c>
      <c r="AS88" s="173"/>
      <c r="AT88" s="161"/>
      <c r="AU88" s="161"/>
      <c r="AV88" s="161"/>
      <c r="AW88" s="161"/>
      <c r="AX88" s="158">
        <v>1.0</v>
      </c>
      <c r="AY88" s="161"/>
      <c r="AZ88" s="161"/>
      <c r="BA88" s="158">
        <v>1.0</v>
      </c>
      <c r="BB88" s="161"/>
      <c r="BC88" s="173"/>
      <c r="BD88" s="161"/>
      <c r="BE88" s="161"/>
      <c r="BF88" s="158">
        <v>1.0</v>
      </c>
      <c r="BG88" s="173"/>
      <c r="BH88" s="161"/>
      <c r="BI88" s="161"/>
      <c r="BJ88" s="158">
        <v>1.0</v>
      </c>
      <c r="BK88" s="161"/>
      <c r="BL88" s="158">
        <v>1.0</v>
      </c>
      <c r="BM88" s="161"/>
      <c r="BN88" s="161"/>
      <c r="BO88" s="161"/>
      <c r="BP88" s="158">
        <v>1.0</v>
      </c>
      <c r="BQ88" s="173"/>
      <c r="BR88" s="161"/>
      <c r="BS88" s="158"/>
      <c r="BT88" s="158">
        <v>1.0</v>
      </c>
      <c r="BU88" s="161"/>
      <c r="BV88" s="158">
        <v>1.0</v>
      </c>
      <c r="BW88" s="158">
        <v>1.0</v>
      </c>
      <c r="BX88" s="158">
        <v>1.0</v>
      </c>
      <c r="BY88" s="173"/>
      <c r="BZ88" s="161"/>
      <c r="CA88" s="161"/>
      <c r="CB88" s="161"/>
      <c r="CC88" s="161"/>
      <c r="CD88" s="158">
        <v>1.0</v>
      </c>
      <c r="CE88" s="161"/>
      <c r="CF88" s="158">
        <v>1.0</v>
      </c>
      <c r="CG88" s="158">
        <v>1.0</v>
      </c>
      <c r="CH88" s="158">
        <v>1.0</v>
      </c>
      <c r="CI88" s="158">
        <v>1.0</v>
      </c>
      <c r="CJ88" s="161"/>
      <c r="CK88" s="158">
        <v>1.0</v>
      </c>
      <c r="CL88" s="161"/>
      <c r="CM88" s="158">
        <v>1.0</v>
      </c>
      <c r="CN88" s="158">
        <v>1.0</v>
      </c>
      <c r="CO88" s="161"/>
      <c r="CP88" s="158">
        <v>1.0</v>
      </c>
      <c r="CQ88" s="173"/>
      <c r="CR88" s="161"/>
      <c r="CS88" s="158">
        <v>1.0</v>
      </c>
      <c r="CT88" s="158">
        <v>1.0</v>
      </c>
      <c r="CU88" s="158"/>
      <c r="CV88" s="158">
        <v>1.0</v>
      </c>
      <c r="CW88" s="161"/>
      <c r="CX88" s="158">
        <v>1.0</v>
      </c>
      <c r="CY88" s="161"/>
      <c r="CZ88" s="201"/>
      <c r="DA88" s="173"/>
      <c r="DB88" s="182"/>
      <c r="DC88" s="161"/>
      <c r="DD88" s="161"/>
      <c r="DE88" s="161"/>
      <c r="DF88" s="158"/>
      <c r="DG88" s="158">
        <v>1.0</v>
      </c>
      <c r="DH88" s="158"/>
      <c r="DI88" s="158"/>
      <c r="DJ88" s="140"/>
      <c r="DK88" s="161"/>
      <c r="DL88" s="161"/>
      <c r="DM88" s="161"/>
      <c r="DN88" s="161"/>
      <c r="DO88" s="161"/>
      <c r="DP88" s="158"/>
      <c r="DQ88" s="158"/>
      <c r="DR88" s="158"/>
      <c r="DS88" s="158"/>
      <c r="DT88" s="115"/>
      <c r="DU88" s="158">
        <v>1.0</v>
      </c>
      <c r="DV88" s="158"/>
      <c r="DW88" s="158"/>
      <c r="DX88" s="158">
        <v>1.0</v>
      </c>
      <c r="DY88" s="158"/>
      <c r="DZ88" s="158">
        <v>1.0</v>
      </c>
      <c r="EA88" s="158"/>
      <c r="EB88" s="158">
        <v>1.0</v>
      </c>
      <c r="EC88" s="158"/>
      <c r="ED88" s="158"/>
      <c r="EE88" s="158"/>
      <c r="EF88" s="158"/>
      <c r="EG88" s="159"/>
      <c r="EH88" s="140"/>
      <c r="EI88" s="160"/>
    </row>
    <row r="89" ht="52.5" customHeight="1">
      <c r="A89" s="162"/>
      <c r="B89" s="210">
        <v>1.0</v>
      </c>
      <c r="C89" s="185">
        <v>85.0</v>
      </c>
      <c r="D89" s="165" t="s">
        <v>236</v>
      </c>
      <c r="E89" s="147"/>
      <c r="F89" s="147"/>
      <c r="G89" s="147"/>
      <c r="H89" s="147"/>
      <c r="I89" s="148">
        <v>9.0</v>
      </c>
      <c r="J89" s="147"/>
      <c r="K89" s="147"/>
      <c r="L89" s="147"/>
      <c r="M89" s="197"/>
      <c r="N89" s="132"/>
      <c r="O89" s="179">
        <v>9.0</v>
      </c>
      <c r="P89" s="147"/>
      <c r="Q89" s="147"/>
      <c r="R89" s="147"/>
      <c r="S89" s="148">
        <v>9.0</v>
      </c>
      <c r="T89" s="148">
        <v>9.0</v>
      </c>
      <c r="U89" s="153"/>
      <c r="V89" s="132"/>
      <c r="W89" s="152">
        <v>9.0</v>
      </c>
      <c r="X89" s="152">
        <v>1.0</v>
      </c>
      <c r="Y89" s="153"/>
      <c r="Z89" s="153"/>
      <c r="AA89" s="153"/>
      <c r="AB89" s="153"/>
      <c r="AC89" s="155"/>
      <c r="AD89" s="43"/>
      <c r="AE89" s="181">
        <v>9.0</v>
      </c>
      <c r="AF89" s="152">
        <v>9.0</v>
      </c>
      <c r="AG89" s="153"/>
      <c r="AH89" s="152">
        <v>9.0</v>
      </c>
      <c r="AI89" s="202"/>
      <c r="AJ89" s="158">
        <v>9.0</v>
      </c>
      <c r="AK89" s="158">
        <v>9.0</v>
      </c>
      <c r="AL89" s="161"/>
      <c r="AM89" s="158">
        <v>9.0</v>
      </c>
      <c r="AN89" s="161"/>
      <c r="AO89" s="158">
        <v>9.0</v>
      </c>
      <c r="AP89" s="158">
        <v>9.0</v>
      </c>
      <c r="AQ89" s="161"/>
      <c r="AR89" s="158">
        <v>9.0</v>
      </c>
      <c r="AS89" s="173"/>
      <c r="AT89" s="161"/>
      <c r="AU89" s="161"/>
      <c r="AV89" s="161"/>
      <c r="AW89" s="161"/>
      <c r="AX89" s="158">
        <v>1.0</v>
      </c>
      <c r="AY89" s="161"/>
      <c r="AZ89" s="161"/>
      <c r="BA89" s="158">
        <v>1.0</v>
      </c>
      <c r="BB89" s="161"/>
      <c r="BC89" s="173"/>
      <c r="BD89" s="161"/>
      <c r="BE89" s="161"/>
      <c r="BF89" s="158">
        <v>1.0</v>
      </c>
      <c r="BG89" s="173"/>
      <c r="BH89" s="161"/>
      <c r="BI89" s="161"/>
      <c r="BJ89" s="158">
        <v>1.0</v>
      </c>
      <c r="BK89" s="161"/>
      <c r="BL89" s="158">
        <v>1.0</v>
      </c>
      <c r="BM89" s="161"/>
      <c r="BN89" s="161"/>
      <c r="BO89" s="161"/>
      <c r="BP89" s="158">
        <v>1.0</v>
      </c>
      <c r="BQ89" s="173"/>
      <c r="BR89" s="158"/>
      <c r="BS89" s="158"/>
      <c r="BT89" s="158">
        <v>9.0</v>
      </c>
      <c r="BU89" s="158"/>
      <c r="BV89" s="158">
        <v>1.0</v>
      </c>
      <c r="BW89" s="158">
        <v>9.0</v>
      </c>
      <c r="BX89" s="158">
        <v>9.0</v>
      </c>
      <c r="BY89" s="173"/>
      <c r="BZ89" s="161"/>
      <c r="CA89" s="161"/>
      <c r="CB89" s="161"/>
      <c r="CC89" s="161"/>
      <c r="CD89" s="158">
        <v>9.0</v>
      </c>
      <c r="CE89" s="161"/>
      <c r="CF89" s="158">
        <v>9.0</v>
      </c>
      <c r="CG89" s="158">
        <v>9.0</v>
      </c>
      <c r="CH89" s="158">
        <v>1.0</v>
      </c>
      <c r="CI89" s="158">
        <v>1.0</v>
      </c>
      <c r="CJ89" s="161"/>
      <c r="CK89" s="158">
        <v>9.0</v>
      </c>
      <c r="CL89" s="161"/>
      <c r="CM89" s="158">
        <v>9.0</v>
      </c>
      <c r="CN89" s="158">
        <v>9.0</v>
      </c>
      <c r="CO89" s="161"/>
      <c r="CP89" s="158">
        <v>9.0</v>
      </c>
      <c r="CQ89" s="173"/>
      <c r="CR89" s="161"/>
      <c r="CS89" s="158">
        <v>9.0</v>
      </c>
      <c r="CT89" s="158">
        <v>9.0</v>
      </c>
      <c r="CU89" s="158"/>
      <c r="CV89" s="158">
        <v>9.0</v>
      </c>
      <c r="CW89" s="161"/>
      <c r="CX89" s="158">
        <v>9.0</v>
      </c>
      <c r="CY89" s="161"/>
      <c r="CZ89" s="201"/>
      <c r="DA89" s="173"/>
      <c r="DB89" s="182"/>
      <c r="DC89" s="161"/>
      <c r="DD89" s="161"/>
      <c r="DE89" s="161"/>
      <c r="DF89" s="158"/>
      <c r="DG89" s="158">
        <v>9.0</v>
      </c>
      <c r="DH89" s="158"/>
      <c r="DI89" s="158"/>
      <c r="DJ89" s="140"/>
      <c r="DK89" s="161"/>
      <c r="DL89" s="161"/>
      <c r="DM89" s="161"/>
      <c r="DN89" s="161"/>
      <c r="DO89" s="161"/>
      <c r="DP89" s="158"/>
      <c r="DQ89" s="158"/>
      <c r="DR89" s="158"/>
      <c r="DS89" s="158"/>
      <c r="DT89" s="115"/>
      <c r="DU89" s="158">
        <v>9.0</v>
      </c>
      <c r="DV89" s="158"/>
      <c r="DW89" s="158"/>
      <c r="DX89" s="158">
        <v>9.0</v>
      </c>
      <c r="DY89" s="158"/>
      <c r="DZ89" s="158">
        <v>1.0</v>
      </c>
      <c r="EA89" s="158"/>
      <c r="EB89" s="158">
        <v>9.0</v>
      </c>
      <c r="EC89" s="158"/>
      <c r="ED89" s="158"/>
      <c r="EE89" s="158"/>
      <c r="EF89" s="158"/>
      <c r="EG89" s="159"/>
      <c r="EH89" s="140"/>
      <c r="EI89" s="160"/>
    </row>
    <row r="90" ht="15.75" customHeight="1">
      <c r="A90" s="162"/>
      <c r="B90" s="163">
        <v>1.0</v>
      </c>
      <c r="C90" s="185">
        <v>86.0</v>
      </c>
      <c r="D90" s="186" t="s">
        <v>237</v>
      </c>
      <c r="E90" s="147"/>
      <c r="F90" s="147"/>
      <c r="G90" s="147"/>
      <c r="H90" s="147"/>
      <c r="I90" s="148">
        <v>0.0</v>
      </c>
      <c r="J90" s="147"/>
      <c r="K90" s="147"/>
      <c r="L90" s="147"/>
      <c r="M90" s="197"/>
      <c r="N90" s="132"/>
      <c r="O90" s="179">
        <v>0.0</v>
      </c>
      <c r="P90" s="147"/>
      <c r="Q90" s="147"/>
      <c r="R90" s="147"/>
      <c r="S90" s="148">
        <v>0.0</v>
      </c>
      <c r="T90" s="148">
        <v>0.0</v>
      </c>
      <c r="U90" s="153"/>
      <c r="V90" s="132"/>
      <c r="W90" s="152">
        <v>0.0</v>
      </c>
      <c r="X90" s="152">
        <v>1.0</v>
      </c>
      <c r="Y90" s="153"/>
      <c r="Z90" s="153"/>
      <c r="AA90" s="153"/>
      <c r="AB90" s="153"/>
      <c r="AC90" s="155"/>
      <c r="AD90" s="43"/>
      <c r="AE90" s="181">
        <v>0.0</v>
      </c>
      <c r="AF90" s="152">
        <v>0.0</v>
      </c>
      <c r="AG90" s="153"/>
      <c r="AH90" s="152">
        <v>0.0</v>
      </c>
      <c r="AI90" s="202"/>
      <c r="AJ90" s="158">
        <v>0.0</v>
      </c>
      <c r="AK90" s="158">
        <v>0.0</v>
      </c>
      <c r="AL90" s="161"/>
      <c r="AM90" s="158">
        <v>0.0</v>
      </c>
      <c r="AN90" s="161"/>
      <c r="AO90" s="158">
        <v>0.0</v>
      </c>
      <c r="AP90" s="158">
        <v>0.0</v>
      </c>
      <c r="AQ90" s="161"/>
      <c r="AR90" s="158">
        <v>0.0</v>
      </c>
      <c r="AS90" s="173"/>
      <c r="AT90" s="161"/>
      <c r="AU90" s="161"/>
      <c r="AV90" s="161"/>
      <c r="AW90" s="161"/>
      <c r="AX90" s="158">
        <v>1.0</v>
      </c>
      <c r="AY90" s="161"/>
      <c r="AZ90" s="161"/>
      <c r="BA90" s="158">
        <v>1.0</v>
      </c>
      <c r="BB90" s="161"/>
      <c r="BC90" s="173"/>
      <c r="BD90" s="161"/>
      <c r="BE90" s="161"/>
      <c r="BF90" s="158">
        <v>1.0</v>
      </c>
      <c r="BG90" s="173"/>
      <c r="BH90" s="161"/>
      <c r="BI90" s="161"/>
      <c r="BJ90" s="158">
        <v>1.0</v>
      </c>
      <c r="BK90" s="161"/>
      <c r="BL90" s="158">
        <v>1.0</v>
      </c>
      <c r="BM90" s="161"/>
      <c r="BN90" s="161"/>
      <c r="BO90" s="161"/>
      <c r="BP90" s="158">
        <v>1.0</v>
      </c>
      <c r="BQ90" s="173"/>
      <c r="BR90" s="158"/>
      <c r="BS90" s="158"/>
      <c r="BT90" s="158">
        <v>0.0</v>
      </c>
      <c r="BU90" s="158"/>
      <c r="BV90" s="158">
        <v>1.0</v>
      </c>
      <c r="BW90" s="158">
        <v>0.0</v>
      </c>
      <c r="BX90" s="158">
        <v>0.0</v>
      </c>
      <c r="BY90" s="173"/>
      <c r="BZ90" s="161"/>
      <c r="CA90" s="161"/>
      <c r="CB90" s="161"/>
      <c r="CC90" s="161"/>
      <c r="CD90" s="158">
        <v>0.0</v>
      </c>
      <c r="CE90" s="161"/>
      <c r="CF90" s="158">
        <v>0.0</v>
      </c>
      <c r="CG90" s="158">
        <v>0.0</v>
      </c>
      <c r="CH90" s="158">
        <v>1.0</v>
      </c>
      <c r="CI90" s="158">
        <v>1.0</v>
      </c>
      <c r="CJ90" s="161"/>
      <c r="CK90" s="158">
        <v>0.0</v>
      </c>
      <c r="CL90" s="161"/>
      <c r="CM90" s="158">
        <v>0.0</v>
      </c>
      <c r="CN90" s="158">
        <v>0.0</v>
      </c>
      <c r="CO90" s="161"/>
      <c r="CP90" s="158">
        <v>0.0</v>
      </c>
      <c r="CQ90" s="173"/>
      <c r="CR90" s="161"/>
      <c r="CS90" s="158">
        <v>0.0</v>
      </c>
      <c r="CT90" s="158">
        <v>0.0</v>
      </c>
      <c r="CU90" s="158"/>
      <c r="CV90" s="158">
        <v>0.0</v>
      </c>
      <c r="CW90" s="161"/>
      <c r="CX90" s="158">
        <v>0.0</v>
      </c>
      <c r="CY90" s="161"/>
      <c r="CZ90" s="201"/>
      <c r="DA90" s="173"/>
      <c r="DB90" s="182"/>
      <c r="DC90" s="161"/>
      <c r="DD90" s="161"/>
      <c r="DE90" s="161"/>
      <c r="DF90" s="158"/>
      <c r="DG90" s="158">
        <v>0.0</v>
      </c>
      <c r="DH90" s="158"/>
      <c r="DI90" s="158"/>
      <c r="DJ90" s="140"/>
      <c r="DK90" s="161"/>
      <c r="DL90" s="161"/>
      <c r="DM90" s="161"/>
      <c r="DN90" s="161"/>
      <c r="DO90" s="161"/>
      <c r="DP90" s="158"/>
      <c r="DQ90" s="158"/>
      <c r="DR90" s="158"/>
      <c r="DS90" s="158"/>
      <c r="DT90" s="115"/>
      <c r="DU90" s="158">
        <v>0.0</v>
      </c>
      <c r="DV90" s="158"/>
      <c r="DW90" s="158"/>
      <c r="DX90" s="158">
        <v>0.0</v>
      </c>
      <c r="DY90" s="158"/>
      <c r="DZ90" s="158">
        <v>1.0</v>
      </c>
      <c r="EA90" s="158"/>
      <c r="EB90" s="158">
        <v>0.0</v>
      </c>
      <c r="EC90" s="158"/>
      <c r="ED90" s="158"/>
      <c r="EE90" s="158"/>
      <c r="EF90" s="158"/>
      <c r="EG90" s="159"/>
      <c r="EH90" s="140"/>
      <c r="EI90" s="160"/>
    </row>
    <row r="91" ht="34.5" customHeight="1">
      <c r="A91" s="162"/>
      <c r="B91" s="163">
        <v>1.0</v>
      </c>
      <c r="C91" s="185">
        <v>87.0</v>
      </c>
      <c r="D91" s="186" t="s">
        <v>238</v>
      </c>
      <c r="E91" s="147"/>
      <c r="F91" s="147"/>
      <c r="G91" s="147"/>
      <c r="H91" s="147"/>
      <c r="I91" s="148">
        <v>0.0</v>
      </c>
      <c r="J91" s="147"/>
      <c r="K91" s="147"/>
      <c r="L91" s="147"/>
      <c r="M91" s="197"/>
      <c r="N91" s="132"/>
      <c r="O91" s="179">
        <v>0.0</v>
      </c>
      <c r="P91" s="147"/>
      <c r="Q91" s="147"/>
      <c r="R91" s="147"/>
      <c r="S91" s="148">
        <v>0.0</v>
      </c>
      <c r="T91" s="148">
        <v>0.0</v>
      </c>
      <c r="U91" s="153"/>
      <c r="V91" s="132"/>
      <c r="W91" s="152">
        <v>0.0</v>
      </c>
      <c r="X91" s="152">
        <v>1.0</v>
      </c>
      <c r="Y91" s="153"/>
      <c r="Z91" s="153"/>
      <c r="AA91" s="153"/>
      <c r="AB91" s="153"/>
      <c r="AC91" s="155"/>
      <c r="AD91" s="43"/>
      <c r="AE91" s="181">
        <v>0.0</v>
      </c>
      <c r="AF91" s="152">
        <v>0.0</v>
      </c>
      <c r="AG91" s="153"/>
      <c r="AH91" s="152">
        <v>0.0</v>
      </c>
      <c r="AI91" s="202"/>
      <c r="AJ91" s="158">
        <v>0.0</v>
      </c>
      <c r="AK91" s="158">
        <v>0.0</v>
      </c>
      <c r="AL91" s="161"/>
      <c r="AM91" s="158">
        <v>0.0</v>
      </c>
      <c r="AN91" s="161"/>
      <c r="AO91" s="158">
        <v>0.0</v>
      </c>
      <c r="AP91" s="158">
        <v>0.0</v>
      </c>
      <c r="AQ91" s="161"/>
      <c r="AR91" s="158">
        <v>0.0</v>
      </c>
      <c r="AS91" s="173"/>
      <c r="AT91" s="161"/>
      <c r="AU91" s="161"/>
      <c r="AV91" s="161"/>
      <c r="AW91" s="161"/>
      <c r="AX91" s="158">
        <v>1.0</v>
      </c>
      <c r="AY91" s="161"/>
      <c r="AZ91" s="161"/>
      <c r="BA91" s="158">
        <v>1.0</v>
      </c>
      <c r="BB91" s="161"/>
      <c r="BC91" s="173"/>
      <c r="BD91" s="161"/>
      <c r="BE91" s="161"/>
      <c r="BF91" s="158">
        <v>1.0</v>
      </c>
      <c r="BG91" s="173"/>
      <c r="BH91" s="161"/>
      <c r="BI91" s="161"/>
      <c r="BJ91" s="158">
        <v>1.0</v>
      </c>
      <c r="BK91" s="161"/>
      <c r="BL91" s="158">
        <v>1.0</v>
      </c>
      <c r="BM91" s="161"/>
      <c r="BN91" s="161"/>
      <c r="BO91" s="161"/>
      <c r="BP91" s="158">
        <v>1.0</v>
      </c>
      <c r="BQ91" s="173"/>
      <c r="BR91" s="158"/>
      <c r="BS91" s="158"/>
      <c r="BT91" s="158">
        <v>0.0</v>
      </c>
      <c r="BU91" s="158"/>
      <c r="BV91" s="158">
        <v>1.0</v>
      </c>
      <c r="BW91" s="158">
        <v>0.0</v>
      </c>
      <c r="BX91" s="158">
        <v>0.0</v>
      </c>
      <c r="BY91" s="173"/>
      <c r="BZ91" s="161"/>
      <c r="CA91" s="161"/>
      <c r="CB91" s="161"/>
      <c r="CC91" s="161"/>
      <c r="CD91" s="158">
        <v>0.0</v>
      </c>
      <c r="CE91" s="161"/>
      <c r="CF91" s="158">
        <v>0.0</v>
      </c>
      <c r="CG91" s="158">
        <v>0.0</v>
      </c>
      <c r="CH91" s="158">
        <v>1.0</v>
      </c>
      <c r="CI91" s="158">
        <v>1.0</v>
      </c>
      <c r="CJ91" s="161"/>
      <c r="CK91" s="158">
        <v>0.0</v>
      </c>
      <c r="CL91" s="161"/>
      <c r="CM91" s="158">
        <v>0.0</v>
      </c>
      <c r="CN91" s="158">
        <v>0.0</v>
      </c>
      <c r="CO91" s="161"/>
      <c r="CP91" s="158">
        <v>0.0</v>
      </c>
      <c r="CQ91" s="173"/>
      <c r="CR91" s="161"/>
      <c r="CS91" s="158">
        <v>0.0</v>
      </c>
      <c r="CT91" s="158">
        <v>0.0</v>
      </c>
      <c r="CU91" s="158"/>
      <c r="CV91" s="158">
        <v>0.0</v>
      </c>
      <c r="CW91" s="161"/>
      <c r="CX91" s="158">
        <v>0.0</v>
      </c>
      <c r="CY91" s="161"/>
      <c r="CZ91" s="201"/>
      <c r="DA91" s="173"/>
      <c r="DB91" s="182"/>
      <c r="DC91" s="161"/>
      <c r="DD91" s="161"/>
      <c r="DE91" s="161"/>
      <c r="DF91" s="158"/>
      <c r="DG91" s="158"/>
      <c r="DH91" s="158"/>
      <c r="DI91" s="158"/>
      <c r="DJ91" s="140"/>
      <c r="DK91" s="161"/>
      <c r="DL91" s="161"/>
      <c r="DM91" s="161"/>
      <c r="DN91" s="161"/>
      <c r="DO91" s="161"/>
      <c r="DP91" s="158"/>
      <c r="DQ91" s="158"/>
      <c r="DR91" s="158"/>
      <c r="DS91" s="158"/>
      <c r="DT91" s="115"/>
      <c r="DU91" s="158">
        <v>0.0</v>
      </c>
      <c r="DV91" s="158"/>
      <c r="DW91" s="158"/>
      <c r="DX91" s="158">
        <v>0.0</v>
      </c>
      <c r="DY91" s="158"/>
      <c r="DZ91" s="158">
        <v>1.0</v>
      </c>
      <c r="EA91" s="158"/>
      <c r="EB91" s="158">
        <v>0.0</v>
      </c>
      <c r="EC91" s="158"/>
      <c r="ED91" s="158"/>
      <c r="EE91" s="158"/>
      <c r="EF91" s="158"/>
      <c r="EG91" s="159"/>
      <c r="EH91" s="140"/>
      <c r="EI91" s="160"/>
    </row>
    <row r="92" ht="15.75" customHeight="1">
      <c r="A92" s="162"/>
      <c r="B92" s="163">
        <v>1.0</v>
      </c>
      <c r="C92" s="185">
        <v>88.0</v>
      </c>
      <c r="D92" s="186" t="s">
        <v>239</v>
      </c>
      <c r="E92" s="147"/>
      <c r="F92" s="147"/>
      <c r="G92" s="147"/>
      <c r="H92" s="147"/>
      <c r="I92" s="148">
        <v>0.0</v>
      </c>
      <c r="J92" s="147"/>
      <c r="K92" s="147"/>
      <c r="L92" s="147"/>
      <c r="M92" s="197"/>
      <c r="N92" s="132"/>
      <c r="O92" s="179">
        <v>0.0</v>
      </c>
      <c r="P92" s="147"/>
      <c r="Q92" s="147"/>
      <c r="R92" s="147"/>
      <c r="S92" s="148">
        <v>0.0</v>
      </c>
      <c r="T92" s="148">
        <v>0.0</v>
      </c>
      <c r="U92" s="153"/>
      <c r="V92" s="132"/>
      <c r="W92" s="152">
        <v>0.0</v>
      </c>
      <c r="X92" s="169">
        <v>0.0</v>
      </c>
      <c r="Y92" s="153"/>
      <c r="Z92" s="153"/>
      <c r="AA92" s="153"/>
      <c r="AB92" s="153"/>
      <c r="AC92" s="155"/>
      <c r="AD92" s="43"/>
      <c r="AE92" s="181">
        <v>0.0</v>
      </c>
      <c r="AF92" s="152">
        <v>0.0</v>
      </c>
      <c r="AG92" s="153"/>
      <c r="AH92" s="152">
        <v>0.0</v>
      </c>
      <c r="AI92" s="202"/>
      <c r="AJ92" s="158">
        <v>0.0</v>
      </c>
      <c r="AK92" s="158">
        <v>0.0</v>
      </c>
      <c r="AL92" s="161"/>
      <c r="AM92" s="158">
        <v>0.0</v>
      </c>
      <c r="AN92" s="161"/>
      <c r="AO92" s="158">
        <v>0.0</v>
      </c>
      <c r="AP92" s="158">
        <v>0.0</v>
      </c>
      <c r="AQ92" s="161"/>
      <c r="AR92" s="158">
        <v>0.0</v>
      </c>
      <c r="AS92" s="173"/>
      <c r="AT92" s="161"/>
      <c r="AU92" s="161"/>
      <c r="AV92" s="161"/>
      <c r="AW92" s="161"/>
      <c r="AX92" s="158">
        <v>1.0</v>
      </c>
      <c r="AY92" s="161"/>
      <c r="AZ92" s="161"/>
      <c r="BA92" s="158">
        <v>1.0</v>
      </c>
      <c r="BB92" s="161"/>
      <c r="BC92" s="173"/>
      <c r="BD92" s="161"/>
      <c r="BE92" s="161"/>
      <c r="BF92" s="158">
        <v>1.0</v>
      </c>
      <c r="BG92" s="173"/>
      <c r="BH92" s="161"/>
      <c r="BI92" s="161"/>
      <c r="BJ92" s="158">
        <v>1.0</v>
      </c>
      <c r="BK92" s="161"/>
      <c r="BL92" s="158">
        <v>1.0</v>
      </c>
      <c r="BM92" s="161"/>
      <c r="BN92" s="161"/>
      <c r="BO92" s="161"/>
      <c r="BP92" s="158">
        <v>1.0</v>
      </c>
      <c r="BQ92" s="173"/>
      <c r="BR92" s="158"/>
      <c r="BS92" s="158"/>
      <c r="BT92" s="158">
        <v>0.0</v>
      </c>
      <c r="BU92" s="158"/>
      <c r="BV92" s="158">
        <v>1.0</v>
      </c>
      <c r="BW92" s="158">
        <v>0.0</v>
      </c>
      <c r="BX92" s="158">
        <v>0.0</v>
      </c>
      <c r="BY92" s="173"/>
      <c r="BZ92" s="161"/>
      <c r="CA92" s="161"/>
      <c r="CB92" s="161"/>
      <c r="CC92" s="161"/>
      <c r="CD92" s="158">
        <v>0.0</v>
      </c>
      <c r="CE92" s="161"/>
      <c r="CF92" s="158">
        <v>0.0</v>
      </c>
      <c r="CG92" s="158">
        <v>0.0</v>
      </c>
      <c r="CH92" s="158">
        <v>1.0</v>
      </c>
      <c r="CI92" s="158">
        <v>1.0</v>
      </c>
      <c r="CJ92" s="161"/>
      <c r="CK92" s="158">
        <v>0.0</v>
      </c>
      <c r="CL92" s="161"/>
      <c r="CM92" s="158">
        <v>0.0</v>
      </c>
      <c r="CN92" s="158">
        <v>0.0</v>
      </c>
      <c r="CO92" s="161"/>
      <c r="CP92" s="158">
        <v>0.0</v>
      </c>
      <c r="CQ92" s="173"/>
      <c r="CR92" s="161"/>
      <c r="CS92" s="158">
        <v>0.0</v>
      </c>
      <c r="CT92" s="158">
        <v>0.0</v>
      </c>
      <c r="CU92" s="158"/>
      <c r="CV92" s="158">
        <v>0.0</v>
      </c>
      <c r="CW92" s="161"/>
      <c r="CX92" s="158">
        <v>0.0</v>
      </c>
      <c r="CY92" s="161"/>
      <c r="CZ92" s="201"/>
      <c r="DA92" s="173"/>
      <c r="DB92" s="182"/>
      <c r="DC92" s="161"/>
      <c r="DD92" s="161"/>
      <c r="DE92" s="161"/>
      <c r="DF92" s="158"/>
      <c r="DG92" s="158">
        <v>0.0</v>
      </c>
      <c r="DH92" s="158"/>
      <c r="DI92" s="158"/>
      <c r="DJ92" s="140"/>
      <c r="DK92" s="161"/>
      <c r="DL92" s="161"/>
      <c r="DM92" s="161"/>
      <c r="DN92" s="161"/>
      <c r="DO92" s="161"/>
      <c r="DP92" s="158"/>
      <c r="DQ92" s="158"/>
      <c r="DR92" s="158"/>
      <c r="DS92" s="158"/>
      <c r="DT92" s="115"/>
      <c r="DU92" s="158">
        <v>0.0</v>
      </c>
      <c r="DV92" s="158"/>
      <c r="DW92" s="158"/>
      <c r="DX92" s="158">
        <v>0.0</v>
      </c>
      <c r="DY92" s="158"/>
      <c r="DZ92" s="158">
        <v>1.0</v>
      </c>
      <c r="EA92" s="158"/>
      <c r="EB92" s="158">
        <v>0.0</v>
      </c>
      <c r="EC92" s="158"/>
      <c r="ED92" s="158"/>
      <c r="EE92" s="158"/>
      <c r="EF92" s="158"/>
      <c r="EG92" s="159"/>
      <c r="EH92" s="140"/>
      <c r="EI92" s="160"/>
    </row>
    <row r="93" ht="34.5" customHeight="1">
      <c r="A93" s="162"/>
      <c r="B93" s="184">
        <v>3.0</v>
      </c>
      <c r="C93" s="185">
        <v>89.0</v>
      </c>
      <c r="D93" s="186" t="s">
        <v>240</v>
      </c>
      <c r="E93" s="147"/>
      <c r="F93" s="147"/>
      <c r="G93" s="147"/>
      <c r="H93" s="147"/>
      <c r="I93" s="148">
        <v>0.0</v>
      </c>
      <c r="J93" s="147"/>
      <c r="K93" s="147"/>
      <c r="L93" s="147"/>
      <c r="M93" s="197"/>
      <c r="N93" s="132"/>
      <c r="O93" s="179">
        <v>0.0</v>
      </c>
      <c r="P93" s="147"/>
      <c r="Q93" s="147"/>
      <c r="R93" s="147"/>
      <c r="S93" s="148">
        <v>0.0</v>
      </c>
      <c r="T93" s="148">
        <v>0.0</v>
      </c>
      <c r="U93" s="153"/>
      <c r="V93" s="132"/>
      <c r="W93" s="152">
        <v>0.0</v>
      </c>
      <c r="X93" s="169">
        <v>0.0</v>
      </c>
      <c r="Y93" s="153"/>
      <c r="Z93" s="153"/>
      <c r="AA93" s="153"/>
      <c r="AB93" s="153"/>
      <c r="AC93" s="155"/>
      <c r="AD93" s="43"/>
      <c r="AE93" s="181">
        <v>0.0</v>
      </c>
      <c r="AF93" s="152">
        <v>0.0</v>
      </c>
      <c r="AG93" s="153"/>
      <c r="AH93" s="152">
        <v>0.0</v>
      </c>
      <c r="AI93" s="202"/>
      <c r="AJ93" s="158">
        <v>0.0</v>
      </c>
      <c r="AK93" s="158">
        <v>0.0</v>
      </c>
      <c r="AL93" s="161"/>
      <c r="AM93" s="158">
        <v>0.0</v>
      </c>
      <c r="AN93" s="161"/>
      <c r="AO93" s="158">
        <v>0.0</v>
      </c>
      <c r="AP93" s="158">
        <v>0.0</v>
      </c>
      <c r="AQ93" s="161"/>
      <c r="AR93" s="158">
        <v>0.0</v>
      </c>
      <c r="AS93" s="173"/>
      <c r="AT93" s="161"/>
      <c r="AU93" s="161"/>
      <c r="AV93" s="161"/>
      <c r="AW93" s="161"/>
      <c r="AX93" s="158">
        <v>1.0</v>
      </c>
      <c r="AY93" s="161"/>
      <c r="AZ93" s="161"/>
      <c r="BA93" s="158">
        <v>1.0</v>
      </c>
      <c r="BB93" s="161"/>
      <c r="BC93" s="173"/>
      <c r="BD93" s="161"/>
      <c r="BE93" s="161"/>
      <c r="BF93" s="158">
        <v>2.0</v>
      </c>
      <c r="BG93" s="173"/>
      <c r="BH93" s="161"/>
      <c r="BI93" s="161"/>
      <c r="BJ93" s="158">
        <v>3.0</v>
      </c>
      <c r="BK93" s="161"/>
      <c r="BL93" s="158">
        <v>3.0</v>
      </c>
      <c r="BM93" s="161"/>
      <c r="BN93" s="161"/>
      <c r="BO93" s="161"/>
      <c r="BP93" s="158">
        <v>2.0</v>
      </c>
      <c r="BQ93" s="173"/>
      <c r="BR93" s="158"/>
      <c r="BS93" s="161"/>
      <c r="BT93" s="158">
        <v>0.0</v>
      </c>
      <c r="BU93" s="158"/>
      <c r="BV93" s="158">
        <v>3.0</v>
      </c>
      <c r="BW93" s="158">
        <v>0.0</v>
      </c>
      <c r="BX93" s="158">
        <v>0.0</v>
      </c>
      <c r="BY93" s="173"/>
      <c r="BZ93" s="161"/>
      <c r="CA93" s="161"/>
      <c r="CB93" s="161"/>
      <c r="CC93" s="161"/>
      <c r="CD93" s="158">
        <v>0.0</v>
      </c>
      <c r="CE93" s="161"/>
      <c r="CF93" s="158">
        <v>0.0</v>
      </c>
      <c r="CG93" s="158">
        <v>0.0</v>
      </c>
      <c r="CH93" s="158">
        <v>1.0</v>
      </c>
      <c r="CI93" s="158">
        <v>3.0</v>
      </c>
      <c r="CJ93" s="161"/>
      <c r="CK93" s="158">
        <v>0.0</v>
      </c>
      <c r="CL93" s="161"/>
      <c r="CM93" s="158">
        <v>0.0</v>
      </c>
      <c r="CN93" s="158">
        <v>0.0</v>
      </c>
      <c r="CO93" s="161"/>
      <c r="CP93" s="158">
        <v>0.0</v>
      </c>
      <c r="CQ93" s="173"/>
      <c r="CR93" s="161"/>
      <c r="CS93" s="158">
        <v>0.0</v>
      </c>
      <c r="CT93" s="158">
        <v>0.0</v>
      </c>
      <c r="CU93" s="158"/>
      <c r="CV93" s="158">
        <v>0.0</v>
      </c>
      <c r="CW93" s="161"/>
      <c r="CX93" s="158">
        <v>0.0</v>
      </c>
      <c r="CY93" s="161"/>
      <c r="CZ93" s="201"/>
      <c r="DA93" s="173"/>
      <c r="DB93" s="182"/>
      <c r="DC93" s="161"/>
      <c r="DD93" s="161"/>
      <c r="DE93" s="161"/>
      <c r="DF93" s="158"/>
      <c r="DG93" s="158">
        <v>0.0</v>
      </c>
      <c r="DH93" s="158"/>
      <c r="DI93" s="158"/>
      <c r="DJ93" s="140"/>
      <c r="DK93" s="161"/>
      <c r="DL93" s="161"/>
      <c r="DM93" s="161"/>
      <c r="DN93" s="161"/>
      <c r="DO93" s="161"/>
      <c r="DP93" s="158"/>
      <c r="DQ93" s="158"/>
      <c r="DR93" s="158"/>
      <c r="DS93" s="158"/>
      <c r="DT93" s="115"/>
      <c r="DU93" s="158">
        <v>0.0</v>
      </c>
      <c r="DV93" s="158"/>
      <c r="DW93" s="158"/>
      <c r="DX93" s="158">
        <v>0.0</v>
      </c>
      <c r="DY93" s="158"/>
      <c r="DZ93" s="158">
        <v>3.0</v>
      </c>
      <c r="EA93" s="158"/>
      <c r="EB93" s="158">
        <v>0.0</v>
      </c>
      <c r="EC93" s="158"/>
      <c r="ED93" s="158"/>
      <c r="EE93" s="158"/>
      <c r="EF93" s="158"/>
      <c r="EG93" s="159"/>
      <c r="EH93" s="140"/>
      <c r="EI93" s="160"/>
    </row>
    <row r="94" ht="15.75" customHeight="1">
      <c r="A94" s="162"/>
      <c r="B94" s="163">
        <v>1.0</v>
      </c>
      <c r="C94" s="185">
        <v>90.0</v>
      </c>
      <c r="D94" s="186" t="s">
        <v>241</v>
      </c>
      <c r="E94" s="147"/>
      <c r="F94" s="147"/>
      <c r="G94" s="147"/>
      <c r="H94" s="147"/>
      <c r="I94" s="148">
        <v>0.0</v>
      </c>
      <c r="J94" s="147"/>
      <c r="K94" s="147"/>
      <c r="L94" s="147"/>
      <c r="M94" s="197"/>
      <c r="N94" s="132"/>
      <c r="O94" s="179">
        <v>0.0</v>
      </c>
      <c r="P94" s="147"/>
      <c r="Q94" s="147"/>
      <c r="R94" s="147"/>
      <c r="S94" s="148">
        <v>0.0</v>
      </c>
      <c r="T94" s="148">
        <v>0.0</v>
      </c>
      <c r="U94" s="153"/>
      <c r="V94" s="132"/>
      <c r="W94" s="152">
        <v>0.0</v>
      </c>
      <c r="X94" s="169">
        <v>0.0</v>
      </c>
      <c r="Y94" s="153"/>
      <c r="Z94" s="153"/>
      <c r="AA94" s="153"/>
      <c r="AB94" s="153"/>
      <c r="AC94" s="155"/>
      <c r="AD94" s="43"/>
      <c r="AE94" s="181">
        <v>0.0</v>
      </c>
      <c r="AF94" s="152">
        <v>0.0</v>
      </c>
      <c r="AG94" s="153"/>
      <c r="AH94" s="152">
        <v>0.0</v>
      </c>
      <c r="AI94" s="202"/>
      <c r="AJ94" s="158">
        <v>0.0</v>
      </c>
      <c r="AK94" s="158">
        <v>0.0</v>
      </c>
      <c r="AL94" s="161"/>
      <c r="AM94" s="158">
        <v>0.0</v>
      </c>
      <c r="AN94" s="161"/>
      <c r="AO94" s="158">
        <v>0.0</v>
      </c>
      <c r="AP94" s="158">
        <v>0.0</v>
      </c>
      <c r="AQ94" s="161"/>
      <c r="AR94" s="158">
        <v>0.0</v>
      </c>
      <c r="AS94" s="173"/>
      <c r="AT94" s="161"/>
      <c r="AU94" s="161"/>
      <c r="AV94" s="161"/>
      <c r="AW94" s="161"/>
      <c r="AX94" s="158">
        <v>1.0</v>
      </c>
      <c r="AY94" s="161"/>
      <c r="AZ94" s="161"/>
      <c r="BA94" s="166">
        <v>0.0</v>
      </c>
      <c r="BB94" s="161"/>
      <c r="BC94" s="173"/>
      <c r="BD94" s="161"/>
      <c r="BE94" s="161"/>
      <c r="BF94" s="166">
        <v>0.0</v>
      </c>
      <c r="BG94" s="173"/>
      <c r="BH94" s="161"/>
      <c r="BI94" s="161"/>
      <c r="BJ94" s="158">
        <v>1.0</v>
      </c>
      <c r="BK94" s="161"/>
      <c r="BL94" s="166">
        <v>0.0</v>
      </c>
      <c r="BM94" s="161"/>
      <c r="BN94" s="161"/>
      <c r="BO94" s="161"/>
      <c r="BP94" s="158">
        <v>1.0</v>
      </c>
      <c r="BQ94" s="173"/>
      <c r="BR94" s="161"/>
      <c r="BS94" s="161"/>
      <c r="BT94" s="158">
        <v>0.0</v>
      </c>
      <c r="BU94" s="158"/>
      <c r="BV94" s="158">
        <v>1.0</v>
      </c>
      <c r="BW94" s="158">
        <v>0.0</v>
      </c>
      <c r="BX94" s="158">
        <v>0.0</v>
      </c>
      <c r="BY94" s="173"/>
      <c r="BZ94" s="161"/>
      <c r="CA94" s="161"/>
      <c r="CB94" s="161"/>
      <c r="CC94" s="161"/>
      <c r="CD94" s="158">
        <v>0.0</v>
      </c>
      <c r="CE94" s="161"/>
      <c r="CF94" s="158">
        <v>0.0</v>
      </c>
      <c r="CG94" s="158">
        <v>0.0</v>
      </c>
      <c r="CH94" s="166">
        <v>0.0</v>
      </c>
      <c r="CI94" s="158">
        <v>1.0</v>
      </c>
      <c r="CJ94" s="161"/>
      <c r="CK94" s="158">
        <v>0.0</v>
      </c>
      <c r="CL94" s="161"/>
      <c r="CM94" s="158">
        <v>0.0</v>
      </c>
      <c r="CN94" s="158">
        <v>0.0</v>
      </c>
      <c r="CO94" s="161"/>
      <c r="CP94" s="158">
        <v>0.0</v>
      </c>
      <c r="CQ94" s="173"/>
      <c r="CR94" s="161"/>
      <c r="CS94" s="158">
        <v>0.0</v>
      </c>
      <c r="CT94" s="158">
        <v>0.0</v>
      </c>
      <c r="CU94" s="158"/>
      <c r="CV94" s="158">
        <v>0.0</v>
      </c>
      <c r="CW94" s="161"/>
      <c r="CX94" s="158">
        <v>0.0</v>
      </c>
      <c r="CY94" s="161"/>
      <c r="CZ94" s="201"/>
      <c r="DA94" s="173"/>
      <c r="DB94" s="182"/>
      <c r="DC94" s="161"/>
      <c r="DD94" s="161"/>
      <c r="DE94" s="161"/>
      <c r="DF94" s="158"/>
      <c r="DG94" s="158">
        <v>0.0</v>
      </c>
      <c r="DH94" s="158"/>
      <c r="DI94" s="158"/>
      <c r="DJ94" s="140"/>
      <c r="DK94" s="161"/>
      <c r="DL94" s="161"/>
      <c r="DM94" s="161"/>
      <c r="DN94" s="161"/>
      <c r="DO94" s="161"/>
      <c r="DP94" s="158"/>
      <c r="DQ94" s="158"/>
      <c r="DR94" s="158"/>
      <c r="DS94" s="158"/>
      <c r="DT94" s="115"/>
      <c r="DU94" s="158">
        <v>0.0</v>
      </c>
      <c r="DV94" s="158"/>
      <c r="DW94" s="158"/>
      <c r="DX94" s="158">
        <v>0.0</v>
      </c>
      <c r="DY94" s="158"/>
      <c r="DZ94" s="166">
        <v>0.0</v>
      </c>
      <c r="EA94" s="158"/>
      <c r="EB94" s="158">
        <v>0.0</v>
      </c>
      <c r="EC94" s="158"/>
      <c r="ED94" s="158"/>
      <c r="EE94" s="158"/>
      <c r="EF94" s="158"/>
      <c r="EG94" s="159"/>
      <c r="EH94" s="140"/>
      <c r="EI94" s="160"/>
    </row>
    <row r="95" ht="15.75" customHeight="1">
      <c r="A95" s="162"/>
      <c r="B95" s="163">
        <v>1.0</v>
      </c>
      <c r="C95" s="185">
        <v>91.0</v>
      </c>
      <c r="D95" s="186" t="s">
        <v>242</v>
      </c>
      <c r="E95" s="147"/>
      <c r="F95" s="147"/>
      <c r="G95" s="147"/>
      <c r="H95" s="147"/>
      <c r="I95" s="148">
        <v>0.0</v>
      </c>
      <c r="J95" s="147"/>
      <c r="K95" s="147"/>
      <c r="L95" s="147"/>
      <c r="M95" s="150"/>
      <c r="N95" s="132"/>
      <c r="O95" s="179">
        <v>0.0</v>
      </c>
      <c r="P95" s="147"/>
      <c r="Q95" s="147"/>
      <c r="R95" s="147"/>
      <c r="S95" s="148">
        <v>0.0</v>
      </c>
      <c r="T95" s="148">
        <v>0.0</v>
      </c>
      <c r="U95" s="153"/>
      <c r="V95" s="132"/>
      <c r="W95" s="152">
        <v>0.0</v>
      </c>
      <c r="X95" s="169">
        <v>0.0</v>
      </c>
      <c r="Y95" s="153"/>
      <c r="Z95" s="153"/>
      <c r="AA95" s="153"/>
      <c r="AB95" s="153"/>
      <c r="AC95" s="155"/>
      <c r="AD95" s="43"/>
      <c r="AE95" s="181">
        <v>0.0</v>
      </c>
      <c r="AF95" s="152">
        <v>0.0</v>
      </c>
      <c r="AG95" s="153"/>
      <c r="AH95" s="152">
        <v>0.0</v>
      </c>
      <c r="AI95" s="202"/>
      <c r="AJ95" s="158">
        <v>0.0</v>
      </c>
      <c r="AK95" s="158">
        <v>0.0</v>
      </c>
      <c r="AL95" s="161"/>
      <c r="AM95" s="158">
        <v>0.0</v>
      </c>
      <c r="AN95" s="161"/>
      <c r="AO95" s="158">
        <v>0.0</v>
      </c>
      <c r="AP95" s="158">
        <v>0.0</v>
      </c>
      <c r="AQ95" s="161"/>
      <c r="AR95" s="158">
        <v>0.0</v>
      </c>
      <c r="AS95" s="173"/>
      <c r="AT95" s="161"/>
      <c r="AU95" s="161"/>
      <c r="AV95" s="161"/>
      <c r="AW95" s="161"/>
      <c r="AX95" s="211">
        <v>0.0</v>
      </c>
      <c r="AY95" s="161"/>
      <c r="AZ95" s="161"/>
      <c r="BA95" s="158">
        <v>1.0</v>
      </c>
      <c r="BB95" s="161"/>
      <c r="BC95" s="173"/>
      <c r="BD95" s="161"/>
      <c r="BE95" s="161"/>
      <c r="BF95" s="158">
        <v>1.0</v>
      </c>
      <c r="BG95" s="173"/>
      <c r="BH95" s="161"/>
      <c r="BI95" s="161"/>
      <c r="BJ95" s="170">
        <v>1.0</v>
      </c>
      <c r="BK95" s="161"/>
      <c r="BL95" s="158">
        <v>1.0</v>
      </c>
      <c r="BM95" s="161"/>
      <c r="BN95" s="161"/>
      <c r="BO95" s="161"/>
      <c r="BP95" s="158">
        <v>1.0</v>
      </c>
      <c r="BQ95" s="173"/>
      <c r="BR95" s="161"/>
      <c r="BS95" s="161"/>
      <c r="BT95" s="158">
        <v>0.0</v>
      </c>
      <c r="BU95" s="158"/>
      <c r="BV95" s="158">
        <v>1.0</v>
      </c>
      <c r="BW95" s="158">
        <v>0.0</v>
      </c>
      <c r="BX95" s="158">
        <v>0.0</v>
      </c>
      <c r="BY95" s="173"/>
      <c r="BZ95" s="161"/>
      <c r="CA95" s="161"/>
      <c r="CB95" s="161"/>
      <c r="CC95" s="161"/>
      <c r="CD95" s="158">
        <v>0.0</v>
      </c>
      <c r="CE95" s="161"/>
      <c r="CF95" s="158">
        <v>0.0</v>
      </c>
      <c r="CG95" s="158">
        <v>0.0</v>
      </c>
      <c r="CH95" s="158">
        <v>1.0</v>
      </c>
      <c r="CI95" s="166">
        <v>0.0</v>
      </c>
      <c r="CJ95" s="161"/>
      <c r="CK95" s="158">
        <v>0.0</v>
      </c>
      <c r="CL95" s="161"/>
      <c r="CM95" s="158">
        <v>0.0</v>
      </c>
      <c r="CN95" s="158">
        <v>0.0</v>
      </c>
      <c r="CO95" s="161"/>
      <c r="CP95" s="158">
        <v>0.0</v>
      </c>
      <c r="CQ95" s="173"/>
      <c r="CR95" s="161"/>
      <c r="CS95" s="158">
        <v>0.0</v>
      </c>
      <c r="CT95" s="158">
        <v>0.0</v>
      </c>
      <c r="CU95" s="158"/>
      <c r="CV95" s="158">
        <v>0.0</v>
      </c>
      <c r="CW95" s="161"/>
      <c r="CX95" s="158">
        <v>0.0</v>
      </c>
      <c r="CY95" s="161"/>
      <c r="CZ95" s="201"/>
      <c r="DA95" s="173"/>
      <c r="DB95" s="182"/>
      <c r="DC95" s="161"/>
      <c r="DD95" s="161"/>
      <c r="DE95" s="161"/>
      <c r="DF95" s="158"/>
      <c r="DG95" s="158">
        <v>0.0</v>
      </c>
      <c r="DH95" s="158"/>
      <c r="DI95" s="158"/>
      <c r="DJ95" s="140"/>
      <c r="DK95" s="161"/>
      <c r="DL95" s="161"/>
      <c r="DM95" s="161"/>
      <c r="DN95" s="161"/>
      <c r="DO95" s="161"/>
      <c r="DP95" s="158"/>
      <c r="DQ95" s="158"/>
      <c r="DR95" s="158"/>
      <c r="DS95" s="158"/>
      <c r="DT95" s="115"/>
      <c r="DU95" s="158">
        <v>0.0</v>
      </c>
      <c r="DV95" s="158"/>
      <c r="DW95" s="158"/>
      <c r="DX95" s="158">
        <v>0.0</v>
      </c>
      <c r="DY95" s="158"/>
      <c r="DZ95" s="166">
        <v>0.0</v>
      </c>
      <c r="EA95" s="158"/>
      <c r="EB95" s="158">
        <v>0.0</v>
      </c>
      <c r="EC95" s="158"/>
      <c r="ED95" s="158"/>
      <c r="EE95" s="158"/>
      <c r="EF95" s="158"/>
      <c r="EG95" s="159"/>
      <c r="EH95" s="140"/>
      <c r="EI95" s="160"/>
    </row>
    <row r="96" ht="15.75" customHeight="1">
      <c r="A96" s="162"/>
      <c r="B96" s="163">
        <v>1.0</v>
      </c>
      <c r="C96" s="183">
        <v>92.0</v>
      </c>
      <c r="D96" s="165" t="s">
        <v>243</v>
      </c>
      <c r="E96" s="147"/>
      <c r="F96" s="147"/>
      <c r="G96" s="147"/>
      <c r="H96" s="147"/>
      <c r="I96" s="148">
        <v>1.0</v>
      </c>
      <c r="J96" s="147"/>
      <c r="K96" s="147"/>
      <c r="L96" s="147"/>
      <c r="M96" s="150"/>
      <c r="N96" s="132"/>
      <c r="O96" s="179">
        <v>0.0</v>
      </c>
      <c r="P96" s="147"/>
      <c r="Q96" s="147"/>
      <c r="R96" s="147"/>
      <c r="S96" s="148">
        <v>1.0</v>
      </c>
      <c r="T96" s="148">
        <v>0.0</v>
      </c>
      <c r="U96" s="153"/>
      <c r="V96" s="132"/>
      <c r="W96" s="152">
        <v>1.0</v>
      </c>
      <c r="X96" s="152">
        <v>1.0</v>
      </c>
      <c r="Y96" s="153"/>
      <c r="Z96" s="153"/>
      <c r="AA96" s="153"/>
      <c r="AB96" s="153"/>
      <c r="AC96" s="155"/>
      <c r="AD96" s="43"/>
      <c r="AE96" s="190">
        <v>0.0</v>
      </c>
      <c r="AF96" s="152">
        <v>0.0</v>
      </c>
      <c r="AG96" s="153"/>
      <c r="AH96" s="152">
        <v>1.0</v>
      </c>
      <c r="AI96" s="202"/>
      <c r="AJ96" s="158">
        <v>1.0</v>
      </c>
      <c r="AK96" s="158">
        <v>1.0</v>
      </c>
      <c r="AL96" s="161"/>
      <c r="AM96" s="158">
        <v>0.0</v>
      </c>
      <c r="AN96" s="161"/>
      <c r="AO96" s="158">
        <v>0.0</v>
      </c>
      <c r="AP96" s="158">
        <v>1.0</v>
      </c>
      <c r="AQ96" s="161"/>
      <c r="AR96" s="158">
        <v>0.0</v>
      </c>
      <c r="AS96" s="173"/>
      <c r="AT96" s="161"/>
      <c r="AU96" s="161"/>
      <c r="AV96" s="161"/>
      <c r="AW96" s="161"/>
      <c r="AX96" s="158">
        <v>0.0</v>
      </c>
      <c r="AY96" s="161"/>
      <c r="AZ96" s="161"/>
      <c r="BA96" s="158">
        <v>1.0</v>
      </c>
      <c r="BB96" s="161"/>
      <c r="BC96" s="173"/>
      <c r="BD96" s="161"/>
      <c r="BE96" s="161"/>
      <c r="BF96" s="158">
        <v>1.0</v>
      </c>
      <c r="BG96" s="173"/>
      <c r="BH96" s="161"/>
      <c r="BI96" s="161"/>
      <c r="BJ96" s="166">
        <v>0.0</v>
      </c>
      <c r="BK96" s="161"/>
      <c r="BL96" s="166">
        <v>0.0</v>
      </c>
      <c r="BM96" s="161"/>
      <c r="BN96" s="161"/>
      <c r="BO96" s="161"/>
      <c r="BP96" s="158">
        <v>1.0</v>
      </c>
      <c r="BQ96" s="173"/>
      <c r="BR96" s="161"/>
      <c r="BS96" s="161"/>
      <c r="BT96" s="158">
        <v>1.0</v>
      </c>
      <c r="BU96" s="158"/>
      <c r="BV96" s="166">
        <v>0.0</v>
      </c>
      <c r="BW96" s="158">
        <v>1.0</v>
      </c>
      <c r="BX96" s="170">
        <v>1.0</v>
      </c>
      <c r="BY96" s="173"/>
      <c r="BZ96" s="161"/>
      <c r="CA96" s="161"/>
      <c r="CB96" s="161"/>
      <c r="CC96" s="161"/>
      <c r="CD96" s="158">
        <v>0.0</v>
      </c>
      <c r="CE96" s="161"/>
      <c r="CF96" s="158">
        <v>1.0</v>
      </c>
      <c r="CG96" s="158">
        <v>0.0</v>
      </c>
      <c r="CH96" s="158">
        <v>1.0</v>
      </c>
      <c r="CI96" s="158">
        <v>1.0</v>
      </c>
      <c r="CJ96" s="161"/>
      <c r="CK96" s="158">
        <v>0.0</v>
      </c>
      <c r="CL96" s="161"/>
      <c r="CM96" s="158">
        <v>1.0</v>
      </c>
      <c r="CN96" s="158">
        <v>1.0</v>
      </c>
      <c r="CO96" s="161"/>
      <c r="CP96" s="158">
        <v>1.0</v>
      </c>
      <c r="CQ96" s="173"/>
      <c r="CR96" s="161"/>
      <c r="CS96" s="158">
        <v>0.0</v>
      </c>
      <c r="CT96" s="158">
        <v>0.0</v>
      </c>
      <c r="CU96" s="158"/>
      <c r="CV96" s="158">
        <v>1.0</v>
      </c>
      <c r="CW96" s="161"/>
      <c r="CX96" s="158">
        <v>0.0</v>
      </c>
      <c r="CY96" s="161"/>
      <c r="CZ96" s="201"/>
      <c r="DA96" s="173"/>
      <c r="DB96" s="182"/>
      <c r="DC96" s="161"/>
      <c r="DD96" s="161"/>
      <c r="DE96" s="161"/>
      <c r="DF96" s="158"/>
      <c r="DG96" s="158">
        <v>0.0</v>
      </c>
      <c r="DH96" s="158"/>
      <c r="DI96" s="158"/>
      <c r="DJ96" s="140"/>
      <c r="DK96" s="161"/>
      <c r="DL96" s="161"/>
      <c r="DM96" s="161"/>
      <c r="DN96" s="161"/>
      <c r="DO96" s="161"/>
      <c r="DP96" s="158"/>
      <c r="DQ96" s="158"/>
      <c r="DR96" s="158"/>
      <c r="DS96" s="158"/>
      <c r="DT96" s="115"/>
      <c r="DU96" s="158">
        <v>1.0</v>
      </c>
      <c r="DV96" s="158"/>
      <c r="DW96" s="158"/>
      <c r="DX96" s="158">
        <v>0.0</v>
      </c>
      <c r="DY96" s="158"/>
      <c r="DZ96" s="166">
        <v>0.0</v>
      </c>
      <c r="EA96" s="158"/>
      <c r="EB96" s="158">
        <v>1.0</v>
      </c>
      <c r="EC96" s="158"/>
      <c r="ED96" s="158"/>
      <c r="EE96" s="158"/>
      <c r="EF96" s="158"/>
      <c r="EG96" s="159"/>
      <c r="EH96" s="140"/>
      <c r="EI96" s="160"/>
    </row>
    <row r="97" ht="15.75" customHeight="1">
      <c r="A97" s="162"/>
      <c r="B97" s="163">
        <v>1.0</v>
      </c>
      <c r="C97" s="183">
        <v>93.0</v>
      </c>
      <c r="D97" s="165" t="s">
        <v>244</v>
      </c>
      <c r="E97" s="147"/>
      <c r="F97" s="147"/>
      <c r="G97" s="147"/>
      <c r="H97" s="147"/>
      <c r="I97" s="148">
        <v>1.0</v>
      </c>
      <c r="J97" s="147"/>
      <c r="K97" s="147"/>
      <c r="L97" s="147"/>
      <c r="M97" s="150"/>
      <c r="N97" s="132"/>
      <c r="O97" s="179">
        <v>0.0</v>
      </c>
      <c r="P97" s="147"/>
      <c r="Q97" s="147"/>
      <c r="R97" s="147"/>
      <c r="S97" s="148">
        <v>1.0</v>
      </c>
      <c r="T97" s="148">
        <v>0.0</v>
      </c>
      <c r="U97" s="153"/>
      <c r="V97" s="132"/>
      <c r="W97" s="152">
        <v>1.0</v>
      </c>
      <c r="X97" s="152">
        <v>1.0</v>
      </c>
      <c r="Y97" s="153"/>
      <c r="Z97" s="153"/>
      <c r="AA97" s="153"/>
      <c r="AB97" s="153"/>
      <c r="AC97" s="155"/>
      <c r="AD97" s="43"/>
      <c r="AE97" s="181">
        <v>1.0</v>
      </c>
      <c r="AF97" s="152">
        <v>0.0</v>
      </c>
      <c r="AG97" s="153"/>
      <c r="AH97" s="152">
        <v>1.0</v>
      </c>
      <c r="AI97" s="202"/>
      <c r="AJ97" s="158">
        <v>1.0</v>
      </c>
      <c r="AK97" s="158">
        <v>1.0</v>
      </c>
      <c r="AL97" s="161"/>
      <c r="AM97" s="158">
        <v>0.0</v>
      </c>
      <c r="AN97" s="161"/>
      <c r="AO97" s="158">
        <v>0.0</v>
      </c>
      <c r="AP97" s="158">
        <v>1.0</v>
      </c>
      <c r="AQ97" s="161"/>
      <c r="AR97" s="158">
        <v>0.0</v>
      </c>
      <c r="AS97" s="173"/>
      <c r="AT97" s="161"/>
      <c r="AU97" s="161"/>
      <c r="AV97" s="161"/>
      <c r="AW97" s="161"/>
      <c r="AX97" s="158">
        <v>0.0</v>
      </c>
      <c r="AY97" s="161"/>
      <c r="AZ97" s="161"/>
      <c r="BA97" s="158">
        <v>1.0</v>
      </c>
      <c r="BB97" s="161"/>
      <c r="BC97" s="173"/>
      <c r="BD97" s="161"/>
      <c r="BE97" s="161"/>
      <c r="BF97" s="158">
        <v>1.0</v>
      </c>
      <c r="BG97" s="173"/>
      <c r="BH97" s="161"/>
      <c r="BI97" s="161"/>
      <c r="BJ97" s="158">
        <v>1.0</v>
      </c>
      <c r="BK97" s="161"/>
      <c r="BL97" s="158">
        <v>1.0</v>
      </c>
      <c r="BM97" s="161"/>
      <c r="BN97" s="161"/>
      <c r="BO97" s="161"/>
      <c r="BP97" s="158">
        <v>1.0</v>
      </c>
      <c r="BQ97" s="173"/>
      <c r="BR97" s="161"/>
      <c r="BS97" s="161"/>
      <c r="BT97" s="158">
        <v>1.0</v>
      </c>
      <c r="BU97" s="158"/>
      <c r="BV97" s="158">
        <v>1.0</v>
      </c>
      <c r="BW97" s="158">
        <v>1.0</v>
      </c>
      <c r="BX97" s="158">
        <v>1.0</v>
      </c>
      <c r="BY97" s="173"/>
      <c r="BZ97" s="161"/>
      <c r="CA97" s="161"/>
      <c r="CB97" s="161"/>
      <c r="CC97" s="161"/>
      <c r="CD97" s="158">
        <v>0.0</v>
      </c>
      <c r="CE97" s="161"/>
      <c r="CF97" s="158">
        <v>1.0</v>
      </c>
      <c r="CG97" s="158">
        <v>0.0</v>
      </c>
      <c r="CH97" s="158">
        <v>1.0</v>
      </c>
      <c r="CI97" s="158">
        <v>1.0</v>
      </c>
      <c r="CJ97" s="161"/>
      <c r="CK97" s="158">
        <v>0.0</v>
      </c>
      <c r="CL97" s="161"/>
      <c r="CM97" s="158">
        <v>1.0</v>
      </c>
      <c r="CN97" s="158">
        <v>1.0</v>
      </c>
      <c r="CO97" s="161"/>
      <c r="CP97" s="158">
        <v>1.0</v>
      </c>
      <c r="CQ97" s="173"/>
      <c r="CR97" s="161"/>
      <c r="CS97" s="158">
        <v>0.0</v>
      </c>
      <c r="CT97" s="158">
        <v>0.0</v>
      </c>
      <c r="CU97" s="158"/>
      <c r="CV97" s="158">
        <v>1.0</v>
      </c>
      <c r="CW97" s="161"/>
      <c r="CX97" s="158">
        <v>0.0</v>
      </c>
      <c r="CY97" s="161"/>
      <c r="CZ97" s="201"/>
      <c r="DA97" s="173"/>
      <c r="DB97" s="182"/>
      <c r="DC97" s="161"/>
      <c r="DD97" s="161"/>
      <c r="DE97" s="161"/>
      <c r="DF97" s="158"/>
      <c r="DG97" s="158">
        <v>0.0</v>
      </c>
      <c r="DH97" s="158"/>
      <c r="DI97" s="158"/>
      <c r="DJ97" s="140"/>
      <c r="DK97" s="161"/>
      <c r="DL97" s="161"/>
      <c r="DM97" s="161"/>
      <c r="DN97" s="161"/>
      <c r="DO97" s="161"/>
      <c r="DP97" s="158"/>
      <c r="DQ97" s="158"/>
      <c r="DR97" s="158"/>
      <c r="DS97" s="158"/>
      <c r="DT97" s="115"/>
      <c r="DU97" s="158">
        <v>1.0</v>
      </c>
      <c r="DV97" s="158"/>
      <c r="DW97" s="158"/>
      <c r="DX97" s="158">
        <v>0.0</v>
      </c>
      <c r="DY97" s="158"/>
      <c r="DZ97" s="158">
        <v>1.0</v>
      </c>
      <c r="EA97" s="158"/>
      <c r="EB97" s="158">
        <v>1.0</v>
      </c>
      <c r="EC97" s="158"/>
      <c r="ED97" s="158"/>
      <c r="EE97" s="158"/>
      <c r="EF97" s="158"/>
      <c r="EG97" s="159"/>
      <c r="EH97" s="140"/>
      <c r="EI97" s="160"/>
    </row>
    <row r="98" ht="15.75" customHeight="1">
      <c r="A98" s="162"/>
      <c r="B98" s="163">
        <v>1.0</v>
      </c>
      <c r="C98" s="183">
        <v>94.0</v>
      </c>
      <c r="D98" s="165" t="s">
        <v>245</v>
      </c>
      <c r="E98" s="147"/>
      <c r="F98" s="147"/>
      <c r="G98" s="147"/>
      <c r="H98" s="147"/>
      <c r="I98" s="148">
        <v>1.0</v>
      </c>
      <c r="J98" s="147"/>
      <c r="K98" s="147"/>
      <c r="L98" s="147"/>
      <c r="M98" s="150"/>
      <c r="N98" s="132"/>
      <c r="O98" s="179">
        <v>0.0</v>
      </c>
      <c r="P98" s="147"/>
      <c r="Q98" s="147"/>
      <c r="R98" s="147"/>
      <c r="S98" s="148">
        <v>1.0</v>
      </c>
      <c r="T98" s="148">
        <v>0.0</v>
      </c>
      <c r="U98" s="153"/>
      <c r="V98" s="132"/>
      <c r="W98" s="152">
        <v>1.0</v>
      </c>
      <c r="X98" s="152">
        <v>1.0</v>
      </c>
      <c r="Y98" s="153"/>
      <c r="Z98" s="153"/>
      <c r="AA98" s="153"/>
      <c r="AB98" s="153"/>
      <c r="AC98" s="155"/>
      <c r="AD98" s="43"/>
      <c r="AE98" s="181">
        <v>1.0</v>
      </c>
      <c r="AF98" s="152">
        <v>0.0</v>
      </c>
      <c r="AG98" s="153"/>
      <c r="AH98" s="152">
        <v>1.0</v>
      </c>
      <c r="AI98" s="202"/>
      <c r="AJ98" s="158">
        <v>1.0</v>
      </c>
      <c r="AK98" s="158">
        <v>1.0</v>
      </c>
      <c r="AL98" s="161"/>
      <c r="AM98" s="158">
        <v>0.0</v>
      </c>
      <c r="AN98" s="161"/>
      <c r="AO98" s="158">
        <v>0.0</v>
      </c>
      <c r="AP98" s="158">
        <v>1.0</v>
      </c>
      <c r="AQ98" s="161"/>
      <c r="AR98" s="158">
        <v>0.0</v>
      </c>
      <c r="AS98" s="173"/>
      <c r="AT98" s="161"/>
      <c r="AU98" s="161"/>
      <c r="AV98" s="161"/>
      <c r="AW98" s="161"/>
      <c r="AX98" s="158">
        <v>0.0</v>
      </c>
      <c r="AY98" s="161"/>
      <c r="AZ98" s="161"/>
      <c r="BA98" s="158">
        <v>1.0</v>
      </c>
      <c r="BB98" s="161"/>
      <c r="BC98" s="173"/>
      <c r="BD98" s="161"/>
      <c r="BE98" s="161"/>
      <c r="BF98" s="158">
        <v>1.0</v>
      </c>
      <c r="BG98" s="173"/>
      <c r="BH98" s="161"/>
      <c r="BI98" s="161"/>
      <c r="BJ98" s="158">
        <v>1.0</v>
      </c>
      <c r="BK98" s="161"/>
      <c r="BL98" s="158">
        <v>1.0</v>
      </c>
      <c r="BM98" s="161"/>
      <c r="BN98" s="161"/>
      <c r="BO98" s="161"/>
      <c r="BP98" s="158">
        <v>1.0</v>
      </c>
      <c r="BQ98" s="173"/>
      <c r="BR98" s="161"/>
      <c r="BS98" s="158"/>
      <c r="BT98" s="158">
        <v>1.0</v>
      </c>
      <c r="BU98" s="158"/>
      <c r="BV98" s="158">
        <v>1.0</v>
      </c>
      <c r="BW98" s="158">
        <v>1.0</v>
      </c>
      <c r="BX98" s="158">
        <v>1.0</v>
      </c>
      <c r="BY98" s="173"/>
      <c r="BZ98" s="161"/>
      <c r="CA98" s="161"/>
      <c r="CB98" s="161"/>
      <c r="CC98" s="161"/>
      <c r="CD98" s="158">
        <v>0.0</v>
      </c>
      <c r="CE98" s="161"/>
      <c r="CF98" s="158">
        <v>1.0</v>
      </c>
      <c r="CG98" s="158">
        <v>0.0</v>
      </c>
      <c r="CH98" s="158">
        <v>1.0</v>
      </c>
      <c r="CI98" s="158">
        <v>1.0</v>
      </c>
      <c r="CJ98" s="161"/>
      <c r="CK98" s="158">
        <v>0.0</v>
      </c>
      <c r="CL98" s="161"/>
      <c r="CM98" s="158">
        <v>1.0</v>
      </c>
      <c r="CN98" s="158">
        <v>1.0</v>
      </c>
      <c r="CO98" s="161"/>
      <c r="CP98" s="158">
        <v>1.0</v>
      </c>
      <c r="CQ98" s="173"/>
      <c r="CR98" s="161"/>
      <c r="CS98" s="158">
        <v>0.0</v>
      </c>
      <c r="CT98" s="158">
        <v>0.0</v>
      </c>
      <c r="CU98" s="158"/>
      <c r="CV98" s="158">
        <v>1.0</v>
      </c>
      <c r="CW98" s="161"/>
      <c r="CX98" s="158">
        <v>0.0</v>
      </c>
      <c r="CY98" s="161"/>
      <c r="CZ98" s="201"/>
      <c r="DA98" s="173"/>
      <c r="DB98" s="182"/>
      <c r="DC98" s="161"/>
      <c r="DD98" s="161"/>
      <c r="DE98" s="161"/>
      <c r="DF98" s="158"/>
      <c r="DG98" s="158">
        <v>0.0</v>
      </c>
      <c r="DH98" s="158"/>
      <c r="DI98" s="158"/>
      <c r="DJ98" s="140"/>
      <c r="DK98" s="161"/>
      <c r="DL98" s="161"/>
      <c r="DM98" s="161"/>
      <c r="DN98" s="161"/>
      <c r="DO98" s="161"/>
      <c r="DP98" s="158"/>
      <c r="DQ98" s="158"/>
      <c r="DR98" s="158"/>
      <c r="DS98" s="158"/>
      <c r="DT98" s="115"/>
      <c r="DU98" s="158">
        <v>1.0</v>
      </c>
      <c r="DV98" s="158"/>
      <c r="DW98" s="158"/>
      <c r="DX98" s="158">
        <v>0.0</v>
      </c>
      <c r="DY98" s="158"/>
      <c r="DZ98" s="158">
        <v>1.0</v>
      </c>
      <c r="EA98" s="158"/>
      <c r="EB98" s="158">
        <v>1.0</v>
      </c>
      <c r="EC98" s="158"/>
      <c r="ED98" s="158"/>
      <c r="EE98" s="158"/>
      <c r="EF98" s="158"/>
      <c r="EG98" s="159"/>
      <c r="EH98" s="140"/>
      <c r="EI98" s="160"/>
    </row>
    <row r="99" ht="61.5" customHeight="1">
      <c r="A99" s="174"/>
      <c r="B99" s="207">
        <v>1.0</v>
      </c>
      <c r="C99" s="205">
        <v>95.0</v>
      </c>
      <c r="D99" s="209" t="s">
        <v>246</v>
      </c>
      <c r="E99" s="147"/>
      <c r="F99" s="147"/>
      <c r="G99" s="147"/>
      <c r="H99" s="147"/>
      <c r="I99" s="148">
        <v>1.0</v>
      </c>
      <c r="J99" s="147"/>
      <c r="K99" s="147"/>
      <c r="L99" s="147"/>
      <c r="M99" s="150"/>
      <c r="N99" s="132"/>
      <c r="O99" s="179">
        <v>9.0</v>
      </c>
      <c r="P99" s="147"/>
      <c r="Q99" s="147"/>
      <c r="R99" s="147"/>
      <c r="S99" s="148">
        <v>1.0</v>
      </c>
      <c r="T99" s="148">
        <v>9.0</v>
      </c>
      <c r="U99" s="153"/>
      <c r="V99" s="132"/>
      <c r="W99" s="152">
        <v>9.0</v>
      </c>
      <c r="X99" s="152">
        <v>1.0</v>
      </c>
      <c r="Y99" s="153"/>
      <c r="Z99" s="153"/>
      <c r="AA99" s="153"/>
      <c r="AB99" s="153"/>
      <c r="AC99" s="155"/>
      <c r="AD99" s="43"/>
      <c r="AE99" s="181">
        <v>1.0</v>
      </c>
      <c r="AF99" s="152">
        <v>9.0</v>
      </c>
      <c r="AG99" s="153"/>
      <c r="AH99" s="152">
        <v>1.0</v>
      </c>
      <c r="AI99" s="202"/>
      <c r="AJ99" s="158">
        <v>1.0</v>
      </c>
      <c r="AK99" s="158">
        <v>1.0</v>
      </c>
      <c r="AL99" s="161"/>
      <c r="AM99" s="158">
        <v>9.0</v>
      </c>
      <c r="AN99" s="161"/>
      <c r="AO99" s="158">
        <v>9.0</v>
      </c>
      <c r="AP99" s="158">
        <v>1.0</v>
      </c>
      <c r="AQ99" s="161"/>
      <c r="AR99" s="158">
        <v>9.0</v>
      </c>
      <c r="AS99" s="173"/>
      <c r="AT99" s="161"/>
      <c r="AU99" s="161"/>
      <c r="AV99" s="161"/>
      <c r="AW99" s="161"/>
      <c r="AX99" s="158">
        <v>9.0</v>
      </c>
      <c r="AY99" s="161"/>
      <c r="AZ99" s="161"/>
      <c r="BA99" s="158">
        <v>1.0</v>
      </c>
      <c r="BB99" s="161"/>
      <c r="BC99" s="173"/>
      <c r="BD99" s="161"/>
      <c r="BE99" s="161"/>
      <c r="BF99" s="158">
        <v>1.0</v>
      </c>
      <c r="BG99" s="173"/>
      <c r="BH99" s="161"/>
      <c r="BI99" s="161"/>
      <c r="BJ99" s="158">
        <v>1.0</v>
      </c>
      <c r="BK99" s="161"/>
      <c r="BL99" s="158">
        <v>1.0</v>
      </c>
      <c r="BM99" s="161"/>
      <c r="BN99" s="161"/>
      <c r="BO99" s="161"/>
      <c r="BP99" s="158">
        <v>1.0</v>
      </c>
      <c r="BQ99" s="173"/>
      <c r="BR99" s="161"/>
      <c r="BS99" s="158"/>
      <c r="BT99" s="158">
        <v>1.0</v>
      </c>
      <c r="BU99" s="158"/>
      <c r="BV99" s="158">
        <v>1.0</v>
      </c>
      <c r="BW99" s="158">
        <v>1.0</v>
      </c>
      <c r="BX99" s="158">
        <v>1.0</v>
      </c>
      <c r="BY99" s="173"/>
      <c r="BZ99" s="161"/>
      <c r="CA99" s="161"/>
      <c r="CB99" s="161"/>
      <c r="CC99" s="161"/>
      <c r="CD99" s="158">
        <v>9.0</v>
      </c>
      <c r="CE99" s="161"/>
      <c r="CF99" s="158">
        <v>1.0</v>
      </c>
      <c r="CG99" s="158">
        <v>9.0</v>
      </c>
      <c r="CH99" s="158">
        <v>1.0</v>
      </c>
      <c r="CI99" s="158">
        <v>1.0</v>
      </c>
      <c r="CJ99" s="161"/>
      <c r="CK99" s="158">
        <v>9.0</v>
      </c>
      <c r="CL99" s="161"/>
      <c r="CM99" s="158">
        <v>1.0</v>
      </c>
      <c r="CN99" s="158">
        <v>1.0</v>
      </c>
      <c r="CO99" s="161"/>
      <c r="CP99" s="158">
        <v>1.0</v>
      </c>
      <c r="CQ99" s="173"/>
      <c r="CR99" s="161"/>
      <c r="CS99" s="158">
        <v>9.0</v>
      </c>
      <c r="CT99" s="158">
        <v>9.0</v>
      </c>
      <c r="CU99" s="158"/>
      <c r="CV99" s="158">
        <v>1.0</v>
      </c>
      <c r="CW99" s="161"/>
      <c r="CX99" s="158">
        <v>9.0</v>
      </c>
      <c r="CY99" s="161"/>
      <c r="CZ99" s="201"/>
      <c r="DA99" s="173"/>
      <c r="DB99" s="182"/>
      <c r="DC99" s="161"/>
      <c r="DD99" s="161"/>
      <c r="DE99" s="161"/>
      <c r="DF99" s="158"/>
      <c r="DG99" s="158">
        <v>9.0</v>
      </c>
      <c r="DH99" s="158"/>
      <c r="DI99" s="158"/>
      <c r="DJ99" s="140"/>
      <c r="DK99" s="161"/>
      <c r="DL99" s="161"/>
      <c r="DM99" s="161"/>
      <c r="DN99" s="161"/>
      <c r="DO99" s="161"/>
      <c r="DP99" s="158"/>
      <c r="DQ99" s="158"/>
      <c r="DR99" s="158"/>
      <c r="DS99" s="158"/>
      <c r="DT99" s="115"/>
      <c r="DU99" s="158">
        <v>1.0</v>
      </c>
      <c r="DV99" s="158"/>
      <c r="DW99" s="158"/>
      <c r="DX99" s="158">
        <v>9.0</v>
      </c>
      <c r="DY99" s="158"/>
      <c r="DZ99" s="158">
        <v>1.0</v>
      </c>
      <c r="EA99" s="158"/>
      <c r="EB99" s="158">
        <v>1.0</v>
      </c>
      <c r="EC99" s="158"/>
      <c r="ED99" s="158"/>
      <c r="EE99" s="158"/>
      <c r="EF99" s="158"/>
      <c r="EG99" s="159"/>
      <c r="EH99" s="140"/>
      <c r="EI99" s="160"/>
    </row>
    <row r="100" ht="15.75" customHeight="1">
      <c r="A100" s="143" t="s">
        <v>247</v>
      </c>
      <c r="B100" s="212">
        <v>1.0</v>
      </c>
      <c r="C100" s="208">
        <v>96.0</v>
      </c>
      <c r="D100" s="213" t="s">
        <v>248</v>
      </c>
      <c r="E100" s="147"/>
      <c r="F100" s="147"/>
      <c r="G100" s="147"/>
      <c r="H100" s="148">
        <v>1.0</v>
      </c>
      <c r="I100" s="147"/>
      <c r="J100" s="147"/>
      <c r="K100" s="148">
        <v>1.0</v>
      </c>
      <c r="L100" s="147"/>
      <c r="M100" s="197"/>
      <c r="N100" s="132"/>
      <c r="O100" s="179">
        <v>0.0</v>
      </c>
      <c r="P100" s="147"/>
      <c r="Q100" s="147"/>
      <c r="R100" s="147"/>
      <c r="S100" s="147"/>
      <c r="T100" s="148">
        <v>0.0</v>
      </c>
      <c r="U100" s="153"/>
      <c r="V100" s="132"/>
      <c r="W100" s="152">
        <v>0.0</v>
      </c>
      <c r="X100" s="153"/>
      <c r="Y100" s="153"/>
      <c r="Z100" s="153"/>
      <c r="AA100" s="153"/>
      <c r="AB100" s="153"/>
      <c r="AC100" s="155"/>
      <c r="AD100" s="43"/>
      <c r="AE100" s="156"/>
      <c r="AF100" s="152">
        <v>0.0</v>
      </c>
      <c r="AG100" s="153"/>
      <c r="AH100" s="152"/>
      <c r="AI100" s="202"/>
      <c r="AJ100" s="158"/>
      <c r="AK100" s="161"/>
      <c r="AL100" s="161"/>
      <c r="AM100" s="158">
        <v>0.0</v>
      </c>
      <c r="AN100" s="161"/>
      <c r="AO100" s="158">
        <v>0.0</v>
      </c>
      <c r="AP100" s="161"/>
      <c r="AQ100" s="161"/>
      <c r="AR100" s="158">
        <v>0.0</v>
      </c>
      <c r="AS100" s="173"/>
      <c r="AT100" s="161"/>
      <c r="AU100" s="161"/>
      <c r="AV100" s="161"/>
      <c r="AW100" s="161"/>
      <c r="AX100" s="158">
        <v>0.0</v>
      </c>
      <c r="AY100" s="161"/>
      <c r="AZ100" s="161"/>
      <c r="BA100" s="161"/>
      <c r="BB100" s="161"/>
      <c r="BC100" s="173"/>
      <c r="BD100" s="161"/>
      <c r="BE100" s="161"/>
      <c r="BF100" s="161"/>
      <c r="BG100" s="173"/>
      <c r="BH100" s="161"/>
      <c r="BI100" s="161"/>
      <c r="BJ100" s="161"/>
      <c r="BK100" s="158">
        <v>1.0</v>
      </c>
      <c r="BL100" s="161"/>
      <c r="BM100" s="161"/>
      <c r="BN100" s="161"/>
      <c r="BO100" s="161"/>
      <c r="BP100" s="161"/>
      <c r="BQ100" s="173"/>
      <c r="BR100" s="161"/>
      <c r="BS100" s="158"/>
      <c r="BT100" s="158"/>
      <c r="BU100" s="161"/>
      <c r="BV100" s="158"/>
      <c r="BW100" s="161"/>
      <c r="BX100" s="161"/>
      <c r="BY100" s="173"/>
      <c r="BZ100" s="161"/>
      <c r="CA100" s="161"/>
      <c r="CB100" s="161"/>
      <c r="CC100" s="161"/>
      <c r="CD100" s="158">
        <v>0.0</v>
      </c>
      <c r="CE100" s="161"/>
      <c r="CF100" s="158"/>
      <c r="CG100" s="158">
        <v>0.0</v>
      </c>
      <c r="CH100" s="161"/>
      <c r="CI100" s="161"/>
      <c r="CJ100" s="161"/>
      <c r="CK100" s="158">
        <v>0.0</v>
      </c>
      <c r="CL100" s="161"/>
      <c r="CM100" s="158"/>
      <c r="CN100" s="161"/>
      <c r="CO100" s="161"/>
      <c r="CP100" s="161"/>
      <c r="CQ100" s="173"/>
      <c r="CR100" s="161"/>
      <c r="CS100" s="158">
        <v>0.0</v>
      </c>
      <c r="CT100" s="158">
        <v>0.0</v>
      </c>
      <c r="CU100" s="158"/>
      <c r="CV100" s="158"/>
      <c r="CW100" s="161"/>
      <c r="CX100" s="158">
        <v>0.0</v>
      </c>
      <c r="CY100" s="161"/>
      <c r="CZ100" s="201"/>
      <c r="DA100" s="173"/>
      <c r="DB100" s="182"/>
      <c r="DC100" s="161"/>
      <c r="DD100" s="161"/>
      <c r="DE100" s="161"/>
      <c r="DF100" s="161"/>
      <c r="DG100" s="158">
        <v>0.0</v>
      </c>
      <c r="DH100" s="161"/>
      <c r="DI100" s="161"/>
      <c r="DJ100" s="173"/>
      <c r="DK100" s="161"/>
      <c r="DL100" s="161"/>
      <c r="DM100" s="161"/>
      <c r="DN100" s="161"/>
      <c r="DO100" s="161"/>
      <c r="DP100" s="161"/>
      <c r="DQ100" s="161"/>
      <c r="DR100" s="161"/>
      <c r="DS100" s="161"/>
      <c r="DT100" s="115"/>
      <c r="DU100" s="161"/>
      <c r="DV100" s="161"/>
      <c r="DW100" s="161"/>
      <c r="DX100" s="158">
        <v>0.0</v>
      </c>
      <c r="DY100" s="161"/>
      <c r="DZ100" s="161"/>
      <c r="EA100" s="161"/>
      <c r="EB100" s="161"/>
      <c r="EC100" s="161"/>
      <c r="ED100" s="161"/>
      <c r="EE100" s="161"/>
      <c r="EF100" s="161"/>
      <c r="EG100" s="201"/>
      <c r="EH100" s="173"/>
      <c r="EI100" s="182"/>
    </row>
    <row r="101" ht="15.75" customHeight="1">
      <c r="A101" s="162"/>
      <c r="B101" s="163">
        <v>1.0</v>
      </c>
      <c r="C101" s="208">
        <v>97.0</v>
      </c>
      <c r="D101" s="165" t="s">
        <v>249</v>
      </c>
      <c r="E101" s="147"/>
      <c r="F101" s="147"/>
      <c r="G101" s="147"/>
      <c r="H101" s="148">
        <v>1.0</v>
      </c>
      <c r="I101" s="147"/>
      <c r="J101" s="147"/>
      <c r="K101" s="148">
        <v>1.0</v>
      </c>
      <c r="L101" s="147"/>
      <c r="M101" s="197"/>
      <c r="N101" s="132"/>
      <c r="O101" s="179">
        <v>0.0</v>
      </c>
      <c r="P101" s="147"/>
      <c r="Q101" s="147"/>
      <c r="R101" s="147"/>
      <c r="S101" s="147"/>
      <c r="T101" s="148">
        <v>0.0</v>
      </c>
      <c r="U101" s="153"/>
      <c r="V101" s="132"/>
      <c r="W101" s="152">
        <v>0.0</v>
      </c>
      <c r="X101" s="153"/>
      <c r="Y101" s="153"/>
      <c r="Z101" s="153"/>
      <c r="AA101" s="153"/>
      <c r="AB101" s="153"/>
      <c r="AC101" s="155"/>
      <c r="AD101" s="43"/>
      <c r="AE101" s="156"/>
      <c r="AF101" s="152">
        <v>0.0</v>
      </c>
      <c r="AG101" s="153"/>
      <c r="AH101" s="152"/>
      <c r="AI101" s="202"/>
      <c r="AJ101" s="158"/>
      <c r="AK101" s="161"/>
      <c r="AL101" s="161"/>
      <c r="AM101" s="158">
        <v>0.0</v>
      </c>
      <c r="AN101" s="161"/>
      <c r="AO101" s="158">
        <v>0.0</v>
      </c>
      <c r="AP101" s="161"/>
      <c r="AQ101" s="161"/>
      <c r="AR101" s="158">
        <v>0.0</v>
      </c>
      <c r="AS101" s="173"/>
      <c r="AT101" s="161"/>
      <c r="AU101" s="161"/>
      <c r="AV101" s="161"/>
      <c r="AW101" s="161"/>
      <c r="AX101" s="158">
        <v>0.0</v>
      </c>
      <c r="AY101" s="161"/>
      <c r="AZ101" s="161"/>
      <c r="BA101" s="161"/>
      <c r="BB101" s="161"/>
      <c r="BC101" s="173"/>
      <c r="BD101" s="161"/>
      <c r="BE101" s="161"/>
      <c r="BF101" s="161"/>
      <c r="BG101" s="173"/>
      <c r="BH101" s="161"/>
      <c r="BI101" s="161"/>
      <c r="BJ101" s="161"/>
      <c r="BK101" s="158">
        <v>1.0</v>
      </c>
      <c r="BL101" s="161"/>
      <c r="BM101" s="161"/>
      <c r="BN101" s="161"/>
      <c r="BO101" s="161"/>
      <c r="BP101" s="161"/>
      <c r="BQ101" s="173"/>
      <c r="BR101" s="161"/>
      <c r="BS101" s="158"/>
      <c r="BT101" s="158"/>
      <c r="BU101" s="161"/>
      <c r="BV101" s="158"/>
      <c r="BW101" s="161"/>
      <c r="BX101" s="161"/>
      <c r="BY101" s="173"/>
      <c r="BZ101" s="161"/>
      <c r="CA101" s="161"/>
      <c r="CB101" s="161"/>
      <c r="CC101" s="161"/>
      <c r="CD101" s="158">
        <v>0.0</v>
      </c>
      <c r="CE101" s="161"/>
      <c r="CF101" s="158"/>
      <c r="CG101" s="158">
        <v>0.0</v>
      </c>
      <c r="CH101" s="161"/>
      <c r="CI101" s="161"/>
      <c r="CJ101" s="161"/>
      <c r="CK101" s="158">
        <v>0.0</v>
      </c>
      <c r="CL101" s="161"/>
      <c r="CM101" s="158"/>
      <c r="CN101" s="161"/>
      <c r="CO101" s="161"/>
      <c r="CP101" s="161"/>
      <c r="CQ101" s="173"/>
      <c r="CR101" s="161"/>
      <c r="CS101" s="158">
        <v>0.0</v>
      </c>
      <c r="CT101" s="158">
        <v>0.0</v>
      </c>
      <c r="CU101" s="158"/>
      <c r="CV101" s="158"/>
      <c r="CW101" s="161"/>
      <c r="CX101" s="158">
        <v>0.0</v>
      </c>
      <c r="CY101" s="161"/>
      <c r="CZ101" s="201"/>
      <c r="DA101" s="173"/>
      <c r="DB101" s="182"/>
      <c r="DC101" s="161"/>
      <c r="DD101" s="161"/>
      <c r="DE101" s="161"/>
      <c r="DF101" s="161"/>
      <c r="DG101" s="158">
        <v>0.0</v>
      </c>
      <c r="DH101" s="161"/>
      <c r="DI101" s="161"/>
      <c r="DJ101" s="173"/>
      <c r="DK101" s="161"/>
      <c r="DL101" s="161"/>
      <c r="DM101" s="161"/>
      <c r="DN101" s="161"/>
      <c r="DO101" s="161"/>
      <c r="DP101" s="161"/>
      <c r="DQ101" s="161"/>
      <c r="DR101" s="161"/>
      <c r="DS101" s="161"/>
      <c r="DT101" s="115"/>
      <c r="DU101" s="161"/>
      <c r="DV101" s="161"/>
      <c r="DW101" s="161"/>
      <c r="DX101" s="158">
        <v>0.0</v>
      </c>
      <c r="DY101" s="161"/>
      <c r="DZ101" s="161"/>
      <c r="EA101" s="161"/>
      <c r="EB101" s="161"/>
      <c r="EC101" s="161"/>
      <c r="ED101" s="161"/>
      <c r="EE101" s="161"/>
      <c r="EF101" s="161"/>
      <c r="EG101" s="201"/>
      <c r="EH101" s="173"/>
      <c r="EI101" s="182"/>
    </row>
    <row r="102" ht="15.75" customHeight="1">
      <c r="A102" s="162"/>
      <c r="B102" s="163">
        <v>1.0</v>
      </c>
      <c r="C102" s="208">
        <v>98.0</v>
      </c>
      <c r="D102" s="165" t="s">
        <v>250</v>
      </c>
      <c r="E102" s="147"/>
      <c r="F102" s="147"/>
      <c r="G102" s="147"/>
      <c r="H102" s="148">
        <v>1.0</v>
      </c>
      <c r="I102" s="147"/>
      <c r="J102" s="147"/>
      <c r="K102" s="148">
        <v>1.0</v>
      </c>
      <c r="L102" s="147"/>
      <c r="M102" s="197"/>
      <c r="N102" s="132"/>
      <c r="O102" s="179">
        <v>0.0</v>
      </c>
      <c r="P102" s="147"/>
      <c r="Q102" s="147"/>
      <c r="R102" s="147"/>
      <c r="S102" s="147"/>
      <c r="T102" s="148">
        <v>0.0</v>
      </c>
      <c r="U102" s="153"/>
      <c r="V102" s="132"/>
      <c r="W102" s="152">
        <v>0.0</v>
      </c>
      <c r="X102" s="153"/>
      <c r="Y102" s="153"/>
      <c r="Z102" s="153"/>
      <c r="AA102" s="153"/>
      <c r="AB102" s="153"/>
      <c r="AC102" s="155"/>
      <c r="AD102" s="43"/>
      <c r="AE102" s="156"/>
      <c r="AF102" s="152">
        <v>0.0</v>
      </c>
      <c r="AG102" s="153"/>
      <c r="AH102" s="152"/>
      <c r="AI102" s="202"/>
      <c r="AJ102" s="158"/>
      <c r="AK102" s="161"/>
      <c r="AL102" s="161"/>
      <c r="AM102" s="158">
        <v>0.0</v>
      </c>
      <c r="AN102" s="161"/>
      <c r="AO102" s="158">
        <v>0.0</v>
      </c>
      <c r="AP102" s="161"/>
      <c r="AQ102" s="161"/>
      <c r="AR102" s="158">
        <v>0.0</v>
      </c>
      <c r="AS102" s="173"/>
      <c r="AT102" s="161"/>
      <c r="AU102" s="161"/>
      <c r="AV102" s="161"/>
      <c r="AW102" s="161"/>
      <c r="AX102" s="158">
        <v>0.0</v>
      </c>
      <c r="AY102" s="161"/>
      <c r="AZ102" s="161"/>
      <c r="BA102" s="161"/>
      <c r="BB102" s="161"/>
      <c r="BC102" s="173"/>
      <c r="BD102" s="161"/>
      <c r="BE102" s="161"/>
      <c r="BF102" s="161"/>
      <c r="BG102" s="173"/>
      <c r="BH102" s="161"/>
      <c r="BI102" s="161"/>
      <c r="BJ102" s="161"/>
      <c r="BK102" s="158">
        <v>1.0</v>
      </c>
      <c r="BL102" s="161"/>
      <c r="BM102" s="161"/>
      <c r="BN102" s="161"/>
      <c r="BO102" s="161"/>
      <c r="BP102" s="161"/>
      <c r="BQ102" s="173"/>
      <c r="BR102" s="161"/>
      <c r="BS102" s="158"/>
      <c r="BT102" s="158"/>
      <c r="BU102" s="161"/>
      <c r="BV102" s="158"/>
      <c r="BW102" s="161"/>
      <c r="BX102" s="161"/>
      <c r="BY102" s="173"/>
      <c r="BZ102" s="161"/>
      <c r="CA102" s="161"/>
      <c r="CB102" s="161"/>
      <c r="CC102" s="161"/>
      <c r="CD102" s="158">
        <v>0.0</v>
      </c>
      <c r="CE102" s="161"/>
      <c r="CF102" s="158"/>
      <c r="CG102" s="158">
        <v>0.0</v>
      </c>
      <c r="CH102" s="161"/>
      <c r="CI102" s="161"/>
      <c r="CJ102" s="161"/>
      <c r="CK102" s="158">
        <v>0.0</v>
      </c>
      <c r="CL102" s="161"/>
      <c r="CM102" s="158"/>
      <c r="CN102" s="161"/>
      <c r="CO102" s="161"/>
      <c r="CP102" s="161"/>
      <c r="CQ102" s="173"/>
      <c r="CR102" s="161"/>
      <c r="CS102" s="158">
        <v>0.0</v>
      </c>
      <c r="CT102" s="158">
        <v>0.0</v>
      </c>
      <c r="CU102" s="158"/>
      <c r="CV102" s="158"/>
      <c r="CW102" s="161"/>
      <c r="CX102" s="158">
        <v>0.0</v>
      </c>
      <c r="CY102" s="161"/>
      <c r="CZ102" s="201"/>
      <c r="DA102" s="173"/>
      <c r="DB102" s="182"/>
      <c r="DC102" s="161"/>
      <c r="DD102" s="161"/>
      <c r="DE102" s="161"/>
      <c r="DF102" s="161"/>
      <c r="DG102" s="158">
        <v>0.0</v>
      </c>
      <c r="DH102" s="161"/>
      <c r="DI102" s="161"/>
      <c r="DJ102" s="173"/>
      <c r="DK102" s="161"/>
      <c r="DL102" s="161"/>
      <c r="DM102" s="161"/>
      <c r="DN102" s="161"/>
      <c r="DO102" s="161"/>
      <c r="DP102" s="161"/>
      <c r="DQ102" s="161"/>
      <c r="DR102" s="161"/>
      <c r="DS102" s="161"/>
      <c r="DT102" s="115"/>
      <c r="DU102" s="161"/>
      <c r="DV102" s="161"/>
      <c r="DW102" s="161"/>
      <c r="DX102" s="158">
        <v>0.0</v>
      </c>
      <c r="DY102" s="161"/>
      <c r="DZ102" s="161"/>
      <c r="EA102" s="161"/>
      <c r="EB102" s="161"/>
      <c r="EC102" s="161"/>
      <c r="ED102" s="161"/>
      <c r="EE102" s="161"/>
      <c r="EF102" s="161"/>
      <c r="EG102" s="201"/>
      <c r="EH102" s="173"/>
      <c r="EI102" s="182"/>
    </row>
    <row r="103" ht="15.75" customHeight="1">
      <c r="A103" s="162"/>
      <c r="B103" s="163">
        <v>1.0</v>
      </c>
      <c r="C103" s="208">
        <v>99.0</v>
      </c>
      <c r="D103" s="165" t="s">
        <v>251</v>
      </c>
      <c r="E103" s="147"/>
      <c r="F103" s="147"/>
      <c r="G103" s="147"/>
      <c r="H103" s="148">
        <v>1.0</v>
      </c>
      <c r="I103" s="147"/>
      <c r="J103" s="147"/>
      <c r="K103" s="148">
        <v>1.0</v>
      </c>
      <c r="L103" s="147"/>
      <c r="M103" s="197"/>
      <c r="N103" s="132"/>
      <c r="O103" s="179">
        <v>0.0</v>
      </c>
      <c r="P103" s="147"/>
      <c r="Q103" s="147"/>
      <c r="R103" s="147"/>
      <c r="S103" s="147"/>
      <c r="T103" s="148">
        <v>0.0</v>
      </c>
      <c r="U103" s="153"/>
      <c r="V103" s="132"/>
      <c r="W103" s="152">
        <v>0.0</v>
      </c>
      <c r="X103" s="153"/>
      <c r="Y103" s="153"/>
      <c r="Z103" s="153"/>
      <c r="AA103" s="153"/>
      <c r="AB103" s="153"/>
      <c r="AC103" s="155"/>
      <c r="AD103" s="43"/>
      <c r="AE103" s="156"/>
      <c r="AF103" s="152">
        <v>0.0</v>
      </c>
      <c r="AG103" s="153"/>
      <c r="AH103" s="152"/>
      <c r="AI103" s="202"/>
      <c r="AJ103" s="158"/>
      <c r="AK103" s="161"/>
      <c r="AL103" s="161"/>
      <c r="AM103" s="158">
        <v>0.0</v>
      </c>
      <c r="AN103" s="161"/>
      <c r="AO103" s="158">
        <v>0.0</v>
      </c>
      <c r="AP103" s="161"/>
      <c r="AQ103" s="161"/>
      <c r="AR103" s="158">
        <v>0.0</v>
      </c>
      <c r="AS103" s="173"/>
      <c r="AT103" s="161"/>
      <c r="AU103" s="161"/>
      <c r="AV103" s="161"/>
      <c r="AW103" s="161"/>
      <c r="AX103" s="158">
        <v>0.0</v>
      </c>
      <c r="AY103" s="161"/>
      <c r="AZ103" s="161"/>
      <c r="BA103" s="161"/>
      <c r="BB103" s="161"/>
      <c r="BC103" s="173"/>
      <c r="BD103" s="161"/>
      <c r="BE103" s="161"/>
      <c r="BF103" s="161"/>
      <c r="BG103" s="173"/>
      <c r="BH103" s="161"/>
      <c r="BI103" s="161"/>
      <c r="BJ103" s="161"/>
      <c r="BK103" s="158">
        <v>1.0</v>
      </c>
      <c r="BL103" s="161"/>
      <c r="BM103" s="161"/>
      <c r="BN103" s="161"/>
      <c r="BO103" s="161"/>
      <c r="BP103" s="161"/>
      <c r="BQ103" s="173"/>
      <c r="BR103" s="161"/>
      <c r="BS103" s="158"/>
      <c r="BT103" s="158"/>
      <c r="BU103" s="161"/>
      <c r="BV103" s="158"/>
      <c r="BW103" s="161"/>
      <c r="BX103" s="161"/>
      <c r="BY103" s="173"/>
      <c r="BZ103" s="161"/>
      <c r="CA103" s="161"/>
      <c r="CB103" s="161"/>
      <c r="CC103" s="161"/>
      <c r="CD103" s="158">
        <v>0.0</v>
      </c>
      <c r="CE103" s="161"/>
      <c r="CF103" s="158"/>
      <c r="CG103" s="158">
        <v>0.0</v>
      </c>
      <c r="CH103" s="161"/>
      <c r="CI103" s="161"/>
      <c r="CJ103" s="161"/>
      <c r="CK103" s="158">
        <v>0.0</v>
      </c>
      <c r="CL103" s="161"/>
      <c r="CM103" s="158"/>
      <c r="CN103" s="161"/>
      <c r="CO103" s="161"/>
      <c r="CP103" s="161"/>
      <c r="CQ103" s="173"/>
      <c r="CR103" s="161"/>
      <c r="CS103" s="158">
        <v>0.0</v>
      </c>
      <c r="CT103" s="158">
        <v>0.0</v>
      </c>
      <c r="CU103" s="158"/>
      <c r="CV103" s="158"/>
      <c r="CW103" s="161"/>
      <c r="CX103" s="158">
        <v>0.0</v>
      </c>
      <c r="CY103" s="161"/>
      <c r="CZ103" s="201"/>
      <c r="DA103" s="173"/>
      <c r="DB103" s="182"/>
      <c r="DC103" s="161"/>
      <c r="DD103" s="161"/>
      <c r="DE103" s="161"/>
      <c r="DF103" s="161"/>
      <c r="DG103" s="158">
        <v>0.0</v>
      </c>
      <c r="DH103" s="161"/>
      <c r="DI103" s="161"/>
      <c r="DJ103" s="173"/>
      <c r="DK103" s="161"/>
      <c r="DL103" s="161"/>
      <c r="DM103" s="161"/>
      <c r="DN103" s="161"/>
      <c r="DO103" s="161"/>
      <c r="DP103" s="161"/>
      <c r="DQ103" s="161"/>
      <c r="DR103" s="161"/>
      <c r="DS103" s="161"/>
      <c r="DT103" s="115"/>
      <c r="DU103" s="161"/>
      <c r="DV103" s="161"/>
      <c r="DW103" s="161"/>
      <c r="DX103" s="158">
        <v>0.0</v>
      </c>
      <c r="DY103" s="161"/>
      <c r="DZ103" s="161"/>
      <c r="EA103" s="161"/>
      <c r="EB103" s="161"/>
      <c r="EC103" s="161"/>
      <c r="ED103" s="161"/>
      <c r="EE103" s="161"/>
      <c r="EF103" s="161"/>
      <c r="EG103" s="201"/>
      <c r="EH103" s="173"/>
      <c r="EI103" s="182"/>
    </row>
    <row r="104" ht="15.75" customHeight="1">
      <c r="A104" s="162"/>
      <c r="B104" s="163">
        <v>1.0</v>
      </c>
      <c r="C104" s="208">
        <v>100.0</v>
      </c>
      <c r="D104" s="165" t="s">
        <v>252</v>
      </c>
      <c r="E104" s="147"/>
      <c r="F104" s="147"/>
      <c r="G104" s="147"/>
      <c r="H104" s="148">
        <v>1.0</v>
      </c>
      <c r="I104" s="147"/>
      <c r="J104" s="147"/>
      <c r="K104" s="148">
        <v>1.0</v>
      </c>
      <c r="L104" s="147"/>
      <c r="M104" s="197"/>
      <c r="N104" s="132"/>
      <c r="O104" s="179">
        <v>0.0</v>
      </c>
      <c r="P104" s="147"/>
      <c r="Q104" s="147"/>
      <c r="R104" s="147"/>
      <c r="S104" s="147"/>
      <c r="T104" s="148">
        <v>0.0</v>
      </c>
      <c r="U104" s="153"/>
      <c r="V104" s="132"/>
      <c r="W104" s="152">
        <v>0.0</v>
      </c>
      <c r="X104" s="153"/>
      <c r="Y104" s="153"/>
      <c r="Z104" s="153"/>
      <c r="AA104" s="153"/>
      <c r="AB104" s="153"/>
      <c r="AC104" s="155"/>
      <c r="AD104" s="43"/>
      <c r="AE104" s="156"/>
      <c r="AF104" s="152">
        <v>0.0</v>
      </c>
      <c r="AG104" s="153"/>
      <c r="AH104" s="152"/>
      <c r="AI104" s="202"/>
      <c r="AJ104" s="158"/>
      <c r="AK104" s="161"/>
      <c r="AL104" s="161"/>
      <c r="AM104" s="158">
        <v>0.0</v>
      </c>
      <c r="AN104" s="161"/>
      <c r="AO104" s="158">
        <v>0.0</v>
      </c>
      <c r="AP104" s="161"/>
      <c r="AQ104" s="161"/>
      <c r="AR104" s="158">
        <v>0.0</v>
      </c>
      <c r="AS104" s="173"/>
      <c r="AT104" s="161"/>
      <c r="AU104" s="161"/>
      <c r="AV104" s="161"/>
      <c r="AW104" s="161"/>
      <c r="AX104" s="158">
        <v>0.0</v>
      </c>
      <c r="AY104" s="161"/>
      <c r="AZ104" s="161"/>
      <c r="BA104" s="161"/>
      <c r="BB104" s="161"/>
      <c r="BC104" s="173"/>
      <c r="BD104" s="161"/>
      <c r="BE104" s="161"/>
      <c r="BF104" s="161"/>
      <c r="BG104" s="173"/>
      <c r="BH104" s="161"/>
      <c r="BI104" s="161"/>
      <c r="BJ104" s="161"/>
      <c r="BK104" s="158">
        <v>1.0</v>
      </c>
      <c r="BL104" s="161"/>
      <c r="BM104" s="161"/>
      <c r="BN104" s="161"/>
      <c r="BO104" s="161"/>
      <c r="BP104" s="161"/>
      <c r="BQ104" s="173"/>
      <c r="BR104" s="161"/>
      <c r="BS104" s="158"/>
      <c r="BT104" s="158"/>
      <c r="BU104" s="161"/>
      <c r="BV104" s="158"/>
      <c r="BW104" s="161"/>
      <c r="BX104" s="161"/>
      <c r="BY104" s="173"/>
      <c r="BZ104" s="161"/>
      <c r="CA104" s="161"/>
      <c r="CB104" s="161"/>
      <c r="CC104" s="161"/>
      <c r="CD104" s="158">
        <v>0.0</v>
      </c>
      <c r="CE104" s="161"/>
      <c r="CF104" s="158"/>
      <c r="CG104" s="158">
        <v>0.0</v>
      </c>
      <c r="CH104" s="161"/>
      <c r="CI104" s="161"/>
      <c r="CJ104" s="161"/>
      <c r="CK104" s="158">
        <v>0.0</v>
      </c>
      <c r="CL104" s="161"/>
      <c r="CM104" s="158"/>
      <c r="CN104" s="161"/>
      <c r="CO104" s="161"/>
      <c r="CP104" s="161"/>
      <c r="CQ104" s="173"/>
      <c r="CR104" s="161"/>
      <c r="CS104" s="158">
        <v>0.0</v>
      </c>
      <c r="CT104" s="158">
        <v>0.0</v>
      </c>
      <c r="CU104" s="158"/>
      <c r="CV104" s="158"/>
      <c r="CW104" s="161"/>
      <c r="CX104" s="158">
        <v>0.0</v>
      </c>
      <c r="CY104" s="161"/>
      <c r="CZ104" s="201"/>
      <c r="DA104" s="173"/>
      <c r="DB104" s="182"/>
      <c r="DC104" s="161"/>
      <c r="DD104" s="161"/>
      <c r="DE104" s="161"/>
      <c r="DF104" s="161"/>
      <c r="DG104" s="158">
        <v>0.0</v>
      </c>
      <c r="DH104" s="161"/>
      <c r="DI104" s="161"/>
      <c r="DJ104" s="173"/>
      <c r="DK104" s="161"/>
      <c r="DL104" s="161"/>
      <c r="DM104" s="161"/>
      <c r="DN104" s="161"/>
      <c r="DO104" s="161"/>
      <c r="DP104" s="161"/>
      <c r="DQ104" s="161"/>
      <c r="DR104" s="161"/>
      <c r="DS104" s="161"/>
      <c r="DT104" s="115"/>
      <c r="DU104" s="161"/>
      <c r="DV104" s="161"/>
      <c r="DW104" s="161"/>
      <c r="DX104" s="158">
        <v>0.0</v>
      </c>
      <c r="DY104" s="161"/>
      <c r="DZ104" s="161"/>
      <c r="EA104" s="161"/>
      <c r="EB104" s="161"/>
      <c r="EC104" s="161"/>
      <c r="ED104" s="161"/>
      <c r="EE104" s="161"/>
      <c r="EF104" s="161"/>
      <c r="EG104" s="201"/>
      <c r="EH104" s="173"/>
      <c r="EI104" s="182"/>
    </row>
    <row r="105" ht="15.75" customHeight="1">
      <c r="A105" s="162"/>
      <c r="B105" s="163">
        <v>1.0</v>
      </c>
      <c r="C105" s="185">
        <v>101.0</v>
      </c>
      <c r="D105" s="165" t="s">
        <v>253</v>
      </c>
      <c r="E105" s="147"/>
      <c r="F105" s="147"/>
      <c r="G105" s="147"/>
      <c r="H105" s="148">
        <v>1.0</v>
      </c>
      <c r="I105" s="147"/>
      <c r="J105" s="147"/>
      <c r="K105" s="148">
        <v>1.0</v>
      </c>
      <c r="L105" s="147"/>
      <c r="M105" s="197"/>
      <c r="N105" s="132"/>
      <c r="O105" s="187">
        <v>0.0</v>
      </c>
      <c r="P105" s="147"/>
      <c r="Q105" s="147"/>
      <c r="R105" s="147"/>
      <c r="S105" s="147"/>
      <c r="T105" s="148">
        <v>1.0</v>
      </c>
      <c r="U105" s="153"/>
      <c r="V105" s="132"/>
      <c r="W105" s="152">
        <v>1.0</v>
      </c>
      <c r="X105" s="153"/>
      <c r="Y105" s="153"/>
      <c r="Z105" s="153"/>
      <c r="AA105" s="153"/>
      <c r="AB105" s="153"/>
      <c r="AC105" s="155"/>
      <c r="AD105" s="43"/>
      <c r="AE105" s="156"/>
      <c r="AF105" s="152">
        <v>1.0</v>
      </c>
      <c r="AG105" s="153"/>
      <c r="AH105" s="152"/>
      <c r="AI105" s="202"/>
      <c r="AJ105" s="161"/>
      <c r="AK105" s="161"/>
      <c r="AL105" s="161"/>
      <c r="AM105" s="158">
        <v>1.0</v>
      </c>
      <c r="AN105" s="161"/>
      <c r="AO105" s="158">
        <v>1.0</v>
      </c>
      <c r="AP105" s="161"/>
      <c r="AQ105" s="161"/>
      <c r="AR105" s="158">
        <v>1.0</v>
      </c>
      <c r="AS105" s="173"/>
      <c r="AT105" s="161"/>
      <c r="AU105" s="161"/>
      <c r="AV105" s="161"/>
      <c r="AW105" s="161"/>
      <c r="AX105" s="158">
        <v>1.0</v>
      </c>
      <c r="AY105" s="161"/>
      <c r="AZ105" s="161"/>
      <c r="BA105" s="161"/>
      <c r="BB105" s="161"/>
      <c r="BC105" s="173"/>
      <c r="BD105" s="161"/>
      <c r="BE105" s="161"/>
      <c r="BF105" s="161"/>
      <c r="BG105" s="173"/>
      <c r="BH105" s="161"/>
      <c r="BI105" s="161"/>
      <c r="BJ105" s="161"/>
      <c r="BK105" s="158">
        <v>1.0</v>
      </c>
      <c r="BL105" s="161"/>
      <c r="BM105" s="161"/>
      <c r="BN105" s="161"/>
      <c r="BO105" s="161"/>
      <c r="BP105" s="161"/>
      <c r="BQ105" s="173"/>
      <c r="BR105" s="161"/>
      <c r="BS105" s="161"/>
      <c r="BT105" s="158"/>
      <c r="BU105" s="161"/>
      <c r="BV105" s="158"/>
      <c r="BW105" s="161"/>
      <c r="BX105" s="161"/>
      <c r="BY105" s="173"/>
      <c r="BZ105" s="161"/>
      <c r="CA105" s="161"/>
      <c r="CB105" s="161"/>
      <c r="CC105" s="161"/>
      <c r="CD105" s="158">
        <v>1.0</v>
      </c>
      <c r="CE105" s="161"/>
      <c r="CF105" s="161"/>
      <c r="CG105" s="158">
        <v>0.0</v>
      </c>
      <c r="CH105" s="161"/>
      <c r="CI105" s="161"/>
      <c r="CJ105" s="161"/>
      <c r="CK105" s="158">
        <v>1.0</v>
      </c>
      <c r="CL105" s="161"/>
      <c r="CM105" s="161"/>
      <c r="CN105" s="161"/>
      <c r="CO105" s="161"/>
      <c r="CP105" s="161"/>
      <c r="CQ105" s="173"/>
      <c r="CR105" s="161"/>
      <c r="CS105" s="158">
        <v>1.0</v>
      </c>
      <c r="CT105" s="158">
        <v>1.0</v>
      </c>
      <c r="CU105" s="161"/>
      <c r="CV105" s="158"/>
      <c r="CW105" s="161"/>
      <c r="CX105" s="158">
        <v>1.0</v>
      </c>
      <c r="CY105" s="161"/>
      <c r="CZ105" s="201"/>
      <c r="DA105" s="173"/>
      <c r="DB105" s="182"/>
      <c r="DC105" s="161"/>
      <c r="DD105" s="161"/>
      <c r="DE105" s="161"/>
      <c r="DF105" s="161"/>
      <c r="DG105" s="158">
        <v>1.0</v>
      </c>
      <c r="DH105" s="161"/>
      <c r="DI105" s="161"/>
      <c r="DJ105" s="173"/>
      <c r="DK105" s="161"/>
      <c r="DL105" s="161"/>
      <c r="DM105" s="161"/>
      <c r="DN105" s="161"/>
      <c r="DO105" s="161"/>
      <c r="DP105" s="161"/>
      <c r="DQ105" s="161"/>
      <c r="DR105" s="161"/>
      <c r="DS105" s="161"/>
      <c r="DT105" s="115"/>
      <c r="DU105" s="161"/>
      <c r="DV105" s="161"/>
      <c r="DW105" s="161"/>
      <c r="DX105" s="158">
        <v>1.0</v>
      </c>
      <c r="DY105" s="161"/>
      <c r="DZ105" s="161"/>
      <c r="EA105" s="161"/>
      <c r="EB105" s="161"/>
      <c r="EC105" s="161"/>
      <c r="ED105" s="161"/>
      <c r="EE105" s="161"/>
      <c r="EF105" s="161"/>
      <c r="EG105" s="201"/>
      <c r="EH105" s="173"/>
      <c r="EI105" s="182"/>
    </row>
    <row r="106" ht="15.75" customHeight="1">
      <c r="A106" s="162"/>
      <c r="B106" s="163">
        <v>1.0</v>
      </c>
      <c r="C106" s="185">
        <v>102.0</v>
      </c>
      <c r="D106" s="165" t="s">
        <v>254</v>
      </c>
      <c r="E106" s="147"/>
      <c r="F106" s="147"/>
      <c r="G106" s="147"/>
      <c r="H106" s="148">
        <v>1.0</v>
      </c>
      <c r="I106" s="147"/>
      <c r="J106" s="147"/>
      <c r="K106" s="148">
        <v>1.0</v>
      </c>
      <c r="L106" s="147"/>
      <c r="M106" s="197"/>
      <c r="N106" s="132"/>
      <c r="O106" s="179">
        <v>1.0</v>
      </c>
      <c r="P106" s="147"/>
      <c r="Q106" s="147"/>
      <c r="R106" s="147"/>
      <c r="S106" s="147"/>
      <c r="T106" s="148">
        <v>1.0</v>
      </c>
      <c r="U106" s="153"/>
      <c r="V106" s="132"/>
      <c r="W106" s="152">
        <v>1.0</v>
      </c>
      <c r="X106" s="153"/>
      <c r="Y106" s="153"/>
      <c r="Z106" s="153"/>
      <c r="AA106" s="153"/>
      <c r="AB106" s="153"/>
      <c r="AC106" s="155"/>
      <c r="AD106" s="43"/>
      <c r="AE106" s="156"/>
      <c r="AF106" s="152">
        <v>1.0</v>
      </c>
      <c r="AG106" s="153"/>
      <c r="AH106" s="152"/>
      <c r="AI106" s="202"/>
      <c r="AJ106" s="161"/>
      <c r="AK106" s="161"/>
      <c r="AL106" s="161"/>
      <c r="AM106" s="158">
        <v>0.0</v>
      </c>
      <c r="AN106" s="161"/>
      <c r="AO106" s="158">
        <v>1.0</v>
      </c>
      <c r="AP106" s="161"/>
      <c r="AQ106" s="161"/>
      <c r="AR106" s="158">
        <v>1.0</v>
      </c>
      <c r="AS106" s="173"/>
      <c r="AT106" s="161"/>
      <c r="AU106" s="161"/>
      <c r="AV106" s="161"/>
      <c r="AW106" s="161"/>
      <c r="AX106" s="158">
        <v>1.0</v>
      </c>
      <c r="AY106" s="161"/>
      <c r="AZ106" s="161"/>
      <c r="BA106" s="161"/>
      <c r="BB106" s="161"/>
      <c r="BC106" s="173"/>
      <c r="BD106" s="161"/>
      <c r="BE106" s="161"/>
      <c r="BF106" s="161"/>
      <c r="BG106" s="173"/>
      <c r="BH106" s="161"/>
      <c r="BI106" s="161"/>
      <c r="BJ106" s="161"/>
      <c r="BK106" s="158">
        <v>1.0</v>
      </c>
      <c r="BL106" s="161"/>
      <c r="BM106" s="161"/>
      <c r="BN106" s="161"/>
      <c r="BO106" s="161"/>
      <c r="BP106" s="161"/>
      <c r="BQ106" s="173"/>
      <c r="BR106" s="161"/>
      <c r="BS106" s="161"/>
      <c r="BT106" s="158"/>
      <c r="BU106" s="161"/>
      <c r="BV106" s="158"/>
      <c r="BW106" s="161"/>
      <c r="BX106" s="161"/>
      <c r="BY106" s="173"/>
      <c r="BZ106" s="161"/>
      <c r="CA106" s="161"/>
      <c r="CB106" s="161"/>
      <c r="CC106" s="161"/>
      <c r="CD106" s="158">
        <v>1.0</v>
      </c>
      <c r="CE106" s="161"/>
      <c r="CF106" s="161"/>
      <c r="CG106" s="158">
        <v>0.0</v>
      </c>
      <c r="CH106" s="161"/>
      <c r="CI106" s="161"/>
      <c r="CJ106" s="161"/>
      <c r="CK106" s="158">
        <v>1.0</v>
      </c>
      <c r="CL106" s="161"/>
      <c r="CM106" s="161"/>
      <c r="CN106" s="161"/>
      <c r="CO106" s="161"/>
      <c r="CP106" s="161"/>
      <c r="CQ106" s="173"/>
      <c r="CR106" s="161"/>
      <c r="CS106" s="158">
        <v>1.0</v>
      </c>
      <c r="CT106" s="158">
        <v>1.0</v>
      </c>
      <c r="CU106" s="161"/>
      <c r="CV106" s="158"/>
      <c r="CW106" s="161"/>
      <c r="CX106" s="158">
        <v>1.0</v>
      </c>
      <c r="CY106" s="161"/>
      <c r="CZ106" s="201"/>
      <c r="DA106" s="173"/>
      <c r="DB106" s="182"/>
      <c r="DC106" s="161"/>
      <c r="DD106" s="161"/>
      <c r="DE106" s="161"/>
      <c r="DF106" s="161"/>
      <c r="DG106" s="158">
        <v>1.0</v>
      </c>
      <c r="DH106" s="161"/>
      <c r="DI106" s="161"/>
      <c r="DJ106" s="173"/>
      <c r="DK106" s="161"/>
      <c r="DL106" s="161"/>
      <c r="DM106" s="161"/>
      <c r="DN106" s="161"/>
      <c r="DO106" s="161"/>
      <c r="DP106" s="161"/>
      <c r="DQ106" s="161"/>
      <c r="DR106" s="161"/>
      <c r="DS106" s="161"/>
      <c r="DT106" s="115"/>
      <c r="DU106" s="161"/>
      <c r="DV106" s="161"/>
      <c r="DW106" s="161"/>
      <c r="DX106" s="158">
        <v>1.0</v>
      </c>
      <c r="DY106" s="161"/>
      <c r="DZ106" s="161"/>
      <c r="EA106" s="161"/>
      <c r="EB106" s="161"/>
      <c r="EC106" s="161"/>
      <c r="ED106" s="161"/>
      <c r="EE106" s="161"/>
      <c r="EF106" s="161"/>
      <c r="EG106" s="201"/>
      <c r="EH106" s="173"/>
      <c r="EI106" s="182"/>
    </row>
    <row r="107" ht="15.75" customHeight="1">
      <c r="A107" s="162"/>
      <c r="B107" s="163">
        <v>1.0</v>
      </c>
      <c r="C107" s="185">
        <v>103.0</v>
      </c>
      <c r="D107" s="165" t="s">
        <v>255</v>
      </c>
      <c r="E107" s="147"/>
      <c r="F107" s="147"/>
      <c r="G107" s="147"/>
      <c r="H107" s="148">
        <v>1.0</v>
      </c>
      <c r="I107" s="147"/>
      <c r="J107" s="147"/>
      <c r="K107" s="148">
        <v>1.0</v>
      </c>
      <c r="L107" s="147"/>
      <c r="M107" s="197"/>
      <c r="N107" s="132"/>
      <c r="O107" s="179">
        <v>1.0</v>
      </c>
      <c r="P107" s="147"/>
      <c r="Q107" s="147"/>
      <c r="R107" s="147"/>
      <c r="S107" s="147"/>
      <c r="T107" s="148">
        <v>1.0</v>
      </c>
      <c r="U107" s="153"/>
      <c r="V107" s="132"/>
      <c r="W107" s="152">
        <v>1.0</v>
      </c>
      <c r="X107" s="153"/>
      <c r="Y107" s="153"/>
      <c r="Z107" s="153"/>
      <c r="AA107" s="153"/>
      <c r="AB107" s="153"/>
      <c r="AC107" s="155"/>
      <c r="AD107" s="43"/>
      <c r="AE107" s="156"/>
      <c r="AF107" s="152">
        <v>1.0</v>
      </c>
      <c r="AG107" s="153"/>
      <c r="AH107" s="152"/>
      <c r="AI107" s="202"/>
      <c r="AJ107" s="161"/>
      <c r="AK107" s="161"/>
      <c r="AL107" s="161"/>
      <c r="AM107" s="158">
        <v>1.0</v>
      </c>
      <c r="AN107" s="161"/>
      <c r="AO107" s="158">
        <v>1.0</v>
      </c>
      <c r="AP107" s="161"/>
      <c r="AQ107" s="161"/>
      <c r="AR107" s="158">
        <v>1.0</v>
      </c>
      <c r="AS107" s="173"/>
      <c r="AT107" s="161"/>
      <c r="AU107" s="161"/>
      <c r="AV107" s="161"/>
      <c r="AW107" s="161"/>
      <c r="AX107" s="170">
        <v>1.0</v>
      </c>
      <c r="AY107" s="161"/>
      <c r="AZ107" s="161"/>
      <c r="BA107" s="161"/>
      <c r="BB107" s="161"/>
      <c r="BC107" s="173"/>
      <c r="BD107" s="161"/>
      <c r="BE107" s="161"/>
      <c r="BF107" s="161"/>
      <c r="BG107" s="173"/>
      <c r="BH107" s="161"/>
      <c r="BI107" s="161"/>
      <c r="BJ107" s="161"/>
      <c r="BK107" s="158">
        <v>1.0</v>
      </c>
      <c r="BL107" s="161"/>
      <c r="BM107" s="161"/>
      <c r="BN107" s="161"/>
      <c r="BO107" s="161"/>
      <c r="BP107" s="161"/>
      <c r="BQ107" s="173"/>
      <c r="BR107" s="161"/>
      <c r="BS107" s="161"/>
      <c r="BT107" s="158"/>
      <c r="BU107" s="161"/>
      <c r="BV107" s="158"/>
      <c r="BW107" s="161"/>
      <c r="BX107" s="161"/>
      <c r="BY107" s="173"/>
      <c r="BZ107" s="161"/>
      <c r="CA107" s="161"/>
      <c r="CB107" s="161"/>
      <c r="CC107" s="161"/>
      <c r="CD107" s="166">
        <v>0.0</v>
      </c>
      <c r="CE107" s="161"/>
      <c r="CF107" s="161"/>
      <c r="CG107" s="158">
        <v>1.0</v>
      </c>
      <c r="CH107" s="161"/>
      <c r="CI107" s="161"/>
      <c r="CJ107" s="161"/>
      <c r="CK107" s="166">
        <v>0.0</v>
      </c>
      <c r="CL107" s="161"/>
      <c r="CM107" s="161"/>
      <c r="CN107" s="161"/>
      <c r="CO107" s="161"/>
      <c r="CP107" s="161"/>
      <c r="CQ107" s="173"/>
      <c r="CR107" s="161"/>
      <c r="CS107" s="166">
        <v>0.0</v>
      </c>
      <c r="CT107" s="166">
        <v>0.0</v>
      </c>
      <c r="CU107" s="161"/>
      <c r="CV107" s="170"/>
      <c r="CW107" s="161"/>
      <c r="CX107" s="166">
        <v>0.0</v>
      </c>
      <c r="CY107" s="161"/>
      <c r="CZ107" s="201"/>
      <c r="DA107" s="173"/>
      <c r="DB107" s="182"/>
      <c r="DC107" s="161"/>
      <c r="DD107" s="161"/>
      <c r="DE107" s="161"/>
      <c r="DF107" s="161"/>
      <c r="DG107" s="158">
        <v>1.0</v>
      </c>
      <c r="DH107" s="161"/>
      <c r="DI107" s="161"/>
      <c r="DJ107" s="173"/>
      <c r="DK107" s="161"/>
      <c r="DL107" s="161"/>
      <c r="DM107" s="161"/>
      <c r="DN107" s="161"/>
      <c r="DO107" s="161"/>
      <c r="DP107" s="161"/>
      <c r="DQ107" s="161"/>
      <c r="DR107" s="161"/>
      <c r="DS107" s="161"/>
      <c r="DT107" s="115"/>
      <c r="DU107" s="161"/>
      <c r="DV107" s="161"/>
      <c r="DW107" s="161"/>
      <c r="DX107" s="158">
        <v>1.0</v>
      </c>
      <c r="DY107" s="161"/>
      <c r="DZ107" s="161"/>
      <c r="EA107" s="161"/>
      <c r="EB107" s="161"/>
      <c r="EC107" s="161"/>
      <c r="ED107" s="161"/>
      <c r="EE107" s="161"/>
      <c r="EF107" s="161"/>
      <c r="EG107" s="201"/>
      <c r="EH107" s="173"/>
      <c r="EI107" s="182"/>
    </row>
    <row r="108" ht="15.75" customHeight="1">
      <c r="A108" s="162"/>
      <c r="B108" s="163">
        <v>1.0</v>
      </c>
      <c r="C108" s="185">
        <v>104.0</v>
      </c>
      <c r="D108" s="186" t="s">
        <v>256</v>
      </c>
      <c r="E108" s="147"/>
      <c r="F108" s="147"/>
      <c r="G108" s="147"/>
      <c r="H108" s="148">
        <v>1.0</v>
      </c>
      <c r="I108" s="147"/>
      <c r="J108" s="147"/>
      <c r="K108" s="148">
        <v>1.0</v>
      </c>
      <c r="L108" s="147"/>
      <c r="M108" s="197"/>
      <c r="N108" s="132"/>
      <c r="O108" s="179">
        <v>1.0</v>
      </c>
      <c r="P108" s="147"/>
      <c r="Q108" s="147"/>
      <c r="R108" s="147"/>
      <c r="S108" s="147"/>
      <c r="T108" s="148">
        <v>1.0</v>
      </c>
      <c r="U108" s="153"/>
      <c r="V108" s="132"/>
      <c r="W108" s="152">
        <v>1.0</v>
      </c>
      <c r="X108" s="153"/>
      <c r="Y108" s="153"/>
      <c r="Z108" s="153"/>
      <c r="AA108" s="153"/>
      <c r="AB108" s="153"/>
      <c r="AC108" s="155"/>
      <c r="AD108" s="43"/>
      <c r="AE108" s="156"/>
      <c r="AF108" s="152">
        <v>1.0</v>
      </c>
      <c r="AG108" s="153"/>
      <c r="AH108" s="152"/>
      <c r="AI108" s="202"/>
      <c r="AJ108" s="161"/>
      <c r="AK108" s="161"/>
      <c r="AL108" s="161"/>
      <c r="AM108" s="158">
        <v>1.0</v>
      </c>
      <c r="AN108" s="161"/>
      <c r="AO108" s="158">
        <v>1.0</v>
      </c>
      <c r="AP108" s="161"/>
      <c r="AQ108" s="161"/>
      <c r="AR108" s="158">
        <v>1.0</v>
      </c>
      <c r="AS108" s="173"/>
      <c r="AT108" s="161"/>
      <c r="AU108" s="161"/>
      <c r="AV108" s="161"/>
      <c r="AW108" s="161"/>
      <c r="AX108" s="158">
        <v>1.0</v>
      </c>
      <c r="AY108" s="161"/>
      <c r="AZ108" s="161"/>
      <c r="BA108" s="161"/>
      <c r="BB108" s="161"/>
      <c r="BC108" s="173"/>
      <c r="BD108" s="161"/>
      <c r="BE108" s="161"/>
      <c r="BF108" s="161"/>
      <c r="BG108" s="173"/>
      <c r="BH108" s="161"/>
      <c r="BI108" s="161"/>
      <c r="BJ108" s="161"/>
      <c r="BK108" s="158">
        <v>1.0</v>
      </c>
      <c r="BL108" s="161"/>
      <c r="BM108" s="161"/>
      <c r="BN108" s="161"/>
      <c r="BO108" s="161"/>
      <c r="BP108" s="161"/>
      <c r="BQ108" s="173"/>
      <c r="BR108" s="161"/>
      <c r="BS108" s="161"/>
      <c r="BT108" s="158"/>
      <c r="BU108" s="161"/>
      <c r="BV108" s="158"/>
      <c r="BW108" s="161"/>
      <c r="BX108" s="161"/>
      <c r="BY108" s="173"/>
      <c r="BZ108" s="161"/>
      <c r="CA108" s="161"/>
      <c r="CB108" s="161"/>
      <c r="CC108" s="161"/>
      <c r="CD108" s="158">
        <v>1.0</v>
      </c>
      <c r="CE108" s="161"/>
      <c r="CF108" s="161"/>
      <c r="CG108" s="158">
        <v>1.0</v>
      </c>
      <c r="CH108" s="161"/>
      <c r="CI108" s="161"/>
      <c r="CJ108" s="161"/>
      <c r="CK108" s="158">
        <v>1.0</v>
      </c>
      <c r="CL108" s="161"/>
      <c r="CM108" s="161"/>
      <c r="CN108" s="161"/>
      <c r="CO108" s="161"/>
      <c r="CP108" s="161"/>
      <c r="CQ108" s="173"/>
      <c r="CR108" s="161"/>
      <c r="CS108" s="158">
        <v>1.0</v>
      </c>
      <c r="CT108" s="158">
        <v>1.0</v>
      </c>
      <c r="CU108" s="161"/>
      <c r="CV108" s="158"/>
      <c r="CW108" s="161"/>
      <c r="CX108" s="158">
        <v>1.0</v>
      </c>
      <c r="CY108" s="161"/>
      <c r="CZ108" s="201"/>
      <c r="DA108" s="173"/>
      <c r="DB108" s="182"/>
      <c r="DC108" s="161"/>
      <c r="DD108" s="161"/>
      <c r="DE108" s="161"/>
      <c r="DF108" s="161"/>
      <c r="DG108" s="158">
        <v>1.0</v>
      </c>
      <c r="DH108" s="161"/>
      <c r="DI108" s="161"/>
      <c r="DJ108" s="173"/>
      <c r="DK108" s="161"/>
      <c r="DL108" s="161"/>
      <c r="DM108" s="161"/>
      <c r="DN108" s="161"/>
      <c r="DO108" s="161"/>
      <c r="DP108" s="161"/>
      <c r="DQ108" s="161"/>
      <c r="DR108" s="161"/>
      <c r="DS108" s="161"/>
      <c r="DT108" s="115"/>
      <c r="DU108" s="161"/>
      <c r="DV108" s="161"/>
      <c r="DW108" s="161"/>
      <c r="DX108" s="158">
        <v>1.0</v>
      </c>
      <c r="DY108" s="161"/>
      <c r="DZ108" s="161"/>
      <c r="EA108" s="161"/>
      <c r="EB108" s="161"/>
      <c r="EC108" s="161"/>
      <c r="ED108" s="161"/>
      <c r="EE108" s="161"/>
      <c r="EF108" s="161"/>
      <c r="EG108" s="201"/>
      <c r="EH108" s="173"/>
      <c r="EI108" s="182"/>
    </row>
    <row r="109" ht="15.75" customHeight="1">
      <c r="A109" s="162"/>
      <c r="B109" s="163">
        <v>1.0</v>
      </c>
      <c r="C109" s="185">
        <v>105.0</v>
      </c>
      <c r="D109" s="186" t="s">
        <v>257</v>
      </c>
      <c r="E109" s="147"/>
      <c r="F109" s="147"/>
      <c r="G109" s="147"/>
      <c r="H109" s="148">
        <v>1.0</v>
      </c>
      <c r="I109" s="147"/>
      <c r="J109" s="147"/>
      <c r="K109" s="148">
        <v>1.0</v>
      </c>
      <c r="L109" s="147"/>
      <c r="M109" s="197"/>
      <c r="N109" s="132"/>
      <c r="O109" s="187">
        <v>0.0</v>
      </c>
      <c r="P109" s="147"/>
      <c r="Q109" s="147"/>
      <c r="R109" s="147"/>
      <c r="S109" s="147"/>
      <c r="T109" s="148">
        <v>1.0</v>
      </c>
      <c r="U109" s="153"/>
      <c r="V109" s="132"/>
      <c r="W109" s="152">
        <v>1.0</v>
      </c>
      <c r="X109" s="153"/>
      <c r="Y109" s="153"/>
      <c r="Z109" s="153"/>
      <c r="AA109" s="153"/>
      <c r="AB109" s="153"/>
      <c r="AC109" s="155"/>
      <c r="AD109" s="43"/>
      <c r="AE109" s="156"/>
      <c r="AF109" s="152">
        <v>1.0</v>
      </c>
      <c r="AG109" s="153"/>
      <c r="AH109" s="152"/>
      <c r="AI109" s="202"/>
      <c r="AJ109" s="161"/>
      <c r="AK109" s="161"/>
      <c r="AL109" s="161"/>
      <c r="AM109" s="166">
        <v>0.0</v>
      </c>
      <c r="AN109" s="161"/>
      <c r="AO109" s="166">
        <v>0.0</v>
      </c>
      <c r="AP109" s="161"/>
      <c r="AQ109" s="161"/>
      <c r="AR109" s="158">
        <v>1.0</v>
      </c>
      <c r="AS109" s="173"/>
      <c r="AT109" s="161"/>
      <c r="AU109" s="161"/>
      <c r="AV109" s="161"/>
      <c r="AW109" s="161"/>
      <c r="AX109" s="166">
        <v>0.0</v>
      </c>
      <c r="AY109" s="161"/>
      <c r="AZ109" s="161"/>
      <c r="BA109" s="161"/>
      <c r="BB109" s="161"/>
      <c r="BC109" s="173"/>
      <c r="BD109" s="161"/>
      <c r="BE109" s="161"/>
      <c r="BF109" s="161"/>
      <c r="BG109" s="173"/>
      <c r="BH109" s="161"/>
      <c r="BI109" s="161"/>
      <c r="BJ109" s="161"/>
      <c r="BK109" s="158">
        <v>1.0</v>
      </c>
      <c r="BL109" s="161"/>
      <c r="BM109" s="161"/>
      <c r="BN109" s="161"/>
      <c r="BO109" s="161"/>
      <c r="BP109" s="161"/>
      <c r="BQ109" s="173"/>
      <c r="BR109" s="161"/>
      <c r="BS109" s="161"/>
      <c r="BT109" s="158"/>
      <c r="BU109" s="161"/>
      <c r="BV109" s="161"/>
      <c r="BW109" s="161"/>
      <c r="BX109" s="161"/>
      <c r="BY109" s="173"/>
      <c r="BZ109" s="161"/>
      <c r="CA109" s="161"/>
      <c r="CB109" s="161"/>
      <c r="CC109" s="161"/>
      <c r="CD109" s="158">
        <v>1.0</v>
      </c>
      <c r="CE109" s="161"/>
      <c r="CF109" s="161"/>
      <c r="CG109" s="214">
        <v>0.0</v>
      </c>
      <c r="CH109" s="161"/>
      <c r="CI109" s="161"/>
      <c r="CJ109" s="161"/>
      <c r="CK109" s="158">
        <v>1.0</v>
      </c>
      <c r="CL109" s="161"/>
      <c r="CM109" s="161"/>
      <c r="CN109" s="161"/>
      <c r="CO109" s="161"/>
      <c r="CP109" s="161"/>
      <c r="CQ109" s="173"/>
      <c r="CR109" s="161"/>
      <c r="CS109" s="158">
        <v>1.0</v>
      </c>
      <c r="CT109" s="158">
        <v>1.0</v>
      </c>
      <c r="CU109" s="161"/>
      <c r="CV109" s="158"/>
      <c r="CW109" s="161"/>
      <c r="CX109" s="158">
        <v>1.0</v>
      </c>
      <c r="CY109" s="161"/>
      <c r="CZ109" s="201"/>
      <c r="DA109" s="173"/>
      <c r="DB109" s="182"/>
      <c r="DC109" s="161"/>
      <c r="DD109" s="161"/>
      <c r="DE109" s="161"/>
      <c r="DF109" s="161"/>
      <c r="DG109" s="166">
        <v>0.0</v>
      </c>
      <c r="DH109" s="161"/>
      <c r="DI109" s="161"/>
      <c r="DJ109" s="173"/>
      <c r="DK109" s="161"/>
      <c r="DL109" s="161"/>
      <c r="DM109" s="161"/>
      <c r="DN109" s="161"/>
      <c r="DO109" s="161"/>
      <c r="DP109" s="161"/>
      <c r="DQ109" s="161"/>
      <c r="DR109" s="161"/>
      <c r="DS109" s="161"/>
      <c r="DT109" s="115"/>
      <c r="DU109" s="161"/>
      <c r="DV109" s="161"/>
      <c r="DW109" s="161"/>
      <c r="DX109" s="158">
        <v>1.0</v>
      </c>
      <c r="DY109" s="161"/>
      <c r="DZ109" s="161"/>
      <c r="EA109" s="161"/>
      <c r="EB109" s="161"/>
      <c r="EC109" s="161"/>
      <c r="ED109" s="161"/>
      <c r="EE109" s="161"/>
      <c r="EF109" s="161"/>
      <c r="EG109" s="201"/>
      <c r="EH109" s="173"/>
      <c r="EI109" s="182"/>
    </row>
    <row r="110" ht="15.75" customHeight="1">
      <c r="A110" s="162"/>
      <c r="B110" s="163">
        <v>1.0</v>
      </c>
      <c r="C110" s="185">
        <v>106.0</v>
      </c>
      <c r="D110" s="165" t="s">
        <v>258</v>
      </c>
      <c r="E110" s="147"/>
      <c r="F110" s="147"/>
      <c r="G110" s="147"/>
      <c r="H110" s="148">
        <v>1.0</v>
      </c>
      <c r="I110" s="147"/>
      <c r="J110" s="147"/>
      <c r="K110" s="148">
        <v>1.0</v>
      </c>
      <c r="L110" s="147"/>
      <c r="M110" s="197"/>
      <c r="N110" s="132"/>
      <c r="O110" s="179">
        <v>1.0</v>
      </c>
      <c r="P110" s="147"/>
      <c r="Q110" s="147"/>
      <c r="R110" s="147"/>
      <c r="S110" s="147"/>
      <c r="T110" s="148">
        <v>1.0</v>
      </c>
      <c r="U110" s="153"/>
      <c r="V110" s="132"/>
      <c r="W110" s="169">
        <v>0.0</v>
      </c>
      <c r="X110" s="153"/>
      <c r="Y110" s="153"/>
      <c r="Z110" s="153"/>
      <c r="AA110" s="153"/>
      <c r="AB110" s="153"/>
      <c r="AC110" s="155"/>
      <c r="AD110" s="43"/>
      <c r="AE110" s="156"/>
      <c r="AF110" s="152">
        <v>1.0</v>
      </c>
      <c r="AG110" s="153"/>
      <c r="AH110" s="152"/>
      <c r="AI110" s="202"/>
      <c r="AJ110" s="161"/>
      <c r="AK110" s="161"/>
      <c r="AL110" s="161"/>
      <c r="AM110" s="158">
        <v>1.0</v>
      </c>
      <c r="AN110" s="161"/>
      <c r="AO110" s="158">
        <v>1.0</v>
      </c>
      <c r="AP110" s="161"/>
      <c r="AQ110" s="161"/>
      <c r="AR110" s="158">
        <v>1.0</v>
      </c>
      <c r="AS110" s="173"/>
      <c r="AT110" s="161"/>
      <c r="AU110" s="161"/>
      <c r="AV110" s="161"/>
      <c r="AW110" s="161"/>
      <c r="AX110" s="158">
        <v>1.0</v>
      </c>
      <c r="AY110" s="161"/>
      <c r="AZ110" s="161"/>
      <c r="BA110" s="161"/>
      <c r="BB110" s="161"/>
      <c r="BC110" s="173"/>
      <c r="BD110" s="161"/>
      <c r="BE110" s="161"/>
      <c r="BF110" s="161"/>
      <c r="BG110" s="173"/>
      <c r="BH110" s="161"/>
      <c r="BI110" s="161"/>
      <c r="BJ110" s="161"/>
      <c r="BK110" s="158">
        <v>1.0</v>
      </c>
      <c r="BL110" s="161"/>
      <c r="BM110" s="161"/>
      <c r="BN110" s="161"/>
      <c r="BO110" s="161"/>
      <c r="BP110" s="161"/>
      <c r="BQ110" s="173"/>
      <c r="BR110" s="161"/>
      <c r="BS110" s="161"/>
      <c r="BT110" s="158"/>
      <c r="BU110" s="161"/>
      <c r="BV110" s="161"/>
      <c r="BW110" s="161"/>
      <c r="BX110" s="161"/>
      <c r="BY110" s="173"/>
      <c r="BZ110" s="161"/>
      <c r="CA110" s="161"/>
      <c r="CB110" s="161"/>
      <c r="CC110" s="161"/>
      <c r="CD110" s="158">
        <v>1.0</v>
      </c>
      <c r="CE110" s="161"/>
      <c r="CF110" s="161"/>
      <c r="CG110" s="158">
        <v>1.0</v>
      </c>
      <c r="CH110" s="161"/>
      <c r="CI110" s="161"/>
      <c r="CJ110" s="161"/>
      <c r="CK110" s="158">
        <v>1.0</v>
      </c>
      <c r="CL110" s="161"/>
      <c r="CM110" s="161"/>
      <c r="CN110" s="161"/>
      <c r="CO110" s="161"/>
      <c r="CP110" s="161"/>
      <c r="CQ110" s="173"/>
      <c r="CR110" s="161"/>
      <c r="CS110" s="158">
        <v>1.0</v>
      </c>
      <c r="CT110" s="158">
        <v>1.0</v>
      </c>
      <c r="CU110" s="161"/>
      <c r="CV110" s="158"/>
      <c r="CW110" s="161"/>
      <c r="CX110" s="158">
        <v>1.0</v>
      </c>
      <c r="CY110" s="161"/>
      <c r="CZ110" s="201"/>
      <c r="DA110" s="173"/>
      <c r="DB110" s="182"/>
      <c r="DC110" s="161"/>
      <c r="DD110" s="161"/>
      <c r="DE110" s="161"/>
      <c r="DF110" s="161"/>
      <c r="DG110" s="158">
        <v>1.0</v>
      </c>
      <c r="DH110" s="161"/>
      <c r="DI110" s="161"/>
      <c r="DJ110" s="173"/>
      <c r="DK110" s="161"/>
      <c r="DL110" s="161"/>
      <c r="DM110" s="161"/>
      <c r="DN110" s="161"/>
      <c r="DO110" s="161"/>
      <c r="DP110" s="161"/>
      <c r="DQ110" s="161"/>
      <c r="DR110" s="161"/>
      <c r="DS110" s="161"/>
      <c r="DT110" s="115"/>
      <c r="DU110" s="161"/>
      <c r="DV110" s="161"/>
      <c r="DW110" s="161"/>
      <c r="DX110" s="158">
        <v>1.0</v>
      </c>
      <c r="DY110" s="161"/>
      <c r="DZ110" s="161"/>
      <c r="EA110" s="161"/>
      <c r="EB110" s="161"/>
      <c r="EC110" s="161"/>
      <c r="ED110" s="161"/>
      <c r="EE110" s="161"/>
      <c r="EF110" s="161"/>
      <c r="EG110" s="201"/>
      <c r="EH110" s="173"/>
      <c r="EI110" s="182"/>
    </row>
    <row r="111" ht="15.75" customHeight="1">
      <c r="A111" s="162"/>
      <c r="B111" s="163">
        <v>1.0</v>
      </c>
      <c r="C111" s="183">
        <v>107.0</v>
      </c>
      <c r="D111" s="165" t="s">
        <v>259</v>
      </c>
      <c r="E111" s="147"/>
      <c r="F111" s="147"/>
      <c r="G111" s="147"/>
      <c r="H111" s="148">
        <v>1.0</v>
      </c>
      <c r="I111" s="147"/>
      <c r="J111" s="147"/>
      <c r="K111" s="148">
        <v>1.0</v>
      </c>
      <c r="L111" s="147"/>
      <c r="M111" s="197"/>
      <c r="N111" s="132"/>
      <c r="O111" s="179">
        <v>1.0</v>
      </c>
      <c r="P111" s="147"/>
      <c r="Q111" s="147"/>
      <c r="R111" s="147"/>
      <c r="S111" s="147"/>
      <c r="T111" s="148">
        <v>1.0</v>
      </c>
      <c r="U111" s="153"/>
      <c r="V111" s="132"/>
      <c r="W111" s="152">
        <v>1.0</v>
      </c>
      <c r="X111" s="153"/>
      <c r="Y111" s="153"/>
      <c r="Z111" s="153"/>
      <c r="AA111" s="153"/>
      <c r="AB111" s="153"/>
      <c r="AC111" s="155"/>
      <c r="AD111" s="43"/>
      <c r="AE111" s="156"/>
      <c r="AF111" s="152">
        <v>1.0</v>
      </c>
      <c r="AG111" s="153"/>
      <c r="AH111" s="152"/>
      <c r="AI111" s="202"/>
      <c r="AJ111" s="161"/>
      <c r="AK111" s="161"/>
      <c r="AL111" s="161"/>
      <c r="AM111" s="158">
        <v>1.0</v>
      </c>
      <c r="AN111" s="161"/>
      <c r="AO111" s="158">
        <v>1.0</v>
      </c>
      <c r="AP111" s="161"/>
      <c r="AQ111" s="161"/>
      <c r="AR111" s="158">
        <v>1.0</v>
      </c>
      <c r="AS111" s="173"/>
      <c r="AT111" s="161"/>
      <c r="AU111" s="161"/>
      <c r="AV111" s="161"/>
      <c r="AW111" s="161"/>
      <c r="AX111" s="158">
        <v>1.0</v>
      </c>
      <c r="AY111" s="161"/>
      <c r="AZ111" s="161"/>
      <c r="BA111" s="161"/>
      <c r="BB111" s="161"/>
      <c r="BC111" s="173"/>
      <c r="BD111" s="161"/>
      <c r="BE111" s="161"/>
      <c r="BF111" s="161"/>
      <c r="BG111" s="173"/>
      <c r="BH111" s="161"/>
      <c r="BI111" s="161"/>
      <c r="BJ111" s="161"/>
      <c r="BK111" s="158">
        <v>1.0</v>
      </c>
      <c r="BL111" s="161"/>
      <c r="BM111" s="161"/>
      <c r="BN111" s="161"/>
      <c r="BO111" s="161"/>
      <c r="BP111" s="161"/>
      <c r="BQ111" s="173"/>
      <c r="BR111" s="161"/>
      <c r="BS111" s="161"/>
      <c r="BT111" s="158"/>
      <c r="BU111" s="161"/>
      <c r="BV111" s="158"/>
      <c r="BW111" s="161"/>
      <c r="BX111" s="161"/>
      <c r="BY111" s="173"/>
      <c r="BZ111" s="161"/>
      <c r="CA111" s="161"/>
      <c r="CB111" s="161"/>
      <c r="CC111" s="161"/>
      <c r="CD111" s="158">
        <v>1.0</v>
      </c>
      <c r="CE111" s="161"/>
      <c r="CF111" s="161"/>
      <c r="CG111" s="158">
        <v>1.0</v>
      </c>
      <c r="CH111" s="161"/>
      <c r="CI111" s="161"/>
      <c r="CJ111" s="161"/>
      <c r="CK111" s="158">
        <v>1.0</v>
      </c>
      <c r="CL111" s="161"/>
      <c r="CM111" s="161"/>
      <c r="CN111" s="161"/>
      <c r="CO111" s="161"/>
      <c r="CP111" s="161"/>
      <c r="CQ111" s="173"/>
      <c r="CR111" s="161"/>
      <c r="CS111" s="158">
        <v>1.0</v>
      </c>
      <c r="CT111" s="158">
        <v>1.0</v>
      </c>
      <c r="CU111" s="161"/>
      <c r="CV111" s="158"/>
      <c r="CW111" s="161"/>
      <c r="CX111" s="158">
        <v>1.0</v>
      </c>
      <c r="CY111" s="161"/>
      <c r="CZ111" s="201"/>
      <c r="DA111" s="173"/>
      <c r="DB111" s="182"/>
      <c r="DC111" s="161"/>
      <c r="DD111" s="161"/>
      <c r="DE111" s="161"/>
      <c r="DF111" s="161"/>
      <c r="DG111" s="158">
        <v>1.0</v>
      </c>
      <c r="DH111" s="161"/>
      <c r="DI111" s="161"/>
      <c r="DJ111" s="173"/>
      <c r="DK111" s="161"/>
      <c r="DL111" s="161"/>
      <c r="DM111" s="161"/>
      <c r="DN111" s="161"/>
      <c r="DO111" s="161"/>
      <c r="DP111" s="161"/>
      <c r="DQ111" s="161"/>
      <c r="DR111" s="161"/>
      <c r="DS111" s="161"/>
      <c r="DT111" s="115"/>
      <c r="DU111" s="161"/>
      <c r="DV111" s="161"/>
      <c r="DW111" s="161"/>
      <c r="DX111" s="158">
        <v>1.0</v>
      </c>
      <c r="DY111" s="161"/>
      <c r="DZ111" s="161"/>
      <c r="EA111" s="161"/>
      <c r="EB111" s="161"/>
      <c r="EC111" s="161"/>
      <c r="ED111" s="161"/>
      <c r="EE111" s="161"/>
      <c r="EF111" s="161"/>
      <c r="EG111" s="201"/>
      <c r="EH111" s="173"/>
      <c r="EI111" s="182"/>
    </row>
    <row r="112" ht="15.75" customHeight="1">
      <c r="A112" s="174"/>
      <c r="B112" s="207">
        <v>1.0</v>
      </c>
      <c r="C112" s="205">
        <v>108.0</v>
      </c>
      <c r="D112" s="206" t="s">
        <v>260</v>
      </c>
      <c r="E112" s="147"/>
      <c r="F112" s="147"/>
      <c r="G112" s="147"/>
      <c r="H112" s="148">
        <v>1.0</v>
      </c>
      <c r="I112" s="147"/>
      <c r="J112" s="147"/>
      <c r="K112" s="148">
        <v>1.0</v>
      </c>
      <c r="L112" s="147"/>
      <c r="M112" s="197"/>
      <c r="N112" s="132"/>
      <c r="O112" s="179">
        <v>1.0</v>
      </c>
      <c r="P112" s="147"/>
      <c r="Q112" s="147"/>
      <c r="R112" s="147"/>
      <c r="S112" s="147"/>
      <c r="T112" s="148">
        <v>1.0</v>
      </c>
      <c r="U112" s="153"/>
      <c r="V112" s="132"/>
      <c r="W112" s="152">
        <v>1.0</v>
      </c>
      <c r="X112" s="153"/>
      <c r="Y112" s="153"/>
      <c r="Z112" s="153"/>
      <c r="AA112" s="153"/>
      <c r="AB112" s="153"/>
      <c r="AC112" s="155"/>
      <c r="AD112" s="43"/>
      <c r="AE112" s="156"/>
      <c r="AF112" s="152">
        <v>1.0</v>
      </c>
      <c r="AG112" s="153"/>
      <c r="AH112" s="152"/>
      <c r="AI112" s="202"/>
      <c r="AJ112" s="161"/>
      <c r="AK112" s="161"/>
      <c r="AL112" s="161"/>
      <c r="AM112" s="158">
        <v>1.0</v>
      </c>
      <c r="AN112" s="161"/>
      <c r="AO112" s="158">
        <v>1.0</v>
      </c>
      <c r="AP112" s="161"/>
      <c r="AQ112" s="161"/>
      <c r="AR112" s="158">
        <v>1.0</v>
      </c>
      <c r="AS112" s="173"/>
      <c r="AT112" s="161"/>
      <c r="AU112" s="161"/>
      <c r="AV112" s="161"/>
      <c r="AW112" s="161"/>
      <c r="AX112" s="158">
        <v>1.0</v>
      </c>
      <c r="AY112" s="161"/>
      <c r="AZ112" s="161"/>
      <c r="BA112" s="161"/>
      <c r="BB112" s="161"/>
      <c r="BC112" s="173"/>
      <c r="BD112" s="161"/>
      <c r="BE112" s="161"/>
      <c r="BF112" s="161"/>
      <c r="BG112" s="173"/>
      <c r="BH112" s="161"/>
      <c r="BI112" s="161"/>
      <c r="BJ112" s="161"/>
      <c r="BK112" s="158">
        <v>1.0</v>
      </c>
      <c r="BL112" s="161"/>
      <c r="BM112" s="161"/>
      <c r="BN112" s="161"/>
      <c r="BO112" s="161"/>
      <c r="BP112" s="161"/>
      <c r="BQ112" s="173"/>
      <c r="BR112" s="161"/>
      <c r="BS112" s="161"/>
      <c r="BT112" s="158"/>
      <c r="BU112" s="161"/>
      <c r="BV112" s="158"/>
      <c r="BW112" s="161"/>
      <c r="BX112" s="161"/>
      <c r="BY112" s="173"/>
      <c r="BZ112" s="161"/>
      <c r="CA112" s="161"/>
      <c r="CB112" s="161"/>
      <c r="CC112" s="161"/>
      <c r="CD112" s="158">
        <v>1.0</v>
      </c>
      <c r="CE112" s="161"/>
      <c r="CF112" s="161"/>
      <c r="CG112" s="158">
        <v>1.0</v>
      </c>
      <c r="CH112" s="161"/>
      <c r="CI112" s="161"/>
      <c r="CJ112" s="161"/>
      <c r="CK112" s="158">
        <v>1.0</v>
      </c>
      <c r="CL112" s="161"/>
      <c r="CM112" s="161"/>
      <c r="CN112" s="161"/>
      <c r="CO112" s="161"/>
      <c r="CP112" s="161"/>
      <c r="CQ112" s="173"/>
      <c r="CR112" s="161"/>
      <c r="CS112" s="158">
        <v>1.0</v>
      </c>
      <c r="CT112" s="158">
        <v>1.0</v>
      </c>
      <c r="CU112" s="161"/>
      <c r="CV112" s="158"/>
      <c r="CW112" s="161"/>
      <c r="CX112" s="158">
        <v>1.0</v>
      </c>
      <c r="CY112" s="161"/>
      <c r="CZ112" s="201"/>
      <c r="DA112" s="173"/>
      <c r="DB112" s="182"/>
      <c r="DC112" s="161"/>
      <c r="DD112" s="161"/>
      <c r="DE112" s="161"/>
      <c r="DF112" s="161"/>
      <c r="DG112" s="158">
        <v>1.0</v>
      </c>
      <c r="DH112" s="161"/>
      <c r="DI112" s="161"/>
      <c r="DJ112" s="173"/>
      <c r="DK112" s="161"/>
      <c r="DL112" s="161"/>
      <c r="DM112" s="161"/>
      <c r="DN112" s="161"/>
      <c r="DO112" s="161"/>
      <c r="DP112" s="161"/>
      <c r="DQ112" s="161"/>
      <c r="DR112" s="161"/>
      <c r="DS112" s="161"/>
      <c r="DT112" s="115"/>
      <c r="DU112" s="161"/>
      <c r="DV112" s="161"/>
      <c r="DW112" s="161"/>
      <c r="DX112" s="158">
        <v>1.0</v>
      </c>
      <c r="DY112" s="161"/>
      <c r="DZ112" s="161"/>
      <c r="EA112" s="161"/>
      <c r="EB112" s="161"/>
      <c r="EC112" s="161"/>
      <c r="ED112" s="161"/>
      <c r="EE112" s="161"/>
      <c r="EF112" s="161"/>
      <c r="EG112" s="201"/>
      <c r="EH112" s="173"/>
      <c r="EI112" s="182"/>
    </row>
    <row r="113" ht="15.75" customHeight="1">
      <c r="A113" s="215" t="s">
        <v>261</v>
      </c>
      <c r="B113" s="216">
        <v>1.0</v>
      </c>
      <c r="C113" s="208">
        <v>109.0</v>
      </c>
      <c r="D113" s="209" t="s">
        <v>262</v>
      </c>
      <c r="E113" s="147"/>
      <c r="F113" s="147"/>
      <c r="G113" s="147"/>
      <c r="H113" s="147"/>
      <c r="I113" s="147"/>
      <c r="J113" s="147"/>
      <c r="K113" s="147"/>
      <c r="L113" s="147"/>
      <c r="M113" s="197"/>
      <c r="N113" s="132"/>
      <c r="O113" s="151"/>
      <c r="P113" s="147"/>
      <c r="Q113" s="147"/>
      <c r="R113" s="147"/>
      <c r="S113" s="147"/>
      <c r="T113" s="147"/>
      <c r="U113" s="153"/>
      <c r="V113" s="132"/>
      <c r="W113" s="153"/>
      <c r="X113" s="153"/>
      <c r="Y113" s="153"/>
      <c r="Z113" s="153"/>
      <c r="AA113" s="153"/>
      <c r="AB113" s="153"/>
      <c r="AC113" s="155"/>
      <c r="AD113" s="43"/>
      <c r="AE113" s="156"/>
      <c r="AF113" s="153"/>
      <c r="AG113" s="153"/>
      <c r="AH113" s="153"/>
      <c r="AI113" s="202"/>
      <c r="AJ113" s="161"/>
      <c r="AK113" s="161"/>
      <c r="AL113" s="161"/>
      <c r="AM113" s="161"/>
      <c r="AN113" s="161"/>
      <c r="AO113" s="158"/>
      <c r="AP113" s="161"/>
      <c r="AQ113" s="161"/>
      <c r="AR113" s="161"/>
      <c r="AS113" s="173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73"/>
      <c r="BD113" s="161"/>
      <c r="BE113" s="161"/>
      <c r="BF113" s="161"/>
      <c r="BG113" s="173"/>
      <c r="BH113" s="161"/>
      <c r="BI113" s="161"/>
      <c r="BJ113" s="161"/>
      <c r="BK113" s="161"/>
      <c r="BL113" s="161"/>
      <c r="BM113" s="161"/>
      <c r="BN113" s="161"/>
      <c r="BO113" s="161"/>
      <c r="BP113" s="161"/>
      <c r="BQ113" s="173"/>
      <c r="BR113" s="161"/>
      <c r="BS113" s="161"/>
      <c r="BT113" s="161"/>
      <c r="BU113" s="161"/>
      <c r="BV113" s="161"/>
      <c r="BW113" s="161"/>
      <c r="BX113" s="161"/>
      <c r="BY113" s="173"/>
      <c r="BZ113" s="161"/>
      <c r="CA113" s="161"/>
      <c r="CB113" s="161"/>
      <c r="CC113" s="161"/>
      <c r="CD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73"/>
      <c r="CR113" s="161"/>
      <c r="CS113" s="161"/>
      <c r="CT113" s="161"/>
      <c r="CU113" s="161"/>
      <c r="CV113" s="161"/>
      <c r="CW113" s="161"/>
      <c r="CX113" s="161"/>
      <c r="CY113" s="161"/>
      <c r="CZ113" s="201"/>
      <c r="DA113" s="173"/>
      <c r="DB113" s="182"/>
      <c r="DC113" s="161"/>
      <c r="DD113" s="161"/>
      <c r="DE113" s="161"/>
      <c r="DF113" s="161"/>
      <c r="DG113" s="161"/>
      <c r="DH113" s="161"/>
      <c r="DI113" s="161"/>
      <c r="DJ113" s="173"/>
      <c r="DK113" s="161"/>
      <c r="DL113" s="161"/>
      <c r="DM113" s="161"/>
      <c r="DN113" s="161"/>
      <c r="DO113" s="161"/>
      <c r="DP113" s="161"/>
      <c r="DQ113" s="161"/>
      <c r="DR113" s="161"/>
      <c r="DS113" s="161"/>
      <c r="DT113" s="115"/>
      <c r="DU113" s="161"/>
      <c r="DV113" s="161"/>
      <c r="DW113" s="161"/>
      <c r="DX113" s="161"/>
      <c r="DY113" s="161"/>
      <c r="DZ113" s="161"/>
      <c r="EA113" s="161"/>
      <c r="EB113" s="161"/>
      <c r="EC113" s="161"/>
      <c r="ED113" s="161"/>
      <c r="EE113" s="161"/>
      <c r="EF113" s="161"/>
      <c r="EG113" s="201"/>
      <c r="EH113" s="173"/>
      <c r="EI113" s="182"/>
    </row>
    <row r="114" ht="15.75" customHeight="1">
      <c r="A114" s="217"/>
      <c r="B114" s="163">
        <v>1.0</v>
      </c>
      <c r="C114" s="183">
        <v>110.0</v>
      </c>
      <c r="D114" s="165" t="s">
        <v>263</v>
      </c>
      <c r="E114" s="147"/>
      <c r="F114" s="147"/>
      <c r="G114" s="147"/>
      <c r="H114" s="147"/>
      <c r="I114" s="147"/>
      <c r="J114" s="147"/>
      <c r="K114" s="147"/>
      <c r="L114" s="147"/>
      <c r="M114" s="197"/>
      <c r="N114" s="132"/>
      <c r="O114" s="151"/>
      <c r="P114" s="147"/>
      <c r="Q114" s="147"/>
      <c r="R114" s="147"/>
      <c r="S114" s="147"/>
      <c r="T114" s="147"/>
      <c r="U114" s="153"/>
      <c r="V114" s="132"/>
      <c r="W114" s="153"/>
      <c r="X114" s="153"/>
      <c r="Y114" s="153"/>
      <c r="Z114" s="153"/>
      <c r="AA114" s="153"/>
      <c r="AB114" s="153"/>
      <c r="AC114" s="155"/>
      <c r="AD114" s="43"/>
      <c r="AE114" s="156"/>
      <c r="AF114" s="153"/>
      <c r="AG114" s="153"/>
      <c r="AH114" s="153"/>
      <c r="AI114" s="202"/>
      <c r="AJ114" s="161"/>
      <c r="AK114" s="161"/>
      <c r="AL114" s="161"/>
      <c r="AM114" s="161"/>
      <c r="AN114" s="161"/>
      <c r="AO114" s="158"/>
      <c r="AP114" s="161"/>
      <c r="AQ114" s="161"/>
      <c r="AR114" s="161"/>
      <c r="AS114" s="173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73"/>
      <c r="BD114" s="161"/>
      <c r="BE114" s="161"/>
      <c r="BF114" s="161"/>
      <c r="BG114" s="173"/>
      <c r="BH114" s="161"/>
      <c r="BI114" s="161"/>
      <c r="BJ114" s="161"/>
      <c r="BK114" s="161"/>
      <c r="BL114" s="161"/>
      <c r="BM114" s="161"/>
      <c r="BN114" s="161"/>
      <c r="BO114" s="161"/>
      <c r="BP114" s="161"/>
      <c r="BQ114" s="173"/>
      <c r="BR114" s="161"/>
      <c r="BS114" s="161"/>
      <c r="BT114" s="161"/>
      <c r="BU114" s="161"/>
      <c r="BV114" s="161"/>
      <c r="BW114" s="161"/>
      <c r="BX114" s="161"/>
      <c r="BY114" s="173"/>
      <c r="BZ114" s="161"/>
      <c r="CA114" s="161"/>
      <c r="CB114" s="161"/>
      <c r="CC114" s="161"/>
      <c r="CD114" s="161"/>
      <c r="CE114" s="161"/>
      <c r="CF114" s="161"/>
      <c r="CG114" s="161"/>
      <c r="CH114" s="161"/>
      <c r="CI114" s="161"/>
      <c r="CJ114" s="161"/>
      <c r="CK114" s="161"/>
      <c r="CL114" s="161"/>
      <c r="CM114" s="161"/>
      <c r="CN114" s="161"/>
      <c r="CO114" s="161"/>
      <c r="CP114" s="161"/>
      <c r="CQ114" s="173"/>
      <c r="CR114" s="161"/>
      <c r="CS114" s="161"/>
      <c r="CT114" s="161"/>
      <c r="CU114" s="161"/>
      <c r="CV114" s="161"/>
      <c r="CW114" s="161"/>
      <c r="CX114" s="161"/>
      <c r="CY114" s="161"/>
      <c r="CZ114" s="201"/>
      <c r="DA114" s="173"/>
      <c r="DB114" s="182"/>
      <c r="DC114" s="161"/>
      <c r="DD114" s="161"/>
      <c r="DE114" s="161"/>
      <c r="DF114" s="161"/>
      <c r="DG114" s="161"/>
      <c r="DH114" s="161"/>
      <c r="DI114" s="161"/>
      <c r="DJ114" s="173"/>
      <c r="DK114" s="161"/>
      <c r="DL114" s="161"/>
      <c r="DM114" s="161"/>
      <c r="DN114" s="161"/>
      <c r="DO114" s="161"/>
      <c r="DP114" s="161"/>
      <c r="DQ114" s="161"/>
      <c r="DR114" s="161"/>
      <c r="DS114" s="161"/>
      <c r="DT114" s="115"/>
      <c r="DU114" s="161"/>
      <c r="DV114" s="161"/>
      <c r="DW114" s="161"/>
      <c r="DX114" s="161"/>
      <c r="DY114" s="161"/>
      <c r="DZ114" s="161"/>
      <c r="EA114" s="161"/>
      <c r="EB114" s="161"/>
      <c r="EC114" s="161"/>
      <c r="ED114" s="161"/>
      <c r="EE114" s="161"/>
      <c r="EF114" s="161"/>
      <c r="EG114" s="201"/>
      <c r="EH114" s="173"/>
      <c r="EI114" s="182"/>
    </row>
    <row r="115" ht="15.75" customHeight="1">
      <c r="A115" s="217"/>
      <c r="B115" s="163">
        <v>1.0</v>
      </c>
      <c r="C115" s="208">
        <v>111.0</v>
      </c>
      <c r="D115" s="165" t="s">
        <v>264</v>
      </c>
      <c r="E115" s="147"/>
      <c r="F115" s="147"/>
      <c r="G115" s="147"/>
      <c r="H115" s="147"/>
      <c r="I115" s="147"/>
      <c r="J115" s="147"/>
      <c r="K115" s="147"/>
      <c r="L115" s="147"/>
      <c r="M115" s="197"/>
      <c r="N115" s="132"/>
      <c r="O115" s="151"/>
      <c r="P115" s="147"/>
      <c r="Q115" s="147"/>
      <c r="R115" s="147"/>
      <c r="S115" s="147"/>
      <c r="T115" s="147"/>
      <c r="U115" s="153"/>
      <c r="V115" s="132"/>
      <c r="W115" s="153"/>
      <c r="X115" s="153"/>
      <c r="Y115" s="153"/>
      <c r="Z115" s="153"/>
      <c r="AA115" s="153"/>
      <c r="AB115" s="153"/>
      <c r="AC115" s="155"/>
      <c r="AD115" s="43"/>
      <c r="AE115" s="156"/>
      <c r="AF115" s="153"/>
      <c r="AG115" s="153"/>
      <c r="AH115" s="153"/>
      <c r="AI115" s="202"/>
      <c r="AJ115" s="161"/>
      <c r="AK115" s="161"/>
      <c r="AL115" s="161"/>
      <c r="AM115" s="161"/>
      <c r="AN115" s="161"/>
      <c r="AO115" s="158"/>
      <c r="AP115" s="161"/>
      <c r="AQ115" s="161"/>
      <c r="AR115" s="161"/>
      <c r="AS115" s="173"/>
      <c r="AT115" s="161"/>
      <c r="AU115" s="161"/>
      <c r="AV115" s="161"/>
      <c r="AW115" s="161"/>
      <c r="AX115" s="161"/>
      <c r="AY115" s="161"/>
      <c r="AZ115" s="161"/>
      <c r="BA115" s="161"/>
      <c r="BB115" s="161"/>
      <c r="BC115" s="173"/>
      <c r="BD115" s="161"/>
      <c r="BE115" s="161"/>
      <c r="BF115" s="161"/>
      <c r="BG115" s="173"/>
      <c r="BH115" s="161"/>
      <c r="BI115" s="161"/>
      <c r="BJ115" s="161"/>
      <c r="BK115" s="161"/>
      <c r="BL115" s="161"/>
      <c r="BM115" s="161"/>
      <c r="BN115" s="161"/>
      <c r="BO115" s="161"/>
      <c r="BP115" s="161"/>
      <c r="BQ115" s="173"/>
      <c r="BR115" s="161"/>
      <c r="BS115" s="161"/>
      <c r="BT115" s="161"/>
      <c r="BU115" s="161"/>
      <c r="BV115" s="161"/>
      <c r="BW115" s="161"/>
      <c r="BX115" s="161"/>
      <c r="BY115" s="173"/>
      <c r="BZ115" s="161"/>
      <c r="CA115" s="161"/>
      <c r="CB115" s="161"/>
      <c r="CC115" s="161"/>
      <c r="CD115" s="161"/>
      <c r="CE115" s="161"/>
      <c r="CF115" s="161"/>
      <c r="CG115" s="161"/>
      <c r="CH115" s="161"/>
      <c r="CI115" s="161"/>
      <c r="CJ115" s="161"/>
      <c r="CK115" s="161"/>
      <c r="CL115" s="161"/>
      <c r="CM115" s="161"/>
      <c r="CN115" s="161"/>
      <c r="CO115" s="161"/>
      <c r="CP115" s="161"/>
      <c r="CQ115" s="173"/>
      <c r="CR115" s="161"/>
      <c r="CS115" s="161"/>
      <c r="CT115" s="161"/>
      <c r="CU115" s="161"/>
      <c r="CV115" s="161"/>
      <c r="CW115" s="161"/>
      <c r="CX115" s="161"/>
      <c r="CY115" s="161"/>
      <c r="CZ115" s="201"/>
      <c r="DA115" s="173"/>
      <c r="DB115" s="182"/>
      <c r="DC115" s="161"/>
      <c r="DD115" s="161"/>
      <c r="DE115" s="161"/>
      <c r="DF115" s="161"/>
      <c r="DG115" s="161"/>
      <c r="DH115" s="161"/>
      <c r="DI115" s="161"/>
      <c r="DJ115" s="173"/>
      <c r="DK115" s="161"/>
      <c r="DL115" s="161"/>
      <c r="DM115" s="161"/>
      <c r="DN115" s="161"/>
      <c r="DO115" s="161"/>
      <c r="DP115" s="161"/>
      <c r="DQ115" s="161"/>
      <c r="DR115" s="161"/>
      <c r="DS115" s="161"/>
      <c r="DT115" s="115"/>
      <c r="DU115" s="161"/>
      <c r="DV115" s="161"/>
      <c r="DW115" s="161"/>
      <c r="DX115" s="161"/>
      <c r="DY115" s="161"/>
      <c r="DZ115" s="161"/>
      <c r="EA115" s="161"/>
      <c r="EB115" s="161"/>
      <c r="EC115" s="161"/>
      <c r="ED115" s="161"/>
      <c r="EE115" s="161"/>
      <c r="EF115" s="161"/>
      <c r="EG115" s="201"/>
      <c r="EH115" s="173"/>
      <c r="EI115" s="182"/>
    </row>
    <row r="116" ht="15.75" customHeight="1">
      <c r="A116" s="217"/>
      <c r="B116" s="163">
        <v>1.0</v>
      </c>
      <c r="C116" s="183">
        <v>112.0</v>
      </c>
      <c r="D116" s="165" t="s">
        <v>265</v>
      </c>
      <c r="E116" s="147"/>
      <c r="F116" s="147"/>
      <c r="G116" s="147"/>
      <c r="H116" s="147"/>
      <c r="I116" s="147"/>
      <c r="J116" s="147"/>
      <c r="K116" s="147"/>
      <c r="L116" s="147"/>
      <c r="M116" s="197"/>
      <c r="N116" s="132"/>
      <c r="O116" s="151"/>
      <c r="P116" s="147"/>
      <c r="Q116" s="147"/>
      <c r="R116" s="147"/>
      <c r="S116" s="147"/>
      <c r="T116" s="147"/>
      <c r="U116" s="153"/>
      <c r="V116" s="132"/>
      <c r="W116" s="153"/>
      <c r="X116" s="153"/>
      <c r="Y116" s="153"/>
      <c r="Z116" s="153"/>
      <c r="AA116" s="153"/>
      <c r="AB116" s="153"/>
      <c r="AC116" s="155"/>
      <c r="AD116" s="43"/>
      <c r="AE116" s="156"/>
      <c r="AF116" s="153"/>
      <c r="AG116" s="153"/>
      <c r="AH116" s="153"/>
      <c r="AI116" s="202"/>
      <c r="AJ116" s="161"/>
      <c r="AK116" s="161"/>
      <c r="AL116" s="161"/>
      <c r="AM116" s="161"/>
      <c r="AN116" s="161"/>
      <c r="AO116" s="158"/>
      <c r="AP116" s="161"/>
      <c r="AQ116" s="161"/>
      <c r="AR116" s="161"/>
      <c r="AS116" s="173"/>
      <c r="AT116" s="161"/>
      <c r="AU116" s="161"/>
      <c r="AV116" s="161"/>
      <c r="AW116" s="161"/>
      <c r="AX116" s="161"/>
      <c r="AY116" s="161"/>
      <c r="AZ116" s="161"/>
      <c r="BA116" s="161"/>
      <c r="BB116" s="161"/>
      <c r="BC116" s="173"/>
      <c r="BD116" s="161"/>
      <c r="BE116" s="161"/>
      <c r="BF116" s="161"/>
      <c r="BG116" s="173"/>
      <c r="BH116" s="161"/>
      <c r="BI116" s="161"/>
      <c r="BJ116" s="161"/>
      <c r="BK116" s="161"/>
      <c r="BL116" s="161"/>
      <c r="BM116" s="161"/>
      <c r="BN116" s="161"/>
      <c r="BO116" s="161"/>
      <c r="BP116" s="161"/>
      <c r="BQ116" s="173"/>
      <c r="BR116" s="161"/>
      <c r="BS116" s="161"/>
      <c r="BT116" s="161"/>
      <c r="BU116" s="161"/>
      <c r="BV116" s="161"/>
      <c r="BW116" s="161"/>
      <c r="BX116" s="161"/>
      <c r="BY116" s="173"/>
      <c r="BZ116" s="161"/>
      <c r="CA116" s="161"/>
      <c r="CB116" s="161"/>
      <c r="CC116" s="161"/>
      <c r="CD116" s="161"/>
      <c r="CE116" s="161"/>
      <c r="CF116" s="161"/>
      <c r="CG116" s="161"/>
      <c r="CH116" s="161"/>
      <c r="CI116" s="161"/>
      <c r="CJ116" s="161"/>
      <c r="CK116" s="161"/>
      <c r="CL116" s="161"/>
      <c r="CM116" s="161"/>
      <c r="CN116" s="161"/>
      <c r="CO116" s="161"/>
      <c r="CP116" s="161"/>
      <c r="CQ116" s="173"/>
      <c r="CR116" s="161"/>
      <c r="CS116" s="161"/>
      <c r="CT116" s="161"/>
      <c r="CU116" s="161"/>
      <c r="CV116" s="161"/>
      <c r="CW116" s="161"/>
      <c r="CX116" s="161"/>
      <c r="CY116" s="161"/>
      <c r="CZ116" s="201"/>
      <c r="DA116" s="173"/>
      <c r="DB116" s="182"/>
      <c r="DC116" s="161"/>
      <c r="DD116" s="161"/>
      <c r="DE116" s="161"/>
      <c r="DF116" s="161"/>
      <c r="DG116" s="161"/>
      <c r="DH116" s="161"/>
      <c r="DI116" s="161"/>
      <c r="DJ116" s="173"/>
      <c r="DK116" s="161"/>
      <c r="DL116" s="161"/>
      <c r="DM116" s="161"/>
      <c r="DN116" s="161"/>
      <c r="DO116" s="161"/>
      <c r="DP116" s="161"/>
      <c r="DQ116" s="161"/>
      <c r="DR116" s="161"/>
      <c r="DS116" s="161"/>
      <c r="DT116" s="115"/>
      <c r="DU116" s="161"/>
      <c r="DV116" s="161"/>
      <c r="DW116" s="161"/>
      <c r="DX116" s="161"/>
      <c r="DY116" s="161"/>
      <c r="DZ116" s="161"/>
      <c r="EA116" s="161"/>
      <c r="EB116" s="161"/>
      <c r="EC116" s="161"/>
      <c r="ED116" s="161"/>
      <c r="EE116" s="161"/>
      <c r="EF116" s="161"/>
      <c r="EG116" s="201"/>
      <c r="EH116" s="173"/>
      <c r="EI116" s="182"/>
    </row>
    <row r="117" ht="15.75" customHeight="1">
      <c r="A117" s="217"/>
      <c r="B117" s="163">
        <v>1.0</v>
      </c>
      <c r="C117" s="208">
        <v>113.0</v>
      </c>
      <c r="D117" s="165" t="s">
        <v>266</v>
      </c>
      <c r="E117" s="147"/>
      <c r="F117" s="147"/>
      <c r="G117" s="147"/>
      <c r="H117" s="147"/>
      <c r="I117" s="147"/>
      <c r="J117" s="147"/>
      <c r="K117" s="147"/>
      <c r="L117" s="147"/>
      <c r="M117" s="197"/>
      <c r="N117" s="132"/>
      <c r="O117" s="151"/>
      <c r="P117" s="147"/>
      <c r="Q117" s="147"/>
      <c r="R117" s="147"/>
      <c r="S117" s="147"/>
      <c r="T117" s="147"/>
      <c r="U117" s="153"/>
      <c r="V117" s="132"/>
      <c r="W117" s="153"/>
      <c r="X117" s="153"/>
      <c r="Y117" s="153"/>
      <c r="Z117" s="153"/>
      <c r="AA117" s="153"/>
      <c r="AB117" s="153"/>
      <c r="AC117" s="155"/>
      <c r="AD117" s="43"/>
      <c r="AE117" s="156"/>
      <c r="AF117" s="153"/>
      <c r="AG117" s="153"/>
      <c r="AH117" s="153"/>
      <c r="AI117" s="202"/>
      <c r="AJ117" s="161"/>
      <c r="AK117" s="161"/>
      <c r="AL117" s="161"/>
      <c r="AM117" s="161"/>
      <c r="AN117" s="161"/>
      <c r="AO117" s="158"/>
      <c r="AP117" s="161"/>
      <c r="AQ117" s="161"/>
      <c r="AR117" s="161"/>
      <c r="AS117" s="173"/>
      <c r="AT117" s="161"/>
      <c r="AU117" s="161"/>
      <c r="AV117" s="161"/>
      <c r="AW117" s="161"/>
      <c r="AX117" s="161"/>
      <c r="AY117" s="161"/>
      <c r="AZ117" s="161"/>
      <c r="BA117" s="161"/>
      <c r="BB117" s="161"/>
      <c r="BC117" s="173"/>
      <c r="BD117" s="161"/>
      <c r="BE117" s="161"/>
      <c r="BF117" s="161"/>
      <c r="BG117" s="173"/>
      <c r="BH117" s="161"/>
      <c r="BI117" s="161"/>
      <c r="BJ117" s="161"/>
      <c r="BK117" s="161"/>
      <c r="BL117" s="161"/>
      <c r="BM117" s="161"/>
      <c r="BN117" s="161"/>
      <c r="BO117" s="161"/>
      <c r="BP117" s="161"/>
      <c r="BQ117" s="173"/>
      <c r="BR117" s="161"/>
      <c r="BS117" s="161"/>
      <c r="BT117" s="161"/>
      <c r="BU117" s="161"/>
      <c r="BV117" s="161"/>
      <c r="BW117" s="161"/>
      <c r="BX117" s="161"/>
      <c r="BY117" s="173"/>
      <c r="BZ117" s="161"/>
      <c r="CA117" s="161"/>
      <c r="CB117" s="161"/>
      <c r="CC117" s="161"/>
      <c r="CD117" s="161"/>
      <c r="CE117" s="161"/>
      <c r="CF117" s="161"/>
      <c r="CG117" s="161"/>
      <c r="CH117" s="161"/>
      <c r="CI117" s="161"/>
      <c r="CJ117" s="161"/>
      <c r="CK117" s="161"/>
      <c r="CL117" s="161"/>
      <c r="CM117" s="161"/>
      <c r="CN117" s="161"/>
      <c r="CO117" s="161"/>
      <c r="CP117" s="161"/>
      <c r="CQ117" s="173"/>
      <c r="CR117" s="161"/>
      <c r="CS117" s="161"/>
      <c r="CT117" s="161"/>
      <c r="CU117" s="161"/>
      <c r="CV117" s="161"/>
      <c r="CW117" s="161"/>
      <c r="CX117" s="161"/>
      <c r="CY117" s="161"/>
      <c r="CZ117" s="201"/>
      <c r="DA117" s="173"/>
      <c r="DB117" s="182"/>
      <c r="DC117" s="161"/>
      <c r="DD117" s="161"/>
      <c r="DE117" s="161"/>
      <c r="DF117" s="161"/>
      <c r="DG117" s="161"/>
      <c r="DH117" s="161"/>
      <c r="DI117" s="161"/>
      <c r="DJ117" s="173"/>
      <c r="DK117" s="161"/>
      <c r="DL117" s="161"/>
      <c r="DM117" s="161"/>
      <c r="DN117" s="161"/>
      <c r="DO117" s="161"/>
      <c r="DP117" s="161"/>
      <c r="DQ117" s="161"/>
      <c r="DR117" s="161"/>
      <c r="DS117" s="161"/>
      <c r="DT117" s="115"/>
      <c r="DU117" s="161"/>
      <c r="DV117" s="161"/>
      <c r="DW117" s="161"/>
      <c r="DX117" s="161"/>
      <c r="DY117" s="161"/>
      <c r="DZ117" s="161"/>
      <c r="EA117" s="161"/>
      <c r="EB117" s="161"/>
      <c r="EC117" s="161"/>
      <c r="ED117" s="161"/>
      <c r="EE117" s="161"/>
      <c r="EF117" s="161"/>
      <c r="EG117" s="201"/>
      <c r="EH117" s="173"/>
      <c r="EI117" s="182"/>
    </row>
    <row r="118" ht="15.75" customHeight="1">
      <c r="A118" s="217"/>
      <c r="B118" s="163">
        <v>1.0</v>
      </c>
      <c r="C118" s="164">
        <v>114.0</v>
      </c>
      <c r="D118" s="165" t="s">
        <v>267</v>
      </c>
      <c r="E118" s="147"/>
      <c r="F118" s="147"/>
      <c r="G118" s="147"/>
      <c r="H118" s="147"/>
      <c r="I118" s="147"/>
      <c r="J118" s="147"/>
      <c r="K118" s="147"/>
      <c r="L118" s="147"/>
      <c r="M118" s="197"/>
      <c r="N118" s="132"/>
      <c r="O118" s="151"/>
      <c r="P118" s="147"/>
      <c r="Q118" s="147"/>
      <c r="R118" s="147"/>
      <c r="S118" s="147"/>
      <c r="T118" s="147"/>
      <c r="U118" s="153"/>
      <c r="V118" s="132"/>
      <c r="W118" s="153"/>
      <c r="X118" s="153"/>
      <c r="Y118" s="153"/>
      <c r="Z118" s="153"/>
      <c r="AA118" s="153"/>
      <c r="AB118" s="153"/>
      <c r="AC118" s="155"/>
      <c r="AD118" s="43"/>
      <c r="AE118" s="156"/>
      <c r="AF118" s="153"/>
      <c r="AG118" s="153"/>
      <c r="AH118" s="153"/>
      <c r="AI118" s="202"/>
      <c r="AJ118" s="161"/>
      <c r="AK118" s="161"/>
      <c r="AL118" s="161"/>
      <c r="AM118" s="161"/>
      <c r="AN118" s="161"/>
      <c r="AO118" s="158"/>
      <c r="AP118" s="161"/>
      <c r="AQ118" s="161"/>
      <c r="AR118" s="161"/>
      <c r="AS118" s="173"/>
      <c r="AT118" s="161"/>
      <c r="AU118" s="161"/>
      <c r="AV118" s="161"/>
      <c r="AW118" s="161"/>
      <c r="AX118" s="161"/>
      <c r="AY118" s="161"/>
      <c r="AZ118" s="161"/>
      <c r="BA118" s="161"/>
      <c r="BB118" s="161"/>
      <c r="BC118" s="173"/>
      <c r="BD118" s="161"/>
      <c r="BE118" s="161"/>
      <c r="BF118" s="161"/>
      <c r="BG118" s="173"/>
      <c r="BH118" s="161"/>
      <c r="BI118" s="161"/>
      <c r="BJ118" s="161"/>
      <c r="BK118" s="161"/>
      <c r="BL118" s="161"/>
      <c r="BM118" s="161"/>
      <c r="BN118" s="161"/>
      <c r="BO118" s="161"/>
      <c r="BP118" s="161"/>
      <c r="BQ118" s="173"/>
      <c r="BR118" s="161"/>
      <c r="BS118" s="161"/>
      <c r="BT118" s="161"/>
      <c r="BU118" s="161"/>
      <c r="BV118" s="161"/>
      <c r="BW118" s="161"/>
      <c r="BX118" s="161"/>
      <c r="BY118" s="173"/>
      <c r="BZ118" s="161"/>
      <c r="CA118" s="161"/>
      <c r="CB118" s="161"/>
      <c r="CC118" s="161"/>
      <c r="CD118" s="161"/>
      <c r="CE118" s="161"/>
      <c r="CF118" s="161"/>
      <c r="CG118" s="161"/>
      <c r="CH118" s="161"/>
      <c r="CI118" s="161"/>
      <c r="CJ118" s="161"/>
      <c r="CK118" s="161"/>
      <c r="CL118" s="161"/>
      <c r="CM118" s="161"/>
      <c r="CN118" s="161"/>
      <c r="CO118" s="161"/>
      <c r="CP118" s="161"/>
      <c r="CQ118" s="173"/>
      <c r="CR118" s="161"/>
      <c r="CS118" s="161"/>
      <c r="CT118" s="161"/>
      <c r="CU118" s="161"/>
      <c r="CV118" s="161"/>
      <c r="CW118" s="161"/>
      <c r="CX118" s="161"/>
      <c r="CY118" s="161"/>
      <c r="CZ118" s="201"/>
      <c r="DA118" s="173"/>
      <c r="DB118" s="182"/>
      <c r="DC118" s="161"/>
      <c r="DD118" s="161"/>
      <c r="DE118" s="161"/>
      <c r="DF118" s="161"/>
      <c r="DG118" s="161"/>
      <c r="DH118" s="161"/>
      <c r="DI118" s="161"/>
      <c r="DJ118" s="173"/>
      <c r="DK118" s="161"/>
      <c r="DL118" s="161"/>
      <c r="DM118" s="161"/>
      <c r="DN118" s="161"/>
      <c r="DO118" s="161"/>
      <c r="DP118" s="161"/>
      <c r="DQ118" s="161"/>
      <c r="DR118" s="161"/>
      <c r="DS118" s="161"/>
      <c r="DT118" s="115"/>
      <c r="DU118" s="161"/>
      <c r="DV118" s="161"/>
      <c r="DW118" s="161"/>
      <c r="DX118" s="161"/>
      <c r="DY118" s="161"/>
      <c r="DZ118" s="161"/>
      <c r="EA118" s="161"/>
      <c r="EB118" s="161"/>
      <c r="EC118" s="161"/>
      <c r="ED118" s="161"/>
      <c r="EE118" s="161"/>
      <c r="EF118" s="161"/>
      <c r="EG118" s="201"/>
      <c r="EH118" s="173"/>
      <c r="EI118" s="182"/>
    </row>
    <row r="119" ht="47.25" customHeight="1">
      <c r="A119" s="217"/>
      <c r="B119" s="210">
        <v>1.0</v>
      </c>
      <c r="C119" s="164">
        <v>115.0</v>
      </c>
      <c r="D119" s="165" t="s">
        <v>236</v>
      </c>
      <c r="E119" s="147"/>
      <c r="F119" s="147"/>
      <c r="G119" s="147"/>
      <c r="H119" s="147"/>
      <c r="I119" s="147"/>
      <c r="J119" s="147"/>
      <c r="K119" s="147"/>
      <c r="L119" s="147"/>
      <c r="M119" s="197"/>
      <c r="N119" s="132"/>
      <c r="O119" s="151"/>
      <c r="P119" s="147"/>
      <c r="Q119" s="147"/>
      <c r="R119" s="147"/>
      <c r="S119" s="147"/>
      <c r="T119" s="147"/>
      <c r="U119" s="153"/>
      <c r="V119" s="132"/>
      <c r="W119" s="153"/>
      <c r="X119" s="153"/>
      <c r="Y119" s="153"/>
      <c r="Z119" s="153"/>
      <c r="AA119" s="153"/>
      <c r="AB119" s="153"/>
      <c r="AC119" s="155"/>
      <c r="AD119" s="43"/>
      <c r="AE119" s="156"/>
      <c r="AF119" s="153"/>
      <c r="AG119" s="153"/>
      <c r="AH119" s="153"/>
      <c r="AI119" s="202"/>
      <c r="AJ119" s="161"/>
      <c r="AK119" s="161"/>
      <c r="AL119" s="161"/>
      <c r="AM119" s="161"/>
      <c r="AN119" s="161"/>
      <c r="AO119" s="158"/>
      <c r="AP119" s="161"/>
      <c r="AQ119" s="161"/>
      <c r="AR119" s="161"/>
      <c r="AS119" s="173"/>
      <c r="AT119" s="161"/>
      <c r="AU119" s="161"/>
      <c r="AV119" s="161"/>
      <c r="AW119" s="161"/>
      <c r="AX119" s="161"/>
      <c r="AY119" s="161"/>
      <c r="AZ119" s="161"/>
      <c r="BA119" s="161"/>
      <c r="BB119" s="161"/>
      <c r="BC119" s="173"/>
      <c r="BD119" s="161"/>
      <c r="BE119" s="161"/>
      <c r="BF119" s="161"/>
      <c r="BG119" s="173"/>
      <c r="BH119" s="161"/>
      <c r="BI119" s="161"/>
      <c r="BJ119" s="161"/>
      <c r="BK119" s="161"/>
      <c r="BL119" s="161"/>
      <c r="BM119" s="161"/>
      <c r="BN119" s="161"/>
      <c r="BO119" s="161"/>
      <c r="BP119" s="161"/>
      <c r="BQ119" s="173"/>
      <c r="BR119" s="161"/>
      <c r="BS119" s="161"/>
      <c r="BT119" s="158"/>
      <c r="BU119" s="161"/>
      <c r="BV119" s="161"/>
      <c r="BW119" s="161"/>
      <c r="BX119" s="161"/>
      <c r="BY119" s="173"/>
      <c r="BZ119" s="161"/>
      <c r="CA119" s="161"/>
      <c r="CB119" s="161"/>
      <c r="CC119" s="161"/>
      <c r="CD119" s="161"/>
      <c r="CE119" s="161"/>
      <c r="CF119" s="161"/>
      <c r="CG119" s="161"/>
      <c r="CH119" s="161"/>
      <c r="CI119" s="161"/>
      <c r="CJ119" s="161"/>
      <c r="CK119" s="161"/>
      <c r="CL119" s="161"/>
      <c r="CM119" s="161"/>
      <c r="CN119" s="161"/>
      <c r="CO119" s="161"/>
      <c r="CP119" s="161"/>
      <c r="CQ119" s="173"/>
      <c r="CR119" s="161"/>
      <c r="CS119" s="161"/>
      <c r="CT119" s="161"/>
      <c r="CU119" s="161"/>
      <c r="CV119" s="161"/>
      <c r="CW119" s="161"/>
      <c r="CX119" s="161"/>
      <c r="CY119" s="161"/>
      <c r="CZ119" s="201"/>
      <c r="DA119" s="173"/>
      <c r="DB119" s="182"/>
      <c r="DC119" s="161"/>
      <c r="DD119" s="161"/>
      <c r="DE119" s="161"/>
      <c r="DF119" s="161"/>
      <c r="DG119" s="161"/>
      <c r="DH119" s="161"/>
      <c r="DI119" s="161"/>
      <c r="DJ119" s="173"/>
      <c r="DK119" s="161"/>
      <c r="DL119" s="161"/>
      <c r="DM119" s="161"/>
      <c r="DN119" s="161"/>
      <c r="DO119" s="161"/>
      <c r="DP119" s="161"/>
      <c r="DQ119" s="161"/>
      <c r="DR119" s="161"/>
      <c r="DS119" s="161"/>
      <c r="DT119" s="115"/>
      <c r="DU119" s="161"/>
      <c r="DV119" s="161"/>
      <c r="DW119" s="161"/>
      <c r="DX119" s="161"/>
      <c r="DY119" s="161"/>
      <c r="DZ119" s="161"/>
      <c r="EA119" s="161"/>
      <c r="EB119" s="161"/>
      <c r="EC119" s="161"/>
      <c r="ED119" s="161"/>
      <c r="EE119" s="161"/>
      <c r="EF119" s="161"/>
      <c r="EG119" s="201"/>
      <c r="EH119" s="173"/>
      <c r="EI119" s="182"/>
    </row>
    <row r="120" ht="15.75" customHeight="1">
      <c r="A120" s="217"/>
      <c r="B120" s="163">
        <v>1.0</v>
      </c>
      <c r="C120" s="164">
        <v>116.0</v>
      </c>
      <c r="D120" s="186" t="s">
        <v>237</v>
      </c>
      <c r="E120" s="147"/>
      <c r="F120" s="147"/>
      <c r="G120" s="147"/>
      <c r="H120" s="147"/>
      <c r="I120" s="147"/>
      <c r="J120" s="147"/>
      <c r="K120" s="147"/>
      <c r="L120" s="147"/>
      <c r="M120" s="197"/>
      <c r="N120" s="132"/>
      <c r="O120" s="151"/>
      <c r="P120" s="147"/>
      <c r="Q120" s="147"/>
      <c r="R120" s="147"/>
      <c r="S120" s="147"/>
      <c r="T120" s="147"/>
      <c r="U120" s="153"/>
      <c r="V120" s="132"/>
      <c r="W120" s="153"/>
      <c r="X120" s="153"/>
      <c r="Y120" s="153"/>
      <c r="Z120" s="153"/>
      <c r="AA120" s="153"/>
      <c r="AB120" s="153"/>
      <c r="AC120" s="155"/>
      <c r="AD120" s="43"/>
      <c r="AE120" s="156"/>
      <c r="AF120" s="153"/>
      <c r="AG120" s="153"/>
      <c r="AH120" s="153"/>
      <c r="AI120" s="202"/>
      <c r="AJ120" s="161"/>
      <c r="AK120" s="161"/>
      <c r="AL120" s="161"/>
      <c r="AM120" s="161"/>
      <c r="AN120" s="161"/>
      <c r="AO120" s="158"/>
      <c r="AP120" s="161"/>
      <c r="AQ120" s="161"/>
      <c r="AR120" s="161"/>
      <c r="AS120" s="173"/>
      <c r="AT120" s="161"/>
      <c r="AU120" s="161"/>
      <c r="AV120" s="161"/>
      <c r="AW120" s="161"/>
      <c r="AX120" s="161"/>
      <c r="AY120" s="161"/>
      <c r="AZ120" s="161"/>
      <c r="BA120" s="161"/>
      <c r="BB120" s="161"/>
      <c r="BC120" s="173"/>
      <c r="BD120" s="161"/>
      <c r="BE120" s="161"/>
      <c r="BF120" s="161"/>
      <c r="BG120" s="173"/>
      <c r="BH120" s="161"/>
      <c r="BI120" s="161"/>
      <c r="BJ120" s="161"/>
      <c r="BK120" s="161"/>
      <c r="BL120" s="161"/>
      <c r="BM120" s="161"/>
      <c r="BN120" s="161"/>
      <c r="BO120" s="161"/>
      <c r="BP120" s="161"/>
      <c r="BQ120" s="173"/>
      <c r="BR120" s="161"/>
      <c r="BS120" s="161"/>
      <c r="BT120" s="161"/>
      <c r="BU120" s="161"/>
      <c r="BV120" s="161"/>
      <c r="BW120" s="161"/>
      <c r="BX120" s="161"/>
      <c r="BY120" s="173"/>
      <c r="BZ120" s="161"/>
      <c r="CA120" s="161"/>
      <c r="CB120" s="161"/>
      <c r="CC120" s="161"/>
      <c r="CD120" s="161"/>
      <c r="CE120" s="161"/>
      <c r="CF120" s="161"/>
      <c r="CG120" s="161"/>
      <c r="CH120" s="161"/>
      <c r="CI120" s="161"/>
      <c r="CJ120" s="161"/>
      <c r="CK120" s="161"/>
      <c r="CL120" s="161"/>
      <c r="CM120" s="161"/>
      <c r="CN120" s="161"/>
      <c r="CO120" s="161"/>
      <c r="CP120" s="161"/>
      <c r="CQ120" s="173"/>
      <c r="CR120" s="161"/>
      <c r="CS120" s="161"/>
      <c r="CT120" s="161"/>
      <c r="CU120" s="161"/>
      <c r="CV120" s="161"/>
      <c r="CW120" s="161"/>
      <c r="CX120" s="161"/>
      <c r="CY120" s="161"/>
      <c r="CZ120" s="201"/>
      <c r="DA120" s="173"/>
      <c r="DB120" s="182"/>
      <c r="DC120" s="161"/>
      <c r="DD120" s="161"/>
      <c r="DE120" s="161"/>
      <c r="DF120" s="161"/>
      <c r="DG120" s="161"/>
      <c r="DH120" s="161"/>
      <c r="DI120" s="161"/>
      <c r="DJ120" s="173"/>
      <c r="DK120" s="161"/>
      <c r="DL120" s="161"/>
      <c r="DM120" s="161"/>
      <c r="DN120" s="161"/>
      <c r="DO120" s="161"/>
      <c r="DP120" s="161"/>
      <c r="DQ120" s="161"/>
      <c r="DR120" s="161"/>
      <c r="DS120" s="161"/>
      <c r="DT120" s="115"/>
      <c r="DU120" s="161"/>
      <c r="DV120" s="161"/>
      <c r="DW120" s="161"/>
      <c r="DX120" s="161"/>
      <c r="DY120" s="161"/>
      <c r="DZ120" s="161"/>
      <c r="EA120" s="161"/>
      <c r="EB120" s="161"/>
      <c r="EC120" s="161"/>
      <c r="ED120" s="161"/>
      <c r="EE120" s="161"/>
      <c r="EF120" s="161"/>
      <c r="EG120" s="201"/>
      <c r="EH120" s="173"/>
      <c r="EI120" s="182"/>
    </row>
    <row r="121" ht="15.75" customHeight="1">
      <c r="A121" s="217"/>
      <c r="B121" s="163">
        <v>1.0</v>
      </c>
      <c r="C121" s="164">
        <v>117.0</v>
      </c>
      <c r="D121" s="186" t="s">
        <v>238</v>
      </c>
      <c r="E121" s="147"/>
      <c r="F121" s="147"/>
      <c r="G121" s="147"/>
      <c r="H121" s="147"/>
      <c r="I121" s="147"/>
      <c r="J121" s="147"/>
      <c r="K121" s="147"/>
      <c r="L121" s="147"/>
      <c r="M121" s="197"/>
      <c r="N121" s="132"/>
      <c r="O121" s="151"/>
      <c r="P121" s="147"/>
      <c r="Q121" s="147"/>
      <c r="R121" s="147"/>
      <c r="S121" s="147"/>
      <c r="T121" s="147"/>
      <c r="U121" s="153"/>
      <c r="V121" s="132"/>
      <c r="W121" s="153"/>
      <c r="X121" s="153"/>
      <c r="Y121" s="153"/>
      <c r="Z121" s="153"/>
      <c r="AA121" s="153"/>
      <c r="AB121" s="153"/>
      <c r="AC121" s="155"/>
      <c r="AD121" s="43"/>
      <c r="AE121" s="156"/>
      <c r="AF121" s="153"/>
      <c r="AG121" s="153"/>
      <c r="AH121" s="153"/>
      <c r="AI121" s="202"/>
      <c r="AJ121" s="161"/>
      <c r="AK121" s="161"/>
      <c r="AL121" s="161"/>
      <c r="AM121" s="161"/>
      <c r="AN121" s="161"/>
      <c r="AO121" s="158"/>
      <c r="AP121" s="161"/>
      <c r="AQ121" s="161"/>
      <c r="AR121" s="161"/>
      <c r="AS121" s="173"/>
      <c r="AT121" s="161"/>
      <c r="AU121" s="161"/>
      <c r="AV121" s="161"/>
      <c r="AW121" s="161"/>
      <c r="AX121" s="161"/>
      <c r="AY121" s="161"/>
      <c r="AZ121" s="161"/>
      <c r="BA121" s="161"/>
      <c r="BB121" s="161"/>
      <c r="BC121" s="173"/>
      <c r="BD121" s="161"/>
      <c r="BE121" s="161"/>
      <c r="BF121" s="161"/>
      <c r="BG121" s="173"/>
      <c r="BH121" s="161"/>
      <c r="BI121" s="161"/>
      <c r="BJ121" s="161"/>
      <c r="BK121" s="161"/>
      <c r="BL121" s="161"/>
      <c r="BM121" s="161"/>
      <c r="BN121" s="161"/>
      <c r="BO121" s="161"/>
      <c r="BP121" s="161"/>
      <c r="BQ121" s="173"/>
      <c r="BR121" s="161"/>
      <c r="BS121" s="161"/>
      <c r="BT121" s="161"/>
      <c r="BU121" s="161"/>
      <c r="BV121" s="161"/>
      <c r="BW121" s="161"/>
      <c r="BX121" s="161"/>
      <c r="BY121" s="173"/>
      <c r="BZ121" s="161"/>
      <c r="CA121" s="161"/>
      <c r="CB121" s="161"/>
      <c r="CC121" s="161"/>
      <c r="CD121" s="161"/>
      <c r="CE121" s="161"/>
      <c r="CF121" s="161"/>
      <c r="CG121" s="161"/>
      <c r="CH121" s="161"/>
      <c r="CI121" s="161"/>
      <c r="CJ121" s="161"/>
      <c r="CK121" s="161"/>
      <c r="CL121" s="161"/>
      <c r="CM121" s="161"/>
      <c r="CN121" s="161"/>
      <c r="CO121" s="161"/>
      <c r="CP121" s="161"/>
      <c r="CQ121" s="173"/>
      <c r="CR121" s="161"/>
      <c r="CS121" s="161"/>
      <c r="CT121" s="161"/>
      <c r="CU121" s="161"/>
      <c r="CV121" s="161"/>
      <c r="CW121" s="161"/>
      <c r="CX121" s="161"/>
      <c r="CY121" s="161"/>
      <c r="CZ121" s="201"/>
      <c r="DA121" s="173"/>
      <c r="DB121" s="182"/>
      <c r="DC121" s="161"/>
      <c r="DD121" s="161"/>
      <c r="DE121" s="161"/>
      <c r="DF121" s="161"/>
      <c r="DG121" s="161"/>
      <c r="DH121" s="161"/>
      <c r="DI121" s="161"/>
      <c r="DJ121" s="173"/>
      <c r="DK121" s="161"/>
      <c r="DL121" s="161"/>
      <c r="DM121" s="161"/>
      <c r="DN121" s="161"/>
      <c r="DO121" s="161"/>
      <c r="DP121" s="161"/>
      <c r="DQ121" s="161"/>
      <c r="DR121" s="161"/>
      <c r="DS121" s="161"/>
      <c r="DT121" s="115"/>
      <c r="DU121" s="161"/>
      <c r="DV121" s="161"/>
      <c r="DW121" s="161"/>
      <c r="DX121" s="161"/>
      <c r="DY121" s="161"/>
      <c r="DZ121" s="161"/>
      <c r="EA121" s="161"/>
      <c r="EB121" s="161"/>
      <c r="EC121" s="161"/>
      <c r="ED121" s="161"/>
      <c r="EE121" s="161"/>
      <c r="EF121" s="161"/>
      <c r="EG121" s="201"/>
      <c r="EH121" s="173"/>
      <c r="EI121" s="182"/>
    </row>
    <row r="122" ht="15.75" customHeight="1">
      <c r="A122" s="217"/>
      <c r="B122" s="163">
        <v>1.0</v>
      </c>
      <c r="C122" s="164">
        <v>118.0</v>
      </c>
      <c r="D122" s="186" t="s">
        <v>239</v>
      </c>
      <c r="E122" s="147"/>
      <c r="F122" s="147"/>
      <c r="G122" s="147"/>
      <c r="H122" s="147"/>
      <c r="I122" s="147"/>
      <c r="J122" s="147"/>
      <c r="K122" s="147"/>
      <c r="L122" s="147"/>
      <c r="M122" s="197"/>
      <c r="N122" s="132"/>
      <c r="O122" s="151"/>
      <c r="P122" s="147"/>
      <c r="Q122" s="147"/>
      <c r="R122" s="147"/>
      <c r="S122" s="147"/>
      <c r="T122" s="147"/>
      <c r="U122" s="153"/>
      <c r="V122" s="132"/>
      <c r="W122" s="153"/>
      <c r="X122" s="153"/>
      <c r="Y122" s="153"/>
      <c r="Z122" s="153"/>
      <c r="AA122" s="153"/>
      <c r="AB122" s="153"/>
      <c r="AC122" s="155"/>
      <c r="AD122" s="43"/>
      <c r="AE122" s="156"/>
      <c r="AF122" s="153"/>
      <c r="AG122" s="153"/>
      <c r="AH122" s="153"/>
      <c r="AI122" s="202"/>
      <c r="AJ122" s="161"/>
      <c r="AK122" s="161"/>
      <c r="AL122" s="161"/>
      <c r="AM122" s="161"/>
      <c r="AN122" s="161"/>
      <c r="AO122" s="158"/>
      <c r="AP122" s="161"/>
      <c r="AQ122" s="161"/>
      <c r="AR122" s="161"/>
      <c r="AS122" s="173"/>
      <c r="AT122" s="161"/>
      <c r="AU122" s="161"/>
      <c r="AV122" s="161"/>
      <c r="AW122" s="161"/>
      <c r="AX122" s="161"/>
      <c r="AY122" s="161"/>
      <c r="AZ122" s="161"/>
      <c r="BA122" s="161"/>
      <c r="BB122" s="161"/>
      <c r="BC122" s="173"/>
      <c r="BD122" s="161"/>
      <c r="BE122" s="161"/>
      <c r="BF122" s="161"/>
      <c r="BG122" s="173"/>
      <c r="BH122" s="161"/>
      <c r="BI122" s="161"/>
      <c r="BJ122" s="161"/>
      <c r="BK122" s="161"/>
      <c r="BL122" s="161"/>
      <c r="BM122" s="161"/>
      <c r="BN122" s="161"/>
      <c r="BO122" s="161"/>
      <c r="BP122" s="161"/>
      <c r="BQ122" s="173"/>
      <c r="BR122" s="161"/>
      <c r="BS122" s="161"/>
      <c r="BT122" s="161"/>
      <c r="BU122" s="161"/>
      <c r="BV122" s="161"/>
      <c r="BW122" s="161"/>
      <c r="BX122" s="161"/>
      <c r="BY122" s="173"/>
      <c r="BZ122" s="161"/>
      <c r="CA122" s="161"/>
      <c r="CB122" s="161"/>
      <c r="CC122" s="161"/>
      <c r="CD122" s="161"/>
      <c r="CE122" s="161"/>
      <c r="CF122" s="161"/>
      <c r="CG122" s="161"/>
      <c r="CH122" s="161"/>
      <c r="CI122" s="161"/>
      <c r="CJ122" s="161"/>
      <c r="CK122" s="161"/>
      <c r="CL122" s="161"/>
      <c r="CM122" s="161"/>
      <c r="CN122" s="161"/>
      <c r="CO122" s="161"/>
      <c r="CP122" s="161"/>
      <c r="CQ122" s="173"/>
      <c r="CR122" s="161"/>
      <c r="CS122" s="161"/>
      <c r="CT122" s="161"/>
      <c r="CU122" s="161"/>
      <c r="CV122" s="161"/>
      <c r="CW122" s="161"/>
      <c r="CX122" s="161"/>
      <c r="CY122" s="161"/>
      <c r="CZ122" s="201"/>
      <c r="DA122" s="173"/>
      <c r="DB122" s="182"/>
      <c r="DC122" s="161"/>
      <c r="DD122" s="161"/>
      <c r="DE122" s="161"/>
      <c r="DF122" s="161"/>
      <c r="DG122" s="161"/>
      <c r="DH122" s="161"/>
      <c r="DI122" s="161"/>
      <c r="DJ122" s="173"/>
      <c r="DK122" s="161"/>
      <c r="DL122" s="161"/>
      <c r="DM122" s="161"/>
      <c r="DN122" s="161"/>
      <c r="DO122" s="161"/>
      <c r="DP122" s="161"/>
      <c r="DQ122" s="161"/>
      <c r="DR122" s="161"/>
      <c r="DS122" s="161"/>
      <c r="DT122" s="115"/>
      <c r="DU122" s="161"/>
      <c r="DV122" s="161"/>
      <c r="DW122" s="161"/>
      <c r="DX122" s="161"/>
      <c r="DY122" s="161"/>
      <c r="DZ122" s="161"/>
      <c r="EA122" s="161"/>
      <c r="EB122" s="161"/>
      <c r="EC122" s="161"/>
      <c r="ED122" s="161"/>
      <c r="EE122" s="161"/>
      <c r="EF122" s="161"/>
      <c r="EG122" s="201"/>
      <c r="EH122" s="173"/>
      <c r="EI122" s="182"/>
    </row>
    <row r="123" ht="34.5" customHeight="1">
      <c r="A123" s="217"/>
      <c r="B123" s="184">
        <v>3.0</v>
      </c>
      <c r="C123" s="164">
        <v>119.0</v>
      </c>
      <c r="D123" s="186" t="s">
        <v>240</v>
      </c>
      <c r="E123" s="147"/>
      <c r="F123" s="147"/>
      <c r="G123" s="147"/>
      <c r="H123" s="147"/>
      <c r="I123" s="147"/>
      <c r="J123" s="147"/>
      <c r="K123" s="147"/>
      <c r="L123" s="147"/>
      <c r="M123" s="197"/>
      <c r="N123" s="132"/>
      <c r="O123" s="151"/>
      <c r="P123" s="147"/>
      <c r="Q123" s="147"/>
      <c r="R123" s="147"/>
      <c r="S123" s="147"/>
      <c r="T123" s="147"/>
      <c r="U123" s="153"/>
      <c r="V123" s="132"/>
      <c r="W123" s="153"/>
      <c r="X123" s="153"/>
      <c r="Y123" s="153"/>
      <c r="Z123" s="153"/>
      <c r="AA123" s="153"/>
      <c r="AB123" s="153"/>
      <c r="AC123" s="155"/>
      <c r="AD123" s="43"/>
      <c r="AE123" s="156"/>
      <c r="AF123" s="153"/>
      <c r="AG123" s="153"/>
      <c r="AH123" s="153"/>
      <c r="AI123" s="202"/>
      <c r="AJ123" s="161"/>
      <c r="AK123" s="161"/>
      <c r="AL123" s="161"/>
      <c r="AM123" s="161"/>
      <c r="AN123" s="161"/>
      <c r="AO123" s="158"/>
      <c r="AP123" s="161"/>
      <c r="AQ123" s="161"/>
      <c r="AR123" s="161"/>
      <c r="AS123" s="173"/>
      <c r="AT123" s="161"/>
      <c r="AU123" s="161"/>
      <c r="AV123" s="161"/>
      <c r="AW123" s="161"/>
      <c r="AX123" s="161"/>
      <c r="AY123" s="161"/>
      <c r="AZ123" s="161"/>
      <c r="BA123" s="161"/>
      <c r="BB123" s="161"/>
      <c r="BC123" s="173"/>
      <c r="BD123" s="161"/>
      <c r="BE123" s="161"/>
      <c r="BF123" s="161"/>
      <c r="BG123" s="173"/>
      <c r="BH123" s="161"/>
      <c r="BI123" s="161"/>
      <c r="BJ123" s="161"/>
      <c r="BK123" s="161"/>
      <c r="BL123" s="161"/>
      <c r="BM123" s="161"/>
      <c r="BN123" s="161"/>
      <c r="BO123" s="161"/>
      <c r="BP123" s="161"/>
      <c r="BQ123" s="173"/>
      <c r="BR123" s="161"/>
      <c r="BS123" s="161"/>
      <c r="BT123" s="161"/>
      <c r="BU123" s="161"/>
      <c r="BV123" s="161"/>
      <c r="BW123" s="161"/>
      <c r="BX123" s="161"/>
      <c r="BY123" s="173"/>
      <c r="BZ123" s="161"/>
      <c r="CA123" s="161"/>
      <c r="CB123" s="161"/>
      <c r="CC123" s="161"/>
      <c r="CD123" s="161"/>
      <c r="CE123" s="161"/>
      <c r="CF123" s="161"/>
      <c r="CG123" s="161"/>
      <c r="CH123" s="161"/>
      <c r="CI123" s="161"/>
      <c r="CJ123" s="161"/>
      <c r="CK123" s="161"/>
      <c r="CL123" s="161"/>
      <c r="CM123" s="161"/>
      <c r="CN123" s="161"/>
      <c r="CO123" s="161"/>
      <c r="CP123" s="161"/>
      <c r="CQ123" s="173"/>
      <c r="CR123" s="161"/>
      <c r="CS123" s="161"/>
      <c r="CT123" s="161"/>
      <c r="CU123" s="161"/>
      <c r="CV123" s="161"/>
      <c r="CW123" s="161"/>
      <c r="CX123" s="161"/>
      <c r="CY123" s="161"/>
      <c r="CZ123" s="201"/>
      <c r="DA123" s="173"/>
      <c r="DB123" s="182"/>
      <c r="DC123" s="161"/>
      <c r="DD123" s="161"/>
      <c r="DE123" s="161"/>
      <c r="DF123" s="161"/>
      <c r="DG123" s="161"/>
      <c r="DH123" s="161"/>
      <c r="DI123" s="161"/>
      <c r="DJ123" s="173"/>
      <c r="DK123" s="161"/>
      <c r="DL123" s="161"/>
      <c r="DM123" s="161"/>
      <c r="DN123" s="161"/>
      <c r="DO123" s="161"/>
      <c r="DP123" s="161"/>
      <c r="DQ123" s="161"/>
      <c r="DR123" s="161"/>
      <c r="DS123" s="161"/>
      <c r="DT123" s="115"/>
      <c r="DU123" s="161"/>
      <c r="DV123" s="161"/>
      <c r="DW123" s="161"/>
      <c r="DX123" s="161"/>
      <c r="DY123" s="161"/>
      <c r="DZ123" s="161"/>
      <c r="EA123" s="161"/>
      <c r="EB123" s="161"/>
      <c r="EC123" s="161"/>
      <c r="ED123" s="161"/>
      <c r="EE123" s="161"/>
      <c r="EF123" s="161"/>
      <c r="EG123" s="201"/>
      <c r="EH123" s="173"/>
      <c r="EI123" s="182"/>
    </row>
    <row r="124" ht="15.75" customHeight="1">
      <c r="A124" s="217"/>
      <c r="B124" s="163">
        <v>1.0</v>
      </c>
      <c r="C124" s="164">
        <v>120.0</v>
      </c>
      <c r="D124" s="186" t="s">
        <v>241</v>
      </c>
      <c r="E124" s="147"/>
      <c r="F124" s="147"/>
      <c r="G124" s="147"/>
      <c r="H124" s="147"/>
      <c r="I124" s="147"/>
      <c r="J124" s="147"/>
      <c r="K124" s="147"/>
      <c r="L124" s="147"/>
      <c r="M124" s="197"/>
      <c r="N124" s="132"/>
      <c r="O124" s="151"/>
      <c r="P124" s="147"/>
      <c r="Q124" s="147"/>
      <c r="R124" s="147"/>
      <c r="S124" s="147"/>
      <c r="T124" s="147"/>
      <c r="U124" s="153"/>
      <c r="V124" s="132"/>
      <c r="W124" s="153"/>
      <c r="X124" s="153"/>
      <c r="Y124" s="153"/>
      <c r="Z124" s="153"/>
      <c r="AA124" s="153"/>
      <c r="AB124" s="153"/>
      <c r="AC124" s="155"/>
      <c r="AD124" s="43"/>
      <c r="AE124" s="156"/>
      <c r="AF124" s="153"/>
      <c r="AG124" s="153"/>
      <c r="AH124" s="153"/>
      <c r="AI124" s="202"/>
      <c r="AJ124" s="161"/>
      <c r="AK124" s="161"/>
      <c r="AL124" s="161"/>
      <c r="AM124" s="161"/>
      <c r="AN124" s="161"/>
      <c r="AO124" s="158"/>
      <c r="AP124" s="161"/>
      <c r="AQ124" s="161"/>
      <c r="AR124" s="161"/>
      <c r="AS124" s="173"/>
      <c r="AT124" s="161"/>
      <c r="AU124" s="161"/>
      <c r="AV124" s="161"/>
      <c r="AW124" s="161"/>
      <c r="AX124" s="161"/>
      <c r="AY124" s="161"/>
      <c r="AZ124" s="161"/>
      <c r="BA124" s="161"/>
      <c r="BB124" s="161"/>
      <c r="BC124" s="173"/>
      <c r="BD124" s="161"/>
      <c r="BE124" s="161"/>
      <c r="BF124" s="161"/>
      <c r="BG124" s="173"/>
      <c r="BH124" s="161"/>
      <c r="BI124" s="161"/>
      <c r="BJ124" s="161"/>
      <c r="BK124" s="161"/>
      <c r="BL124" s="161"/>
      <c r="BM124" s="161"/>
      <c r="BN124" s="161"/>
      <c r="BO124" s="161"/>
      <c r="BP124" s="161"/>
      <c r="BQ124" s="173"/>
      <c r="BR124" s="161"/>
      <c r="BS124" s="161"/>
      <c r="BT124" s="161"/>
      <c r="BU124" s="161"/>
      <c r="BV124" s="161"/>
      <c r="BW124" s="161"/>
      <c r="BX124" s="161"/>
      <c r="BY124" s="173"/>
      <c r="BZ124" s="161"/>
      <c r="CA124" s="161"/>
      <c r="CB124" s="161"/>
      <c r="CC124" s="161"/>
      <c r="CD124" s="161"/>
      <c r="CE124" s="161"/>
      <c r="CF124" s="161"/>
      <c r="CG124" s="161"/>
      <c r="CH124" s="161"/>
      <c r="CI124" s="161"/>
      <c r="CJ124" s="161"/>
      <c r="CK124" s="161"/>
      <c r="CL124" s="161"/>
      <c r="CM124" s="161"/>
      <c r="CN124" s="161"/>
      <c r="CO124" s="161"/>
      <c r="CP124" s="161"/>
      <c r="CQ124" s="173"/>
      <c r="CR124" s="161"/>
      <c r="CS124" s="161"/>
      <c r="CT124" s="161"/>
      <c r="CU124" s="161"/>
      <c r="CV124" s="161"/>
      <c r="CW124" s="161"/>
      <c r="CX124" s="161"/>
      <c r="CY124" s="161"/>
      <c r="CZ124" s="201"/>
      <c r="DA124" s="173"/>
      <c r="DB124" s="182"/>
      <c r="DC124" s="161"/>
      <c r="DD124" s="161"/>
      <c r="DE124" s="161"/>
      <c r="DF124" s="161"/>
      <c r="DG124" s="161"/>
      <c r="DH124" s="161"/>
      <c r="DI124" s="161"/>
      <c r="DJ124" s="173"/>
      <c r="DK124" s="161"/>
      <c r="DL124" s="161"/>
      <c r="DM124" s="161"/>
      <c r="DN124" s="161"/>
      <c r="DO124" s="161"/>
      <c r="DP124" s="161"/>
      <c r="DQ124" s="161"/>
      <c r="DR124" s="161"/>
      <c r="DS124" s="161"/>
      <c r="DT124" s="115"/>
      <c r="DU124" s="161"/>
      <c r="DV124" s="161"/>
      <c r="DW124" s="161"/>
      <c r="DX124" s="161"/>
      <c r="DY124" s="161"/>
      <c r="DZ124" s="161"/>
      <c r="EA124" s="161"/>
      <c r="EB124" s="161"/>
      <c r="EC124" s="161"/>
      <c r="ED124" s="161"/>
      <c r="EE124" s="161"/>
      <c r="EF124" s="161"/>
      <c r="EG124" s="201"/>
      <c r="EH124" s="173"/>
      <c r="EI124" s="182"/>
    </row>
    <row r="125" ht="15.75" customHeight="1">
      <c r="A125" s="217"/>
      <c r="B125" s="163">
        <v>1.0</v>
      </c>
      <c r="C125" s="164">
        <v>121.0</v>
      </c>
      <c r="D125" s="186" t="s">
        <v>242</v>
      </c>
      <c r="E125" s="147"/>
      <c r="F125" s="147"/>
      <c r="G125" s="147"/>
      <c r="H125" s="147"/>
      <c r="I125" s="147"/>
      <c r="J125" s="147"/>
      <c r="K125" s="147"/>
      <c r="L125" s="147"/>
      <c r="M125" s="197"/>
      <c r="N125" s="132"/>
      <c r="O125" s="151"/>
      <c r="P125" s="147"/>
      <c r="Q125" s="147"/>
      <c r="R125" s="147"/>
      <c r="S125" s="147"/>
      <c r="T125" s="147"/>
      <c r="U125" s="153"/>
      <c r="V125" s="132"/>
      <c r="W125" s="153"/>
      <c r="X125" s="153"/>
      <c r="Y125" s="153"/>
      <c r="Z125" s="153"/>
      <c r="AA125" s="153"/>
      <c r="AB125" s="153"/>
      <c r="AC125" s="155"/>
      <c r="AD125" s="43"/>
      <c r="AE125" s="156"/>
      <c r="AF125" s="153"/>
      <c r="AG125" s="153"/>
      <c r="AH125" s="153"/>
      <c r="AI125" s="202"/>
      <c r="AJ125" s="161"/>
      <c r="AK125" s="161"/>
      <c r="AL125" s="161"/>
      <c r="AM125" s="161"/>
      <c r="AN125" s="161"/>
      <c r="AO125" s="158"/>
      <c r="AP125" s="161"/>
      <c r="AQ125" s="161"/>
      <c r="AR125" s="161"/>
      <c r="AS125" s="173"/>
      <c r="AT125" s="161"/>
      <c r="AU125" s="161"/>
      <c r="AV125" s="161"/>
      <c r="AW125" s="161"/>
      <c r="AX125" s="161"/>
      <c r="AY125" s="161"/>
      <c r="AZ125" s="161"/>
      <c r="BA125" s="161"/>
      <c r="BB125" s="161"/>
      <c r="BC125" s="173"/>
      <c r="BD125" s="161"/>
      <c r="BE125" s="161"/>
      <c r="BF125" s="161"/>
      <c r="BG125" s="173"/>
      <c r="BH125" s="161"/>
      <c r="BI125" s="161"/>
      <c r="BJ125" s="161"/>
      <c r="BK125" s="161"/>
      <c r="BL125" s="161"/>
      <c r="BM125" s="161"/>
      <c r="BN125" s="161"/>
      <c r="BO125" s="161"/>
      <c r="BP125" s="161"/>
      <c r="BQ125" s="173"/>
      <c r="BR125" s="161"/>
      <c r="BS125" s="161"/>
      <c r="BT125" s="161"/>
      <c r="BU125" s="161"/>
      <c r="BV125" s="161"/>
      <c r="BW125" s="161"/>
      <c r="BX125" s="161"/>
      <c r="BY125" s="173"/>
      <c r="BZ125" s="161"/>
      <c r="CA125" s="161"/>
      <c r="CB125" s="161"/>
      <c r="CC125" s="161"/>
      <c r="CD125" s="161"/>
      <c r="CE125" s="161"/>
      <c r="CF125" s="161"/>
      <c r="CG125" s="161"/>
      <c r="CH125" s="161"/>
      <c r="CI125" s="161"/>
      <c r="CJ125" s="161"/>
      <c r="CK125" s="161"/>
      <c r="CL125" s="161"/>
      <c r="CM125" s="161"/>
      <c r="CN125" s="161"/>
      <c r="CO125" s="161"/>
      <c r="CP125" s="161"/>
      <c r="CQ125" s="173"/>
      <c r="CR125" s="161"/>
      <c r="CS125" s="161"/>
      <c r="CT125" s="161"/>
      <c r="CU125" s="161"/>
      <c r="CV125" s="161"/>
      <c r="CW125" s="161"/>
      <c r="CX125" s="161"/>
      <c r="CY125" s="161"/>
      <c r="CZ125" s="201"/>
      <c r="DA125" s="173"/>
      <c r="DB125" s="182"/>
      <c r="DC125" s="161"/>
      <c r="DD125" s="161"/>
      <c r="DE125" s="161"/>
      <c r="DF125" s="161"/>
      <c r="DG125" s="161"/>
      <c r="DH125" s="161"/>
      <c r="DI125" s="161"/>
      <c r="DJ125" s="173"/>
      <c r="DK125" s="161"/>
      <c r="DL125" s="161"/>
      <c r="DM125" s="161"/>
      <c r="DN125" s="161"/>
      <c r="DO125" s="161"/>
      <c r="DP125" s="161"/>
      <c r="DQ125" s="161"/>
      <c r="DR125" s="161"/>
      <c r="DS125" s="161"/>
      <c r="DT125" s="115"/>
      <c r="DU125" s="161"/>
      <c r="DV125" s="161"/>
      <c r="DW125" s="161"/>
      <c r="DX125" s="161"/>
      <c r="DY125" s="161"/>
      <c r="DZ125" s="161"/>
      <c r="EA125" s="161"/>
      <c r="EB125" s="161"/>
      <c r="EC125" s="161"/>
      <c r="ED125" s="161"/>
      <c r="EE125" s="161"/>
      <c r="EF125" s="161"/>
      <c r="EG125" s="201"/>
      <c r="EH125" s="173"/>
      <c r="EI125" s="182"/>
    </row>
    <row r="126" ht="15.75" customHeight="1">
      <c r="A126" s="217"/>
      <c r="B126" s="163">
        <v>1.0</v>
      </c>
      <c r="C126" s="183">
        <v>122.0</v>
      </c>
      <c r="D126" s="165" t="s">
        <v>268</v>
      </c>
      <c r="E126" s="147"/>
      <c r="F126" s="147"/>
      <c r="G126" s="147"/>
      <c r="H126" s="147"/>
      <c r="I126" s="147"/>
      <c r="J126" s="147"/>
      <c r="K126" s="147"/>
      <c r="L126" s="147"/>
      <c r="M126" s="197"/>
      <c r="N126" s="132"/>
      <c r="O126" s="151"/>
      <c r="P126" s="147"/>
      <c r="Q126" s="147"/>
      <c r="R126" s="147"/>
      <c r="S126" s="147"/>
      <c r="T126" s="147"/>
      <c r="U126" s="153"/>
      <c r="V126" s="132"/>
      <c r="W126" s="153"/>
      <c r="X126" s="153"/>
      <c r="Y126" s="153"/>
      <c r="Z126" s="153"/>
      <c r="AA126" s="153"/>
      <c r="AB126" s="153"/>
      <c r="AC126" s="155"/>
      <c r="AD126" s="43"/>
      <c r="AE126" s="156"/>
      <c r="AF126" s="153"/>
      <c r="AG126" s="153"/>
      <c r="AH126" s="153"/>
      <c r="AI126" s="202"/>
      <c r="AJ126" s="161"/>
      <c r="AK126" s="161"/>
      <c r="AL126" s="161"/>
      <c r="AM126" s="161"/>
      <c r="AN126" s="161"/>
      <c r="AO126" s="158"/>
      <c r="AP126" s="161"/>
      <c r="AQ126" s="161"/>
      <c r="AR126" s="161"/>
      <c r="AS126" s="173"/>
      <c r="AT126" s="161"/>
      <c r="AU126" s="161"/>
      <c r="AV126" s="161"/>
      <c r="AW126" s="161"/>
      <c r="AX126" s="161"/>
      <c r="AY126" s="161"/>
      <c r="AZ126" s="161"/>
      <c r="BA126" s="161"/>
      <c r="BB126" s="161"/>
      <c r="BC126" s="173"/>
      <c r="BD126" s="161"/>
      <c r="BE126" s="161"/>
      <c r="BF126" s="161"/>
      <c r="BG126" s="173"/>
      <c r="BH126" s="161"/>
      <c r="BI126" s="161"/>
      <c r="BJ126" s="161"/>
      <c r="BK126" s="161"/>
      <c r="BL126" s="161"/>
      <c r="BM126" s="161"/>
      <c r="BN126" s="161"/>
      <c r="BO126" s="161"/>
      <c r="BP126" s="161"/>
      <c r="BQ126" s="173"/>
      <c r="BR126" s="161"/>
      <c r="BS126" s="161"/>
      <c r="BT126" s="161"/>
      <c r="BU126" s="161"/>
      <c r="BV126" s="161"/>
      <c r="BW126" s="161"/>
      <c r="BX126" s="161"/>
      <c r="BY126" s="173"/>
      <c r="BZ126" s="161"/>
      <c r="CA126" s="161"/>
      <c r="CB126" s="161"/>
      <c r="CC126" s="161"/>
      <c r="CD126" s="161"/>
      <c r="CE126" s="161"/>
      <c r="CF126" s="161"/>
      <c r="CG126" s="161"/>
      <c r="CH126" s="161"/>
      <c r="CI126" s="161"/>
      <c r="CJ126" s="161"/>
      <c r="CK126" s="161"/>
      <c r="CL126" s="161"/>
      <c r="CM126" s="161"/>
      <c r="CN126" s="161"/>
      <c r="CO126" s="161"/>
      <c r="CP126" s="161"/>
      <c r="CQ126" s="173"/>
      <c r="CR126" s="161"/>
      <c r="CS126" s="161"/>
      <c r="CT126" s="161"/>
      <c r="CU126" s="161"/>
      <c r="CV126" s="161"/>
      <c r="CW126" s="161"/>
      <c r="CX126" s="161"/>
      <c r="CY126" s="161"/>
      <c r="CZ126" s="201"/>
      <c r="DA126" s="173"/>
      <c r="DB126" s="182"/>
      <c r="DC126" s="161"/>
      <c r="DD126" s="161"/>
      <c r="DE126" s="161"/>
      <c r="DF126" s="161"/>
      <c r="DG126" s="161"/>
      <c r="DH126" s="161"/>
      <c r="DI126" s="161"/>
      <c r="DJ126" s="173"/>
      <c r="DK126" s="161"/>
      <c r="DL126" s="161"/>
      <c r="DM126" s="161"/>
      <c r="DN126" s="161"/>
      <c r="DO126" s="161"/>
      <c r="DP126" s="161"/>
      <c r="DQ126" s="161"/>
      <c r="DR126" s="161"/>
      <c r="DS126" s="161"/>
      <c r="DT126" s="115"/>
      <c r="DU126" s="161"/>
      <c r="DV126" s="161"/>
      <c r="DW126" s="161"/>
      <c r="DX126" s="161"/>
      <c r="DY126" s="161"/>
      <c r="DZ126" s="161"/>
      <c r="EA126" s="161"/>
      <c r="EB126" s="161"/>
      <c r="EC126" s="161"/>
      <c r="ED126" s="161"/>
      <c r="EE126" s="161"/>
      <c r="EF126" s="161"/>
      <c r="EG126" s="201"/>
      <c r="EH126" s="173"/>
      <c r="EI126" s="182"/>
    </row>
    <row r="127" ht="15.75" customHeight="1">
      <c r="A127" s="217"/>
      <c r="B127" s="163">
        <v>1.0</v>
      </c>
      <c r="C127" s="183">
        <v>123.0</v>
      </c>
      <c r="D127" s="218" t="s">
        <v>171</v>
      </c>
      <c r="E127" s="147"/>
      <c r="F127" s="147"/>
      <c r="G127" s="147"/>
      <c r="H127" s="147"/>
      <c r="I127" s="147"/>
      <c r="J127" s="147"/>
      <c r="K127" s="147"/>
      <c r="L127" s="147"/>
      <c r="M127" s="197"/>
      <c r="N127" s="132"/>
      <c r="O127" s="151"/>
      <c r="P127" s="147"/>
      <c r="Q127" s="147"/>
      <c r="R127" s="147"/>
      <c r="S127" s="147"/>
      <c r="T127" s="147"/>
      <c r="U127" s="153"/>
      <c r="V127" s="132"/>
      <c r="W127" s="153"/>
      <c r="X127" s="153"/>
      <c r="Y127" s="153"/>
      <c r="Z127" s="153"/>
      <c r="AA127" s="153"/>
      <c r="AB127" s="153"/>
      <c r="AC127" s="155"/>
      <c r="AD127" s="43"/>
      <c r="AE127" s="156"/>
      <c r="AF127" s="153"/>
      <c r="AG127" s="153"/>
      <c r="AH127" s="153"/>
      <c r="AI127" s="202"/>
      <c r="AJ127" s="161"/>
      <c r="AK127" s="161"/>
      <c r="AL127" s="161"/>
      <c r="AM127" s="161"/>
      <c r="AN127" s="161"/>
      <c r="AO127" s="158"/>
      <c r="AP127" s="161"/>
      <c r="AQ127" s="161"/>
      <c r="AR127" s="161"/>
      <c r="AS127" s="173"/>
      <c r="AT127" s="161"/>
      <c r="AU127" s="161"/>
      <c r="AV127" s="161"/>
      <c r="AW127" s="161"/>
      <c r="AX127" s="161"/>
      <c r="AY127" s="161"/>
      <c r="AZ127" s="161"/>
      <c r="BA127" s="161"/>
      <c r="BB127" s="161"/>
      <c r="BC127" s="173"/>
      <c r="BD127" s="161"/>
      <c r="BE127" s="161"/>
      <c r="BF127" s="161"/>
      <c r="BG127" s="173"/>
      <c r="BH127" s="161"/>
      <c r="BI127" s="161"/>
      <c r="BJ127" s="161"/>
      <c r="BK127" s="161"/>
      <c r="BL127" s="161"/>
      <c r="BM127" s="161"/>
      <c r="BN127" s="161"/>
      <c r="BO127" s="161"/>
      <c r="BP127" s="161"/>
      <c r="BQ127" s="173"/>
      <c r="BR127" s="161"/>
      <c r="BS127" s="161"/>
      <c r="BT127" s="161"/>
      <c r="BU127" s="161"/>
      <c r="BV127" s="161"/>
      <c r="BW127" s="161"/>
      <c r="BX127" s="161"/>
      <c r="BY127" s="173"/>
      <c r="BZ127" s="161"/>
      <c r="CA127" s="161"/>
      <c r="CB127" s="161"/>
      <c r="CC127" s="161"/>
      <c r="CD127" s="161"/>
      <c r="CE127" s="161"/>
      <c r="CF127" s="161"/>
      <c r="CG127" s="161"/>
      <c r="CH127" s="161"/>
      <c r="CI127" s="161"/>
      <c r="CJ127" s="161"/>
      <c r="CK127" s="161"/>
      <c r="CL127" s="161"/>
      <c r="CM127" s="161"/>
      <c r="CN127" s="161"/>
      <c r="CO127" s="161"/>
      <c r="CP127" s="161"/>
      <c r="CQ127" s="173"/>
      <c r="CR127" s="161"/>
      <c r="CS127" s="161"/>
      <c r="CT127" s="161"/>
      <c r="CU127" s="161"/>
      <c r="CV127" s="161"/>
      <c r="CW127" s="161"/>
      <c r="CX127" s="161"/>
      <c r="CY127" s="161"/>
      <c r="CZ127" s="201"/>
      <c r="DA127" s="173"/>
      <c r="DB127" s="182"/>
      <c r="DC127" s="161"/>
      <c r="DD127" s="161"/>
      <c r="DE127" s="161"/>
      <c r="DF127" s="161"/>
      <c r="DG127" s="161"/>
      <c r="DH127" s="161"/>
      <c r="DI127" s="161"/>
      <c r="DJ127" s="173"/>
      <c r="DK127" s="161"/>
      <c r="DL127" s="161"/>
      <c r="DM127" s="161"/>
      <c r="DN127" s="161"/>
      <c r="DO127" s="161"/>
      <c r="DP127" s="161"/>
      <c r="DQ127" s="161"/>
      <c r="DR127" s="161"/>
      <c r="DS127" s="161"/>
      <c r="DT127" s="115"/>
      <c r="DU127" s="161"/>
      <c r="DV127" s="161"/>
      <c r="DW127" s="161"/>
      <c r="DX127" s="161"/>
      <c r="DY127" s="161"/>
      <c r="DZ127" s="161"/>
      <c r="EA127" s="161"/>
      <c r="EB127" s="161"/>
      <c r="EC127" s="161"/>
      <c r="ED127" s="161"/>
      <c r="EE127" s="161"/>
      <c r="EF127" s="161"/>
      <c r="EG127" s="201"/>
      <c r="EH127" s="173"/>
      <c r="EI127" s="182"/>
    </row>
    <row r="128" ht="15.75" customHeight="1">
      <c r="A128" s="217"/>
      <c r="B128" s="175">
        <v>1.0</v>
      </c>
      <c r="C128" s="219">
        <v>124.0</v>
      </c>
      <c r="D128" s="206" t="s">
        <v>269</v>
      </c>
      <c r="E128" s="147"/>
      <c r="F128" s="147"/>
      <c r="G128" s="147"/>
      <c r="H128" s="147"/>
      <c r="I128" s="147"/>
      <c r="J128" s="147"/>
      <c r="K128" s="147"/>
      <c r="L128" s="147"/>
      <c r="M128" s="197"/>
      <c r="N128" s="132"/>
      <c r="O128" s="151"/>
      <c r="P128" s="147"/>
      <c r="Q128" s="147"/>
      <c r="R128" s="147"/>
      <c r="S128" s="147"/>
      <c r="T128" s="147"/>
      <c r="U128" s="153"/>
      <c r="V128" s="132"/>
      <c r="W128" s="153"/>
      <c r="X128" s="153"/>
      <c r="Y128" s="153"/>
      <c r="Z128" s="153"/>
      <c r="AA128" s="153"/>
      <c r="AB128" s="153"/>
      <c r="AC128" s="155"/>
      <c r="AD128" s="43"/>
      <c r="AE128" s="156"/>
      <c r="AF128" s="153"/>
      <c r="AG128" s="153"/>
      <c r="AH128" s="153"/>
      <c r="AI128" s="202"/>
      <c r="AJ128" s="161"/>
      <c r="AK128" s="161"/>
      <c r="AL128" s="161"/>
      <c r="AM128" s="161"/>
      <c r="AN128" s="161"/>
      <c r="AO128" s="158"/>
      <c r="AP128" s="161"/>
      <c r="AQ128" s="161"/>
      <c r="AR128" s="161"/>
      <c r="AS128" s="173"/>
      <c r="AT128" s="161"/>
      <c r="AU128" s="161"/>
      <c r="AV128" s="161"/>
      <c r="AW128" s="161"/>
      <c r="AX128" s="161"/>
      <c r="AY128" s="161"/>
      <c r="AZ128" s="161"/>
      <c r="BA128" s="161"/>
      <c r="BB128" s="161"/>
      <c r="BC128" s="173"/>
      <c r="BD128" s="161"/>
      <c r="BE128" s="161"/>
      <c r="BF128" s="161"/>
      <c r="BG128" s="173"/>
      <c r="BH128" s="161"/>
      <c r="BI128" s="161"/>
      <c r="BJ128" s="161"/>
      <c r="BK128" s="161"/>
      <c r="BL128" s="161"/>
      <c r="BM128" s="161"/>
      <c r="BN128" s="161"/>
      <c r="BO128" s="161"/>
      <c r="BP128" s="161"/>
      <c r="BQ128" s="173"/>
      <c r="BR128" s="161"/>
      <c r="BS128" s="161"/>
      <c r="BT128" s="161"/>
      <c r="BU128" s="161"/>
      <c r="BV128" s="161"/>
      <c r="BW128" s="161"/>
      <c r="BX128" s="161"/>
      <c r="BY128" s="173"/>
      <c r="BZ128" s="161"/>
      <c r="CA128" s="161"/>
      <c r="CB128" s="161"/>
      <c r="CC128" s="161"/>
      <c r="CD128" s="161"/>
      <c r="CE128" s="161"/>
      <c r="CF128" s="161"/>
      <c r="CG128" s="161"/>
      <c r="CH128" s="161"/>
      <c r="CI128" s="161"/>
      <c r="CJ128" s="161"/>
      <c r="CK128" s="161"/>
      <c r="CL128" s="161"/>
      <c r="CM128" s="161"/>
      <c r="CN128" s="161"/>
      <c r="CO128" s="161"/>
      <c r="CP128" s="161"/>
      <c r="CQ128" s="173"/>
      <c r="CR128" s="161"/>
      <c r="CS128" s="161"/>
      <c r="CT128" s="161"/>
      <c r="CU128" s="161"/>
      <c r="CV128" s="161"/>
      <c r="CW128" s="161"/>
      <c r="CX128" s="161"/>
      <c r="CY128" s="161"/>
      <c r="CZ128" s="201"/>
      <c r="DA128" s="173"/>
      <c r="DB128" s="182"/>
      <c r="DC128" s="161"/>
      <c r="DD128" s="161"/>
      <c r="DE128" s="161"/>
      <c r="DF128" s="161"/>
      <c r="DG128" s="161"/>
      <c r="DH128" s="161"/>
      <c r="DI128" s="161"/>
      <c r="DJ128" s="173"/>
      <c r="DK128" s="161"/>
      <c r="DL128" s="161"/>
      <c r="DM128" s="161"/>
      <c r="DN128" s="161"/>
      <c r="DO128" s="161"/>
      <c r="DP128" s="161"/>
      <c r="DQ128" s="161"/>
      <c r="DR128" s="161"/>
      <c r="DS128" s="161"/>
      <c r="DT128" s="115"/>
      <c r="DU128" s="161"/>
      <c r="DV128" s="161"/>
      <c r="DW128" s="161"/>
      <c r="DX128" s="161"/>
      <c r="DY128" s="161"/>
      <c r="DZ128" s="161"/>
      <c r="EA128" s="161"/>
      <c r="EB128" s="161"/>
      <c r="EC128" s="161"/>
      <c r="ED128" s="161"/>
      <c r="EE128" s="161"/>
      <c r="EF128" s="161"/>
      <c r="EG128" s="201"/>
      <c r="EH128" s="173"/>
      <c r="EI128" s="182"/>
    </row>
    <row r="129" ht="15.75" customHeight="1">
      <c r="A129" s="220" t="s">
        <v>270</v>
      </c>
      <c r="B129" s="221">
        <v>1.0</v>
      </c>
      <c r="C129" s="178">
        <v>125.0</v>
      </c>
      <c r="D129" s="222" t="s">
        <v>271</v>
      </c>
      <c r="E129" s="147"/>
      <c r="F129" s="147"/>
      <c r="G129" s="147"/>
      <c r="H129" s="147"/>
      <c r="I129" s="147"/>
      <c r="J129" s="147"/>
      <c r="K129" s="147"/>
      <c r="L129" s="147"/>
      <c r="M129" s="197"/>
      <c r="N129" s="132"/>
      <c r="O129" s="151"/>
      <c r="P129" s="147"/>
      <c r="Q129" s="147"/>
      <c r="R129" s="147"/>
      <c r="S129" s="147"/>
      <c r="T129" s="147"/>
      <c r="U129" s="153"/>
      <c r="V129" s="132"/>
      <c r="W129" s="153"/>
      <c r="X129" s="153"/>
      <c r="Y129" s="153"/>
      <c r="Z129" s="153"/>
      <c r="AA129" s="153"/>
      <c r="AB129" s="153"/>
      <c r="AC129" s="155"/>
      <c r="AD129" s="43"/>
      <c r="AE129" s="156"/>
      <c r="AF129" s="153"/>
      <c r="AG129" s="153"/>
      <c r="AH129" s="153"/>
      <c r="AI129" s="202"/>
      <c r="AJ129" s="161"/>
      <c r="AK129" s="161"/>
      <c r="AL129" s="161"/>
      <c r="AM129" s="161"/>
      <c r="AN129" s="161"/>
      <c r="AO129" s="158"/>
      <c r="AP129" s="161"/>
      <c r="AQ129" s="161"/>
      <c r="AR129" s="161"/>
      <c r="AS129" s="173"/>
      <c r="AT129" s="161"/>
      <c r="AU129" s="161"/>
      <c r="AV129" s="161"/>
      <c r="AW129" s="161"/>
      <c r="AX129" s="161"/>
      <c r="AY129" s="161"/>
      <c r="AZ129" s="161"/>
      <c r="BA129" s="161"/>
      <c r="BB129" s="161"/>
      <c r="BC129" s="173"/>
      <c r="BD129" s="161"/>
      <c r="BE129" s="161"/>
      <c r="BF129" s="161"/>
      <c r="BG129" s="173"/>
      <c r="BH129" s="161"/>
      <c r="BI129" s="161"/>
      <c r="BJ129" s="161"/>
      <c r="BK129" s="161"/>
      <c r="BL129" s="161"/>
      <c r="BM129" s="161"/>
      <c r="BN129" s="161"/>
      <c r="BO129" s="161"/>
      <c r="BP129" s="161"/>
      <c r="BQ129" s="173"/>
      <c r="BR129" s="161"/>
      <c r="BS129" s="161"/>
      <c r="BT129" s="161"/>
      <c r="BU129" s="161"/>
      <c r="BV129" s="161"/>
      <c r="BW129" s="161"/>
      <c r="BX129" s="161"/>
      <c r="BY129" s="173"/>
      <c r="BZ129" s="161"/>
      <c r="CA129" s="161"/>
      <c r="CB129" s="161"/>
      <c r="CC129" s="158">
        <v>1.0</v>
      </c>
      <c r="CD129" s="161"/>
      <c r="CE129" s="161"/>
      <c r="CF129" s="161"/>
      <c r="CG129" s="161"/>
      <c r="CH129" s="161"/>
      <c r="CI129" s="161"/>
      <c r="CJ129" s="161"/>
      <c r="CK129" s="161"/>
      <c r="CL129" s="161"/>
      <c r="CM129" s="161"/>
      <c r="CN129" s="161"/>
      <c r="CO129" s="161"/>
      <c r="CP129" s="161"/>
      <c r="CQ129" s="173"/>
      <c r="CR129" s="161"/>
      <c r="CS129" s="161"/>
      <c r="CT129" s="161"/>
      <c r="CU129" s="161"/>
      <c r="CV129" s="161"/>
      <c r="CW129" s="158">
        <v>1.0</v>
      </c>
      <c r="CX129" s="161"/>
      <c r="CY129" s="161"/>
      <c r="CZ129" s="201"/>
      <c r="DA129" s="173"/>
      <c r="DB129" s="182"/>
      <c r="DC129" s="161"/>
      <c r="DD129" s="161"/>
      <c r="DE129" s="161"/>
      <c r="DF129" s="161"/>
      <c r="DG129" s="161"/>
      <c r="DH129" s="161"/>
      <c r="DI129" s="161"/>
      <c r="DJ129" s="173"/>
      <c r="DK129" s="161"/>
      <c r="DL129" s="161"/>
      <c r="DM129" s="161"/>
      <c r="DN129" s="161"/>
      <c r="DO129" s="161"/>
      <c r="DP129" s="161"/>
      <c r="DQ129" s="161"/>
      <c r="DR129" s="161"/>
      <c r="DS129" s="161"/>
      <c r="DT129" s="115"/>
      <c r="DU129" s="161"/>
      <c r="DV129" s="161"/>
      <c r="DW129" s="161"/>
      <c r="DX129" s="161"/>
      <c r="DY129" s="161"/>
      <c r="DZ129" s="161"/>
      <c r="EA129" s="161"/>
      <c r="EB129" s="161"/>
      <c r="EC129" s="161"/>
      <c r="ED129" s="161"/>
      <c r="EE129" s="161"/>
      <c r="EF129" s="161"/>
      <c r="EG129" s="201"/>
      <c r="EH129" s="173"/>
      <c r="EI129" s="182"/>
    </row>
    <row r="130" ht="15.75" customHeight="1">
      <c r="A130" s="22"/>
      <c r="B130" s="223">
        <v>1.0</v>
      </c>
      <c r="C130" s="183">
        <v>126.0</v>
      </c>
      <c r="D130" s="224" t="s">
        <v>272</v>
      </c>
      <c r="E130" s="147"/>
      <c r="F130" s="147"/>
      <c r="G130" s="147"/>
      <c r="H130" s="147"/>
      <c r="I130" s="147"/>
      <c r="J130" s="147"/>
      <c r="K130" s="147"/>
      <c r="L130" s="147"/>
      <c r="M130" s="197"/>
      <c r="N130" s="132"/>
      <c r="O130" s="151"/>
      <c r="P130" s="147"/>
      <c r="Q130" s="147"/>
      <c r="R130" s="147"/>
      <c r="S130" s="147"/>
      <c r="T130" s="147"/>
      <c r="U130" s="153"/>
      <c r="V130" s="132"/>
      <c r="W130" s="153"/>
      <c r="X130" s="153"/>
      <c r="Y130" s="153"/>
      <c r="Z130" s="153"/>
      <c r="AA130" s="153"/>
      <c r="AB130" s="153"/>
      <c r="AC130" s="155"/>
      <c r="AD130" s="43"/>
      <c r="AE130" s="156"/>
      <c r="AF130" s="153"/>
      <c r="AG130" s="153"/>
      <c r="AH130" s="153"/>
      <c r="AI130" s="202"/>
      <c r="AJ130" s="161"/>
      <c r="AK130" s="161"/>
      <c r="AL130" s="161"/>
      <c r="AM130" s="161"/>
      <c r="AN130" s="161"/>
      <c r="AO130" s="158"/>
      <c r="AP130" s="161"/>
      <c r="AQ130" s="161"/>
      <c r="AR130" s="161"/>
      <c r="AS130" s="173"/>
      <c r="AT130" s="161"/>
      <c r="AU130" s="161"/>
      <c r="AV130" s="161"/>
      <c r="AW130" s="161"/>
      <c r="AX130" s="161"/>
      <c r="AY130" s="161"/>
      <c r="AZ130" s="161"/>
      <c r="BA130" s="161"/>
      <c r="BB130" s="161"/>
      <c r="BC130" s="173"/>
      <c r="BD130" s="161"/>
      <c r="BE130" s="161"/>
      <c r="BF130" s="161"/>
      <c r="BG130" s="173"/>
      <c r="BH130" s="161"/>
      <c r="BI130" s="161"/>
      <c r="BJ130" s="161"/>
      <c r="BK130" s="161"/>
      <c r="BL130" s="161"/>
      <c r="BM130" s="161"/>
      <c r="BN130" s="161"/>
      <c r="BO130" s="161"/>
      <c r="BP130" s="161"/>
      <c r="BQ130" s="173"/>
      <c r="BR130" s="161"/>
      <c r="BS130" s="161"/>
      <c r="BT130" s="161"/>
      <c r="BU130" s="161"/>
      <c r="BV130" s="161"/>
      <c r="BW130" s="161"/>
      <c r="BX130" s="161"/>
      <c r="BY130" s="173"/>
      <c r="BZ130" s="161"/>
      <c r="CA130" s="161"/>
      <c r="CB130" s="161"/>
      <c r="CC130" s="158">
        <v>1.0</v>
      </c>
      <c r="CD130" s="161"/>
      <c r="CE130" s="161"/>
      <c r="CF130" s="161"/>
      <c r="CG130" s="161"/>
      <c r="CH130" s="161"/>
      <c r="CI130" s="161"/>
      <c r="CJ130" s="161"/>
      <c r="CK130" s="161"/>
      <c r="CL130" s="161"/>
      <c r="CM130" s="161"/>
      <c r="CN130" s="161"/>
      <c r="CO130" s="161"/>
      <c r="CP130" s="161"/>
      <c r="CQ130" s="173"/>
      <c r="CR130" s="161"/>
      <c r="CS130" s="161"/>
      <c r="CT130" s="161"/>
      <c r="CU130" s="161"/>
      <c r="CV130" s="161"/>
      <c r="CW130" s="158">
        <v>1.0</v>
      </c>
      <c r="CX130" s="161"/>
      <c r="CY130" s="161"/>
      <c r="CZ130" s="201"/>
      <c r="DA130" s="173"/>
      <c r="DB130" s="182"/>
      <c r="DC130" s="161"/>
      <c r="DD130" s="161"/>
      <c r="DE130" s="161"/>
      <c r="DF130" s="161"/>
      <c r="DG130" s="161"/>
      <c r="DH130" s="161"/>
      <c r="DI130" s="161"/>
      <c r="DJ130" s="173"/>
      <c r="DK130" s="161"/>
      <c r="DL130" s="161"/>
      <c r="DM130" s="161"/>
      <c r="DN130" s="161"/>
      <c r="DO130" s="161"/>
      <c r="DP130" s="161"/>
      <c r="DQ130" s="161"/>
      <c r="DR130" s="161"/>
      <c r="DS130" s="161"/>
      <c r="DT130" s="115"/>
      <c r="DU130" s="161"/>
      <c r="DV130" s="161"/>
      <c r="DW130" s="161"/>
      <c r="DX130" s="161"/>
      <c r="DY130" s="161"/>
      <c r="DZ130" s="161"/>
      <c r="EA130" s="161"/>
      <c r="EB130" s="161"/>
      <c r="EC130" s="161"/>
      <c r="ED130" s="161"/>
      <c r="EE130" s="161"/>
      <c r="EF130" s="161"/>
      <c r="EG130" s="201"/>
      <c r="EH130" s="173"/>
      <c r="EI130" s="182"/>
    </row>
    <row r="131" ht="15.75" customHeight="1">
      <c r="A131" s="22"/>
      <c r="B131" s="223">
        <v>1.0</v>
      </c>
      <c r="C131" s="183">
        <v>127.0</v>
      </c>
      <c r="D131" s="224" t="s">
        <v>273</v>
      </c>
      <c r="E131" s="147"/>
      <c r="F131" s="147"/>
      <c r="G131" s="147"/>
      <c r="H131" s="147"/>
      <c r="I131" s="147"/>
      <c r="J131" s="147"/>
      <c r="K131" s="147"/>
      <c r="L131" s="147"/>
      <c r="M131" s="197"/>
      <c r="N131" s="132"/>
      <c r="O131" s="151"/>
      <c r="P131" s="147"/>
      <c r="Q131" s="147"/>
      <c r="R131" s="147"/>
      <c r="S131" s="147"/>
      <c r="T131" s="147"/>
      <c r="U131" s="153"/>
      <c r="V131" s="132"/>
      <c r="W131" s="153"/>
      <c r="X131" s="153"/>
      <c r="Y131" s="153"/>
      <c r="Z131" s="153"/>
      <c r="AA131" s="153"/>
      <c r="AB131" s="153"/>
      <c r="AC131" s="155"/>
      <c r="AD131" s="43"/>
      <c r="AE131" s="156"/>
      <c r="AF131" s="153"/>
      <c r="AG131" s="153"/>
      <c r="AH131" s="153"/>
      <c r="AI131" s="202"/>
      <c r="AJ131" s="161"/>
      <c r="AK131" s="161"/>
      <c r="AL131" s="161"/>
      <c r="AM131" s="161"/>
      <c r="AN131" s="161"/>
      <c r="AO131" s="158"/>
      <c r="AP131" s="161"/>
      <c r="AQ131" s="161"/>
      <c r="AR131" s="161"/>
      <c r="AS131" s="173"/>
      <c r="AT131" s="161"/>
      <c r="AU131" s="161"/>
      <c r="AV131" s="161"/>
      <c r="AW131" s="161"/>
      <c r="AX131" s="161"/>
      <c r="AY131" s="161"/>
      <c r="AZ131" s="161"/>
      <c r="BA131" s="161"/>
      <c r="BB131" s="161"/>
      <c r="BC131" s="173"/>
      <c r="BD131" s="161"/>
      <c r="BE131" s="161"/>
      <c r="BF131" s="161"/>
      <c r="BG131" s="173"/>
      <c r="BH131" s="161"/>
      <c r="BI131" s="161"/>
      <c r="BJ131" s="161"/>
      <c r="BK131" s="161"/>
      <c r="BL131" s="161"/>
      <c r="BM131" s="161"/>
      <c r="BN131" s="161"/>
      <c r="BO131" s="161"/>
      <c r="BP131" s="161"/>
      <c r="BQ131" s="173"/>
      <c r="BR131" s="161"/>
      <c r="BS131" s="161"/>
      <c r="BT131" s="161"/>
      <c r="BU131" s="161"/>
      <c r="BV131" s="161"/>
      <c r="BW131" s="161"/>
      <c r="BX131" s="161"/>
      <c r="BY131" s="173"/>
      <c r="BZ131" s="161"/>
      <c r="CA131" s="161"/>
      <c r="CB131" s="161"/>
      <c r="CC131" s="158">
        <v>1.0</v>
      </c>
      <c r="CD131" s="161"/>
      <c r="CE131" s="161"/>
      <c r="CF131" s="161"/>
      <c r="CG131" s="161"/>
      <c r="CH131" s="161"/>
      <c r="CI131" s="161"/>
      <c r="CJ131" s="161"/>
      <c r="CK131" s="161"/>
      <c r="CL131" s="161"/>
      <c r="CM131" s="161"/>
      <c r="CN131" s="161"/>
      <c r="CO131" s="161"/>
      <c r="CP131" s="161"/>
      <c r="CQ131" s="173"/>
      <c r="CR131" s="161"/>
      <c r="CS131" s="161"/>
      <c r="CT131" s="161"/>
      <c r="CU131" s="161"/>
      <c r="CV131" s="161"/>
      <c r="CW131" s="158">
        <v>1.0</v>
      </c>
      <c r="CX131" s="161"/>
      <c r="CY131" s="161"/>
      <c r="CZ131" s="201"/>
      <c r="DA131" s="173"/>
      <c r="DB131" s="182"/>
      <c r="DC131" s="161"/>
      <c r="DD131" s="161"/>
      <c r="DE131" s="161"/>
      <c r="DF131" s="161"/>
      <c r="DG131" s="161"/>
      <c r="DH131" s="161"/>
      <c r="DI131" s="161"/>
      <c r="DJ131" s="173"/>
      <c r="DK131" s="161"/>
      <c r="DL131" s="161"/>
      <c r="DM131" s="161"/>
      <c r="DN131" s="161"/>
      <c r="DO131" s="161"/>
      <c r="DP131" s="161"/>
      <c r="DQ131" s="161"/>
      <c r="DR131" s="161"/>
      <c r="DS131" s="161"/>
      <c r="DT131" s="115"/>
      <c r="DU131" s="161"/>
      <c r="DV131" s="161"/>
      <c r="DW131" s="161"/>
      <c r="DX131" s="161"/>
      <c r="DY131" s="161"/>
      <c r="DZ131" s="161"/>
      <c r="EA131" s="161"/>
      <c r="EB131" s="161"/>
      <c r="EC131" s="161"/>
      <c r="ED131" s="161"/>
      <c r="EE131" s="161"/>
      <c r="EF131" s="161"/>
      <c r="EG131" s="201"/>
      <c r="EH131" s="173"/>
      <c r="EI131" s="182"/>
    </row>
    <row r="132" ht="15.75" customHeight="1">
      <c r="A132" s="22"/>
      <c r="B132" s="223">
        <v>1.0</v>
      </c>
      <c r="C132" s="183">
        <v>128.0</v>
      </c>
      <c r="D132" s="224" t="s">
        <v>274</v>
      </c>
      <c r="E132" s="147"/>
      <c r="F132" s="147"/>
      <c r="G132" s="147"/>
      <c r="H132" s="147"/>
      <c r="I132" s="147"/>
      <c r="J132" s="147"/>
      <c r="K132" s="147"/>
      <c r="L132" s="147"/>
      <c r="M132" s="197"/>
      <c r="N132" s="132"/>
      <c r="O132" s="151"/>
      <c r="P132" s="147"/>
      <c r="Q132" s="147"/>
      <c r="R132" s="147"/>
      <c r="S132" s="147"/>
      <c r="T132" s="147"/>
      <c r="U132" s="153"/>
      <c r="V132" s="132"/>
      <c r="W132" s="153"/>
      <c r="X132" s="153"/>
      <c r="Y132" s="153"/>
      <c r="Z132" s="153"/>
      <c r="AA132" s="153"/>
      <c r="AB132" s="153"/>
      <c r="AC132" s="155"/>
      <c r="AD132" s="43"/>
      <c r="AE132" s="156"/>
      <c r="AF132" s="153"/>
      <c r="AG132" s="153"/>
      <c r="AH132" s="153"/>
      <c r="AI132" s="202"/>
      <c r="AJ132" s="161"/>
      <c r="AK132" s="161"/>
      <c r="AL132" s="161"/>
      <c r="AM132" s="161"/>
      <c r="AN132" s="161"/>
      <c r="AO132" s="158"/>
      <c r="AP132" s="161"/>
      <c r="AQ132" s="161"/>
      <c r="AR132" s="161"/>
      <c r="AS132" s="173"/>
      <c r="AT132" s="161"/>
      <c r="AU132" s="161"/>
      <c r="AV132" s="161"/>
      <c r="AW132" s="161"/>
      <c r="AX132" s="161"/>
      <c r="AY132" s="161"/>
      <c r="AZ132" s="161"/>
      <c r="BA132" s="161"/>
      <c r="BB132" s="161"/>
      <c r="BC132" s="173"/>
      <c r="BD132" s="161"/>
      <c r="BE132" s="161"/>
      <c r="BF132" s="161"/>
      <c r="BG132" s="173"/>
      <c r="BH132" s="161"/>
      <c r="BI132" s="161"/>
      <c r="BJ132" s="161"/>
      <c r="BK132" s="161"/>
      <c r="BL132" s="161"/>
      <c r="BM132" s="161"/>
      <c r="BN132" s="161"/>
      <c r="BO132" s="161"/>
      <c r="BP132" s="161"/>
      <c r="BQ132" s="173"/>
      <c r="BR132" s="161"/>
      <c r="BS132" s="161"/>
      <c r="BT132" s="161"/>
      <c r="BU132" s="161"/>
      <c r="BV132" s="161"/>
      <c r="BW132" s="161"/>
      <c r="BX132" s="161"/>
      <c r="BY132" s="173"/>
      <c r="BZ132" s="161"/>
      <c r="CA132" s="161"/>
      <c r="CB132" s="161"/>
      <c r="CC132" s="158">
        <v>1.0</v>
      </c>
      <c r="CD132" s="161"/>
      <c r="CE132" s="161"/>
      <c r="CF132" s="161"/>
      <c r="CG132" s="161"/>
      <c r="CH132" s="161"/>
      <c r="CI132" s="161"/>
      <c r="CJ132" s="161"/>
      <c r="CK132" s="161"/>
      <c r="CL132" s="161"/>
      <c r="CM132" s="161"/>
      <c r="CN132" s="161"/>
      <c r="CO132" s="161"/>
      <c r="CP132" s="161"/>
      <c r="CQ132" s="173"/>
      <c r="CR132" s="161"/>
      <c r="CS132" s="161"/>
      <c r="CT132" s="161"/>
      <c r="CU132" s="161"/>
      <c r="CV132" s="161"/>
      <c r="CW132" s="158">
        <v>1.0</v>
      </c>
      <c r="CX132" s="161"/>
      <c r="CY132" s="161"/>
      <c r="CZ132" s="201"/>
      <c r="DA132" s="173"/>
      <c r="DB132" s="182"/>
      <c r="DC132" s="161"/>
      <c r="DD132" s="161"/>
      <c r="DE132" s="161"/>
      <c r="DF132" s="161"/>
      <c r="DG132" s="161"/>
      <c r="DH132" s="161"/>
      <c r="DI132" s="161"/>
      <c r="DJ132" s="173"/>
      <c r="DK132" s="161"/>
      <c r="DL132" s="161"/>
      <c r="DM132" s="161"/>
      <c r="DN132" s="161"/>
      <c r="DO132" s="161"/>
      <c r="DP132" s="161"/>
      <c r="DQ132" s="161"/>
      <c r="DR132" s="161"/>
      <c r="DS132" s="161"/>
      <c r="DT132" s="115"/>
      <c r="DU132" s="161"/>
      <c r="DV132" s="161"/>
      <c r="DW132" s="161"/>
      <c r="DX132" s="161"/>
      <c r="DY132" s="161"/>
      <c r="DZ132" s="161"/>
      <c r="EA132" s="161"/>
      <c r="EB132" s="161"/>
      <c r="EC132" s="161"/>
      <c r="ED132" s="161"/>
      <c r="EE132" s="161"/>
      <c r="EF132" s="161"/>
      <c r="EG132" s="201"/>
      <c r="EH132" s="173"/>
      <c r="EI132" s="182"/>
    </row>
    <row r="133" ht="15.75" customHeight="1">
      <c r="A133" s="22"/>
      <c r="B133" s="223">
        <v>1.0</v>
      </c>
      <c r="C133" s="183">
        <v>129.0</v>
      </c>
      <c r="D133" s="224" t="s">
        <v>275</v>
      </c>
      <c r="E133" s="147"/>
      <c r="F133" s="147"/>
      <c r="G133" s="147"/>
      <c r="H133" s="147"/>
      <c r="I133" s="147"/>
      <c r="J133" s="147"/>
      <c r="K133" s="147"/>
      <c r="L133" s="147"/>
      <c r="M133" s="197"/>
      <c r="N133" s="132"/>
      <c r="O133" s="151"/>
      <c r="P133" s="147"/>
      <c r="Q133" s="147"/>
      <c r="R133" s="147"/>
      <c r="S133" s="147"/>
      <c r="T133" s="147"/>
      <c r="U133" s="153"/>
      <c r="V133" s="132"/>
      <c r="W133" s="153"/>
      <c r="X133" s="153"/>
      <c r="Y133" s="153"/>
      <c r="Z133" s="153"/>
      <c r="AA133" s="153"/>
      <c r="AB133" s="153"/>
      <c r="AC133" s="155"/>
      <c r="AD133" s="43"/>
      <c r="AE133" s="156"/>
      <c r="AF133" s="153"/>
      <c r="AG133" s="153"/>
      <c r="AH133" s="153"/>
      <c r="AI133" s="202"/>
      <c r="AJ133" s="161"/>
      <c r="AK133" s="161"/>
      <c r="AL133" s="161"/>
      <c r="AM133" s="161"/>
      <c r="AN133" s="161"/>
      <c r="AO133" s="158"/>
      <c r="AP133" s="161"/>
      <c r="AQ133" s="161"/>
      <c r="AR133" s="161"/>
      <c r="AS133" s="173"/>
      <c r="AT133" s="161"/>
      <c r="AU133" s="161"/>
      <c r="AV133" s="161"/>
      <c r="AW133" s="161"/>
      <c r="AX133" s="161"/>
      <c r="AY133" s="161"/>
      <c r="AZ133" s="161"/>
      <c r="BA133" s="161"/>
      <c r="BB133" s="161"/>
      <c r="BC133" s="173"/>
      <c r="BD133" s="161"/>
      <c r="BE133" s="161"/>
      <c r="BF133" s="161"/>
      <c r="BG133" s="173"/>
      <c r="BH133" s="161"/>
      <c r="BI133" s="161"/>
      <c r="BJ133" s="161"/>
      <c r="BK133" s="161"/>
      <c r="BL133" s="161"/>
      <c r="BM133" s="161"/>
      <c r="BN133" s="161"/>
      <c r="BO133" s="161"/>
      <c r="BP133" s="161"/>
      <c r="BQ133" s="173"/>
      <c r="BR133" s="161"/>
      <c r="BS133" s="161"/>
      <c r="BT133" s="161"/>
      <c r="BU133" s="161"/>
      <c r="BV133" s="161"/>
      <c r="BW133" s="161"/>
      <c r="BX133" s="161"/>
      <c r="BY133" s="173"/>
      <c r="BZ133" s="161"/>
      <c r="CA133" s="161"/>
      <c r="CB133" s="161"/>
      <c r="CC133" s="158">
        <v>1.0</v>
      </c>
      <c r="CD133" s="161"/>
      <c r="CE133" s="161"/>
      <c r="CF133" s="161"/>
      <c r="CG133" s="161"/>
      <c r="CH133" s="161"/>
      <c r="CI133" s="161"/>
      <c r="CJ133" s="161"/>
      <c r="CK133" s="161"/>
      <c r="CL133" s="161"/>
      <c r="CM133" s="161"/>
      <c r="CN133" s="161"/>
      <c r="CO133" s="161"/>
      <c r="CP133" s="161"/>
      <c r="CQ133" s="173"/>
      <c r="CR133" s="161"/>
      <c r="CS133" s="161"/>
      <c r="CT133" s="161"/>
      <c r="CU133" s="161"/>
      <c r="CV133" s="161"/>
      <c r="CW133" s="158">
        <v>1.0</v>
      </c>
      <c r="CX133" s="161"/>
      <c r="CY133" s="161"/>
      <c r="CZ133" s="201"/>
      <c r="DA133" s="173"/>
      <c r="DB133" s="182"/>
      <c r="DC133" s="161"/>
      <c r="DD133" s="161"/>
      <c r="DE133" s="161"/>
      <c r="DF133" s="161"/>
      <c r="DG133" s="161"/>
      <c r="DH133" s="161"/>
      <c r="DI133" s="161"/>
      <c r="DJ133" s="173"/>
      <c r="DK133" s="161"/>
      <c r="DL133" s="161"/>
      <c r="DM133" s="161"/>
      <c r="DN133" s="161"/>
      <c r="DO133" s="161"/>
      <c r="DP133" s="161"/>
      <c r="DQ133" s="161"/>
      <c r="DR133" s="161"/>
      <c r="DS133" s="161"/>
      <c r="DT133" s="115"/>
      <c r="DU133" s="161"/>
      <c r="DV133" s="161"/>
      <c r="DW133" s="161"/>
      <c r="DX133" s="161"/>
      <c r="DY133" s="161"/>
      <c r="DZ133" s="161"/>
      <c r="EA133" s="161"/>
      <c r="EB133" s="161"/>
      <c r="EC133" s="161"/>
      <c r="ED133" s="161"/>
      <c r="EE133" s="161"/>
      <c r="EF133" s="161"/>
      <c r="EG133" s="201"/>
      <c r="EH133" s="173"/>
      <c r="EI133" s="182"/>
    </row>
    <row r="134" ht="15.75" customHeight="1">
      <c r="A134" s="22"/>
      <c r="B134" s="223">
        <v>1.0</v>
      </c>
      <c r="C134" s="185">
        <v>130.0</v>
      </c>
      <c r="D134" s="224" t="s">
        <v>276</v>
      </c>
      <c r="E134" s="147"/>
      <c r="F134" s="147"/>
      <c r="G134" s="147"/>
      <c r="H134" s="147"/>
      <c r="I134" s="147"/>
      <c r="J134" s="147"/>
      <c r="K134" s="147"/>
      <c r="L134" s="147"/>
      <c r="M134" s="197"/>
      <c r="N134" s="132"/>
      <c r="O134" s="151"/>
      <c r="P134" s="147"/>
      <c r="Q134" s="147"/>
      <c r="R134" s="147"/>
      <c r="S134" s="147"/>
      <c r="T134" s="147"/>
      <c r="U134" s="153"/>
      <c r="V134" s="132"/>
      <c r="W134" s="153"/>
      <c r="X134" s="153"/>
      <c r="Y134" s="153"/>
      <c r="Z134" s="153"/>
      <c r="AA134" s="153"/>
      <c r="AB134" s="153"/>
      <c r="AC134" s="155"/>
      <c r="AD134" s="43"/>
      <c r="AE134" s="156"/>
      <c r="AF134" s="153"/>
      <c r="AG134" s="153"/>
      <c r="AH134" s="153"/>
      <c r="AI134" s="202"/>
      <c r="AJ134" s="161"/>
      <c r="AK134" s="161"/>
      <c r="AL134" s="161"/>
      <c r="AM134" s="161"/>
      <c r="AN134" s="161"/>
      <c r="AO134" s="158"/>
      <c r="AP134" s="161"/>
      <c r="AQ134" s="161"/>
      <c r="AR134" s="161"/>
      <c r="AS134" s="173"/>
      <c r="AT134" s="161"/>
      <c r="AU134" s="161"/>
      <c r="AV134" s="161"/>
      <c r="AW134" s="161"/>
      <c r="AX134" s="161"/>
      <c r="AY134" s="161"/>
      <c r="AZ134" s="161"/>
      <c r="BA134" s="161"/>
      <c r="BB134" s="161"/>
      <c r="BC134" s="173"/>
      <c r="BD134" s="161"/>
      <c r="BE134" s="161"/>
      <c r="BF134" s="161"/>
      <c r="BG134" s="173"/>
      <c r="BH134" s="161"/>
      <c r="BI134" s="161"/>
      <c r="BJ134" s="161"/>
      <c r="BK134" s="161"/>
      <c r="BL134" s="161"/>
      <c r="BM134" s="161"/>
      <c r="BN134" s="161"/>
      <c r="BO134" s="161"/>
      <c r="BP134" s="161"/>
      <c r="BQ134" s="173"/>
      <c r="BR134" s="161"/>
      <c r="BS134" s="161"/>
      <c r="BT134" s="161"/>
      <c r="BU134" s="161"/>
      <c r="BV134" s="161"/>
      <c r="BW134" s="161"/>
      <c r="BX134" s="161"/>
      <c r="BY134" s="173"/>
      <c r="BZ134" s="161"/>
      <c r="CA134" s="161"/>
      <c r="CB134" s="161"/>
      <c r="CC134" s="158">
        <v>1.0</v>
      </c>
      <c r="CD134" s="161"/>
      <c r="CE134" s="161"/>
      <c r="CF134" s="161"/>
      <c r="CG134" s="161"/>
      <c r="CH134" s="161"/>
      <c r="CI134" s="161"/>
      <c r="CJ134" s="161"/>
      <c r="CK134" s="161"/>
      <c r="CL134" s="161"/>
      <c r="CM134" s="161"/>
      <c r="CN134" s="161"/>
      <c r="CO134" s="161"/>
      <c r="CP134" s="161"/>
      <c r="CQ134" s="173"/>
      <c r="CR134" s="161"/>
      <c r="CS134" s="161"/>
      <c r="CT134" s="161"/>
      <c r="CU134" s="161"/>
      <c r="CV134" s="161"/>
      <c r="CW134" s="158">
        <v>1.0</v>
      </c>
      <c r="CX134" s="161"/>
      <c r="CY134" s="161"/>
      <c r="CZ134" s="201"/>
      <c r="DA134" s="173"/>
      <c r="DB134" s="182"/>
      <c r="DC134" s="161"/>
      <c r="DD134" s="161"/>
      <c r="DE134" s="161"/>
      <c r="DF134" s="161"/>
      <c r="DG134" s="161"/>
      <c r="DH134" s="161"/>
      <c r="DI134" s="161"/>
      <c r="DJ134" s="173"/>
      <c r="DK134" s="161"/>
      <c r="DL134" s="161"/>
      <c r="DM134" s="161"/>
      <c r="DN134" s="161"/>
      <c r="DO134" s="161"/>
      <c r="DP134" s="161"/>
      <c r="DQ134" s="161"/>
      <c r="DR134" s="161"/>
      <c r="DS134" s="161"/>
      <c r="DT134" s="115"/>
      <c r="DU134" s="161"/>
      <c r="DV134" s="161"/>
      <c r="DW134" s="161"/>
      <c r="DX134" s="161"/>
      <c r="DY134" s="161"/>
      <c r="DZ134" s="161"/>
      <c r="EA134" s="161"/>
      <c r="EB134" s="161"/>
      <c r="EC134" s="161"/>
      <c r="ED134" s="161"/>
      <c r="EE134" s="161"/>
      <c r="EF134" s="161"/>
      <c r="EG134" s="201"/>
      <c r="EH134" s="173"/>
      <c r="EI134" s="182"/>
    </row>
    <row r="135" ht="15.75" customHeight="1">
      <c r="A135" s="22"/>
      <c r="B135" s="223">
        <v>1.0</v>
      </c>
      <c r="C135" s="185">
        <v>131.0</v>
      </c>
      <c r="D135" s="224" t="s">
        <v>277</v>
      </c>
      <c r="E135" s="147"/>
      <c r="F135" s="147"/>
      <c r="G135" s="147"/>
      <c r="H135" s="147"/>
      <c r="I135" s="147"/>
      <c r="J135" s="147"/>
      <c r="K135" s="147"/>
      <c r="L135" s="147"/>
      <c r="M135" s="197"/>
      <c r="N135" s="132"/>
      <c r="O135" s="151"/>
      <c r="P135" s="147"/>
      <c r="Q135" s="147"/>
      <c r="R135" s="147"/>
      <c r="S135" s="147"/>
      <c r="T135" s="147"/>
      <c r="U135" s="153"/>
      <c r="V135" s="132"/>
      <c r="W135" s="153"/>
      <c r="X135" s="153"/>
      <c r="Y135" s="153"/>
      <c r="Z135" s="153"/>
      <c r="AA135" s="153"/>
      <c r="AB135" s="153"/>
      <c r="AC135" s="155"/>
      <c r="AD135" s="43"/>
      <c r="AE135" s="156"/>
      <c r="AF135" s="153"/>
      <c r="AG135" s="153"/>
      <c r="AH135" s="153"/>
      <c r="AI135" s="202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73"/>
      <c r="AT135" s="161"/>
      <c r="AU135" s="161"/>
      <c r="AV135" s="161"/>
      <c r="AW135" s="161"/>
      <c r="AX135" s="161"/>
      <c r="AY135" s="161"/>
      <c r="AZ135" s="161"/>
      <c r="BA135" s="161"/>
      <c r="BB135" s="161"/>
      <c r="BC135" s="173"/>
      <c r="BD135" s="161"/>
      <c r="BE135" s="161"/>
      <c r="BF135" s="161"/>
      <c r="BG135" s="173"/>
      <c r="BH135" s="161"/>
      <c r="BI135" s="161"/>
      <c r="BJ135" s="161"/>
      <c r="BK135" s="161"/>
      <c r="BL135" s="161"/>
      <c r="BM135" s="161"/>
      <c r="BN135" s="161"/>
      <c r="BO135" s="161"/>
      <c r="BP135" s="161"/>
      <c r="BQ135" s="173"/>
      <c r="BR135" s="161"/>
      <c r="BS135" s="161"/>
      <c r="BT135" s="161"/>
      <c r="BU135" s="161"/>
      <c r="BV135" s="161"/>
      <c r="BW135" s="161"/>
      <c r="BX135" s="161"/>
      <c r="BY135" s="173"/>
      <c r="BZ135" s="161"/>
      <c r="CA135" s="161"/>
      <c r="CB135" s="161"/>
      <c r="CC135" s="170">
        <v>1.0</v>
      </c>
      <c r="CD135" s="161"/>
      <c r="CE135" s="161"/>
      <c r="CF135" s="161"/>
      <c r="CG135" s="161"/>
      <c r="CH135" s="161"/>
      <c r="CI135" s="161"/>
      <c r="CJ135" s="161"/>
      <c r="CK135" s="161"/>
      <c r="CL135" s="161"/>
      <c r="CM135" s="161"/>
      <c r="CN135" s="161"/>
      <c r="CO135" s="161"/>
      <c r="CP135" s="161"/>
      <c r="CQ135" s="173"/>
      <c r="CR135" s="161"/>
      <c r="CS135" s="161"/>
      <c r="CT135" s="161"/>
      <c r="CU135" s="161"/>
      <c r="CV135" s="161"/>
      <c r="CW135" s="158">
        <v>1.0</v>
      </c>
      <c r="CX135" s="161"/>
      <c r="CY135" s="161"/>
      <c r="CZ135" s="201"/>
      <c r="DA135" s="173"/>
      <c r="DB135" s="182"/>
      <c r="DC135" s="161"/>
      <c r="DD135" s="161"/>
      <c r="DE135" s="161"/>
      <c r="DF135" s="161"/>
      <c r="DG135" s="161"/>
      <c r="DH135" s="161"/>
      <c r="DI135" s="161"/>
      <c r="DJ135" s="173"/>
      <c r="DK135" s="161"/>
      <c r="DL135" s="161"/>
      <c r="DM135" s="161"/>
      <c r="DN135" s="161"/>
      <c r="DO135" s="161"/>
      <c r="DP135" s="161"/>
      <c r="DQ135" s="161"/>
      <c r="DR135" s="161"/>
      <c r="DS135" s="161"/>
      <c r="DT135" s="115"/>
      <c r="DU135" s="161"/>
      <c r="DV135" s="161"/>
      <c r="DW135" s="161"/>
      <c r="DX135" s="161"/>
      <c r="DY135" s="161"/>
      <c r="DZ135" s="161"/>
      <c r="EA135" s="161"/>
      <c r="EB135" s="161"/>
      <c r="EC135" s="161"/>
      <c r="ED135" s="161"/>
      <c r="EE135" s="161"/>
      <c r="EF135" s="161"/>
      <c r="EG135" s="201"/>
      <c r="EH135" s="173"/>
      <c r="EI135" s="182"/>
    </row>
    <row r="136" ht="15.75" customHeight="1">
      <c r="A136" s="22"/>
      <c r="B136" s="223">
        <v>1.0</v>
      </c>
      <c r="C136" s="185">
        <v>132.0</v>
      </c>
      <c r="D136" s="224" t="s">
        <v>278</v>
      </c>
      <c r="E136" s="147"/>
      <c r="F136" s="147"/>
      <c r="G136" s="147"/>
      <c r="H136" s="147"/>
      <c r="I136" s="147"/>
      <c r="J136" s="147"/>
      <c r="K136" s="147"/>
      <c r="L136" s="147"/>
      <c r="M136" s="197"/>
      <c r="N136" s="132"/>
      <c r="O136" s="151"/>
      <c r="P136" s="147"/>
      <c r="Q136" s="147"/>
      <c r="R136" s="147"/>
      <c r="S136" s="147"/>
      <c r="T136" s="147"/>
      <c r="U136" s="153"/>
      <c r="V136" s="132"/>
      <c r="W136" s="153"/>
      <c r="X136" s="153"/>
      <c r="Y136" s="153"/>
      <c r="Z136" s="153"/>
      <c r="AA136" s="153"/>
      <c r="AB136" s="153"/>
      <c r="AC136" s="155"/>
      <c r="AD136" s="43"/>
      <c r="AE136" s="156"/>
      <c r="AF136" s="153"/>
      <c r="AG136" s="153"/>
      <c r="AH136" s="153"/>
      <c r="AI136" s="202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73"/>
      <c r="AT136" s="161"/>
      <c r="AU136" s="161"/>
      <c r="AV136" s="161"/>
      <c r="AW136" s="161"/>
      <c r="AX136" s="161"/>
      <c r="AY136" s="161"/>
      <c r="AZ136" s="161"/>
      <c r="BA136" s="161"/>
      <c r="BB136" s="161"/>
      <c r="BC136" s="173"/>
      <c r="BD136" s="161"/>
      <c r="BE136" s="161"/>
      <c r="BF136" s="161"/>
      <c r="BG136" s="173"/>
      <c r="BH136" s="161"/>
      <c r="BI136" s="161"/>
      <c r="BJ136" s="161"/>
      <c r="BK136" s="161"/>
      <c r="BL136" s="161"/>
      <c r="BM136" s="161"/>
      <c r="BN136" s="161"/>
      <c r="BO136" s="161"/>
      <c r="BP136" s="161"/>
      <c r="BQ136" s="173"/>
      <c r="BR136" s="161"/>
      <c r="BS136" s="161"/>
      <c r="BT136" s="161"/>
      <c r="BU136" s="161"/>
      <c r="BV136" s="161"/>
      <c r="BW136" s="161"/>
      <c r="BX136" s="161"/>
      <c r="BY136" s="173"/>
      <c r="BZ136" s="161"/>
      <c r="CA136" s="161"/>
      <c r="CB136" s="161"/>
      <c r="CC136" s="158">
        <v>1.0</v>
      </c>
      <c r="CD136" s="161"/>
      <c r="CE136" s="161"/>
      <c r="CF136" s="161"/>
      <c r="CG136" s="161"/>
      <c r="CH136" s="161"/>
      <c r="CI136" s="161"/>
      <c r="CJ136" s="161"/>
      <c r="CK136" s="161"/>
      <c r="CL136" s="161"/>
      <c r="CM136" s="161"/>
      <c r="CN136" s="161"/>
      <c r="CO136" s="161"/>
      <c r="CP136" s="161"/>
      <c r="CQ136" s="173"/>
      <c r="CR136" s="161"/>
      <c r="CS136" s="161"/>
      <c r="CT136" s="161"/>
      <c r="CU136" s="161"/>
      <c r="CV136" s="161"/>
      <c r="CW136" s="158">
        <v>1.0</v>
      </c>
      <c r="CX136" s="161"/>
      <c r="CY136" s="161"/>
      <c r="CZ136" s="201"/>
      <c r="DA136" s="173"/>
      <c r="DB136" s="182"/>
      <c r="DC136" s="161"/>
      <c r="DD136" s="161"/>
      <c r="DE136" s="161"/>
      <c r="DF136" s="161"/>
      <c r="DG136" s="161"/>
      <c r="DH136" s="161"/>
      <c r="DI136" s="161"/>
      <c r="DJ136" s="173"/>
      <c r="DK136" s="161"/>
      <c r="DL136" s="161"/>
      <c r="DM136" s="161"/>
      <c r="DN136" s="161"/>
      <c r="DO136" s="161"/>
      <c r="DP136" s="161"/>
      <c r="DQ136" s="161"/>
      <c r="DR136" s="161"/>
      <c r="DS136" s="161"/>
      <c r="DT136" s="115"/>
      <c r="DU136" s="161"/>
      <c r="DV136" s="161"/>
      <c r="DW136" s="161"/>
      <c r="DX136" s="161"/>
      <c r="DY136" s="161"/>
      <c r="DZ136" s="161"/>
      <c r="EA136" s="161"/>
      <c r="EB136" s="161"/>
      <c r="EC136" s="161"/>
      <c r="ED136" s="161"/>
      <c r="EE136" s="161"/>
      <c r="EF136" s="161"/>
      <c r="EG136" s="201"/>
      <c r="EH136" s="173"/>
      <c r="EI136" s="182"/>
    </row>
    <row r="137" ht="15.75" customHeight="1">
      <c r="A137" s="22"/>
      <c r="B137" s="223">
        <v>1.0</v>
      </c>
      <c r="C137" s="183">
        <v>133.0</v>
      </c>
      <c r="D137" s="224" t="s">
        <v>279</v>
      </c>
      <c r="E137" s="147"/>
      <c r="F137" s="147"/>
      <c r="G137" s="147"/>
      <c r="H137" s="147"/>
      <c r="I137" s="147"/>
      <c r="J137" s="147"/>
      <c r="K137" s="147"/>
      <c r="L137" s="147"/>
      <c r="M137" s="197"/>
      <c r="N137" s="132"/>
      <c r="O137" s="151"/>
      <c r="P137" s="147"/>
      <c r="Q137" s="147"/>
      <c r="R137" s="147"/>
      <c r="S137" s="147"/>
      <c r="T137" s="147"/>
      <c r="U137" s="147"/>
      <c r="V137" s="132"/>
      <c r="W137" s="153"/>
      <c r="X137" s="153"/>
      <c r="Y137" s="153"/>
      <c r="Z137" s="153"/>
      <c r="AA137" s="153"/>
      <c r="AB137" s="153"/>
      <c r="AC137" s="155"/>
      <c r="AD137" s="43"/>
      <c r="AE137" s="156"/>
      <c r="AF137" s="153"/>
      <c r="AG137" s="153"/>
      <c r="AH137" s="153"/>
      <c r="AI137" s="202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73"/>
      <c r="AT137" s="161"/>
      <c r="AU137" s="161"/>
      <c r="AV137" s="161"/>
      <c r="AW137" s="161"/>
      <c r="AX137" s="161"/>
      <c r="AY137" s="161"/>
      <c r="AZ137" s="161"/>
      <c r="BA137" s="161"/>
      <c r="BB137" s="161"/>
      <c r="BC137" s="173"/>
      <c r="BD137" s="161"/>
      <c r="BE137" s="161"/>
      <c r="BF137" s="161"/>
      <c r="BG137" s="173"/>
      <c r="BH137" s="161"/>
      <c r="BI137" s="161"/>
      <c r="BJ137" s="161"/>
      <c r="BK137" s="161"/>
      <c r="BL137" s="161"/>
      <c r="BM137" s="161"/>
      <c r="BN137" s="161"/>
      <c r="BO137" s="161"/>
      <c r="BP137" s="161"/>
      <c r="BQ137" s="173"/>
      <c r="BR137" s="161"/>
      <c r="BS137" s="161"/>
      <c r="BT137" s="161"/>
      <c r="BU137" s="161"/>
      <c r="BV137" s="161"/>
      <c r="BW137" s="161"/>
      <c r="BX137" s="161"/>
      <c r="BY137" s="173"/>
      <c r="BZ137" s="161"/>
      <c r="CA137" s="161"/>
      <c r="CB137" s="161"/>
      <c r="CC137" s="158">
        <v>1.0</v>
      </c>
      <c r="CD137" s="161"/>
      <c r="CE137" s="161"/>
      <c r="CF137" s="161"/>
      <c r="CG137" s="161"/>
      <c r="CH137" s="161"/>
      <c r="CI137" s="161"/>
      <c r="CJ137" s="161"/>
      <c r="CK137" s="161"/>
      <c r="CL137" s="161"/>
      <c r="CM137" s="161"/>
      <c r="CN137" s="161"/>
      <c r="CO137" s="161"/>
      <c r="CP137" s="161"/>
      <c r="CQ137" s="173"/>
      <c r="CR137" s="161"/>
      <c r="CS137" s="161"/>
      <c r="CT137" s="161"/>
      <c r="CU137" s="161"/>
      <c r="CV137" s="161"/>
      <c r="CW137" s="158">
        <v>1.0</v>
      </c>
      <c r="CX137" s="161"/>
      <c r="CY137" s="161"/>
      <c r="CZ137" s="201"/>
      <c r="DA137" s="173"/>
      <c r="DB137" s="182"/>
      <c r="DC137" s="161"/>
      <c r="DD137" s="161"/>
      <c r="DE137" s="161"/>
      <c r="DF137" s="161"/>
      <c r="DG137" s="161"/>
      <c r="DH137" s="161"/>
      <c r="DI137" s="161"/>
      <c r="DJ137" s="173"/>
      <c r="DK137" s="161"/>
      <c r="DL137" s="161"/>
      <c r="DM137" s="161"/>
      <c r="DN137" s="161"/>
      <c r="DO137" s="161"/>
      <c r="DP137" s="161"/>
      <c r="DQ137" s="161"/>
      <c r="DR137" s="161"/>
      <c r="DS137" s="161"/>
      <c r="DT137" s="115"/>
      <c r="DU137" s="161"/>
      <c r="DV137" s="161"/>
      <c r="DW137" s="161"/>
      <c r="DX137" s="161"/>
      <c r="DY137" s="161"/>
      <c r="DZ137" s="161"/>
      <c r="EA137" s="161"/>
      <c r="EB137" s="161"/>
      <c r="EC137" s="161"/>
      <c r="ED137" s="161"/>
      <c r="EE137" s="161"/>
      <c r="EF137" s="161"/>
      <c r="EG137" s="201"/>
      <c r="EH137" s="173"/>
      <c r="EI137" s="182"/>
    </row>
    <row r="138" ht="15.75" customHeight="1">
      <c r="A138" s="225"/>
      <c r="B138" s="204">
        <v>1.0</v>
      </c>
      <c r="C138" s="205">
        <v>134.0</v>
      </c>
      <c r="D138" s="226" t="s">
        <v>280</v>
      </c>
      <c r="E138" s="147"/>
      <c r="F138" s="147"/>
      <c r="G138" s="147"/>
      <c r="H138" s="147"/>
      <c r="I138" s="147"/>
      <c r="J138" s="147"/>
      <c r="K138" s="147"/>
      <c r="L138" s="147"/>
      <c r="M138" s="197"/>
      <c r="N138" s="132"/>
      <c r="O138" s="151"/>
      <c r="P138" s="147"/>
      <c r="Q138" s="147"/>
      <c r="R138" s="147"/>
      <c r="S138" s="147"/>
      <c r="T138" s="147"/>
      <c r="U138" s="147"/>
      <c r="V138" s="132"/>
      <c r="W138" s="153"/>
      <c r="X138" s="153"/>
      <c r="Y138" s="153"/>
      <c r="Z138" s="153"/>
      <c r="AA138" s="153"/>
      <c r="AB138" s="153"/>
      <c r="AC138" s="155"/>
      <c r="AD138" s="43"/>
      <c r="AE138" s="156"/>
      <c r="AF138" s="153"/>
      <c r="AG138" s="153"/>
      <c r="AH138" s="153"/>
      <c r="AI138" s="202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73"/>
      <c r="AT138" s="161"/>
      <c r="AU138" s="161"/>
      <c r="AV138" s="161"/>
      <c r="AW138" s="161"/>
      <c r="AX138" s="161"/>
      <c r="AY138" s="161"/>
      <c r="AZ138" s="161"/>
      <c r="BA138" s="161"/>
      <c r="BB138" s="161"/>
      <c r="BC138" s="173"/>
      <c r="BD138" s="161"/>
      <c r="BE138" s="161"/>
      <c r="BF138" s="161"/>
      <c r="BG138" s="173"/>
      <c r="BH138" s="161"/>
      <c r="BI138" s="161"/>
      <c r="BJ138" s="161"/>
      <c r="BK138" s="161"/>
      <c r="BL138" s="161"/>
      <c r="BM138" s="161"/>
      <c r="BN138" s="161"/>
      <c r="BO138" s="161"/>
      <c r="BP138" s="161"/>
      <c r="BQ138" s="173"/>
      <c r="BR138" s="161"/>
      <c r="BS138" s="161"/>
      <c r="BT138" s="161"/>
      <c r="BU138" s="161"/>
      <c r="BV138" s="161"/>
      <c r="BW138" s="161"/>
      <c r="BX138" s="161"/>
      <c r="BY138" s="173"/>
      <c r="BZ138" s="161"/>
      <c r="CA138" s="161"/>
      <c r="CB138" s="161"/>
      <c r="CC138" s="158">
        <v>1.0</v>
      </c>
      <c r="CD138" s="161"/>
      <c r="CE138" s="161"/>
      <c r="CF138" s="161"/>
      <c r="CG138" s="161"/>
      <c r="CH138" s="161"/>
      <c r="CI138" s="161"/>
      <c r="CJ138" s="161"/>
      <c r="CK138" s="161"/>
      <c r="CL138" s="161"/>
      <c r="CM138" s="161"/>
      <c r="CN138" s="161"/>
      <c r="CO138" s="161"/>
      <c r="CP138" s="161"/>
      <c r="CQ138" s="173"/>
      <c r="CR138" s="161"/>
      <c r="CS138" s="161"/>
      <c r="CT138" s="161"/>
      <c r="CU138" s="161"/>
      <c r="CV138" s="161"/>
      <c r="CW138" s="158">
        <v>1.0</v>
      </c>
      <c r="CX138" s="161"/>
      <c r="CY138" s="161"/>
      <c r="CZ138" s="201"/>
      <c r="DA138" s="173"/>
      <c r="DB138" s="182"/>
      <c r="DC138" s="161"/>
      <c r="DD138" s="161"/>
      <c r="DE138" s="161"/>
      <c r="DF138" s="161"/>
      <c r="DG138" s="161"/>
      <c r="DH138" s="161"/>
      <c r="DI138" s="161"/>
      <c r="DJ138" s="173"/>
      <c r="DK138" s="161"/>
      <c r="DL138" s="161"/>
      <c r="DM138" s="161"/>
      <c r="DN138" s="161"/>
      <c r="DO138" s="161"/>
      <c r="DP138" s="161"/>
      <c r="DQ138" s="161"/>
      <c r="DR138" s="161"/>
      <c r="DS138" s="161"/>
      <c r="DT138" s="115"/>
      <c r="DU138" s="161"/>
      <c r="DV138" s="161"/>
      <c r="DW138" s="161"/>
      <c r="DX138" s="161"/>
      <c r="DY138" s="161"/>
      <c r="DZ138" s="161"/>
      <c r="EA138" s="161"/>
      <c r="EB138" s="161"/>
      <c r="EC138" s="161"/>
      <c r="ED138" s="161"/>
      <c r="EE138" s="161"/>
      <c r="EF138" s="161"/>
      <c r="EG138" s="201"/>
      <c r="EH138" s="173"/>
      <c r="EI138" s="182"/>
    </row>
    <row r="139" ht="21.0" customHeight="1">
      <c r="A139" s="227"/>
      <c r="B139" s="228"/>
      <c r="C139" s="228"/>
      <c r="D139" s="229" t="s">
        <v>281</v>
      </c>
      <c r="E139" s="147">
        <f t="shared" ref="E139:M139" si="1">SUM(E5:E138)</f>
        <v>15</v>
      </c>
      <c r="F139" s="147">
        <f t="shared" si="1"/>
        <v>30</v>
      </c>
      <c r="G139" s="230">
        <f t="shared" si="1"/>
        <v>15</v>
      </c>
      <c r="H139" s="147">
        <f t="shared" si="1"/>
        <v>13</v>
      </c>
      <c r="I139" s="147">
        <f t="shared" si="1"/>
        <v>48</v>
      </c>
      <c r="J139" s="147">
        <f t="shared" si="1"/>
        <v>20</v>
      </c>
      <c r="K139" s="147">
        <f t="shared" si="1"/>
        <v>13</v>
      </c>
      <c r="L139" s="147">
        <f t="shared" si="1"/>
        <v>26</v>
      </c>
      <c r="M139" s="197">
        <f t="shared" si="1"/>
        <v>30</v>
      </c>
      <c r="N139" s="132"/>
      <c r="O139" s="147">
        <f t="shared" ref="O139:U139" si="2">SUM(O5:O138)</f>
        <v>41</v>
      </c>
      <c r="P139" s="147">
        <f t="shared" si="2"/>
        <v>30</v>
      </c>
      <c r="Q139" s="147">
        <f t="shared" si="2"/>
        <v>31</v>
      </c>
      <c r="R139" s="147">
        <f t="shared" si="2"/>
        <v>28</v>
      </c>
      <c r="S139" s="147">
        <f t="shared" si="2"/>
        <v>54</v>
      </c>
      <c r="T139" s="147">
        <f t="shared" si="2"/>
        <v>53</v>
      </c>
      <c r="U139" s="147">
        <f t="shared" si="2"/>
        <v>19</v>
      </c>
      <c r="V139" s="132"/>
      <c r="W139" s="147">
        <f t="shared" ref="W139:AC139" si="3">SUM(W5:W138)</f>
        <v>46</v>
      </c>
      <c r="X139" s="147">
        <f t="shared" si="3"/>
        <v>42</v>
      </c>
      <c r="Y139" s="147">
        <f t="shared" si="3"/>
        <v>26</v>
      </c>
      <c r="Z139" s="147">
        <f t="shared" si="3"/>
        <v>14</v>
      </c>
      <c r="AA139" s="147">
        <f t="shared" si="3"/>
        <v>11</v>
      </c>
      <c r="AB139" s="147">
        <f t="shared" si="3"/>
        <v>14</v>
      </c>
      <c r="AC139" s="197">
        <f t="shared" si="3"/>
        <v>14</v>
      </c>
      <c r="AD139" s="43"/>
      <c r="AE139" s="151">
        <f t="shared" ref="AE139:AR139" si="4">SUM(AE5:AE138)</f>
        <v>35</v>
      </c>
      <c r="AF139" s="147">
        <f t="shared" si="4"/>
        <v>47</v>
      </c>
      <c r="AG139" s="147">
        <f t="shared" si="4"/>
        <v>16</v>
      </c>
      <c r="AH139" s="147">
        <f t="shared" si="4"/>
        <v>46</v>
      </c>
      <c r="AI139" s="172">
        <f t="shared" si="4"/>
        <v>27</v>
      </c>
      <c r="AJ139" s="161">
        <f t="shared" si="4"/>
        <v>48</v>
      </c>
      <c r="AK139" s="161">
        <f t="shared" si="4"/>
        <v>47</v>
      </c>
      <c r="AL139" s="161">
        <f t="shared" si="4"/>
        <v>12</v>
      </c>
      <c r="AM139" s="161">
        <f t="shared" si="4"/>
        <v>30</v>
      </c>
      <c r="AN139" s="161">
        <f t="shared" si="4"/>
        <v>28</v>
      </c>
      <c r="AO139" s="161">
        <f t="shared" si="4"/>
        <v>60</v>
      </c>
      <c r="AP139" s="161">
        <f t="shared" si="4"/>
        <v>49</v>
      </c>
      <c r="AQ139" s="161">
        <f t="shared" si="4"/>
        <v>29</v>
      </c>
      <c r="AR139" s="161">
        <f t="shared" si="4"/>
        <v>32</v>
      </c>
      <c r="AS139" s="173"/>
      <c r="AT139" s="161">
        <f t="shared" ref="AT139:BB139" si="5">SUM(AT5:AT138)</f>
        <v>28</v>
      </c>
      <c r="AU139" s="161">
        <f t="shared" si="5"/>
        <v>30</v>
      </c>
      <c r="AV139" s="161">
        <f t="shared" si="5"/>
        <v>33</v>
      </c>
      <c r="AW139" s="161">
        <f t="shared" si="5"/>
        <v>27</v>
      </c>
      <c r="AX139" s="161">
        <f t="shared" si="5"/>
        <v>42</v>
      </c>
      <c r="AY139" s="161">
        <f t="shared" si="5"/>
        <v>27</v>
      </c>
      <c r="AZ139" s="161">
        <f t="shared" si="5"/>
        <v>28</v>
      </c>
      <c r="BA139" s="161">
        <f t="shared" si="5"/>
        <v>47</v>
      </c>
      <c r="BB139" s="161">
        <f t="shared" si="5"/>
        <v>33</v>
      </c>
      <c r="BC139" s="173"/>
      <c r="BD139" s="161">
        <f t="shared" ref="BD139:BF139" si="6">SUM(BD5:BD138)</f>
        <v>11</v>
      </c>
      <c r="BE139" s="161">
        <f t="shared" si="6"/>
        <v>11</v>
      </c>
      <c r="BF139" s="161">
        <f t="shared" si="6"/>
        <v>17</v>
      </c>
      <c r="BG139" s="173"/>
      <c r="BH139" s="161">
        <f t="shared" ref="BH139:BP139" si="7">SUM(BH5:BH138)</f>
        <v>11</v>
      </c>
      <c r="BI139" s="161">
        <f t="shared" si="7"/>
        <v>11</v>
      </c>
      <c r="BJ139" s="161">
        <f t="shared" si="7"/>
        <v>18</v>
      </c>
      <c r="BK139" s="161">
        <f t="shared" si="7"/>
        <v>13</v>
      </c>
      <c r="BL139" s="161">
        <f t="shared" si="7"/>
        <v>17</v>
      </c>
      <c r="BM139" s="161">
        <f t="shared" si="7"/>
        <v>11</v>
      </c>
      <c r="BN139" s="161">
        <f t="shared" si="7"/>
        <v>15</v>
      </c>
      <c r="BO139" s="161">
        <f t="shared" si="7"/>
        <v>11</v>
      </c>
      <c r="BP139" s="161">
        <f t="shared" si="7"/>
        <v>18</v>
      </c>
      <c r="BQ139" s="173"/>
      <c r="BR139" s="158">
        <v>27.0</v>
      </c>
      <c r="BS139" s="161">
        <f t="shared" ref="BS139:BX139" si="8">SUM(BS5:BS138)</f>
        <v>33</v>
      </c>
      <c r="BT139" s="161">
        <f t="shared" si="8"/>
        <v>19</v>
      </c>
      <c r="BU139" s="161">
        <f t="shared" si="8"/>
        <v>11</v>
      </c>
      <c r="BV139" s="161">
        <f t="shared" si="8"/>
        <v>18</v>
      </c>
      <c r="BW139" s="161">
        <f t="shared" si="8"/>
        <v>19</v>
      </c>
      <c r="BX139" s="161">
        <f t="shared" si="8"/>
        <v>19</v>
      </c>
      <c r="BY139" s="173"/>
      <c r="BZ139" s="161">
        <f t="shared" ref="BZ139:CP139" si="9">SUM(BZ5:BZ138)</f>
        <v>21</v>
      </c>
      <c r="CA139" s="161">
        <f t="shared" si="9"/>
        <v>22</v>
      </c>
      <c r="CB139" s="161">
        <f t="shared" si="9"/>
        <v>14</v>
      </c>
      <c r="CC139" s="161">
        <f t="shared" si="9"/>
        <v>10</v>
      </c>
      <c r="CD139" s="161">
        <f t="shared" si="9"/>
        <v>54</v>
      </c>
      <c r="CE139" s="161">
        <f t="shared" si="9"/>
        <v>22</v>
      </c>
      <c r="CF139" s="161">
        <f t="shared" si="9"/>
        <v>46</v>
      </c>
      <c r="CG139" s="161">
        <f t="shared" si="9"/>
        <v>52</v>
      </c>
      <c r="CH139" s="161">
        <f t="shared" si="9"/>
        <v>42</v>
      </c>
      <c r="CI139" s="161">
        <f t="shared" si="9"/>
        <v>42</v>
      </c>
      <c r="CJ139" s="161">
        <f t="shared" si="9"/>
        <v>12</v>
      </c>
      <c r="CK139" s="161">
        <f t="shared" si="9"/>
        <v>44</v>
      </c>
      <c r="CL139" s="161">
        <f t="shared" si="9"/>
        <v>13</v>
      </c>
      <c r="CM139" s="161">
        <f t="shared" si="9"/>
        <v>32</v>
      </c>
      <c r="CN139" s="161">
        <f t="shared" si="9"/>
        <v>44</v>
      </c>
      <c r="CO139" s="161">
        <f t="shared" si="9"/>
        <v>24</v>
      </c>
      <c r="CP139" s="161">
        <f t="shared" si="9"/>
        <v>33</v>
      </c>
      <c r="CQ139" s="173"/>
      <c r="CR139" s="161">
        <f t="shared" ref="CR139:CZ139" si="10">SUM(CR5:CR138)</f>
        <v>16</v>
      </c>
      <c r="CS139" s="161">
        <f t="shared" si="10"/>
        <v>54</v>
      </c>
      <c r="CT139" s="161">
        <f t="shared" si="10"/>
        <v>56</v>
      </c>
      <c r="CU139" s="161">
        <f t="shared" si="10"/>
        <v>27</v>
      </c>
      <c r="CV139" s="161">
        <f t="shared" si="10"/>
        <v>43</v>
      </c>
      <c r="CW139" s="161">
        <f t="shared" si="10"/>
        <v>10</v>
      </c>
      <c r="CX139" s="161">
        <f t="shared" si="10"/>
        <v>43</v>
      </c>
      <c r="CY139" s="161">
        <f t="shared" si="10"/>
        <v>27</v>
      </c>
      <c r="CZ139" s="201">
        <f t="shared" si="10"/>
        <v>20</v>
      </c>
      <c r="DA139" s="173"/>
      <c r="DB139" s="182">
        <f t="shared" ref="DB139:DI139" si="11">SUM(DB5:DB138)</f>
        <v>12</v>
      </c>
      <c r="DC139" s="161">
        <f t="shared" si="11"/>
        <v>28</v>
      </c>
      <c r="DD139" s="161">
        <f t="shared" si="11"/>
        <v>14</v>
      </c>
      <c r="DE139" s="161">
        <f t="shared" si="11"/>
        <v>12</v>
      </c>
      <c r="DF139" s="161">
        <f t="shared" si="11"/>
        <v>26</v>
      </c>
      <c r="DG139" s="161">
        <f t="shared" si="11"/>
        <v>57</v>
      </c>
      <c r="DH139" s="161">
        <f t="shared" si="11"/>
        <v>27</v>
      </c>
      <c r="DI139" s="161">
        <f t="shared" si="11"/>
        <v>12</v>
      </c>
      <c r="DJ139" s="173"/>
      <c r="DK139" s="161">
        <f t="shared" ref="DK139:DS139" si="12">SUM(DK5:DK138)</f>
        <v>28</v>
      </c>
      <c r="DL139" s="161">
        <f t="shared" si="12"/>
        <v>30</v>
      </c>
      <c r="DM139" s="161">
        <f t="shared" si="12"/>
        <v>27</v>
      </c>
      <c r="DN139" s="161">
        <f t="shared" si="12"/>
        <v>29</v>
      </c>
      <c r="DO139" s="161">
        <f t="shared" si="12"/>
        <v>16</v>
      </c>
      <c r="DP139" s="161">
        <f t="shared" si="12"/>
        <v>29</v>
      </c>
      <c r="DQ139" s="161">
        <f t="shared" si="12"/>
        <v>29</v>
      </c>
      <c r="DR139" s="161">
        <f t="shared" si="12"/>
        <v>27</v>
      </c>
      <c r="DS139" s="161">
        <f t="shared" si="12"/>
        <v>27</v>
      </c>
      <c r="DT139" s="115"/>
      <c r="DU139" s="161">
        <f t="shared" ref="DU139:EG139" si="13">SUM(DU5:DU138)</f>
        <v>44</v>
      </c>
      <c r="DV139" s="161">
        <f t="shared" si="13"/>
        <v>16</v>
      </c>
      <c r="DW139" s="161">
        <f t="shared" si="13"/>
        <v>12</v>
      </c>
      <c r="DX139" s="161">
        <f t="shared" si="13"/>
        <v>32</v>
      </c>
      <c r="DY139" s="161">
        <f t="shared" si="13"/>
        <v>17</v>
      </c>
      <c r="DZ139" s="161">
        <f t="shared" si="13"/>
        <v>16</v>
      </c>
      <c r="EA139" s="161">
        <f t="shared" si="13"/>
        <v>27</v>
      </c>
      <c r="EB139" s="161">
        <f t="shared" si="13"/>
        <v>35</v>
      </c>
      <c r="EC139" s="161">
        <f t="shared" si="13"/>
        <v>16</v>
      </c>
      <c r="ED139" s="161">
        <f t="shared" si="13"/>
        <v>16</v>
      </c>
      <c r="EE139" s="161">
        <f t="shared" si="13"/>
        <v>27</v>
      </c>
      <c r="EF139" s="161">
        <f t="shared" si="13"/>
        <v>28</v>
      </c>
      <c r="EG139" s="201">
        <f t="shared" si="13"/>
        <v>16</v>
      </c>
      <c r="EH139" s="173"/>
      <c r="EI139" s="182"/>
    </row>
    <row r="140" ht="15.75" customHeight="1">
      <c r="A140" s="231" t="s">
        <v>282</v>
      </c>
      <c r="B140" s="6"/>
      <c r="C140" s="6"/>
      <c r="D140" s="7"/>
      <c r="E140" s="147">
        <f>19+10</f>
        <v>29</v>
      </c>
      <c r="F140" s="148">
        <f>19+12</f>
        <v>31</v>
      </c>
      <c r="G140" s="147">
        <f>19+7</f>
        <v>26</v>
      </c>
      <c r="H140" s="148">
        <v>13.0</v>
      </c>
      <c r="I140" s="147">
        <f>19+19+12</f>
        <v>50</v>
      </c>
      <c r="J140" s="147">
        <f>13+19</f>
        <v>32</v>
      </c>
      <c r="K140" s="148">
        <v>13.0</v>
      </c>
      <c r="L140" s="147">
        <f t="shared" ref="L140:M140" si="14">12+19</f>
        <v>31</v>
      </c>
      <c r="M140" s="197">
        <f t="shared" si="14"/>
        <v>31</v>
      </c>
      <c r="N140" s="132"/>
      <c r="O140" s="147">
        <f>19+19+13</f>
        <v>51</v>
      </c>
      <c r="P140" s="147">
        <f>19+12</f>
        <v>31</v>
      </c>
      <c r="Q140" s="147">
        <f>12+19+10</f>
        <v>41</v>
      </c>
      <c r="R140" s="147">
        <f>19+12+10</f>
        <v>41</v>
      </c>
      <c r="S140" s="147">
        <f>19+19+12+10</f>
        <v>60</v>
      </c>
      <c r="T140" s="147">
        <f>12+19+19+13</f>
        <v>63</v>
      </c>
      <c r="U140" s="147">
        <f>19</f>
        <v>19</v>
      </c>
      <c r="V140" s="132"/>
      <c r="W140" s="153">
        <f>19+10+19+13</f>
        <v>61</v>
      </c>
      <c r="X140" s="153">
        <f>19+10+12+19</f>
        <v>60</v>
      </c>
      <c r="Y140" s="153">
        <f>19+13</f>
        <v>32</v>
      </c>
      <c r="Z140" s="152">
        <v>19.0</v>
      </c>
      <c r="AA140" s="152">
        <v>19.0</v>
      </c>
      <c r="AB140" s="152">
        <v>19.0</v>
      </c>
      <c r="AC140" s="180">
        <v>19.0</v>
      </c>
      <c r="AD140" s="43"/>
      <c r="AE140" s="156">
        <f>19+19+10</f>
        <v>48</v>
      </c>
      <c r="AF140" s="153">
        <f>19+19+13</f>
        <v>51</v>
      </c>
      <c r="AG140" s="153">
        <f>19+3</f>
        <v>22</v>
      </c>
      <c r="AH140" s="153">
        <f>12+19+19+10</f>
        <v>60</v>
      </c>
      <c r="AI140" s="157">
        <f>19+12</f>
        <v>31</v>
      </c>
      <c r="AJ140" s="158">
        <v>50.0</v>
      </c>
      <c r="AK140" s="158">
        <f>12+19+19+10</f>
        <v>60</v>
      </c>
      <c r="AL140" s="158">
        <v>12.0</v>
      </c>
      <c r="AM140" s="158">
        <f>19+13</f>
        <v>32</v>
      </c>
      <c r="AN140" s="158">
        <f>12+19+10</f>
        <v>41</v>
      </c>
      <c r="AO140" s="158">
        <f>12+19+19+13+10</f>
        <v>73</v>
      </c>
      <c r="AP140" s="158">
        <f>12+19+19+7</f>
        <v>57</v>
      </c>
      <c r="AQ140" s="158">
        <f>12+19+10</f>
        <v>41</v>
      </c>
      <c r="AR140" s="158">
        <f>13+19</f>
        <v>32</v>
      </c>
      <c r="AS140" s="140"/>
      <c r="AT140" s="158">
        <f>12+19+10</f>
        <v>41</v>
      </c>
      <c r="AU140" s="158">
        <f>12+19+7</f>
        <v>38</v>
      </c>
      <c r="AV140" s="158">
        <f>12+19+10+4</f>
        <v>45</v>
      </c>
      <c r="AW140" s="158">
        <f>12+19</f>
        <v>31</v>
      </c>
      <c r="AX140" s="158">
        <f>19+19+13</f>
        <v>51</v>
      </c>
      <c r="AY140" s="158">
        <f t="shared" ref="AY140:AZ140" si="15">12+19</f>
        <v>31</v>
      </c>
      <c r="AZ140" s="158">
        <f t="shared" si="15"/>
        <v>31</v>
      </c>
      <c r="BA140" s="158">
        <f>12+19+19</f>
        <v>50</v>
      </c>
      <c r="BB140" s="158">
        <f>12+19+9</f>
        <v>40</v>
      </c>
      <c r="BC140" s="140"/>
      <c r="BD140" s="158">
        <v>12.0</v>
      </c>
      <c r="BE140" s="158">
        <v>12.0</v>
      </c>
      <c r="BF140" s="158">
        <v>19.0</v>
      </c>
      <c r="BG140" s="140"/>
      <c r="BH140" s="158">
        <v>12.0</v>
      </c>
      <c r="BI140" s="158">
        <v>12.0</v>
      </c>
      <c r="BJ140" s="158">
        <v>19.0</v>
      </c>
      <c r="BK140" s="158">
        <v>13.0</v>
      </c>
      <c r="BL140" s="158">
        <v>19.0</v>
      </c>
      <c r="BM140" s="158">
        <v>12.0</v>
      </c>
      <c r="BN140" s="158">
        <v>19.0</v>
      </c>
      <c r="BO140" s="158">
        <v>12.0</v>
      </c>
      <c r="BP140" s="158">
        <v>19.0</v>
      </c>
      <c r="BQ140" s="173"/>
      <c r="BR140" s="158">
        <f>12+19+4</f>
        <v>35</v>
      </c>
      <c r="BS140" s="158">
        <f>12+19+10</f>
        <v>41</v>
      </c>
      <c r="BT140" s="158">
        <v>19.0</v>
      </c>
      <c r="BU140" s="158">
        <v>12.0</v>
      </c>
      <c r="BV140" s="158">
        <v>19.0</v>
      </c>
      <c r="BW140" s="158">
        <v>19.0</v>
      </c>
      <c r="BX140" s="158">
        <v>19.0</v>
      </c>
      <c r="BY140" s="140"/>
      <c r="BZ140" s="161">
        <f t="shared" ref="BZ140:CA140" si="16">12+19</f>
        <v>31</v>
      </c>
      <c r="CA140" s="158">
        <f t="shared" si="16"/>
        <v>31</v>
      </c>
      <c r="CB140" s="158">
        <f>10+19</f>
        <v>29</v>
      </c>
      <c r="CC140" s="158">
        <f>10</f>
        <v>10</v>
      </c>
      <c r="CD140" s="158">
        <f>12+19+19+13</f>
        <v>63</v>
      </c>
      <c r="CE140" s="158">
        <f>12+19</f>
        <v>31</v>
      </c>
      <c r="CF140" s="158">
        <f>12+19+10+19</f>
        <v>60</v>
      </c>
      <c r="CG140" s="158">
        <f>12+19+19+13</f>
        <v>63</v>
      </c>
      <c r="CH140" s="158">
        <f t="shared" ref="CH140:CI140" si="17">12+19+19</f>
        <v>50</v>
      </c>
      <c r="CI140" s="158">
        <f t="shared" si="17"/>
        <v>50</v>
      </c>
      <c r="CJ140" s="158">
        <v>19.0</v>
      </c>
      <c r="CK140" s="158">
        <f>19+19+13</f>
        <v>51</v>
      </c>
      <c r="CL140" s="158">
        <f>19</f>
        <v>19</v>
      </c>
      <c r="CM140" s="158">
        <f>19+10+19</f>
        <v>48</v>
      </c>
      <c r="CN140" s="158">
        <f>12+19+19</f>
        <v>50</v>
      </c>
      <c r="CO140" s="158">
        <f>12+19</f>
        <v>31</v>
      </c>
      <c r="CP140" s="158">
        <f>19+19</f>
        <v>38</v>
      </c>
      <c r="CQ140" s="140"/>
      <c r="CR140" s="158">
        <f>19+10</f>
        <v>29</v>
      </c>
      <c r="CS140" s="158">
        <f>12+19+19+13</f>
        <v>63</v>
      </c>
      <c r="CT140" s="158">
        <f>12+19+10+19+13</f>
        <v>73</v>
      </c>
      <c r="CU140" s="158">
        <f>12+19</f>
        <v>31</v>
      </c>
      <c r="CV140" s="158">
        <f>12+19+19</f>
        <v>50</v>
      </c>
      <c r="CW140" s="158">
        <f>10</f>
        <v>10</v>
      </c>
      <c r="CX140" s="158">
        <f>19+19+13</f>
        <v>51</v>
      </c>
      <c r="CY140" s="158">
        <f t="shared" ref="CY140:CZ140" si="18">12+19</f>
        <v>31</v>
      </c>
      <c r="CZ140" s="159">
        <f t="shared" si="18"/>
        <v>31</v>
      </c>
      <c r="DA140" s="140"/>
      <c r="DB140" s="160">
        <f>12</f>
        <v>12</v>
      </c>
      <c r="DC140" s="158">
        <f>12+19</f>
        <v>31</v>
      </c>
      <c r="DD140" s="158">
        <f>19</f>
        <v>19</v>
      </c>
      <c r="DE140" s="158">
        <f>12</f>
        <v>12</v>
      </c>
      <c r="DF140" s="158">
        <f>12+19</f>
        <v>31</v>
      </c>
      <c r="DG140" s="158">
        <f>12+19+19+13</f>
        <v>63</v>
      </c>
      <c r="DH140" s="158">
        <f>19+12</f>
        <v>31</v>
      </c>
      <c r="DI140" s="158">
        <f>19</f>
        <v>19</v>
      </c>
      <c r="DJ140" s="140"/>
      <c r="DK140" s="161">
        <f>12+19</f>
        <v>31</v>
      </c>
      <c r="DL140" s="161">
        <f>12+19+10</f>
        <v>41</v>
      </c>
      <c r="DM140" s="161">
        <f t="shared" ref="DM140:DN140" si="19">12+19</f>
        <v>31</v>
      </c>
      <c r="DN140" s="161">
        <f t="shared" si="19"/>
        <v>31</v>
      </c>
      <c r="DO140" s="161">
        <f>19</f>
        <v>19</v>
      </c>
      <c r="DP140" s="158">
        <f t="shared" ref="DP140:DS140" si="20">12+19</f>
        <v>31</v>
      </c>
      <c r="DQ140" s="158">
        <f t="shared" si="20"/>
        <v>31</v>
      </c>
      <c r="DR140" s="158">
        <f t="shared" si="20"/>
        <v>31</v>
      </c>
      <c r="DS140" s="158">
        <f t="shared" si="20"/>
        <v>31</v>
      </c>
      <c r="DT140" s="115"/>
      <c r="DU140" s="158">
        <f>12+19+19</f>
        <v>50</v>
      </c>
      <c r="DV140" s="158">
        <f>19</f>
        <v>19</v>
      </c>
      <c r="DW140" s="158">
        <f>12</f>
        <v>12</v>
      </c>
      <c r="DX140" s="158">
        <f>19+13</f>
        <v>32</v>
      </c>
      <c r="DY140" s="158">
        <f t="shared" ref="DY140:DZ140" si="21">19</f>
        <v>19</v>
      </c>
      <c r="DZ140" s="158">
        <f t="shared" si="21"/>
        <v>19</v>
      </c>
      <c r="EA140" s="158">
        <f>12+19</f>
        <v>31</v>
      </c>
      <c r="EB140" s="158">
        <f>19+19</f>
        <v>38</v>
      </c>
      <c r="EC140" s="158">
        <f t="shared" ref="EC140:ED140" si="22">19</f>
        <v>19</v>
      </c>
      <c r="ED140" s="158">
        <f t="shared" si="22"/>
        <v>19</v>
      </c>
      <c r="EE140" s="158">
        <f t="shared" ref="EE140:EF140" si="23">12+19</f>
        <v>31</v>
      </c>
      <c r="EF140" s="158">
        <f t="shared" si="23"/>
        <v>31</v>
      </c>
      <c r="EG140" s="159">
        <f>19</f>
        <v>19</v>
      </c>
      <c r="EH140" s="140"/>
      <c r="EI140" s="160"/>
    </row>
    <row r="141" ht="15.75" customHeight="1">
      <c r="A141" s="231" t="s">
        <v>28</v>
      </c>
      <c r="B141" s="6"/>
      <c r="C141" s="6"/>
      <c r="D141" s="7"/>
      <c r="E141" s="149">
        <f t="shared" ref="E141:M141" si="24">E139/E140</f>
        <v>0.5172413793</v>
      </c>
      <c r="F141" s="149">
        <f t="shared" si="24"/>
        <v>0.9677419355</v>
      </c>
      <c r="G141" s="149">
        <f t="shared" si="24"/>
        <v>0.5769230769</v>
      </c>
      <c r="H141" s="149">
        <f t="shared" si="24"/>
        <v>1</v>
      </c>
      <c r="I141" s="149">
        <f t="shared" si="24"/>
        <v>0.96</v>
      </c>
      <c r="J141" s="149">
        <f t="shared" si="24"/>
        <v>0.625</v>
      </c>
      <c r="K141" s="149">
        <f t="shared" si="24"/>
        <v>1</v>
      </c>
      <c r="L141" s="149">
        <f t="shared" si="24"/>
        <v>0.8387096774</v>
      </c>
      <c r="M141" s="232">
        <f t="shared" si="24"/>
        <v>0.9677419355</v>
      </c>
      <c r="N141" s="233"/>
      <c r="O141" s="149">
        <f t="shared" ref="O141:U141" si="25">O139/O140</f>
        <v>0.8039215686</v>
      </c>
      <c r="P141" s="149">
        <f t="shared" si="25"/>
        <v>0.9677419355</v>
      </c>
      <c r="Q141" s="149">
        <f t="shared" si="25"/>
        <v>0.756097561</v>
      </c>
      <c r="R141" s="149">
        <f t="shared" si="25"/>
        <v>0.6829268293</v>
      </c>
      <c r="S141" s="149">
        <f t="shared" si="25"/>
        <v>0.9</v>
      </c>
      <c r="T141" s="149">
        <f t="shared" si="25"/>
        <v>0.8412698413</v>
      </c>
      <c r="U141" s="149">
        <f t="shared" si="25"/>
        <v>1</v>
      </c>
      <c r="V141" s="233"/>
      <c r="W141" s="234">
        <f t="shared" ref="W141:AC141" si="26">W139/W140</f>
        <v>0.7540983607</v>
      </c>
      <c r="X141" s="234">
        <f t="shared" si="26"/>
        <v>0.7</v>
      </c>
      <c r="Y141" s="234">
        <f t="shared" si="26"/>
        <v>0.8125</v>
      </c>
      <c r="Z141" s="234">
        <f t="shared" si="26"/>
        <v>0.7368421053</v>
      </c>
      <c r="AA141" s="234">
        <f t="shared" si="26"/>
        <v>0.5789473684</v>
      </c>
      <c r="AB141" s="234">
        <f t="shared" si="26"/>
        <v>0.7368421053</v>
      </c>
      <c r="AC141" s="235">
        <f t="shared" si="26"/>
        <v>0.7368421053</v>
      </c>
      <c r="AD141" s="43"/>
      <c r="AE141" s="236">
        <f t="shared" ref="AE141:AR141" si="27">AE139/AE140</f>
        <v>0.7291666667</v>
      </c>
      <c r="AF141" s="234">
        <f t="shared" si="27"/>
        <v>0.9215686275</v>
      </c>
      <c r="AG141" s="234">
        <f t="shared" si="27"/>
        <v>0.7272727273</v>
      </c>
      <c r="AH141" s="234">
        <f t="shared" si="27"/>
        <v>0.7666666667</v>
      </c>
      <c r="AI141" s="149">
        <f t="shared" si="27"/>
        <v>0.8709677419</v>
      </c>
      <c r="AJ141" s="237">
        <f t="shared" si="27"/>
        <v>0.96</v>
      </c>
      <c r="AK141" s="237">
        <f t="shared" si="27"/>
        <v>0.7833333333</v>
      </c>
      <c r="AL141" s="237">
        <f t="shared" si="27"/>
        <v>1</v>
      </c>
      <c r="AM141" s="237">
        <f t="shared" si="27"/>
        <v>0.9375</v>
      </c>
      <c r="AN141" s="237">
        <f t="shared" si="27"/>
        <v>0.6829268293</v>
      </c>
      <c r="AO141" s="237">
        <f t="shared" si="27"/>
        <v>0.8219178082</v>
      </c>
      <c r="AP141" s="237">
        <f t="shared" si="27"/>
        <v>0.8596491228</v>
      </c>
      <c r="AQ141" s="237">
        <f t="shared" si="27"/>
        <v>0.7073170732</v>
      </c>
      <c r="AR141" s="237">
        <f t="shared" si="27"/>
        <v>1</v>
      </c>
      <c r="AS141" s="238"/>
      <c r="AT141" s="237">
        <f t="shared" ref="AT141:BB141" si="28">AT139/AT140</f>
        <v>0.6829268293</v>
      </c>
      <c r="AU141" s="237">
        <f t="shared" si="28"/>
        <v>0.7894736842</v>
      </c>
      <c r="AV141" s="237">
        <f t="shared" si="28"/>
        <v>0.7333333333</v>
      </c>
      <c r="AW141" s="237">
        <f t="shared" si="28"/>
        <v>0.8709677419</v>
      </c>
      <c r="AX141" s="237">
        <f t="shared" si="28"/>
        <v>0.8235294118</v>
      </c>
      <c r="AY141" s="237">
        <f t="shared" si="28"/>
        <v>0.8709677419</v>
      </c>
      <c r="AZ141" s="237">
        <f t="shared" si="28"/>
        <v>0.9032258065</v>
      </c>
      <c r="BA141" s="237">
        <f t="shared" si="28"/>
        <v>0.94</v>
      </c>
      <c r="BB141" s="237">
        <f t="shared" si="28"/>
        <v>0.825</v>
      </c>
      <c r="BC141" s="238"/>
      <c r="BD141" s="237">
        <f t="shared" ref="BD141:BF141" si="29">BD139/BD140</f>
        <v>0.9166666667</v>
      </c>
      <c r="BE141" s="237">
        <f t="shared" si="29"/>
        <v>0.9166666667</v>
      </c>
      <c r="BF141" s="237">
        <f t="shared" si="29"/>
        <v>0.8947368421</v>
      </c>
      <c r="BG141" s="238"/>
      <c r="BH141" s="237">
        <f t="shared" ref="BH141:BP141" si="30">BH139/BH140</f>
        <v>0.9166666667</v>
      </c>
      <c r="BI141" s="237">
        <f t="shared" si="30"/>
        <v>0.9166666667</v>
      </c>
      <c r="BJ141" s="237">
        <f t="shared" si="30"/>
        <v>0.9473684211</v>
      </c>
      <c r="BK141" s="237">
        <f t="shared" si="30"/>
        <v>1</v>
      </c>
      <c r="BL141" s="237">
        <f t="shared" si="30"/>
        <v>0.8947368421</v>
      </c>
      <c r="BM141" s="237">
        <f t="shared" si="30"/>
        <v>0.9166666667</v>
      </c>
      <c r="BN141" s="237">
        <f t="shared" si="30"/>
        <v>0.7894736842</v>
      </c>
      <c r="BO141" s="237">
        <f t="shared" si="30"/>
        <v>0.9166666667</v>
      </c>
      <c r="BP141" s="237">
        <f t="shared" si="30"/>
        <v>0.9473684211</v>
      </c>
      <c r="BQ141" s="173"/>
      <c r="BR141" s="237">
        <f t="shared" ref="BR141:BX141" si="31">BR139/BR140</f>
        <v>0.7714285714</v>
      </c>
      <c r="BS141" s="237">
        <f t="shared" si="31"/>
        <v>0.8048780488</v>
      </c>
      <c r="BT141" s="237">
        <f t="shared" si="31"/>
        <v>1</v>
      </c>
      <c r="BU141" s="237">
        <f t="shared" si="31"/>
        <v>0.9166666667</v>
      </c>
      <c r="BV141" s="237">
        <f t="shared" si="31"/>
        <v>0.9473684211</v>
      </c>
      <c r="BW141" s="237">
        <f t="shared" si="31"/>
        <v>1</v>
      </c>
      <c r="BX141" s="237">
        <f t="shared" si="31"/>
        <v>1</v>
      </c>
      <c r="BY141" s="238"/>
      <c r="BZ141" s="237">
        <f t="shared" ref="BZ141:CP141" si="32">BZ139/BZ140</f>
        <v>0.6774193548</v>
      </c>
      <c r="CA141" s="237">
        <f t="shared" si="32"/>
        <v>0.7096774194</v>
      </c>
      <c r="CB141" s="237">
        <f t="shared" si="32"/>
        <v>0.4827586207</v>
      </c>
      <c r="CC141" s="237">
        <f t="shared" si="32"/>
        <v>1</v>
      </c>
      <c r="CD141" s="237">
        <f t="shared" si="32"/>
        <v>0.8571428571</v>
      </c>
      <c r="CE141" s="237">
        <f t="shared" si="32"/>
        <v>0.7096774194</v>
      </c>
      <c r="CF141" s="237">
        <f t="shared" si="32"/>
        <v>0.7666666667</v>
      </c>
      <c r="CG141" s="237">
        <f t="shared" si="32"/>
        <v>0.8253968254</v>
      </c>
      <c r="CH141" s="237">
        <f t="shared" si="32"/>
        <v>0.84</v>
      </c>
      <c r="CI141" s="237">
        <f t="shared" si="32"/>
        <v>0.84</v>
      </c>
      <c r="CJ141" s="237">
        <f t="shared" si="32"/>
        <v>0.6315789474</v>
      </c>
      <c r="CK141" s="237">
        <f t="shared" si="32"/>
        <v>0.862745098</v>
      </c>
      <c r="CL141" s="237">
        <f t="shared" si="32"/>
        <v>0.6842105263</v>
      </c>
      <c r="CM141" s="237">
        <f t="shared" si="32"/>
        <v>0.6666666667</v>
      </c>
      <c r="CN141" s="237">
        <f t="shared" si="32"/>
        <v>0.88</v>
      </c>
      <c r="CO141" s="237">
        <f t="shared" si="32"/>
        <v>0.7741935484</v>
      </c>
      <c r="CP141" s="237">
        <f t="shared" si="32"/>
        <v>0.8684210526</v>
      </c>
      <c r="CQ141" s="238"/>
      <c r="CR141" s="237">
        <f t="shared" ref="CR141:CZ141" si="33">CR139/CR140</f>
        <v>0.5517241379</v>
      </c>
      <c r="CS141" s="237">
        <f t="shared" si="33"/>
        <v>0.8571428571</v>
      </c>
      <c r="CT141" s="237">
        <f t="shared" si="33"/>
        <v>0.7671232877</v>
      </c>
      <c r="CU141" s="237">
        <f t="shared" si="33"/>
        <v>0.8709677419</v>
      </c>
      <c r="CV141" s="237">
        <f t="shared" si="33"/>
        <v>0.86</v>
      </c>
      <c r="CW141" s="237">
        <f t="shared" si="33"/>
        <v>1</v>
      </c>
      <c r="CX141" s="237">
        <f t="shared" si="33"/>
        <v>0.8431372549</v>
      </c>
      <c r="CY141" s="237">
        <f t="shared" si="33"/>
        <v>0.8709677419</v>
      </c>
      <c r="CZ141" s="239">
        <f t="shared" si="33"/>
        <v>0.6451612903</v>
      </c>
      <c r="DA141" s="238"/>
      <c r="DB141" s="240">
        <f t="shared" ref="DB141:DI141" si="34">DB139/DB140</f>
        <v>1</v>
      </c>
      <c r="DC141" s="237">
        <f t="shared" si="34"/>
        <v>0.9032258065</v>
      </c>
      <c r="DD141" s="237">
        <f t="shared" si="34"/>
        <v>0.7368421053</v>
      </c>
      <c r="DE141" s="237">
        <f t="shared" si="34"/>
        <v>1</v>
      </c>
      <c r="DF141" s="237">
        <f t="shared" si="34"/>
        <v>0.8387096774</v>
      </c>
      <c r="DG141" s="237">
        <f t="shared" si="34"/>
        <v>0.9047619048</v>
      </c>
      <c r="DH141" s="237">
        <f t="shared" si="34"/>
        <v>0.8709677419</v>
      </c>
      <c r="DI141" s="237">
        <f t="shared" si="34"/>
        <v>0.6315789474</v>
      </c>
      <c r="DJ141" s="238"/>
      <c r="DK141" s="237">
        <f t="shared" ref="DK141:DS141" si="35">DK139/DK140</f>
        <v>0.9032258065</v>
      </c>
      <c r="DL141" s="241">
        <f t="shared" si="35"/>
        <v>0.7317073171</v>
      </c>
      <c r="DM141" s="237">
        <f t="shared" si="35"/>
        <v>0.8709677419</v>
      </c>
      <c r="DN141" s="237">
        <f t="shared" si="35"/>
        <v>0.935483871</v>
      </c>
      <c r="DO141" s="237">
        <f t="shared" si="35"/>
        <v>0.8421052632</v>
      </c>
      <c r="DP141" s="237">
        <f t="shared" si="35"/>
        <v>0.935483871</v>
      </c>
      <c r="DQ141" s="237">
        <f t="shared" si="35"/>
        <v>0.935483871</v>
      </c>
      <c r="DR141" s="237">
        <f t="shared" si="35"/>
        <v>0.8709677419</v>
      </c>
      <c r="DS141" s="237">
        <f t="shared" si="35"/>
        <v>0.8709677419</v>
      </c>
      <c r="DT141" s="115"/>
      <c r="DU141" s="237">
        <f t="shared" ref="DU141:EG141" si="36">DU139/DU140</f>
        <v>0.88</v>
      </c>
      <c r="DV141" s="237">
        <f t="shared" si="36"/>
        <v>0.8421052632</v>
      </c>
      <c r="DW141" s="237">
        <f t="shared" si="36"/>
        <v>1</v>
      </c>
      <c r="DX141" s="237">
        <f t="shared" si="36"/>
        <v>1</v>
      </c>
      <c r="DY141" s="237">
        <f t="shared" si="36"/>
        <v>0.8947368421</v>
      </c>
      <c r="DZ141" s="237">
        <f t="shared" si="36"/>
        <v>0.8421052632</v>
      </c>
      <c r="EA141" s="237">
        <f t="shared" si="36"/>
        <v>0.8709677419</v>
      </c>
      <c r="EB141" s="237">
        <f t="shared" si="36"/>
        <v>0.9210526316</v>
      </c>
      <c r="EC141" s="237">
        <f t="shared" si="36"/>
        <v>0.8421052632</v>
      </c>
      <c r="ED141" s="237">
        <f t="shared" si="36"/>
        <v>0.8421052632</v>
      </c>
      <c r="EE141" s="237">
        <f t="shared" si="36"/>
        <v>0.8709677419</v>
      </c>
      <c r="EF141" s="237">
        <f t="shared" si="36"/>
        <v>0.9032258065</v>
      </c>
      <c r="EG141" s="239">
        <f t="shared" si="36"/>
        <v>0.8421052632</v>
      </c>
      <c r="EH141" s="238"/>
      <c r="EI141" s="240"/>
    </row>
    <row r="142" ht="21.75" customHeight="1">
      <c r="A142" s="242" t="s">
        <v>283</v>
      </c>
      <c r="B142" s="6"/>
      <c r="C142" s="6"/>
      <c r="D142" s="7"/>
      <c r="E142" s="147">
        <f t="shared" ref="E142:M142" si="37">E140-E139</f>
        <v>14</v>
      </c>
      <c r="F142" s="147">
        <f t="shared" si="37"/>
        <v>1</v>
      </c>
      <c r="G142" s="230">
        <f t="shared" si="37"/>
        <v>11</v>
      </c>
      <c r="H142" s="147">
        <f t="shared" si="37"/>
        <v>0</v>
      </c>
      <c r="I142" s="147">
        <f t="shared" si="37"/>
        <v>2</v>
      </c>
      <c r="J142" s="147">
        <f t="shared" si="37"/>
        <v>12</v>
      </c>
      <c r="K142" s="147">
        <f t="shared" si="37"/>
        <v>0</v>
      </c>
      <c r="L142" s="147">
        <f t="shared" si="37"/>
        <v>5</v>
      </c>
      <c r="M142" s="197">
        <f t="shared" si="37"/>
        <v>1</v>
      </c>
      <c r="N142" s="132"/>
      <c r="O142" s="147">
        <f t="shared" ref="O142:U142" si="38">O140-O139</f>
        <v>10</v>
      </c>
      <c r="P142" s="147">
        <f t="shared" si="38"/>
        <v>1</v>
      </c>
      <c r="Q142" s="147">
        <f t="shared" si="38"/>
        <v>10</v>
      </c>
      <c r="R142" s="147">
        <f t="shared" si="38"/>
        <v>13</v>
      </c>
      <c r="S142" s="147">
        <f t="shared" si="38"/>
        <v>6</v>
      </c>
      <c r="T142" s="147">
        <f t="shared" si="38"/>
        <v>10</v>
      </c>
      <c r="U142" s="147">
        <f t="shared" si="38"/>
        <v>0</v>
      </c>
      <c r="V142" s="132"/>
      <c r="W142" s="153">
        <f t="shared" ref="W142:AC142" si="39">W140-W139</f>
        <v>15</v>
      </c>
      <c r="X142" s="153">
        <f t="shared" si="39"/>
        <v>18</v>
      </c>
      <c r="Y142" s="153">
        <f t="shared" si="39"/>
        <v>6</v>
      </c>
      <c r="Z142" s="153">
        <f t="shared" si="39"/>
        <v>5</v>
      </c>
      <c r="AA142" s="153">
        <f t="shared" si="39"/>
        <v>8</v>
      </c>
      <c r="AB142" s="153">
        <f t="shared" si="39"/>
        <v>5</v>
      </c>
      <c r="AC142" s="155">
        <f t="shared" si="39"/>
        <v>5</v>
      </c>
      <c r="AD142" s="43"/>
      <c r="AE142" s="156">
        <f t="shared" ref="AE142:AQ142" si="40">AE140-AE139</f>
        <v>13</v>
      </c>
      <c r="AF142" s="153">
        <f t="shared" si="40"/>
        <v>4</v>
      </c>
      <c r="AG142" s="153">
        <f t="shared" si="40"/>
        <v>6</v>
      </c>
      <c r="AH142" s="153">
        <f t="shared" si="40"/>
        <v>14</v>
      </c>
      <c r="AI142" s="202">
        <f t="shared" si="40"/>
        <v>4</v>
      </c>
      <c r="AJ142" s="161">
        <f t="shared" si="40"/>
        <v>2</v>
      </c>
      <c r="AK142" s="161">
        <f t="shared" si="40"/>
        <v>13</v>
      </c>
      <c r="AL142" s="161">
        <f t="shared" si="40"/>
        <v>0</v>
      </c>
      <c r="AM142" s="161">
        <f t="shared" si="40"/>
        <v>2</v>
      </c>
      <c r="AN142" s="161">
        <f t="shared" si="40"/>
        <v>13</v>
      </c>
      <c r="AO142" s="161">
        <f t="shared" si="40"/>
        <v>13</v>
      </c>
      <c r="AP142" s="161">
        <f t="shared" si="40"/>
        <v>8</v>
      </c>
      <c r="AQ142" s="161">
        <f t="shared" si="40"/>
        <v>12</v>
      </c>
      <c r="AR142" s="158">
        <f>32-31</f>
        <v>1</v>
      </c>
      <c r="AS142" s="173"/>
      <c r="AT142" s="161">
        <f t="shared" ref="AT142:BB142" si="41">AT140-AT139</f>
        <v>13</v>
      </c>
      <c r="AU142" s="161">
        <f t="shared" si="41"/>
        <v>8</v>
      </c>
      <c r="AV142" s="161">
        <f t="shared" si="41"/>
        <v>12</v>
      </c>
      <c r="AW142" s="161">
        <f t="shared" si="41"/>
        <v>4</v>
      </c>
      <c r="AX142" s="161">
        <f t="shared" si="41"/>
        <v>9</v>
      </c>
      <c r="AY142" s="161">
        <f t="shared" si="41"/>
        <v>4</v>
      </c>
      <c r="AZ142" s="161">
        <f t="shared" si="41"/>
        <v>3</v>
      </c>
      <c r="BA142" s="161">
        <f t="shared" si="41"/>
        <v>3</v>
      </c>
      <c r="BB142" s="161">
        <f t="shared" si="41"/>
        <v>7</v>
      </c>
      <c r="BC142" s="173"/>
      <c r="BD142" s="161">
        <f t="shared" ref="BD142:BF142" si="42">BD140-BD139</f>
        <v>1</v>
      </c>
      <c r="BE142" s="161">
        <f t="shared" si="42"/>
        <v>1</v>
      </c>
      <c r="BF142" s="161">
        <f t="shared" si="42"/>
        <v>2</v>
      </c>
      <c r="BG142" s="173"/>
      <c r="BH142" s="161">
        <f t="shared" ref="BH142:BP142" si="43">BH140-BH139</f>
        <v>1</v>
      </c>
      <c r="BI142" s="161">
        <f t="shared" si="43"/>
        <v>1</v>
      </c>
      <c r="BJ142" s="161">
        <f t="shared" si="43"/>
        <v>1</v>
      </c>
      <c r="BK142" s="161">
        <f t="shared" si="43"/>
        <v>0</v>
      </c>
      <c r="BL142" s="161">
        <f t="shared" si="43"/>
        <v>2</v>
      </c>
      <c r="BM142" s="161">
        <f t="shared" si="43"/>
        <v>1</v>
      </c>
      <c r="BN142" s="161">
        <f t="shared" si="43"/>
        <v>4</v>
      </c>
      <c r="BO142" s="161">
        <f t="shared" si="43"/>
        <v>1</v>
      </c>
      <c r="BP142" s="161">
        <f t="shared" si="43"/>
        <v>1</v>
      </c>
      <c r="BQ142" s="173"/>
      <c r="BR142" s="161">
        <f t="shared" ref="BR142:BX142" si="44">BR140-BR139</f>
        <v>8</v>
      </c>
      <c r="BS142" s="161">
        <f t="shared" si="44"/>
        <v>8</v>
      </c>
      <c r="BT142" s="161">
        <f t="shared" si="44"/>
        <v>0</v>
      </c>
      <c r="BU142" s="161">
        <f t="shared" si="44"/>
        <v>1</v>
      </c>
      <c r="BV142" s="161">
        <f t="shared" si="44"/>
        <v>1</v>
      </c>
      <c r="BW142" s="161">
        <f t="shared" si="44"/>
        <v>0</v>
      </c>
      <c r="BX142" s="161">
        <f t="shared" si="44"/>
        <v>0</v>
      </c>
      <c r="BY142" s="173"/>
      <c r="BZ142" s="161">
        <f t="shared" ref="BZ142:CP142" si="45">BZ140-BZ139</f>
        <v>10</v>
      </c>
      <c r="CA142" s="161">
        <f t="shared" si="45"/>
        <v>9</v>
      </c>
      <c r="CB142" s="161">
        <f t="shared" si="45"/>
        <v>15</v>
      </c>
      <c r="CC142" s="161">
        <f t="shared" si="45"/>
        <v>0</v>
      </c>
      <c r="CD142" s="161">
        <f t="shared" si="45"/>
        <v>9</v>
      </c>
      <c r="CE142" s="161">
        <f t="shared" si="45"/>
        <v>9</v>
      </c>
      <c r="CF142" s="161">
        <f t="shared" si="45"/>
        <v>14</v>
      </c>
      <c r="CG142" s="161">
        <f t="shared" si="45"/>
        <v>11</v>
      </c>
      <c r="CH142" s="161">
        <f t="shared" si="45"/>
        <v>8</v>
      </c>
      <c r="CI142" s="161">
        <f t="shared" si="45"/>
        <v>8</v>
      </c>
      <c r="CJ142" s="161">
        <f t="shared" si="45"/>
        <v>7</v>
      </c>
      <c r="CK142" s="161">
        <f t="shared" si="45"/>
        <v>7</v>
      </c>
      <c r="CL142" s="161">
        <f t="shared" si="45"/>
        <v>6</v>
      </c>
      <c r="CM142" s="161">
        <f t="shared" si="45"/>
        <v>16</v>
      </c>
      <c r="CN142" s="161">
        <f t="shared" si="45"/>
        <v>6</v>
      </c>
      <c r="CO142" s="161">
        <f t="shared" si="45"/>
        <v>7</v>
      </c>
      <c r="CP142" s="161">
        <f t="shared" si="45"/>
        <v>5</v>
      </c>
      <c r="CQ142" s="173"/>
      <c r="CR142" s="203">
        <f t="shared" ref="CR142:CZ142" si="46">CR140-CR139</f>
        <v>13</v>
      </c>
      <c r="CS142" s="203">
        <f t="shared" si="46"/>
        <v>9</v>
      </c>
      <c r="CT142" s="203">
        <f t="shared" si="46"/>
        <v>17</v>
      </c>
      <c r="CU142" s="203">
        <f t="shared" si="46"/>
        <v>4</v>
      </c>
      <c r="CV142" s="203">
        <f t="shared" si="46"/>
        <v>7</v>
      </c>
      <c r="CW142" s="203">
        <f t="shared" si="46"/>
        <v>0</v>
      </c>
      <c r="CX142" s="203">
        <f t="shared" si="46"/>
        <v>8</v>
      </c>
      <c r="CY142" s="203">
        <f t="shared" si="46"/>
        <v>4</v>
      </c>
      <c r="CZ142" s="201">
        <f t="shared" si="46"/>
        <v>11</v>
      </c>
      <c r="DA142" s="173"/>
      <c r="DB142" s="182">
        <f t="shared" ref="DB142:DI142" si="47">DB140-DB139</f>
        <v>0</v>
      </c>
      <c r="DC142" s="161">
        <f t="shared" si="47"/>
        <v>3</v>
      </c>
      <c r="DD142" s="161">
        <f t="shared" si="47"/>
        <v>5</v>
      </c>
      <c r="DE142" s="161">
        <f t="shared" si="47"/>
        <v>0</v>
      </c>
      <c r="DF142" s="161">
        <f t="shared" si="47"/>
        <v>5</v>
      </c>
      <c r="DG142" s="161">
        <f t="shared" si="47"/>
        <v>6</v>
      </c>
      <c r="DH142" s="161">
        <f t="shared" si="47"/>
        <v>4</v>
      </c>
      <c r="DI142" s="161">
        <f t="shared" si="47"/>
        <v>7</v>
      </c>
      <c r="DJ142" s="173"/>
      <c r="DK142" s="161">
        <f t="shared" ref="DK142:DS142" si="48">DK140-DK139</f>
        <v>3</v>
      </c>
      <c r="DL142" s="161">
        <f t="shared" si="48"/>
        <v>11</v>
      </c>
      <c r="DM142" s="158">
        <f t="shared" si="48"/>
        <v>4</v>
      </c>
      <c r="DN142" s="161">
        <f t="shared" si="48"/>
        <v>2</v>
      </c>
      <c r="DO142" s="161">
        <f t="shared" si="48"/>
        <v>3</v>
      </c>
      <c r="DP142" s="161">
        <f t="shared" si="48"/>
        <v>2</v>
      </c>
      <c r="DQ142" s="161">
        <f t="shared" si="48"/>
        <v>2</v>
      </c>
      <c r="DR142" s="161">
        <f t="shared" si="48"/>
        <v>4</v>
      </c>
      <c r="DS142" s="161">
        <f t="shared" si="48"/>
        <v>4</v>
      </c>
      <c r="DT142" s="115"/>
      <c r="DU142" s="161">
        <f t="shared" ref="DU142:EG142" si="49">DU140-DU139</f>
        <v>6</v>
      </c>
      <c r="DV142" s="161">
        <f t="shared" si="49"/>
        <v>3</v>
      </c>
      <c r="DW142" s="161">
        <f t="shared" si="49"/>
        <v>0</v>
      </c>
      <c r="DX142" s="161">
        <f t="shared" si="49"/>
        <v>0</v>
      </c>
      <c r="DY142" s="161">
        <f t="shared" si="49"/>
        <v>2</v>
      </c>
      <c r="DZ142" s="161">
        <f t="shared" si="49"/>
        <v>3</v>
      </c>
      <c r="EA142" s="161">
        <f t="shared" si="49"/>
        <v>4</v>
      </c>
      <c r="EB142" s="161">
        <f t="shared" si="49"/>
        <v>3</v>
      </c>
      <c r="EC142" s="161">
        <f t="shared" si="49"/>
        <v>3</v>
      </c>
      <c r="ED142" s="161">
        <f t="shared" si="49"/>
        <v>3</v>
      </c>
      <c r="EE142" s="161">
        <f t="shared" si="49"/>
        <v>4</v>
      </c>
      <c r="EF142" s="161">
        <f t="shared" si="49"/>
        <v>3</v>
      </c>
      <c r="EG142" s="201">
        <f t="shared" si="49"/>
        <v>3</v>
      </c>
      <c r="EH142" s="173"/>
      <c r="EI142" s="182"/>
    </row>
    <row r="143" ht="70.5" customHeight="1">
      <c r="A143" s="243" t="s">
        <v>284</v>
      </c>
      <c r="B143" s="6"/>
      <c r="C143" s="6"/>
      <c r="D143" s="7"/>
      <c r="E143" s="148" t="s">
        <v>285</v>
      </c>
      <c r="F143" s="148" t="s">
        <v>286</v>
      </c>
      <c r="G143" s="167" t="s">
        <v>287</v>
      </c>
      <c r="H143" s="148" t="s">
        <v>288</v>
      </c>
      <c r="I143" s="148" t="s">
        <v>289</v>
      </c>
      <c r="J143" s="148" t="s">
        <v>290</v>
      </c>
      <c r="K143" s="148" t="s">
        <v>291</v>
      </c>
      <c r="L143" s="148" t="s">
        <v>292</v>
      </c>
      <c r="M143" s="150" t="s">
        <v>293</v>
      </c>
      <c r="N143" s="132"/>
      <c r="O143" s="187" t="s">
        <v>294</v>
      </c>
      <c r="P143" s="148" t="s">
        <v>295</v>
      </c>
      <c r="Q143" s="148" t="s">
        <v>296</v>
      </c>
      <c r="R143" s="148" t="s">
        <v>297</v>
      </c>
      <c r="S143" s="148" t="s">
        <v>298</v>
      </c>
      <c r="T143" s="167" t="s">
        <v>299</v>
      </c>
      <c r="U143" s="148" t="s">
        <v>300</v>
      </c>
      <c r="V143" s="132"/>
      <c r="W143" s="169" t="s">
        <v>301</v>
      </c>
      <c r="X143" s="169" t="s">
        <v>302</v>
      </c>
      <c r="Y143" s="169" t="s">
        <v>303</v>
      </c>
      <c r="Z143" s="169" t="s">
        <v>304</v>
      </c>
      <c r="AA143" s="152" t="s">
        <v>305</v>
      </c>
      <c r="AB143" s="152" t="s">
        <v>306</v>
      </c>
      <c r="AC143" s="189" t="s">
        <v>307</v>
      </c>
      <c r="AD143" s="43"/>
      <c r="AE143" s="190" t="s">
        <v>308</v>
      </c>
      <c r="AF143" s="152" t="s">
        <v>309</v>
      </c>
      <c r="AG143" s="152" t="s">
        <v>310</v>
      </c>
      <c r="AH143" s="152" t="s">
        <v>311</v>
      </c>
      <c r="AI143" s="148" t="s">
        <v>312</v>
      </c>
      <c r="AJ143" s="158" t="s">
        <v>313</v>
      </c>
      <c r="AK143" s="158" t="s">
        <v>314</v>
      </c>
      <c r="AL143" s="158" t="s">
        <v>315</v>
      </c>
      <c r="AM143" s="158" t="s">
        <v>316</v>
      </c>
      <c r="AN143" s="158" t="s">
        <v>317</v>
      </c>
      <c r="AO143" s="158" t="s">
        <v>318</v>
      </c>
      <c r="AP143" s="158" t="s">
        <v>319</v>
      </c>
      <c r="AQ143" s="158" t="s">
        <v>320</v>
      </c>
      <c r="AR143" s="158" t="s">
        <v>321</v>
      </c>
      <c r="AS143" s="140"/>
      <c r="AT143" s="158" t="s">
        <v>322</v>
      </c>
      <c r="AU143" s="158" t="s">
        <v>323</v>
      </c>
      <c r="AV143" s="158" t="s">
        <v>324</v>
      </c>
      <c r="AW143" s="158" t="s">
        <v>325</v>
      </c>
      <c r="AX143" s="158" t="s">
        <v>326</v>
      </c>
      <c r="AY143" s="158" t="s">
        <v>327</v>
      </c>
      <c r="AZ143" s="158" t="s">
        <v>328</v>
      </c>
      <c r="BA143" s="158" t="s">
        <v>329</v>
      </c>
      <c r="BB143" s="158" t="s">
        <v>330</v>
      </c>
      <c r="BC143" s="140"/>
      <c r="BD143" s="158" t="s">
        <v>331</v>
      </c>
      <c r="BE143" s="158" t="s">
        <v>332</v>
      </c>
      <c r="BF143" s="158" t="s">
        <v>333</v>
      </c>
      <c r="BG143" s="140"/>
      <c r="BH143" s="166" t="s">
        <v>334</v>
      </c>
      <c r="BI143" s="158" t="s">
        <v>335</v>
      </c>
      <c r="BJ143" s="158" t="s">
        <v>336</v>
      </c>
      <c r="BK143" s="158" t="s">
        <v>337</v>
      </c>
      <c r="BL143" s="158" t="s">
        <v>338</v>
      </c>
      <c r="BM143" s="158" t="s">
        <v>339</v>
      </c>
      <c r="BN143" s="158" t="s">
        <v>340</v>
      </c>
      <c r="BO143" s="158" t="s">
        <v>341</v>
      </c>
      <c r="BP143" s="158" t="s">
        <v>342</v>
      </c>
      <c r="BQ143" s="173"/>
      <c r="BR143" s="158" t="s">
        <v>343</v>
      </c>
      <c r="BS143" s="158" t="s">
        <v>344</v>
      </c>
      <c r="BT143" s="158" t="s">
        <v>345</v>
      </c>
      <c r="BU143" s="166" t="s">
        <v>346</v>
      </c>
      <c r="BV143" s="158" t="s">
        <v>347</v>
      </c>
      <c r="BW143" s="158" t="s">
        <v>348</v>
      </c>
      <c r="BX143" s="166" t="s">
        <v>349</v>
      </c>
      <c r="BY143" s="140"/>
      <c r="BZ143" s="170" t="s">
        <v>350</v>
      </c>
      <c r="CA143" s="148" t="s">
        <v>351</v>
      </c>
      <c r="CB143" s="170" t="s">
        <v>352</v>
      </c>
      <c r="CC143" s="170" t="s">
        <v>353</v>
      </c>
      <c r="CD143" s="170" t="s">
        <v>354</v>
      </c>
      <c r="CE143" s="170" t="s">
        <v>355</v>
      </c>
      <c r="CF143" s="170" t="s">
        <v>356</v>
      </c>
      <c r="CG143" s="170" t="s">
        <v>357</v>
      </c>
      <c r="CH143" s="166" t="s">
        <v>358</v>
      </c>
      <c r="CI143" s="166" t="s">
        <v>359</v>
      </c>
      <c r="CJ143" s="170" t="s">
        <v>360</v>
      </c>
      <c r="CK143" s="170" t="s">
        <v>361</v>
      </c>
      <c r="CL143" s="170" t="s">
        <v>362</v>
      </c>
      <c r="CM143" s="170" t="s">
        <v>363</v>
      </c>
      <c r="CN143" s="170" t="s">
        <v>364</v>
      </c>
      <c r="CO143" s="170" t="s">
        <v>365</v>
      </c>
      <c r="CP143" s="170" t="s">
        <v>366</v>
      </c>
      <c r="CQ143" s="140"/>
      <c r="CR143" s="170" t="s">
        <v>367</v>
      </c>
      <c r="CS143" s="170" t="s">
        <v>368</v>
      </c>
      <c r="CT143" s="170" t="s">
        <v>369</v>
      </c>
      <c r="CU143" s="170" t="s">
        <v>370</v>
      </c>
      <c r="CV143" s="170" t="s">
        <v>371</v>
      </c>
      <c r="CW143" s="170" t="s">
        <v>372</v>
      </c>
      <c r="CX143" s="170" t="s">
        <v>373</v>
      </c>
      <c r="CY143" s="166" t="s">
        <v>374</v>
      </c>
      <c r="CZ143" s="244" t="s">
        <v>375</v>
      </c>
      <c r="DA143" s="140"/>
      <c r="DB143" s="245" t="s">
        <v>376</v>
      </c>
      <c r="DC143" s="170" t="s">
        <v>377</v>
      </c>
      <c r="DD143" s="170" t="s">
        <v>378</v>
      </c>
      <c r="DE143" s="246" t="s">
        <v>379</v>
      </c>
      <c r="DF143" s="170" t="s">
        <v>380</v>
      </c>
      <c r="DG143" s="246" t="s">
        <v>381</v>
      </c>
      <c r="DH143" s="170" t="s">
        <v>382</v>
      </c>
      <c r="DI143" s="170" t="s">
        <v>383</v>
      </c>
      <c r="DJ143" s="140"/>
      <c r="DK143" s="247" t="s">
        <v>384</v>
      </c>
      <c r="DL143" s="158" t="s">
        <v>385</v>
      </c>
      <c r="DM143" s="158" t="s">
        <v>386</v>
      </c>
      <c r="DN143" s="158" t="s">
        <v>387</v>
      </c>
      <c r="DO143" s="158" t="s">
        <v>388</v>
      </c>
      <c r="DP143" s="158" t="s">
        <v>389</v>
      </c>
      <c r="DQ143" s="158" t="s">
        <v>390</v>
      </c>
      <c r="DR143" s="158" t="s">
        <v>391</v>
      </c>
      <c r="DS143" s="158" t="s">
        <v>392</v>
      </c>
      <c r="DT143" s="115"/>
      <c r="DU143" s="158" t="s">
        <v>393</v>
      </c>
      <c r="DV143" s="158" t="s">
        <v>394</v>
      </c>
      <c r="DW143" s="158" t="s">
        <v>395</v>
      </c>
      <c r="DX143" s="158" t="s">
        <v>396</v>
      </c>
      <c r="DY143" s="158" t="s">
        <v>397</v>
      </c>
      <c r="DZ143" s="246" t="s">
        <v>398</v>
      </c>
      <c r="EA143" s="158" t="s">
        <v>399</v>
      </c>
      <c r="EB143" s="158" t="s">
        <v>400</v>
      </c>
      <c r="EC143" s="158" t="s">
        <v>401</v>
      </c>
      <c r="ED143" s="158" t="s">
        <v>402</v>
      </c>
      <c r="EE143" s="248" t="s">
        <v>403</v>
      </c>
      <c r="EF143" s="158" t="s">
        <v>404</v>
      </c>
      <c r="EG143" s="159" t="s">
        <v>405</v>
      </c>
      <c r="EH143" s="140"/>
      <c r="EI143" s="160"/>
    </row>
    <row r="144" ht="15.75" customHeight="1">
      <c r="A144" s="249" t="s">
        <v>406</v>
      </c>
      <c r="B144" s="6"/>
      <c r="C144" s="6"/>
      <c r="D144" s="7"/>
      <c r="E144" s="148" t="s">
        <v>186</v>
      </c>
      <c r="F144" s="148" t="s">
        <v>187</v>
      </c>
      <c r="G144" s="148" t="s">
        <v>186</v>
      </c>
      <c r="H144" s="148" t="s">
        <v>187</v>
      </c>
      <c r="I144" s="148" t="s">
        <v>187</v>
      </c>
      <c r="J144" s="148" t="s">
        <v>187</v>
      </c>
      <c r="K144" s="148" t="s">
        <v>187</v>
      </c>
      <c r="L144" s="148" t="s">
        <v>186</v>
      </c>
      <c r="M144" s="150" t="s">
        <v>187</v>
      </c>
      <c r="N144" s="132"/>
      <c r="O144" s="179" t="s">
        <v>187</v>
      </c>
      <c r="P144" s="148" t="s">
        <v>187</v>
      </c>
      <c r="Q144" s="148" t="s">
        <v>186</v>
      </c>
      <c r="R144" s="148" t="s">
        <v>187</v>
      </c>
      <c r="S144" s="148" t="s">
        <v>187</v>
      </c>
      <c r="T144" s="148" t="s">
        <v>187</v>
      </c>
      <c r="U144" s="148" t="s">
        <v>186</v>
      </c>
      <c r="V144" s="132"/>
      <c r="W144" s="152" t="s">
        <v>187</v>
      </c>
      <c r="X144" s="152" t="s">
        <v>186</v>
      </c>
      <c r="Y144" s="152" t="s">
        <v>187</v>
      </c>
      <c r="Z144" s="152" t="s">
        <v>186</v>
      </c>
      <c r="AA144" s="152" t="s">
        <v>187</v>
      </c>
      <c r="AB144" s="152" t="s">
        <v>187</v>
      </c>
      <c r="AC144" s="180" t="s">
        <v>187</v>
      </c>
      <c r="AD144" s="43"/>
      <c r="AE144" s="181" t="s">
        <v>187</v>
      </c>
      <c r="AF144" s="152" t="s">
        <v>187</v>
      </c>
      <c r="AG144" s="152" t="s">
        <v>187</v>
      </c>
      <c r="AH144" s="152" t="s">
        <v>187</v>
      </c>
      <c r="AI144" s="157" t="s">
        <v>187</v>
      </c>
      <c r="AJ144" s="158" t="s">
        <v>187</v>
      </c>
      <c r="AK144" s="158" t="s">
        <v>187</v>
      </c>
      <c r="AL144" s="158" t="s">
        <v>187</v>
      </c>
      <c r="AM144" s="158" t="s">
        <v>187</v>
      </c>
      <c r="AN144" s="158" t="s">
        <v>187</v>
      </c>
      <c r="AO144" s="158" t="s">
        <v>187</v>
      </c>
      <c r="AP144" s="158" t="s">
        <v>187</v>
      </c>
      <c r="AQ144" s="158" t="s">
        <v>187</v>
      </c>
      <c r="AR144" s="158" t="s">
        <v>187</v>
      </c>
      <c r="AS144" s="140"/>
      <c r="AT144" s="158" t="s">
        <v>187</v>
      </c>
      <c r="AU144" s="158" t="s">
        <v>187</v>
      </c>
      <c r="AV144" s="158" t="s">
        <v>187</v>
      </c>
      <c r="AW144" s="158" t="s">
        <v>187</v>
      </c>
      <c r="AX144" s="158" t="s">
        <v>186</v>
      </c>
      <c r="AY144" s="158" t="s">
        <v>187</v>
      </c>
      <c r="AZ144" s="158" t="s">
        <v>187</v>
      </c>
      <c r="BA144" s="158" t="s">
        <v>186</v>
      </c>
      <c r="BB144" s="158" t="s">
        <v>187</v>
      </c>
      <c r="BC144" s="140"/>
      <c r="BD144" s="158" t="s">
        <v>187</v>
      </c>
      <c r="BE144" s="158" t="s">
        <v>187</v>
      </c>
      <c r="BF144" s="158" t="s">
        <v>186</v>
      </c>
      <c r="BG144" s="140"/>
      <c r="BH144" s="158" t="s">
        <v>187</v>
      </c>
      <c r="BI144" s="158" t="s">
        <v>187</v>
      </c>
      <c r="BJ144" s="158" t="s">
        <v>186</v>
      </c>
      <c r="BK144" s="158" t="s">
        <v>187</v>
      </c>
      <c r="BL144" s="158" t="s">
        <v>186</v>
      </c>
      <c r="BM144" s="158" t="s">
        <v>187</v>
      </c>
      <c r="BN144" s="158" t="s">
        <v>187</v>
      </c>
      <c r="BO144" s="158" t="s">
        <v>187</v>
      </c>
      <c r="BP144" s="158" t="s">
        <v>186</v>
      </c>
      <c r="BQ144" s="173"/>
      <c r="BR144" s="158" t="s">
        <v>186</v>
      </c>
      <c r="BS144" s="158" t="s">
        <v>187</v>
      </c>
      <c r="BT144" s="158" t="s">
        <v>187</v>
      </c>
      <c r="BU144" s="158" t="s">
        <v>186</v>
      </c>
      <c r="BV144" s="158" t="s">
        <v>186</v>
      </c>
      <c r="BW144" s="158" t="s">
        <v>187</v>
      </c>
      <c r="BX144" s="158" t="s">
        <v>187</v>
      </c>
      <c r="BY144" s="140"/>
      <c r="BZ144" s="158" t="s">
        <v>187</v>
      </c>
      <c r="CA144" s="158" t="s">
        <v>187</v>
      </c>
      <c r="CB144" s="158" t="s">
        <v>187</v>
      </c>
      <c r="CC144" s="158" t="s">
        <v>187</v>
      </c>
      <c r="CD144" s="158" t="s">
        <v>187</v>
      </c>
      <c r="CE144" s="158" t="s">
        <v>187</v>
      </c>
      <c r="CF144" s="158" t="s">
        <v>187</v>
      </c>
      <c r="CG144" s="158" t="s">
        <v>187</v>
      </c>
      <c r="CH144" s="158" t="s">
        <v>186</v>
      </c>
      <c r="CI144" s="158" t="s">
        <v>186</v>
      </c>
      <c r="CJ144" s="158" t="s">
        <v>187</v>
      </c>
      <c r="CK144" s="158" t="s">
        <v>187</v>
      </c>
      <c r="CL144" s="158" t="s">
        <v>187</v>
      </c>
      <c r="CM144" s="158" t="s">
        <v>187</v>
      </c>
      <c r="CN144" s="158" t="s">
        <v>187</v>
      </c>
      <c r="CO144" s="158" t="s">
        <v>187</v>
      </c>
      <c r="CP144" s="158" t="s">
        <v>187</v>
      </c>
      <c r="CQ144" s="140"/>
      <c r="CR144" s="158" t="s">
        <v>187</v>
      </c>
      <c r="CS144" s="158" t="s">
        <v>187</v>
      </c>
      <c r="CT144" s="158" t="s">
        <v>187</v>
      </c>
      <c r="CU144" s="158" t="s">
        <v>187</v>
      </c>
      <c r="CV144" s="158" t="s">
        <v>187</v>
      </c>
      <c r="CW144" s="158" t="s">
        <v>187</v>
      </c>
      <c r="CX144" s="158" t="s">
        <v>187</v>
      </c>
      <c r="CY144" s="158" t="s">
        <v>187</v>
      </c>
      <c r="CZ144" s="159" t="s">
        <v>187</v>
      </c>
      <c r="DA144" s="140"/>
      <c r="DB144" s="160" t="s">
        <v>187</v>
      </c>
      <c r="DC144" s="158" t="s">
        <v>187</v>
      </c>
      <c r="DD144" s="158" t="s">
        <v>187</v>
      </c>
      <c r="DE144" s="158" t="s">
        <v>187</v>
      </c>
      <c r="DF144" s="158" t="s">
        <v>187</v>
      </c>
      <c r="DG144" s="158" t="s">
        <v>187</v>
      </c>
      <c r="DH144" s="158" t="s">
        <v>187</v>
      </c>
      <c r="DI144" s="158" t="s">
        <v>187</v>
      </c>
      <c r="DJ144" s="140"/>
      <c r="DK144" s="158" t="s">
        <v>187</v>
      </c>
      <c r="DL144" s="158" t="s">
        <v>187</v>
      </c>
      <c r="DM144" s="158" t="s">
        <v>187</v>
      </c>
      <c r="DN144" s="158" t="s">
        <v>187</v>
      </c>
      <c r="DO144" s="158" t="s">
        <v>187</v>
      </c>
      <c r="DP144" s="158" t="s">
        <v>187</v>
      </c>
      <c r="DQ144" s="158" t="s">
        <v>187</v>
      </c>
      <c r="DR144" s="158" t="s">
        <v>187</v>
      </c>
      <c r="DS144" s="158" t="s">
        <v>187</v>
      </c>
      <c r="DT144" s="115"/>
      <c r="DU144" s="158" t="s">
        <v>187</v>
      </c>
      <c r="DV144" s="158" t="s">
        <v>187</v>
      </c>
      <c r="DW144" s="158" t="s">
        <v>187</v>
      </c>
      <c r="DX144" s="158" t="s">
        <v>187</v>
      </c>
      <c r="DY144" s="158" t="s">
        <v>187</v>
      </c>
      <c r="DZ144" s="158" t="s">
        <v>186</v>
      </c>
      <c r="EA144" s="158" t="s">
        <v>187</v>
      </c>
      <c r="EB144" s="158" t="s">
        <v>187</v>
      </c>
      <c r="EC144" s="158" t="s">
        <v>187</v>
      </c>
      <c r="ED144" s="158" t="s">
        <v>187</v>
      </c>
      <c r="EE144" s="158" t="s">
        <v>187</v>
      </c>
      <c r="EF144" s="158" t="s">
        <v>187</v>
      </c>
      <c r="EG144" s="159" t="s">
        <v>187</v>
      </c>
      <c r="EH144" s="140"/>
      <c r="EI144" s="160"/>
    </row>
    <row r="145" ht="63.75" customHeight="1">
      <c r="A145" s="249" t="s">
        <v>407</v>
      </c>
      <c r="B145" s="6"/>
      <c r="C145" s="6"/>
      <c r="D145" s="7"/>
      <c r="E145" s="148" t="s">
        <v>408</v>
      </c>
      <c r="F145" s="147"/>
      <c r="G145" s="148" t="s">
        <v>409</v>
      </c>
      <c r="H145" s="147"/>
      <c r="I145" s="147"/>
      <c r="J145" s="147"/>
      <c r="K145" s="147"/>
      <c r="L145" s="148" t="s">
        <v>410</v>
      </c>
      <c r="M145" s="197"/>
      <c r="N145" s="132"/>
      <c r="O145" s="151"/>
      <c r="P145" s="147"/>
      <c r="Q145" s="148" t="s">
        <v>409</v>
      </c>
      <c r="R145" s="147"/>
      <c r="S145" s="147"/>
      <c r="T145" s="147"/>
      <c r="U145" s="148" t="s">
        <v>411</v>
      </c>
      <c r="V145" s="132"/>
      <c r="W145" s="153"/>
      <c r="X145" s="152" t="s">
        <v>412</v>
      </c>
      <c r="Y145" s="153"/>
      <c r="Z145" s="152" t="s">
        <v>412</v>
      </c>
      <c r="AA145" s="153"/>
      <c r="AB145" s="153"/>
      <c r="AC145" s="155"/>
      <c r="AD145" s="43"/>
      <c r="AE145" s="156"/>
      <c r="AF145" s="152"/>
      <c r="AG145" s="153"/>
      <c r="AH145" s="153"/>
      <c r="AI145" s="172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73"/>
      <c r="AT145" s="161"/>
      <c r="AU145" s="161"/>
      <c r="AV145" s="161"/>
      <c r="AW145" s="161"/>
      <c r="AX145" s="158" t="s">
        <v>413</v>
      </c>
      <c r="AY145" s="161"/>
      <c r="AZ145" s="161"/>
      <c r="BA145" s="158" t="s">
        <v>414</v>
      </c>
      <c r="BB145" s="161"/>
      <c r="BC145" s="173"/>
      <c r="BD145" s="161"/>
      <c r="BE145" s="161"/>
      <c r="BF145" s="158" t="s">
        <v>415</v>
      </c>
      <c r="BG145" s="173"/>
      <c r="BH145" s="161"/>
      <c r="BI145" s="161"/>
      <c r="BJ145" s="158" t="s">
        <v>416</v>
      </c>
      <c r="BK145" s="161"/>
      <c r="BL145" s="158" t="s">
        <v>417</v>
      </c>
      <c r="BM145" s="161"/>
      <c r="BN145" s="161"/>
      <c r="BO145" s="161"/>
      <c r="BP145" s="158" t="s">
        <v>417</v>
      </c>
      <c r="BQ145" s="173"/>
      <c r="BR145" s="158" t="s">
        <v>418</v>
      </c>
      <c r="BS145" s="161"/>
      <c r="BT145" s="161"/>
      <c r="BU145" s="161"/>
      <c r="BV145" s="158" t="s">
        <v>417</v>
      </c>
      <c r="BW145" s="161"/>
      <c r="BX145" s="161"/>
      <c r="BY145" s="173"/>
      <c r="BZ145" s="161"/>
      <c r="CA145" s="161"/>
      <c r="CB145" s="161"/>
      <c r="CC145" s="161"/>
      <c r="CD145" s="161"/>
      <c r="CE145" s="161"/>
      <c r="CF145" s="161"/>
      <c r="CG145" s="161"/>
      <c r="CH145" s="158" t="s">
        <v>419</v>
      </c>
      <c r="CI145" s="158" t="s">
        <v>420</v>
      </c>
      <c r="CJ145" s="161"/>
      <c r="CK145" s="161"/>
      <c r="CL145" s="161"/>
      <c r="CM145" s="161"/>
      <c r="CN145" s="161"/>
      <c r="CO145" s="161"/>
      <c r="CP145" s="161"/>
      <c r="CQ145" s="173"/>
      <c r="CR145" s="161"/>
      <c r="CS145" s="161"/>
      <c r="CT145" s="161"/>
      <c r="CU145" s="161"/>
      <c r="CV145" s="161"/>
      <c r="CW145" s="161"/>
      <c r="CX145" s="161"/>
      <c r="CY145" s="161"/>
      <c r="CZ145" s="201"/>
      <c r="DA145" s="173"/>
      <c r="DB145" s="182"/>
      <c r="DC145" s="161"/>
      <c r="DD145" s="161"/>
      <c r="DE145" s="161"/>
      <c r="DF145" s="161"/>
      <c r="DG145" s="161"/>
      <c r="DH145" s="161"/>
      <c r="DI145" s="161"/>
      <c r="DJ145" s="173"/>
      <c r="DK145" s="161"/>
      <c r="DL145" s="161"/>
      <c r="DM145" s="161"/>
      <c r="DN145" s="161"/>
      <c r="DO145" s="161"/>
      <c r="DP145" s="161"/>
      <c r="DQ145" s="161"/>
      <c r="DR145" s="161"/>
      <c r="DS145" s="161"/>
      <c r="DT145" s="115"/>
      <c r="DU145" s="161"/>
      <c r="DV145" s="161"/>
      <c r="DW145" s="161"/>
      <c r="DX145" s="161"/>
      <c r="DY145" s="161"/>
      <c r="DZ145" s="158" t="s">
        <v>421</v>
      </c>
      <c r="EA145" s="161"/>
      <c r="EB145" s="161"/>
      <c r="EC145" s="161"/>
      <c r="ED145" s="161"/>
      <c r="EE145" s="161"/>
      <c r="EF145" s="161"/>
      <c r="EG145" s="201"/>
      <c r="EH145" s="173"/>
      <c r="EI145" s="182"/>
    </row>
    <row r="146" ht="20.25" customHeight="1">
      <c r="A146" s="249" t="s">
        <v>422</v>
      </c>
      <c r="B146" s="6"/>
      <c r="C146" s="6"/>
      <c r="D146" s="7"/>
      <c r="E146" s="148" t="s">
        <v>186</v>
      </c>
      <c r="F146" s="147"/>
      <c r="G146" s="148" t="s">
        <v>186</v>
      </c>
      <c r="H146" s="147"/>
      <c r="I146" s="147"/>
      <c r="J146" s="147"/>
      <c r="K146" s="147"/>
      <c r="L146" s="148" t="s">
        <v>186</v>
      </c>
      <c r="M146" s="197"/>
      <c r="N146" s="132"/>
      <c r="O146" s="151"/>
      <c r="P146" s="147"/>
      <c r="Q146" s="148" t="s">
        <v>186</v>
      </c>
      <c r="R146" s="147"/>
      <c r="S146" s="147"/>
      <c r="T146" s="147"/>
      <c r="U146" s="148" t="s">
        <v>186</v>
      </c>
      <c r="V146" s="132"/>
      <c r="W146" s="153"/>
      <c r="X146" s="152" t="s">
        <v>187</v>
      </c>
      <c r="Y146" s="153"/>
      <c r="Z146" s="152" t="s">
        <v>187</v>
      </c>
      <c r="AA146" s="153"/>
      <c r="AB146" s="153"/>
      <c r="AC146" s="155"/>
      <c r="AD146" s="43"/>
      <c r="AE146" s="156"/>
      <c r="AF146" s="153"/>
      <c r="AG146" s="153"/>
      <c r="AH146" s="153"/>
      <c r="AI146" s="172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73"/>
      <c r="AT146" s="161"/>
      <c r="AU146" s="161"/>
      <c r="AV146" s="161"/>
      <c r="AW146" s="161"/>
      <c r="AX146" s="158" t="s">
        <v>186</v>
      </c>
      <c r="AY146" s="161"/>
      <c r="AZ146" s="158" t="s">
        <v>187</v>
      </c>
      <c r="BA146" s="158" t="s">
        <v>186</v>
      </c>
      <c r="BB146" s="161"/>
      <c r="BC146" s="173"/>
      <c r="BD146" s="161"/>
      <c r="BE146" s="161"/>
      <c r="BF146" s="158" t="s">
        <v>186</v>
      </c>
      <c r="BG146" s="173"/>
      <c r="BH146" s="161"/>
      <c r="BI146" s="161"/>
      <c r="BJ146" s="158" t="s">
        <v>186</v>
      </c>
      <c r="BK146" s="161"/>
      <c r="BL146" s="158" t="s">
        <v>186</v>
      </c>
      <c r="BM146" s="161"/>
      <c r="BN146" s="161"/>
      <c r="BO146" s="161"/>
      <c r="BP146" s="158" t="s">
        <v>186</v>
      </c>
      <c r="BQ146" s="173"/>
      <c r="BR146" s="158" t="s">
        <v>186</v>
      </c>
      <c r="BS146" s="161"/>
      <c r="BT146" s="161"/>
      <c r="BU146" s="158" t="s">
        <v>186</v>
      </c>
      <c r="BV146" s="158" t="s">
        <v>186</v>
      </c>
      <c r="BW146" s="161"/>
      <c r="BX146" s="161"/>
      <c r="BY146" s="173"/>
      <c r="BZ146" s="161"/>
      <c r="CA146" s="161"/>
      <c r="CB146" s="161"/>
      <c r="CC146" s="161"/>
      <c r="CD146" s="161"/>
      <c r="CE146" s="161"/>
      <c r="CF146" s="161"/>
      <c r="CG146" s="161"/>
      <c r="CH146" s="158" t="s">
        <v>187</v>
      </c>
      <c r="CI146" s="158" t="s">
        <v>186</v>
      </c>
      <c r="CJ146" s="161"/>
      <c r="CK146" s="161"/>
      <c r="CL146" s="161"/>
      <c r="CM146" s="161"/>
      <c r="CN146" s="161"/>
      <c r="CO146" s="161"/>
      <c r="CP146" s="161"/>
      <c r="CQ146" s="173"/>
      <c r="CR146" s="161"/>
      <c r="CS146" s="161"/>
      <c r="CT146" s="161"/>
      <c r="CU146" s="161"/>
      <c r="CV146" s="161"/>
      <c r="CW146" s="161"/>
      <c r="CX146" s="161"/>
      <c r="CY146" s="161"/>
      <c r="CZ146" s="201"/>
      <c r="DA146" s="173"/>
      <c r="DB146" s="182"/>
      <c r="DC146" s="161"/>
      <c r="DD146" s="161"/>
      <c r="DE146" s="161"/>
      <c r="DF146" s="161"/>
      <c r="DG146" s="161"/>
      <c r="DH146" s="161"/>
      <c r="DI146" s="161"/>
      <c r="DJ146" s="173"/>
      <c r="DK146" s="161"/>
      <c r="DL146" s="161"/>
      <c r="DM146" s="161"/>
      <c r="DN146" s="161"/>
      <c r="DO146" s="161"/>
      <c r="DP146" s="161"/>
      <c r="DQ146" s="161"/>
      <c r="DR146" s="161"/>
      <c r="DS146" s="161"/>
      <c r="DT146" s="115"/>
      <c r="DU146" s="161"/>
      <c r="DV146" s="161"/>
      <c r="DW146" s="161"/>
      <c r="DX146" s="161"/>
      <c r="DY146" s="161"/>
      <c r="DZ146" s="158" t="s">
        <v>186</v>
      </c>
      <c r="EA146" s="161"/>
      <c r="EB146" s="161"/>
      <c r="EC146" s="161"/>
      <c r="ED146" s="161"/>
      <c r="EE146" s="161"/>
      <c r="EF146" s="161"/>
      <c r="EG146" s="201"/>
      <c r="EH146" s="173"/>
      <c r="EI146" s="182"/>
    </row>
    <row r="147" ht="21.0" customHeight="1">
      <c r="A147" s="249" t="s">
        <v>423</v>
      </c>
      <c r="B147" s="6"/>
      <c r="C147" s="6"/>
      <c r="D147" s="7"/>
      <c r="E147" s="148" t="s">
        <v>424</v>
      </c>
      <c r="F147" s="147"/>
      <c r="G147" s="148" t="s">
        <v>425</v>
      </c>
      <c r="H147" s="147"/>
      <c r="I147" s="147"/>
      <c r="J147" s="147"/>
      <c r="K147" s="147"/>
      <c r="L147" s="148" t="s">
        <v>426</v>
      </c>
      <c r="M147" s="197"/>
      <c r="N147" s="132"/>
      <c r="O147" s="151"/>
      <c r="P147" s="147"/>
      <c r="Q147" s="148" t="s">
        <v>427</v>
      </c>
      <c r="R147" s="147"/>
      <c r="S147" s="147"/>
      <c r="T147" s="147"/>
      <c r="U147" s="148" t="s">
        <v>428</v>
      </c>
      <c r="V147" s="132"/>
      <c r="W147" s="153"/>
      <c r="X147" s="153"/>
      <c r="Y147" s="153"/>
      <c r="Z147" s="153"/>
      <c r="AA147" s="153"/>
      <c r="AB147" s="153"/>
      <c r="AC147" s="155"/>
      <c r="AD147" s="43"/>
      <c r="AE147" s="156"/>
      <c r="AF147" s="153"/>
      <c r="AG147" s="153"/>
      <c r="AH147" s="153"/>
      <c r="AI147" s="172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73"/>
      <c r="AT147" s="161"/>
      <c r="AU147" s="161"/>
      <c r="AV147" s="161"/>
      <c r="AW147" s="161"/>
      <c r="AX147" s="158" t="s">
        <v>429</v>
      </c>
      <c r="AY147" s="161"/>
      <c r="AZ147" s="161"/>
      <c r="BA147" s="158" t="s">
        <v>430</v>
      </c>
      <c r="BB147" s="161"/>
      <c r="BC147" s="173"/>
      <c r="BD147" s="161"/>
      <c r="BE147" s="161"/>
      <c r="BF147" s="158" t="s">
        <v>431</v>
      </c>
      <c r="BG147" s="173"/>
      <c r="BH147" s="161"/>
      <c r="BI147" s="161"/>
      <c r="BJ147" s="158" t="s">
        <v>432</v>
      </c>
      <c r="BK147" s="161"/>
      <c r="BL147" s="158" t="s">
        <v>433</v>
      </c>
      <c r="BM147" s="161"/>
      <c r="BN147" s="161"/>
      <c r="BO147" s="161"/>
      <c r="BP147" s="158" t="s">
        <v>434</v>
      </c>
      <c r="BQ147" s="173"/>
      <c r="BR147" s="158" t="s">
        <v>435</v>
      </c>
      <c r="BS147" s="161"/>
      <c r="BT147" s="161"/>
      <c r="BU147" s="158" t="s">
        <v>434</v>
      </c>
      <c r="BV147" s="158" t="s">
        <v>436</v>
      </c>
      <c r="BW147" s="161"/>
      <c r="BX147" s="161"/>
      <c r="BY147" s="173"/>
      <c r="BZ147" s="161"/>
      <c r="CA147" s="161"/>
      <c r="CB147" s="161"/>
      <c r="CC147" s="161"/>
      <c r="CD147" s="161"/>
      <c r="CE147" s="161"/>
      <c r="CF147" s="161"/>
      <c r="CG147" s="161"/>
      <c r="CH147" s="158" t="s">
        <v>437</v>
      </c>
      <c r="CI147" s="158" t="s">
        <v>438</v>
      </c>
      <c r="CJ147" s="161"/>
      <c r="CK147" s="161"/>
      <c r="CL147" s="161"/>
      <c r="CM147" s="161"/>
      <c r="CN147" s="161"/>
      <c r="CO147" s="161"/>
      <c r="CP147" s="161"/>
      <c r="CQ147" s="173"/>
      <c r="CR147" s="161"/>
      <c r="CS147" s="161"/>
      <c r="CT147" s="161"/>
      <c r="CU147" s="161"/>
      <c r="CV147" s="161"/>
      <c r="CW147" s="161"/>
      <c r="CX147" s="161"/>
      <c r="CY147" s="161"/>
      <c r="CZ147" s="201"/>
      <c r="DA147" s="173"/>
      <c r="DB147" s="182"/>
      <c r="DC147" s="161"/>
      <c r="DD147" s="161"/>
      <c r="DE147" s="161"/>
      <c r="DF147" s="161"/>
      <c r="DG147" s="161"/>
      <c r="DH147" s="161"/>
      <c r="DI147" s="161"/>
      <c r="DJ147" s="173"/>
      <c r="DK147" s="161"/>
      <c r="DL147" s="161"/>
      <c r="DM147" s="161"/>
      <c r="DN147" s="161"/>
      <c r="DO147" s="161"/>
      <c r="DP147" s="161"/>
      <c r="DQ147" s="161"/>
      <c r="DR147" s="161"/>
      <c r="DS147" s="161"/>
      <c r="DT147" s="115"/>
      <c r="DU147" s="161"/>
      <c r="DV147" s="161"/>
      <c r="DW147" s="161"/>
      <c r="DX147" s="161"/>
      <c r="DY147" s="161"/>
      <c r="DZ147" s="158" t="s">
        <v>439</v>
      </c>
      <c r="EA147" s="161"/>
      <c r="EB147" s="161"/>
      <c r="EC147" s="161"/>
      <c r="ED147" s="161"/>
      <c r="EE147" s="161"/>
      <c r="EF147" s="161"/>
      <c r="EG147" s="201"/>
      <c r="EH147" s="173"/>
      <c r="EI147" s="182"/>
    </row>
    <row r="148" ht="30.75" customHeight="1">
      <c r="A148" s="250" t="s">
        <v>440</v>
      </c>
      <c r="B148" s="6"/>
      <c r="C148" s="6"/>
      <c r="D148" s="7"/>
      <c r="E148" s="148" t="s">
        <v>441</v>
      </c>
      <c r="F148" s="148" t="s">
        <v>441</v>
      </c>
      <c r="G148" s="148" t="s">
        <v>441</v>
      </c>
      <c r="H148" s="251" t="s">
        <v>442</v>
      </c>
      <c r="I148" s="148" t="s">
        <v>441</v>
      </c>
      <c r="J148" s="148" t="s">
        <v>441</v>
      </c>
      <c r="K148" s="251" t="s">
        <v>442</v>
      </c>
      <c r="L148" s="148" t="s">
        <v>441</v>
      </c>
      <c r="M148" s="150" t="s">
        <v>441</v>
      </c>
      <c r="N148" s="252"/>
      <c r="O148" s="253" t="s">
        <v>442</v>
      </c>
      <c r="P148" s="148" t="s">
        <v>441</v>
      </c>
      <c r="Q148" s="148" t="s">
        <v>441</v>
      </c>
      <c r="R148" s="148" t="s">
        <v>441</v>
      </c>
      <c r="S148" s="148" t="s">
        <v>441</v>
      </c>
      <c r="T148" s="251" t="s">
        <v>442</v>
      </c>
      <c r="U148" s="150" t="s">
        <v>441</v>
      </c>
      <c r="V148" s="252"/>
      <c r="W148" s="254" t="s">
        <v>443</v>
      </c>
      <c r="X148" s="152" t="s">
        <v>444</v>
      </c>
      <c r="Y148" s="255" t="s">
        <v>443</v>
      </c>
      <c r="Z148" s="255" t="s">
        <v>443</v>
      </c>
      <c r="AA148" s="152" t="s">
        <v>444</v>
      </c>
      <c r="AB148" s="152" t="s">
        <v>444</v>
      </c>
      <c r="AC148" s="180" t="s">
        <v>444</v>
      </c>
      <c r="AD148" s="43"/>
      <c r="AE148" s="256" t="s">
        <v>443</v>
      </c>
      <c r="AF148" s="257" t="s">
        <v>445</v>
      </c>
      <c r="AG148" s="152" t="s">
        <v>444</v>
      </c>
      <c r="AH148" s="152" t="s">
        <v>441</v>
      </c>
      <c r="AI148" s="157" t="s">
        <v>441</v>
      </c>
      <c r="AJ148" s="158" t="s">
        <v>441</v>
      </c>
      <c r="AK148" s="158" t="s">
        <v>441</v>
      </c>
      <c r="AL148" s="158" t="s">
        <v>441</v>
      </c>
      <c r="AM148" s="258" t="s">
        <v>446</v>
      </c>
      <c r="AN148" s="158" t="s">
        <v>444</v>
      </c>
      <c r="AO148" s="258" t="s">
        <v>446</v>
      </c>
      <c r="AP148" s="158" t="s">
        <v>441</v>
      </c>
      <c r="AQ148" s="158" t="s">
        <v>441</v>
      </c>
      <c r="AR148" s="258" t="s">
        <v>446</v>
      </c>
      <c r="AS148" s="140"/>
      <c r="AT148" s="158" t="s">
        <v>441</v>
      </c>
      <c r="AU148" s="158" t="s">
        <v>441</v>
      </c>
      <c r="AV148" s="158" t="s">
        <v>441</v>
      </c>
      <c r="AW148" s="158" t="s">
        <v>441</v>
      </c>
      <c r="AX148" s="258" t="s">
        <v>446</v>
      </c>
      <c r="AY148" s="158" t="s">
        <v>447</v>
      </c>
      <c r="AZ148" s="259" t="s">
        <v>443</v>
      </c>
      <c r="BA148" s="158" t="s">
        <v>441</v>
      </c>
      <c r="BB148" s="158"/>
      <c r="BC148" s="140"/>
      <c r="BD148" s="158" t="s">
        <v>441</v>
      </c>
      <c r="BE148" s="158" t="s">
        <v>441</v>
      </c>
      <c r="BF148" s="158" t="s">
        <v>441</v>
      </c>
      <c r="BG148" s="140"/>
      <c r="BH148" s="158" t="s">
        <v>441</v>
      </c>
      <c r="BI148" s="158" t="s">
        <v>441</v>
      </c>
      <c r="BJ148" s="158" t="s">
        <v>441</v>
      </c>
      <c r="BK148" s="158" t="s">
        <v>441</v>
      </c>
      <c r="BL148" s="158" t="s">
        <v>441</v>
      </c>
      <c r="BM148" s="158" t="s">
        <v>441</v>
      </c>
      <c r="BN148" s="158" t="s">
        <v>441</v>
      </c>
      <c r="BO148" s="158" t="s">
        <v>441</v>
      </c>
      <c r="BP148" s="158" t="s">
        <v>441</v>
      </c>
      <c r="BQ148" s="140"/>
      <c r="BR148" s="158" t="s">
        <v>441</v>
      </c>
      <c r="BS148" s="158" t="s">
        <v>441</v>
      </c>
      <c r="BT148" s="158" t="s">
        <v>441</v>
      </c>
      <c r="BU148" s="158" t="s">
        <v>441</v>
      </c>
      <c r="BV148" s="158" t="s">
        <v>441</v>
      </c>
      <c r="BW148" s="158" t="s">
        <v>441</v>
      </c>
      <c r="BX148" s="158" t="s">
        <v>441</v>
      </c>
      <c r="BY148" s="140"/>
      <c r="BZ148" s="158" t="s">
        <v>441</v>
      </c>
      <c r="CA148" s="158" t="s">
        <v>441</v>
      </c>
      <c r="CB148" s="158" t="s">
        <v>441</v>
      </c>
      <c r="CC148" s="258" t="s">
        <v>442</v>
      </c>
      <c r="CD148" s="258" t="s">
        <v>442</v>
      </c>
      <c r="CE148" s="158" t="s">
        <v>441</v>
      </c>
      <c r="CF148" s="158" t="s">
        <v>441</v>
      </c>
      <c r="CG148" s="258" t="s">
        <v>442</v>
      </c>
      <c r="CH148" s="158" t="s">
        <v>441</v>
      </c>
      <c r="CI148" s="158" t="s">
        <v>441</v>
      </c>
      <c r="CJ148" s="158" t="s">
        <v>441</v>
      </c>
      <c r="CK148" s="258" t="s">
        <v>442</v>
      </c>
      <c r="CL148" s="158" t="s">
        <v>441</v>
      </c>
      <c r="CM148" s="158" t="s">
        <v>441</v>
      </c>
      <c r="CN148" s="158" t="s">
        <v>441</v>
      </c>
      <c r="CO148" s="158" t="s">
        <v>441</v>
      </c>
      <c r="CP148" s="158" t="s">
        <v>441</v>
      </c>
      <c r="CQ148" s="140"/>
      <c r="CR148" s="158" t="s">
        <v>444</v>
      </c>
      <c r="CS148" s="260" t="s">
        <v>441</v>
      </c>
      <c r="CT148" s="260" t="s">
        <v>441</v>
      </c>
      <c r="CU148" s="158" t="s">
        <v>441</v>
      </c>
      <c r="CV148" s="260" t="s">
        <v>441</v>
      </c>
      <c r="CW148" s="258" t="s">
        <v>442</v>
      </c>
      <c r="CX148" s="258" t="s">
        <v>442</v>
      </c>
      <c r="CY148" s="158" t="s">
        <v>444</v>
      </c>
      <c r="CZ148" s="159" t="s">
        <v>441</v>
      </c>
      <c r="DA148" s="140"/>
      <c r="DB148" s="160" t="s">
        <v>441</v>
      </c>
      <c r="DC148" s="158" t="s">
        <v>441</v>
      </c>
      <c r="DD148" s="158" t="s">
        <v>441</v>
      </c>
      <c r="DE148" s="158" t="s">
        <v>441</v>
      </c>
      <c r="DF148" s="158" t="s">
        <v>441</v>
      </c>
      <c r="DG148" s="258" t="s">
        <v>442</v>
      </c>
      <c r="DH148" s="158" t="s">
        <v>441</v>
      </c>
      <c r="DI148" s="158" t="s">
        <v>441</v>
      </c>
      <c r="DJ148" s="140"/>
      <c r="DK148" s="158" t="s">
        <v>441</v>
      </c>
      <c r="DL148" s="158" t="s">
        <v>441</v>
      </c>
      <c r="DM148" s="158" t="s">
        <v>441</v>
      </c>
      <c r="DN148" s="158" t="s">
        <v>441</v>
      </c>
      <c r="DO148" s="158" t="s">
        <v>441</v>
      </c>
      <c r="DP148" s="158" t="s">
        <v>441</v>
      </c>
      <c r="DQ148" s="158" t="s">
        <v>441</v>
      </c>
      <c r="DR148" s="158" t="s">
        <v>441</v>
      </c>
      <c r="DS148" s="158" t="s">
        <v>441</v>
      </c>
      <c r="DT148" s="115"/>
      <c r="DU148" s="158" t="s">
        <v>441</v>
      </c>
      <c r="DV148" s="158" t="s">
        <v>441</v>
      </c>
      <c r="DW148" s="158" t="s">
        <v>441</v>
      </c>
      <c r="DX148" s="260" t="s">
        <v>441</v>
      </c>
      <c r="DY148" s="158" t="s">
        <v>441</v>
      </c>
      <c r="DZ148" s="260" t="s">
        <v>441</v>
      </c>
      <c r="EA148" s="158" t="s">
        <v>441</v>
      </c>
      <c r="EB148" s="158" t="s">
        <v>441</v>
      </c>
      <c r="EC148" s="158" t="s">
        <v>441</v>
      </c>
      <c r="ED148" s="158" t="s">
        <v>441</v>
      </c>
      <c r="EE148" s="158" t="s">
        <v>441</v>
      </c>
      <c r="EF148" s="158" t="s">
        <v>441</v>
      </c>
      <c r="EG148" s="159" t="s">
        <v>441</v>
      </c>
      <c r="EH148" s="140"/>
      <c r="EI148" s="160"/>
    </row>
    <row r="149" ht="15.75" customHeight="1">
      <c r="A149" s="250" t="s">
        <v>448</v>
      </c>
      <c r="B149" s="6"/>
      <c r="C149" s="6"/>
      <c r="D149" s="7"/>
      <c r="E149" s="147"/>
      <c r="F149" s="147"/>
      <c r="G149" s="148"/>
      <c r="H149" s="261"/>
      <c r="I149" s="147"/>
      <c r="J149" s="147"/>
      <c r="K149" s="147"/>
      <c r="L149" s="147"/>
      <c r="M149" s="197"/>
      <c r="N149" s="262"/>
      <c r="O149" s="151"/>
      <c r="P149" s="147"/>
      <c r="Q149" s="148"/>
      <c r="R149" s="261"/>
      <c r="S149" s="147"/>
      <c r="T149" s="147"/>
      <c r="U149" s="197"/>
      <c r="V149" s="262"/>
      <c r="W149" s="156"/>
      <c r="X149" s="153"/>
      <c r="Y149" s="153"/>
      <c r="Z149" s="153"/>
      <c r="AA149" s="154"/>
      <c r="AB149" s="154"/>
      <c r="AC149" s="150"/>
      <c r="AD149" s="263"/>
      <c r="AE149" s="156"/>
      <c r="AF149" s="153"/>
      <c r="AG149" s="153"/>
      <c r="AH149" s="153"/>
      <c r="AI149" s="264">
        <v>43963.0</v>
      </c>
      <c r="AJ149" s="265">
        <v>43963.0</v>
      </c>
      <c r="AK149" s="265">
        <v>43963.0</v>
      </c>
      <c r="AL149" s="161"/>
      <c r="AM149" s="161"/>
      <c r="AN149" s="265">
        <v>43964.0</v>
      </c>
      <c r="AO149" s="161"/>
      <c r="AP149" s="265">
        <v>43964.0</v>
      </c>
      <c r="AQ149" s="265">
        <v>43963.0</v>
      </c>
      <c r="AR149" s="265"/>
      <c r="AS149" s="266"/>
      <c r="AT149" s="265">
        <v>43967.0</v>
      </c>
      <c r="AU149" s="265">
        <v>43966.0</v>
      </c>
      <c r="AV149" s="265">
        <v>43966.0</v>
      </c>
      <c r="AW149" s="265">
        <v>43966.0</v>
      </c>
      <c r="AX149" s="161"/>
      <c r="AY149" s="265">
        <v>43966.0</v>
      </c>
      <c r="AZ149" s="161"/>
      <c r="BA149" s="267">
        <v>43966.0</v>
      </c>
      <c r="BB149" s="267">
        <v>43966.0</v>
      </c>
      <c r="BC149" s="173"/>
      <c r="BD149" s="161"/>
      <c r="BE149" s="268"/>
      <c r="BF149" s="268">
        <v>43970.0</v>
      </c>
      <c r="BG149" s="173"/>
      <c r="BH149" s="161"/>
      <c r="BI149" s="161"/>
      <c r="BJ149" s="161"/>
      <c r="BK149" s="161"/>
      <c r="BL149" s="161"/>
      <c r="BM149" s="161"/>
      <c r="BN149" s="268">
        <v>43971.0</v>
      </c>
      <c r="BO149" s="161"/>
      <c r="BP149" s="161"/>
      <c r="BQ149" s="173"/>
      <c r="BR149" s="161"/>
      <c r="BS149" s="161"/>
      <c r="BT149" s="161"/>
      <c r="BU149" s="161"/>
      <c r="BV149" s="161"/>
      <c r="BW149" s="161"/>
      <c r="BX149" s="161"/>
      <c r="BY149" s="173"/>
      <c r="BZ149" s="161"/>
      <c r="CA149" s="265">
        <v>43974.0</v>
      </c>
      <c r="CB149" s="265">
        <v>43974.0</v>
      </c>
      <c r="CC149" s="161"/>
      <c r="CD149" s="161"/>
      <c r="CE149" s="265">
        <v>43974.0</v>
      </c>
      <c r="CF149" s="265">
        <v>43974.0</v>
      </c>
      <c r="CG149" s="161"/>
      <c r="CH149" s="265">
        <v>43974.0</v>
      </c>
      <c r="CI149" s="265">
        <v>43975.0</v>
      </c>
      <c r="CJ149" s="265">
        <v>43974.0</v>
      </c>
      <c r="CK149" s="161"/>
      <c r="CL149" s="265">
        <v>43974.0</v>
      </c>
      <c r="CM149" s="265">
        <v>43974.0</v>
      </c>
      <c r="CN149" s="265">
        <v>43974.0</v>
      </c>
      <c r="CO149" s="265">
        <v>43975.0</v>
      </c>
      <c r="CP149" s="265">
        <v>43975.0</v>
      </c>
      <c r="CQ149" s="173"/>
      <c r="CR149" s="265">
        <v>43975.0</v>
      </c>
      <c r="CS149" s="265">
        <v>43980.0</v>
      </c>
      <c r="CT149" s="265">
        <v>43985.0</v>
      </c>
      <c r="CU149" s="158" t="s">
        <v>449</v>
      </c>
      <c r="CV149" s="265">
        <v>43976.0</v>
      </c>
      <c r="CW149" s="161"/>
      <c r="CX149" s="161"/>
      <c r="CY149" s="265">
        <v>43976.0</v>
      </c>
      <c r="CZ149" s="201"/>
      <c r="DA149" s="173"/>
      <c r="DB149" s="269">
        <v>43983.0</v>
      </c>
      <c r="DC149" s="265">
        <v>43978.0</v>
      </c>
      <c r="DD149" s="265">
        <v>43983.0</v>
      </c>
      <c r="DE149" s="265">
        <v>43978.0</v>
      </c>
      <c r="DF149" s="265">
        <v>43978.0</v>
      </c>
      <c r="DG149" s="161"/>
      <c r="DH149" s="265">
        <v>43978.0</v>
      </c>
      <c r="DI149" s="265">
        <v>43978.0</v>
      </c>
      <c r="DJ149" s="266"/>
      <c r="DK149" s="265">
        <v>43979.0</v>
      </c>
      <c r="DL149" s="265">
        <v>43979.0</v>
      </c>
      <c r="DM149" s="158" t="s">
        <v>450</v>
      </c>
      <c r="DN149" s="265">
        <v>43979.0</v>
      </c>
      <c r="DO149" s="265">
        <v>43979.0</v>
      </c>
      <c r="DP149" s="265">
        <v>43979.0</v>
      </c>
      <c r="DQ149" s="265">
        <v>43980.0</v>
      </c>
      <c r="DR149" s="265">
        <v>43979.0</v>
      </c>
      <c r="DS149" s="265">
        <v>43979.0</v>
      </c>
      <c r="DT149" s="115"/>
      <c r="DU149" s="265">
        <v>43982.0</v>
      </c>
      <c r="DV149" s="265">
        <v>43982.0</v>
      </c>
      <c r="DW149" s="265">
        <v>43983.0</v>
      </c>
      <c r="DX149" s="265">
        <v>43991.0</v>
      </c>
      <c r="DY149" s="265">
        <v>43982.0</v>
      </c>
      <c r="DZ149" s="158" t="s">
        <v>451</v>
      </c>
      <c r="EA149" s="158" t="s">
        <v>450</v>
      </c>
      <c r="EB149" s="265">
        <v>43982.0</v>
      </c>
      <c r="EC149" s="265">
        <v>43983.0</v>
      </c>
      <c r="ED149" s="265">
        <v>43983.0</v>
      </c>
      <c r="EE149" s="265">
        <v>43983.0</v>
      </c>
      <c r="EF149" s="265">
        <v>43982.0</v>
      </c>
      <c r="EG149" s="270">
        <v>43983.0</v>
      </c>
      <c r="EH149" s="266"/>
      <c r="EI149" s="269"/>
    </row>
    <row r="150" ht="15.75" customHeight="1">
      <c r="A150" s="271"/>
      <c r="B150" s="271"/>
      <c r="C150" s="271"/>
      <c r="D150" s="271"/>
      <c r="E150" s="272"/>
      <c r="F150" s="272"/>
      <c r="I150" s="272"/>
      <c r="J150" s="272"/>
      <c r="K150" s="272"/>
      <c r="L150" s="272"/>
      <c r="M150" s="66" t="s">
        <v>452</v>
      </c>
      <c r="N150" s="273">
        <f>AVERAGE(E141:M141)</f>
        <v>0.8281508894</v>
      </c>
      <c r="O150" s="272"/>
      <c r="P150" s="272"/>
      <c r="S150" s="272"/>
      <c r="T150" s="272"/>
      <c r="U150" s="66" t="s">
        <v>452</v>
      </c>
      <c r="V150" s="274">
        <f>AVERAGE(O141:U141)</f>
        <v>0.8502796765</v>
      </c>
      <c r="W150" s="275"/>
      <c r="X150" s="275"/>
      <c r="Y150" s="275"/>
      <c r="Z150" s="275"/>
      <c r="AA150" s="276"/>
      <c r="AB150" s="276"/>
      <c r="AC150" s="66" t="s">
        <v>452</v>
      </c>
      <c r="AD150" s="277">
        <f>AVERAGE(W141:AC141)</f>
        <v>0.7222960064</v>
      </c>
      <c r="AE150" s="275"/>
      <c r="AF150" s="275"/>
      <c r="AG150" s="275"/>
      <c r="AH150" s="275"/>
      <c r="AI150" s="278"/>
      <c r="AJ150" s="278"/>
      <c r="AK150" s="278"/>
      <c r="AL150" s="278"/>
      <c r="AM150" s="278"/>
      <c r="AN150" s="278"/>
      <c r="AO150" s="278"/>
      <c r="AP150" s="278"/>
      <c r="AQ150" s="278"/>
      <c r="AR150" s="66" t="s">
        <v>452</v>
      </c>
      <c r="AS150" s="237">
        <f>AVERAGE(AE141:AR141)</f>
        <v>0.8405918998</v>
      </c>
      <c r="AT150" s="278"/>
      <c r="AU150" s="278"/>
      <c r="AV150" s="278"/>
      <c r="AW150" s="278"/>
      <c r="AX150" s="278"/>
      <c r="AY150" s="278"/>
      <c r="AZ150" s="278"/>
      <c r="BA150" s="278"/>
      <c r="BB150" s="66" t="s">
        <v>452</v>
      </c>
      <c r="BC150" s="237">
        <f>AVERAGE(AT141:BB141)</f>
        <v>0.8266027277</v>
      </c>
      <c r="BD150" s="278"/>
      <c r="BE150" s="278"/>
      <c r="BF150" s="66" t="s">
        <v>452</v>
      </c>
      <c r="BG150" s="237">
        <f>AVERAGE(BD141:BF141)</f>
        <v>0.9093567251</v>
      </c>
      <c r="BH150" s="278"/>
      <c r="BI150" s="278"/>
      <c r="BJ150" s="278"/>
      <c r="BK150" s="278"/>
      <c r="BL150" s="278"/>
      <c r="BM150" s="278"/>
      <c r="BN150" s="278"/>
      <c r="BO150" s="278"/>
      <c r="BP150" s="66" t="s">
        <v>452</v>
      </c>
      <c r="BQ150" s="237">
        <f>AVERAGE(BH141:BP141)</f>
        <v>0.9161793372</v>
      </c>
      <c r="BR150" s="278"/>
      <c r="BS150" s="278"/>
      <c r="BT150" s="278"/>
      <c r="BU150" s="278"/>
      <c r="BV150" s="278"/>
      <c r="BW150" s="278"/>
      <c r="BX150" s="66" t="s">
        <v>452</v>
      </c>
      <c r="BY150" s="237">
        <f>AVERAGE(BR141:BX141)</f>
        <v>0.9200488154</v>
      </c>
      <c r="CA150" s="278"/>
      <c r="CB150" s="278"/>
      <c r="CC150" s="278"/>
      <c r="CD150" s="278"/>
      <c r="CE150" s="278"/>
      <c r="CF150" s="278"/>
      <c r="CG150" s="278"/>
      <c r="CH150" s="278"/>
      <c r="CI150" s="278"/>
      <c r="CJ150" s="278"/>
      <c r="CK150" s="278"/>
      <c r="CL150" s="278"/>
      <c r="CM150" s="278"/>
      <c r="CN150" s="278"/>
      <c r="CO150" s="278"/>
      <c r="CP150" s="66" t="s">
        <v>452</v>
      </c>
      <c r="CQ150" s="279">
        <f>AVERAGE(BZ141:CP141)</f>
        <v>0.7692091178</v>
      </c>
      <c r="CR150" s="278"/>
      <c r="CS150" s="278"/>
      <c r="CT150" s="278"/>
      <c r="CU150" s="278"/>
      <c r="CV150" s="278"/>
      <c r="CW150" s="278"/>
      <c r="CX150" s="278"/>
      <c r="CY150" s="278"/>
      <c r="CZ150" s="66" t="s">
        <v>452</v>
      </c>
      <c r="DA150" s="280">
        <f>AVERAGE(CR141:CZ141)</f>
        <v>0.8073582569</v>
      </c>
      <c r="DB150" s="278"/>
      <c r="DC150" s="278"/>
      <c r="DD150" s="278"/>
      <c r="DE150" s="278"/>
      <c r="DF150" s="278"/>
      <c r="DG150" s="278"/>
      <c r="DH150" s="278"/>
      <c r="DI150" s="66" t="s">
        <v>452</v>
      </c>
      <c r="DJ150" s="280">
        <f>AVERAGE(DB141:DI141)</f>
        <v>0.8607607729</v>
      </c>
      <c r="DK150" s="278"/>
      <c r="DL150" s="278"/>
      <c r="DM150" s="278"/>
      <c r="DN150" s="278"/>
      <c r="DO150" s="278"/>
      <c r="DP150" s="278"/>
      <c r="DQ150" s="278"/>
      <c r="DR150" s="278"/>
      <c r="DS150" s="66" t="s">
        <v>452</v>
      </c>
      <c r="DT150" s="280">
        <f>AVERAGE(DK141:DS141)</f>
        <v>0.877377025</v>
      </c>
      <c r="DU150" s="278"/>
      <c r="DV150" s="278"/>
      <c r="DW150" s="278"/>
      <c r="DX150" s="278"/>
      <c r="DY150" s="278"/>
      <c r="DZ150" s="278"/>
      <c r="EA150" s="278"/>
      <c r="EB150" s="278"/>
      <c r="EC150" s="278"/>
      <c r="ED150" s="278"/>
      <c r="EE150" s="278"/>
      <c r="EG150" s="66" t="s">
        <v>452</v>
      </c>
      <c r="EH150" s="280">
        <f>AVERAGE(DU141:EG141)</f>
        <v>0.88857516</v>
      </c>
      <c r="EI150" s="278"/>
    </row>
    <row r="151" ht="15.75" customHeight="1">
      <c r="A151" s="281"/>
      <c r="B151" s="281"/>
      <c r="C151" s="281"/>
      <c r="D151" s="271"/>
      <c r="E151" s="272"/>
      <c r="F151" s="272"/>
      <c r="I151" s="272"/>
      <c r="J151" s="272"/>
      <c r="K151" s="272"/>
      <c r="L151" s="272"/>
      <c r="M151" s="282" t="s">
        <v>453</v>
      </c>
      <c r="N151" s="283">
        <f>COUNTA(E2:M3)</f>
        <v>9</v>
      </c>
      <c r="O151" s="272"/>
      <c r="P151" s="272"/>
      <c r="S151" s="272"/>
      <c r="T151" s="272"/>
      <c r="U151" s="282" t="s">
        <v>453</v>
      </c>
      <c r="V151" s="284">
        <f>COUNTA(O2:U3)</f>
        <v>7</v>
      </c>
      <c r="W151" s="275"/>
      <c r="X151" s="275"/>
      <c r="Y151" s="275"/>
      <c r="Z151" s="275"/>
      <c r="AA151" s="276"/>
      <c r="AB151" s="276"/>
      <c r="AC151" s="282" t="s">
        <v>453</v>
      </c>
      <c r="AD151" s="284">
        <f>COUNTA(W2:AC3)</f>
        <v>7</v>
      </c>
      <c r="AE151" s="275"/>
      <c r="AF151" s="275"/>
      <c r="AG151" s="275"/>
      <c r="AH151" s="275"/>
      <c r="AI151" s="278"/>
      <c r="AJ151" s="278"/>
      <c r="AK151" s="278"/>
      <c r="AL151" s="278"/>
      <c r="AM151" s="278"/>
      <c r="AN151" s="278"/>
      <c r="AO151" s="278"/>
      <c r="AP151" s="278"/>
      <c r="AQ151" s="278"/>
      <c r="AR151" s="282" t="s">
        <v>453</v>
      </c>
      <c r="AS151" s="161">
        <f>COUNTA(AE2:AR3)</f>
        <v>14</v>
      </c>
      <c r="AT151" s="278"/>
      <c r="AU151" s="278"/>
      <c r="AV151" s="278"/>
      <c r="AW151" s="278"/>
      <c r="AX151" s="278"/>
      <c r="AY151" s="278"/>
      <c r="AZ151" s="278"/>
      <c r="BA151" s="278"/>
      <c r="BB151" s="282" t="s">
        <v>453</v>
      </c>
      <c r="BC151" s="161">
        <f>COUNTA(AT2:BB3)</f>
        <v>9</v>
      </c>
      <c r="BD151" s="278"/>
      <c r="BE151" s="278"/>
      <c r="BF151" s="282" t="s">
        <v>453</v>
      </c>
      <c r="BG151" s="161">
        <f>COUNTA(BD2:BF3)</f>
        <v>3</v>
      </c>
      <c r="BH151" s="278"/>
      <c r="BI151" s="278"/>
      <c r="BJ151" s="278"/>
      <c r="BK151" s="278"/>
      <c r="BL151" s="278"/>
      <c r="BM151" s="278"/>
      <c r="BN151" s="278"/>
      <c r="BO151" s="278"/>
      <c r="BP151" s="282" t="s">
        <v>453</v>
      </c>
      <c r="BQ151" s="161">
        <f>COUNTA(BH2:BP3)</f>
        <v>9</v>
      </c>
      <c r="BR151" s="278"/>
      <c r="BS151" s="278"/>
      <c r="BT151" s="278"/>
      <c r="BU151" s="278"/>
      <c r="BV151" s="278"/>
      <c r="BW151" s="278"/>
      <c r="BX151" s="282" t="s">
        <v>453</v>
      </c>
      <c r="BY151" s="161">
        <f>COUNTA(BR2:BX3)</f>
        <v>7</v>
      </c>
      <c r="CA151" s="278"/>
      <c r="CB151" s="278"/>
      <c r="CC151" s="278"/>
      <c r="CD151" s="278"/>
      <c r="CE151" s="278"/>
      <c r="CF151" s="278"/>
      <c r="CG151" s="278"/>
      <c r="CH151" s="278"/>
      <c r="CI151" s="278"/>
      <c r="CJ151" s="278"/>
      <c r="CK151" s="278"/>
      <c r="CL151" s="278"/>
      <c r="CM151" s="278"/>
      <c r="CN151" s="278"/>
      <c r="CO151" s="278"/>
      <c r="CP151" s="282" t="s">
        <v>453</v>
      </c>
      <c r="CQ151" s="170">
        <f>COUNTA(BZ2:CP3)</f>
        <v>17</v>
      </c>
      <c r="CR151" s="278"/>
      <c r="CS151" s="278"/>
      <c r="CT151" s="278"/>
      <c r="CU151" s="278"/>
      <c r="CV151" s="278"/>
      <c r="CW151" s="278"/>
      <c r="CX151" s="278"/>
      <c r="CY151" s="278"/>
      <c r="CZ151" s="282" t="s">
        <v>453</v>
      </c>
      <c r="DA151" s="170">
        <f>COUNTA(CR2:CZ3)</f>
        <v>9</v>
      </c>
      <c r="DB151" s="278"/>
      <c r="DC151" s="278"/>
      <c r="DD151" s="278"/>
      <c r="DE151" s="278"/>
      <c r="DF151" s="278"/>
      <c r="DG151" s="278"/>
      <c r="DH151" s="278"/>
      <c r="DI151" s="282" t="s">
        <v>453</v>
      </c>
      <c r="DJ151" s="170">
        <f>COUNTA(DB2:DI3)</f>
        <v>8</v>
      </c>
      <c r="DK151" s="278"/>
      <c r="DL151" s="278"/>
      <c r="DM151" s="278"/>
      <c r="DN151" s="278"/>
      <c r="DO151" s="278"/>
      <c r="DP151" s="278"/>
      <c r="DQ151" s="278"/>
      <c r="DR151" s="278"/>
      <c r="DS151" s="282" t="s">
        <v>453</v>
      </c>
      <c r="DT151" s="170">
        <f>COUNTA(DK2:DS3)</f>
        <v>9</v>
      </c>
      <c r="DU151" s="278"/>
      <c r="DV151" s="278"/>
      <c r="DW151" s="278"/>
      <c r="DX151" s="278"/>
      <c r="DY151" s="278"/>
      <c r="DZ151" s="278"/>
      <c r="EA151" s="278"/>
      <c r="EB151" s="278"/>
      <c r="EC151" s="278"/>
      <c r="ED151" s="278"/>
      <c r="EE151" s="278"/>
      <c r="EG151" s="282" t="s">
        <v>453</v>
      </c>
      <c r="EH151" s="170">
        <f>COUNTA(DU2:EG3)</f>
        <v>13</v>
      </c>
      <c r="EI151" s="278"/>
    </row>
    <row r="152" ht="15.75" customHeight="1">
      <c r="A152" s="281"/>
      <c r="B152" s="281"/>
      <c r="C152" s="281"/>
      <c r="D152" s="271"/>
      <c r="E152" s="272"/>
      <c r="F152" s="272"/>
      <c r="I152" s="272"/>
      <c r="J152" s="272"/>
      <c r="K152" s="272"/>
      <c r="L152" s="272"/>
      <c r="M152" s="285" t="s">
        <v>34</v>
      </c>
      <c r="N152" s="286">
        <f>SUM(E4:M4)</f>
        <v>0.02431712963</v>
      </c>
      <c r="O152" s="272"/>
      <c r="P152" s="272"/>
      <c r="S152" s="272"/>
      <c r="T152" s="272"/>
      <c r="U152" s="285" t="s">
        <v>34</v>
      </c>
      <c r="V152" s="287">
        <f>SUM(O4:U4)</f>
        <v>0.01819444444</v>
      </c>
      <c r="W152" s="275"/>
      <c r="X152" s="275"/>
      <c r="Y152" s="275"/>
      <c r="Z152" s="275"/>
      <c r="AA152" s="276"/>
      <c r="AB152" s="276"/>
      <c r="AC152" s="285" t="s">
        <v>34</v>
      </c>
      <c r="AD152" s="287">
        <f>SUM(W4:AC4)</f>
        <v>0.03950231481</v>
      </c>
      <c r="AE152" s="275"/>
      <c r="AF152" s="275"/>
      <c r="AG152" s="275"/>
      <c r="AH152" s="275"/>
      <c r="AI152" s="278"/>
      <c r="AJ152" s="278"/>
      <c r="AK152" s="278"/>
      <c r="AL152" s="278"/>
      <c r="AM152" s="278"/>
      <c r="AN152" s="278"/>
      <c r="AO152" s="278"/>
      <c r="AP152" s="278"/>
      <c r="AQ152" s="278"/>
      <c r="AR152" s="285" t="s">
        <v>34</v>
      </c>
      <c r="AS152" s="288">
        <f>SUM(AE4:AR4)</f>
        <v>0.05517361111</v>
      </c>
      <c r="AT152" s="278"/>
      <c r="AU152" s="278"/>
      <c r="AV152" s="278"/>
      <c r="AW152" s="278"/>
      <c r="AX152" s="278"/>
      <c r="AY152" s="278"/>
      <c r="AZ152" s="278"/>
      <c r="BA152" s="278"/>
      <c r="BB152" s="285" t="s">
        <v>34</v>
      </c>
      <c r="BC152" s="289">
        <f>SUM(AT4:BB4)</f>
        <v>0.05585648148</v>
      </c>
      <c r="BD152" s="278"/>
      <c r="BE152" s="278"/>
      <c r="BF152" s="285" t="s">
        <v>34</v>
      </c>
      <c r="BG152" s="289">
        <f>SUM(BD4:BF4)</f>
        <v>0.0131712963</v>
      </c>
      <c r="BH152" s="278"/>
      <c r="BI152" s="278"/>
      <c r="BJ152" s="278"/>
      <c r="BK152" s="278"/>
      <c r="BL152" s="278"/>
      <c r="BM152" s="278"/>
      <c r="BN152" s="278"/>
      <c r="BO152" s="278"/>
      <c r="BP152" s="285" t="s">
        <v>34</v>
      </c>
      <c r="BQ152" s="289">
        <f>SUM(BH4:BP4)</f>
        <v>0.06391203704</v>
      </c>
      <c r="BR152" s="278"/>
      <c r="BS152" s="278"/>
      <c r="BT152" s="278"/>
      <c r="BU152" s="278"/>
      <c r="BV152" s="278"/>
      <c r="BW152" s="278"/>
      <c r="BX152" s="285" t="s">
        <v>34</v>
      </c>
      <c r="BY152" s="289">
        <f>SUM(BR4:BX4)</f>
        <v>0.03635416667</v>
      </c>
      <c r="BZ152" s="278"/>
      <c r="CA152" s="278"/>
      <c r="CB152" s="278"/>
      <c r="CC152" s="278"/>
      <c r="CD152" s="278"/>
      <c r="CE152" s="278"/>
      <c r="CF152" s="278"/>
      <c r="CG152" s="278"/>
      <c r="CH152" s="278"/>
      <c r="CI152" s="278"/>
      <c r="CJ152" s="278"/>
      <c r="CK152" s="278"/>
      <c r="CL152" s="278"/>
      <c r="CM152" s="278"/>
      <c r="CN152" s="278"/>
      <c r="CO152" s="278"/>
      <c r="CP152" s="285" t="s">
        <v>34</v>
      </c>
      <c r="CQ152" s="290">
        <f>SUM(BZ4:CP4)</f>
        <v>0.05449074074</v>
      </c>
      <c r="CR152" s="278"/>
      <c r="CS152" s="278"/>
      <c r="CT152" s="278"/>
      <c r="CU152" s="278"/>
      <c r="CV152" s="278"/>
      <c r="CW152" s="278"/>
      <c r="CX152" s="278"/>
      <c r="CY152" s="278"/>
      <c r="CZ152" s="285" t="s">
        <v>34</v>
      </c>
      <c r="DA152" s="290">
        <f>SUM(CR4:CZ4)</f>
        <v>0.04530092593</v>
      </c>
      <c r="DB152" s="278"/>
      <c r="DC152" s="278"/>
      <c r="DD152" s="278"/>
      <c r="DE152" s="278"/>
      <c r="DF152" s="278"/>
      <c r="DG152" s="278"/>
      <c r="DH152" s="278"/>
      <c r="DI152" s="285" t="s">
        <v>34</v>
      </c>
      <c r="DJ152" s="290">
        <f>SUM(DB4:DI4)</f>
        <v>0.04010416667</v>
      </c>
      <c r="DK152" s="278"/>
      <c r="DL152" s="278"/>
      <c r="DM152" s="278"/>
      <c r="DN152" s="278"/>
      <c r="DO152" s="278"/>
      <c r="DP152" s="278"/>
      <c r="DQ152" s="278"/>
      <c r="DR152" s="278"/>
      <c r="DS152" s="285" t="s">
        <v>34</v>
      </c>
      <c r="DT152" s="290">
        <f>SUM(DK4:DS4)</f>
        <v>0.04641203704</v>
      </c>
      <c r="DU152" s="278"/>
      <c r="DV152" s="278"/>
      <c r="DW152" s="278"/>
      <c r="DX152" s="278"/>
      <c r="DY152" s="278"/>
      <c r="DZ152" s="278"/>
      <c r="EA152" s="278"/>
      <c r="EB152" s="278"/>
      <c r="EC152" s="278"/>
      <c r="ED152" s="278"/>
      <c r="EE152" s="278"/>
      <c r="EG152" s="285" t="s">
        <v>34</v>
      </c>
      <c r="EH152" s="290">
        <f>SUM(DU4:EG4)</f>
        <v>0.06445601852</v>
      </c>
      <c r="EI152" s="278"/>
    </row>
    <row r="153" ht="15.75" customHeight="1">
      <c r="A153" s="281"/>
      <c r="B153" s="281"/>
      <c r="C153" s="281"/>
      <c r="D153" s="271"/>
      <c r="E153" s="272"/>
      <c r="F153" s="272"/>
      <c r="I153" s="272"/>
      <c r="J153" s="272"/>
      <c r="K153" s="272"/>
      <c r="L153" s="272"/>
      <c r="M153" s="149" t="s">
        <v>454</v>
      </c>
      <c r="N153" s="152">
        <v>0.0</v>
      </c>
      <c r="O153" s="272"/>
      <c r="P153" s="272"/>
      <c r="S153" s="272"/>
      <c r="T153" s="272"/>
      <c r="U153" s="149" t="s">
        <v>454</v>
      </c>
      <c r="V153" s="227">
        <v>1.0</v>
      </c>
      <c r="W153" s="275"/>
      <c r="X153" s="275"/>
      <c r="Y153" s="275"/>
      <c r="Z153" s="275"/>
      <c r="AA153" s="276"/>
      <c r="AB153" s="276"/>
      <c r="AC153" s="149" t="s">
        <v>454</v>
      </c>
      <c r="AD153" s="152">
        <v>0.0</v>
      </c>
      <c r="AE153" s="275"/>
      <c r="AF153" s="275"/>
      <c r="AG153" s="275"/>
      <c r="AH153" s="275"/>
      <c r="AI153" s="278"/>
      <c r="AJ153" s="278"/>
      <c r="AK153" s="278"/>
      <c r="AL153" s="278"/>
      <c r="AM153" s="278"/>
      <c r="AN153" s="278"/>
      <c r="AO153" s="278"/>
      <c r="AP153" s="278"/>
      <c r="AQ153" s="278"/>
      <c r="AR153" s="149" t="s">
        <v>454</v>
      </c>
      <c r="AS153" s="158">
        <v>2.0</v>
      </c>
      <c r="AT153" s="278"/>
      <c r="AU153" s="278"/>
      <c r="AV153" s="278"/>
      <c r="AW153" s="278"/>
      <c r="AX153" s="278"/>
      <c r="AY153" s="278"/>
      <c r="AZ153" s="278"/>
      <c r="BA153" s="278"/>
      <c r="BB153" s="149" t="s">
        <v>454</v>
      </c>
      <c r="BC153" s="158">
        <v>3.0</v>
      </c>
      <c r="BD153" s="278"/>
      <c r="BE153" s="278"/>
      <c r="BF153" s="149" t="s">
        <v>454</v>
      </c>
      <c r="BG153" s="158">
        <v>0.0</v>
      </c>
      <c r="BH153" s="278"/>
      <c r="BI153" s="278"/>
      <c r="BJ153" s="278"/>
      <c r="BK153" s="278"/>
      <c r="BL153" s="278"/>
      <c r="BM153" s="278"/>
      <c r="BN153" s="278"/>
      <c r="BO153" s="278"/>
      <c r="BP153" s="149" t="s">
        <v>454</v>
      </c>
      <c r="BQ153" s="158">
        <v>2.0</v>
      </c>
      <c r="BR153" s="278"/>
      <c r="BS153" s="278"/>
      <c r="BT153" s="278"/>
      <c r="BU153" s="278"/>
      <c r="BV153" s="278"/>
      <c r="BW153" s="278"/>
      <c r="BX153" s="149" t="s">
        <v>454</v>
      </c>
      <c r="BY153" s="158">
        <v>0.0</v>
      </c>
      <c r="BZ153" s="278"/>
      <c r="CA153" s="278"/>
      <c r="CB153" s="278"/>
      <c r="CC153" s="278"/>
      <c r="CD153" s="278"/>
      <c r="CE153" s="278"/>
      <c r="CF153" s="278"/>
      <c r="CG153" s="278"/>
      <c r="CH153" s="278"/>
      <c r="CI153" s="278"/>
      <c r="CJ153" s="278"/>
      <c r="CK153" s="278"/>
      <c r="CL153" s="278"/>
      <c r="CM153" s="278"/>
      <c r="CN153" s="278"/>
      <c r="CO153" s="278"/>
      <c r="CP153" s="149" t="s">
        <v>454</v>
      </c>
      <c r="CQ153" s="170">
        <v>6.0</v>
      </c>
      <c r="CR153" s="278"/>
      <c r="CS153" s="278"/>
      <c r="CT153" s="278"/>
      <c r="CU153" s="278"/>
      <c r="CV153" s="278"/>
      <c r="CW153" s="278"/>
      <c r="CX153" s="278"/>
      <c r="CY153" s="278"/>
      <c r="CZ153" s="149" t="s">
        <v>454</v>
      </c>
      <c r="DA153" s="170">
        <v>5.0</v>
      </c>
      <c r="DB153" s="278"/>
      <c r="DC153" s="278"/>
      <c r="DD153" s="278"/>
      <c r="DE153" s="278"/>
      <c r="DF153" s="278"/>
      <c r="DG153" s="278"/>
      <c r="DH153" s="278"/>
      <c r="DI153" s="149" t="s">
        <v>454</v>
      </c>
      <c r="DJ153" s="170">
        <f>0</f>
        <v>0</v>
      </c>
      <c r="DK153" s="278"/>
      <c r="DL153" s="278"/>
      <c r="DM153" s="278"/>
      <c r="DN153" s="278"/>
      <c r="DO153" s="278"/>
      <c r="DP153" s="278"/>
      <c r="DQ153" s="278"/>
      <c r="DR153" s="278"/>
      <c r="DS153" s="149" t="s">
        <v>454</v>
      </c>
      <c r="DT153" s="170">
        <f>2</f>
        <v>2</v>
      </c>
      <c r="DU153" s="278"/>
      <c r="DV153" s="278"/>
      <c r="DW153" s="278"/>
      <c r="DX153" s="278"/>
      <c r="DY153" s="278"/>
      <c r="DZ153" s="278"/>
      <c r="EA153" s="278"/>
      <c r="EB153" s="278"/>
      <c r="EC153" s="278"/>
      <c r="ED153" s="278"/>
      <c r="EE153" s="278"/>
      <c r="EG153" s="149" t="s">
        <v>454</v>
      </c>
      <c r="EH153" s="170">
        <f>1</f>
        <v>1</v>
      </c>
      <c r="EI153" s="278"/>
    </row>
    <row r="154" ht="15.75" customHeight="1">
      <c r="A154" s="281"/>
      <c r="B154" s="281"/>
      <c r="C154" s="281"/>
      <c r="D154" s="271"/>
      <c r="E154" s="272"/>
      <c r="F154" s="272"/>
      <c r="I154" s="272"/>
      <c r="J154" s="272"/>
      <c r="K154" s="272"/>
      <c r="L154" s="272"/>
      <c r="M154" s="147" t="s">
        <v>86</v>
      </c>
      <c r="N154" s="152">
        <v>9.0</v>
      </c>
      <c r="O154" s="272"/>
      <c r="P154" s="272"/>
      <c r="S154" s="272"/>
      <c r="T154" s="272"/>
      <c r="U154" s="147" t="s">
        <v>86</v>
      </c>
      <c r="V154" s="152">
        <v>6.0</v>
      </c>
      <c r="W154" s="275"/>
      <c r="X154" s="275"/>
      <c r="Y154" s="275"/>
      <c r="Z154" s="275"/>
      <c r="AA154" s="276"/>
      <c r="AB154" s="276"/>
      <c r="AC154" s="147" t="s">
        <v>86</v>
      </c>
      <c r="AD154" s="152">
        <v>7.0</v>
      </c>
      <c r="AE154" s="275"/>
      <c r="AF154" s="275"/>
      <c r="AG154" s="275"/>
      <c r="AH154" s="275"/>
      <c r="AI154" s="278"/>
      <c r="AJ154" s="278"/>
      <c r="AK154" s="278"/>
      <c r="AL154" s="278"/>
      <c r="AM154" s="278"/>
      <c r="AN154" s="278"/>
      <c r="AO154" s="278"/>
      <c r="AP154" s="278"/>
      <c r="AQ154" s="278"/>
      <c r="AR154" s="147" t="s">
        <v>86</v>
      </c>
      <c r="AS154" s="158">
        <v>12.0</v>
      </c>
      <c r="AT154" s="278"/>
      <c r="AU154" s="278"/>
      <c r="AV154" s="278"/>
      <c r="AW154" s="278"/>
      <c r="AX154" s="278"/>
      <c r="AY154" s="278"/>
      <c r="AZ154" s="278"/>
      <c r="BA154" s="278"/>
      <c r="BB154" s="147" t="s">
        <v>86</v>
      </c>
      <c r="BC154" s="158">
        <v>6.0</v>
      </c>
      <c r="BD154" s="278"/>
      <c r="BE154" s="278"/>
      <c r="BF154" s="147" t="s">
        <v>86</v>
      </c>
      <c r="BG154" s="158">
        <v>3.0</v>
      </c>
      <c r="BH154" s="278"/>
      <c r="BI154" s="278"/>
      <c r="BJ154" s="278"/>
      <c r="BK154" s="278"/>
      <c r="BL154" s="278"/>
      <c r="BM154" s="278"/>
      <c r="BN154" s="278"/>
      <c r="BO154" s="278"/>
      <c r="BP154" s="147" t="s">
        <v>86</v>
      </c>
      <c r="BQ154" s="158">
        <v>7.0</v>
      </c>
      <c r="BR154" s="278"/>
      <c r="BS154" s="278"/>
      <c r="BT154" s="278"/>
      <c r="BU154" s="278"/>
      <c r="BV154" s="278"/>
      <c r="BW154" s="278"/>
      <c r="BX154" s="147" t="s">
        <v>86</v>
      </c>
      <c r="BY154" s="158">
        <v>7.0</v>
      </c>
      <c r="BZ154" s="278"/>
      <c r="CA154" s="278"/>
      <c r="CB154" s="278"/>
      <c r="CC154" s="278"/>
      <c r="CD154" s="278"/>
      <c r="CE154" s="278"/>
      <c r="CF154" s="278"/>
      <c r="CG154" s="278"/>
      <c r="CH154" s="278"/>
      <c r="CI154" s="278"/>
      <c r="CJ154" s="278"/>
      <c r="CK154" s="278"/>
      <c r="CL154" s="278"/>
      <c r="CM154" s="278"/>
      <c r="CN154" s="278"/>
      <c r="CO154" s="278"/>
      <c r="CP154" s="147" t="s">
        <v>86</v>
      </c>
      <c r="CQ154" s="170">
        <v>11.0</v>
      </c>
      <c r="CR154" s="278"/>
      <c r="CS154" s="278"/>
      <c r="CT154" s="278"/>
      <c r="CU154" s="278"/>
      <c r="CV154" s="278"/>
      <c r="CW154" s="278"/>
      <c r="CX154" s="278"/>
      <c r="CY154" s="278"/>
      <c r="CZ154" s="147" t="s">
        <v>86</v>
      </c>
      <c r="DA154" s="170">
        <v>4.0</v>
      </c>
      <c r="DB154" s="278"/>
      <c r="DC154" s="278"/>
      <c r="DD154" s="278"/>
      <c r="DE154" s="278"/>
      <c r="DF154" s="278"/>
      <c r="DG154" s="278"/>
      <c r="DH154" s="278"/>
      <c r="DI154" s="147" t="s">
        <v>86</v>
      </c>
      <c r="DJ154" s="170">
        <f>8</f>
        <v>8</v>
      </c>
      <c r="DK154" s="278"/>
      <c r="DL154" s="278"/>
      <c r="DM154" s="278"/>
      <c r="DN154" s="278"/>
      <c r="DO154" s="278"/>
      <c r="DP154" s="278"/>
      <c r="DQ154" s="278"/>
      <c r="DR154" s="278"/>
      <c r="DS154" s="147" t="s">
        <v>86</v>
      </c>
      <c r="DT154" s="170">
        <f>7</f>
        <v>7</v>
      </c>
      <c r="DU154" s="278"/>
      <c r="DV154" s="278"/>
      <c r="DW154" s="278"/>
      <c r="DX154" s="278"/>
      <c r="DY154" s="278"/>
      <c r="DZ154" s="278"/>
      <c r="EA154" s="278"/>
      <c r="EB154" s="278"/>
      <c r="EC154" s="278"/>
      <c r="ED154" s="278"/>
      <c r="EE154" s="278"/>
      <c r="EG154" s="147" t="s">
        <v>86</v>
      </c>
      <c r="EH154" s="170">
        <v>12.0</v>
      </c>
      <c r="EI154" s="278"/>
    </row>
    <row r="155" ht="15.75" customHeight="1">
      <c r="A155" s="281"/>
      <c r="B155" s="281"/>
      <c r="C155" s="281"/>
      <c r="D155" s="271"/>
      <c r="E155" s="271"/>
      <c r="F155" s="271"/>
      <c r="I155" s="271"/>
      <c r="J155" s="271"/>
      <c r="K155" s="271"/>
      <c r="L155" s="271"/>
      <c r="M155" s="147" t="s">
        <v>455</v>
      </c>
      <c r="N155" s="227">
        <f t="shared" ref="N155:N156" si="50">N151</f>
        <v>9</v>
      </c>
      <c r="O155" s="271"/>
      <c r="P155" s="271"/>
      <c r="S155" s="271"/>
      <c r="T155" s="271"/>
      <c r="U155" s="147" t="s">
        <v>455</v>
      </c>
      <c r="V155" s="227">
        <f t="shared" ref="V155:V156" si="51">V151</f>
        <v>7</v>
      </c>
      <c r="W155" s="275"/>
      <c r="X155" s="275"/>
      <c r="Y155" s="275"/>
      <c r="Z155" s="275"/>
      <c r="AA155" s="276"/>
      <c r="AB155" s="276"/>
      <c r="AC155" s="147" t="s">
        <v>455</v>
      </c>
      <c r="AD155" s="152">
        <v>7.0</v>
      </c>
      <c r="AE155" s="275"/>
      <c r="AF155" s="275"/>
      <c r="AG155" s="275"/>
      <c r="AH155" s="275"/>
      <c r="AI155" s="278"/>
      <c r="AJ155" s="278"/>
      <c r="AK155" s="278"/>
      <c r="AL155" s="278"/>
      <c r="AM155" s="278"/>
      <c r="AN155" s="278"/>
      <c r="AO155" s="278"/>
      <c r="AP155" s="278"/>
      <c r="AQ155" s="278"/>
      <c r="AR155" s="147" t="s">
        <v>455</v>
      </c>
      <c r="AS155" s="158">
        <v>14.0</v>
      </c>
      <c r="AT155" s="278"/>
      <c r="AU155" s="278"/>
      <c r="AV155" s="278"/>
      <c r="AW155" s="278"/>
      <c r="AX155" s="278"/>
      <c r="AY155" s="278"/>
      <c r="AZ155" s="278"/>
      <c r="BA155" s="278"/>
      <c r="BB155" s="147" t="s">
        <v>455</v>
      </c>
      <c r="BC155" s="158">
        <v>9.0</v>
      </c>
      <c r="BD155" s="278"/>
      <c r="BE155" s="278"/>
      <c r="BF155" s="147" t="s">
        <v>455</v>
      </c>
      <c r="BG155" s="158">
        <v>3.0</v>
      </c>
      <c r="BH155" s="278"/>
      <c r="BI155" s="278"/>
      <c r="BJ155" s="278"/>
      <c r="BK155" s="278"/>
      <c r="BL155" s="278"/>
      <c r="BM155" s="278"/>
      <c r="BN155" s="278"/>
      <c r="BO155" s="278"/>
      <c r="BP155" s="147" t="s">
        <v>455</v>
      </c>
      <c r="BQ155" s="158">
        <v>9.0</v>
      </c>
      <c r="BR155" s="278"/>
      <c r="BS155" s="278"/>
      <c r="BT155" s="278"/>
      <c r="BU155" s="278"/>
      <c r="BV155" s="278"/>
      <c r="BW155" s="278"/>
      <c r="BX155" s="147" t="s">
        <v>455</v>
      </c>
      <c r="BY155" s="158">
        <v>7.0</v>
      </c>
      <c r="BZ155" s="278"/>
      <c r="CA155" s="278"/>
      <c r="CB155" s="278"/>
      <c r="CC155" s="278"/>
      <c r="CD155" s="278"/>
      <c r="CE155" s="278"/>
      <c r="CF155" s="278"/>
      <c r="CG155" s="278"/>
      <c r="CH155" s="278"/>
      <c r="CI155" s="278"/>
      <c r="CJ155" s="278"/>
      <c r="CK155" s="278"/>
      <c r="CL155" s="278"/>
      <c r="CM155" s="278"/>
      <c r="CN155" s="278"/>
      <c r="CO155" s="278"/>
      <c r="CP155" s="147" t="s">
        <v>455</v>
      </c>
      <c r="CQ155" s="170">
        <v>17.0</v>
      </c>
      <c r="CR155" s="278"/>
      <c r="CS155" s="278"/>
      <c r="CT155" s="278"/>
      <c r="CU155" s="278"/>
      <c r="CV155" s="278"/>
      <c r="CW155" s="278"/>
      <c r="CX155" s="278"/>
      <c r="CY155" s="278"/>
      <c r="CZ155" s="147" t="s">
        <v>455</v>
      </c>
      <c r="DA155" s="170">
        <v>9.0</v>
      </c>
      <c r="DB155" s="278"/>
      <c r="DC155" s="278"/>
      <c r="DD155" s="278"/>
      <c r="DE155" s="278"/>
      <c r="DF155" s="278"/>
      <c r="DG155" s="278"/>
      <c r="DH155" s="278"/>
      <c r="DI155" s="147" t="s">
        <v>455</v>
      </c>
      <c r="DJ155" s="170">
        <f>9</f>
        <v>9</v>
      </c>
      <c r="DK155" s="278"/>
      <c r="DL155" s="278"/>
      <c r="DM155" s="278"/>
      <c r="DN155" s="278"/>
      <c r="DO155" s="278"/>
      <c r="DP155" s="278"/>
      <c r="DQ155" s="278"/>
      <c r="DR155" s="278"/>
      <c r="DS155" s="147" t="s">
        <v>455</v>
      </c>
      <c r="DT155" s="170">
        <f>9</f>
        <v>9</v>
      </c>
      <c r="DU155" s="278"/>
      <c r="DV155" s="278"/>
      <c r="DW155" s="278"/>
      <c r="DX155" s="278"/>
      <c r="DY155" s="278"/>
      <c r="DZ155" s="278"/>
      <c r="EA155" s="278"/>
      <c r="EB155" s="278"/>
      <c r="EC155" s="278"/>
      <c r="ED155" s="278"/>
      <c r="EE155" s="278"/>
      <c r="EG155" s="147" t="s">
        <v>455</v>
      </c>
      <c r="EH155" s="170">
        <f>18</f>
        <v>18</v>
      </c>
      <c r="EI155" s="278"/>
    </row>
    <row r="156" ht="15.75" customHeight="1">
      <c r="A156" s="281"/>
      <c r="B156" s="281"/>
      <c r="C156" s="281"/>
      <c r="D156" s="271"/>
      <c r="E156" s="271"/>
      <c r="F156" s="271"/>
      <c r="I156" s="271"/>
      <c r="J156" s="271"/>
      <c r="K156" s="271"/>
      <c r="L156" s="271"/>
      <c r="M156" s="147" t="s">
        <v>98</v>
      </c>
      <c r="N156" s="291">
        <f t="shared" si="50"/>
        <v>0.02431712963</v>
      </c>
      <c r="O156" s="271"/>
      <c r="P156" s="271"/>
      <c r="S156" s="271"/>
      <c r="T156" s="271"/>
      <c r="U156" s="147" t="s">
        <v>98</v>
      </c>
      <c r="V156" s="291">
        <f t="shared" si="51"/>
        <v>0.01819444444</v>
      </c>
      <c r="W156" s="275"/>
      <c r="X156" s="275"/>
      <c r="Y156" s="275"/>
      <c r="Z156" s="275"/>
      <c r="AA156" s="276"/>
      <c r="AB156" s="276"/>
      <c r="AC156" s="147" t="s">
        <v>98</v>
      </c>
      <c r="AD156" s="291">
        <f>AD152</f>
        <v>0.03950231481</v>
      </c>
      <c r="AE156" s="275"/>
      <c r="AF156" s="275"/>
      <c r="AG156" s="275"/>
      <c r="AH156" s="275"/>
      <c r="AI156" s="278"/>
      <c r="AJ156" s="278"/>
      <c r="AK156" s="278"/>
      <c r="AL156" s="278"/>
      <c r="AM156" s="278"/>
      <c r="AN156" s="278"/>
      <c r="AO156" s="278"/>
      <c r="AP156" s="278"/>
      <c r="AQ156" s="278"/>
      <c r="AR156" s="147" t="s">
        <v>98</v>
      </c>
      <c r="AS156" s="288">
        <f>AS152</f>
        <v>0.05517361111</v>
      </c>
      <c r="AT156" s="278"/>
      <c r="AU156" s="278"/>
      <c r="AV156" s="278"/>
      <c r="AW156" s="278"/>
      <c r="AX156" s="278"/>
      <c r="AY156" s="278"/>
      <c r="AZ156" s="278"/>
      <c r="BA156" s="278"/>
      <c r="BB156" s="147" t="s">
        <v>98</v>
      </c>
      <c r="BC156" s="289">
        <f>BC152</f>
        <v>0.05585648148</v>
      </c>
      <c r="BD156" s="278"/>
      <c r="BE156" s="278"/>
      <c r="BF156" s="147" t="s">
        <v>98</v>
      </c>
      <c r="BG156" s="289">
        <f>BG152</f>
        <v>0.0131712963</v>
      </c>
      <c r="BH156" s="278"/>
      <c r="BI156" s="278"/>
      <c r="BJ156" s="278"/>
      <c r="BK156" s="278"/>
      <c r="BL156" s="278"/>
      <c r="BM156" s="278"/>
      <c r="BN156" s="278"/>
      <c r="BO156" s="278"/>
      <c r="BP156" s="147" t="s">
        <v>98</v>
      </c>
      <c r="BQ156" s="289">
        <f>BQ152</f>
        <v>0.06391203704</v>
      </c>
      <c r="BR156" s="278"/>
      <c r="BS156" s="278"/>
      <c r="BT156" s="278"/>
      <c r="BU156" s="278"/>
      <c r="BV156" s="278"/>
      <c r="BW156" s="278"/>
      <c r="BX156" s="147" t="s">
        <v>98</v>
      </c>
      <c r="BY156" s="289">
        <f>BY152</f>
        <v>0.03635416667</v>
      </c>
      <c r="BZ156" s="278"/>
      <c r="CA156" s="278"/>
      <c r="CB156" s="278"/>
      <c r="CC156" s="278"/>
      <c r="CD156" s="278"/>
      <c r="CE156" s="278"/>
      <c r="CF156" s="278"/>
      <c r="CG156" s="278"/>
      <c r="CH156" s="278"/>
      <c r="CI156" s="278"/>
      <c r="CJ156" s="278"/>
      <c r="CK156" s="278"/>
      <c r="CL156" s="278"/>
      <c r="CM156" s="278"/>
      <c r="CN156" s="278"/>
      <c r="CO156" s="278"/>
      <c r="CP156" s="147" t="s">
        <v>98</v>
      </c>
      <c r="CQ156" s="290">
        <f>SUM(BZ4:CP4)</f>
        <v>0.05449074074</v>
      </c>
      <c r="CR156" s="278"/>
      <c r="CS156" s="278"/>
      <c r="CT156" s="278"/>
      <c r="CU156" s="278"/>
      <c r="CV156" s="278"/>
      <c r="CW156" s="278"/>
      <c r="CX156" s="278"/>
      <c r="CY156" s="278"/>
      <c r="CZ156" s="147" t="s">
        <v>98</v>
      </c>
      <c r="DA156" s="290">
        <f>SUM(CR4:CZ4)</f>
        <v>0.04530092593</v>
      </c>
      <c r="DB156" s="278"/>
      <c r="DC156" s="278"/>
      <c r="DD156" s="278"/>
      <c r="DE156" s="278"/>
      <c r="DF156" s="278"/>
      <c r="DG156" s="278"/>
      <c r="DH156" s="278"/>
      <c r="DI156" s="147" t="s">
        <v>98</v>
      </c>
      <c r="DJ156" s="290">
        <f>SUM(DB4:DI4)</f>
        <v>0.04010416667</v>
      </c>
      <c r="DK156" s="278"/>
      <c r="DL156" s="278"/>
      <c r="DM156" s="278"/>
      <c r="DN156" s="278"/>
      <c r="DO156" s="278"/>
      <c r="DP156" s="278"/>
      <c r="DQ156" s="278"/>
      <c r="DR156" s="278"/>
      <c r="DS156" s="147" t="s">
        <v>98</v>
      </c>
      <c r="DT156" s="290">
        <f>SUM(DK4:DS4)</f>
        <v>0.04641203704</v>
      </c>
      <c r="DU156" s="278"/>
      <c r="DV156" s="278"/>
      <c r="DW156" s="278"/>
      <c r="DX156" s="278"/>
      <c r="DY156" s="278"/>
      <c r="DZ156" s="278"/>
      <c r="EA156" s="278"/>
      <c r="EB156" s="278"/>
      <c r="EC156" s="278"/>
      <c r="ED156" s="278"/>
      <c r="EE156" s="278"/>
      <c r="EG156" s="147" t="s">
        <v>98</v>
      </c>
      <c r="EH156" s="290">
        <f>SUM(DU4:EG4)</f>
        <v>0.06445601852</v>
      </c>
      <c r="EI156" s="278"/>
    </row>
    <row r="157" ht="15.75" customHeight="1">
      <c r="A157" s="281"/>
      <c r="B157" s="281"/>
      <c r="C157" s="281"/>
      <c r="D157" s="271"/>
      <c r="E157" s="271"/>
      <c r="F157" s="271"/>
      <c r="I157" s="271"/>
      <c r="J157" s="271"/>
      <c r="K157" s="271"/>
      <c r="L157" s="271"/>
      <c r="M157" s="147" t="s">
        <v>456</v>
      </c>
      <c r="N157" s="292">
        <v>0.0</v>
      </c>
      <c r="O157" s="271"/>
      <c r="P157" s="271"/>
      <c r="S157" s="271"/>
      <c r="T157" s="271"/>
      <c r="U157" s="147" t="s">
        <v>456</v>
      </c>
      <c r="V157" s="292">
        <v>0.0</v>
      </c>
      <c r="W157" s="275"/>
      <c r="X157" s="275"/>
      <c r="Y157" s="275"/>
      <c r="Z157" s="275"/>
      <c r="AA157" s="276"/>
      <c r="AB157" s="276"/>
      <c r="AC157" s="147" t="s">
        <v>456</v>
      </c>
      <c r="AD157" s="292">
        <v>0.0</v>
      </c>
      <c r="AE157" s="275"/>
      <c r="AF157" s="275"/>
      <c r="AG157" s="275"/>
      <c r="AH157" s="275"/>
      <c r="AI157" s="278"/>
      <c r="AJ157" s="278"/>
      <c r="AK157" s="278"/>
      <c r="AL157" s="278"/>
      <c r="AM157" s="278"/>
      <c r="AN157" s="278"/>
      <c r="AO157" s="278"/>
      <c r="AP157" s="278"/>
      <c r="AQ157" s="278"/>
      <c r="AR157" s="147" t="s">
        <v>456</v>
      </c>
      <c r="AS157" s="158">
        <v>0.0</v>
      </c>
      <c r="AT157" s="278"/>
      <c r="AU157" s="278"/>
      <c r="AV157" s="278"/>
      <c r="AW157" s="278"/>
      <c r="AX157" s="278"/>
      <c r="AY157" s="278"/>
      <c r="AZ157" s="278"/>
      <c r="BA157" s="278"/>
      <c r="BB157" s="147" t="s">
        <v>456</v>
      </c>
      <c r="BC157" s="158">
        <v>0.0</v>
      </c>
      <c r="BD157" s="278"/>
      <c r="BE157" s="278"/>
      <c r="BF157" s="147" t="s">
        <v>456</v>
      </c>
      <c r="BG157" s="158">
        <v>12.0</v>
      </c>
      <c r="BH157" s="278"/>
      <c r="BI157" s="278"/>
      <c r="BJ157" s="278"/>
      <c r="BK157" s="278"/>
      <c r="BL157" s="278"/>
      <c r="BM157" s="278"/>
      <c r="BN157" s="278"/>
      <c r="BO157" s="278"/>
      <c r="BP157" s="147" t="s">
        <v>456</v>
      </c>
      <c r="BQ157" s="158">
        <v>17.0</v>
      </c>
      <c r="BR157" s="278"/>
      <c r="BS157" s="278"/>
      <c r="BT157" s="278"/>
      <c r="BU157" s="278"/>
      <c r="BV157" s="278"/>
      <c r="BW157" s="278"/>
      <c r="BX157" s="147" t="s">
        <v>456</v>
      </c>
      <c r="BY157" s="158">
        <v>11.0</v>
      </c>
      <c r="BZ157" s="278"/>
      <c r="CA157" s="278"/>
      <c r="CB157" s="278"/>
      <c r="CC157" s="278"/>
      <c r="CD157" s="278"/>
      <c r="CE157" s="278"/>
      <c r="CF157" s="278"/>
      <c r="CG157" s="278"/>
      <c r="CH157" s="278"/>
      <c r="CI157" s="278"/>
      <c r="CJ157" s="278"/>
      <c r="CK157" s="278"/>
      <c r="CL157" s="278"/>
      <c r="CM157" s="278"/>
      <c r="CN157" s="278"/>
      <c r="CO157" s="278"/>
      <c r="CP157" s="147" t="s">
        <v>456</v>
      </c>
      <c r="CQ157" s="170">
        <v>8.0</v>
      </c>
      <c r="CR157" s="278"/>
      <c r="CS157" s="278"/>
      <c r="CT157" s="278"/>
      <c r="CU157" s="278"/>
      <c r="CV157" s="278"/>
      <c r="CW157" s="278"/>
      <c r="CX157" s="278"/>
      <c r="CY157" s="278"/>
      <c r="CZ157" s="147" t="s">
        <v>456</v>
      </c>
      <c r="DA157" s="170">
        <v>8.0</v>
      </c>
      <c r="DB157" s="278"/>
      <c r="DC157" s="278"/>
      <c r="DD157" s="278"/>
      <c r="DE157" s="278"/>
      <c r="DF157" s="278"/>
      <c r="DG157" s="278"/>
      <c r="DH157" s="278"/>
      <c r="DI157" s="147" t="s">
        <v>456</v>
      </c>
      <c r="DJ157" s="170">
        <f>8</f>
        <v>8</v>
      </c>
      <c r="DK157" s="278"/>
      <c r="DL157" s="278"/>
      <c r="DM157" s="278"/>
      <c r="DN157" s="278"/>
      <c r="DO157" s="278"/>
      <c r="DP157" s="278"/>
      <c r="DQ157" s="278"/>
      <c r="DR157" s="278"/>
      <c r="DS157" s="147" t="s">
        <v>456</v>
      </c>
      <c r="DT157" s="170">
        <f>10</f>
        <v>10</v>
      </c>
      <c r="DU157" s="278"/>
      <c r="DV157" s="278"/>
      <c r="DW157" s="278"/>
      <c r="DX157" s="278"/>
      <c r="DY157" s="278"/>
      <c r="DZ157" s="278"/>
      <c r="EA157" s="278"/>
      <c r="EB157" s="278"/>
      <c r="EC157" s="278"/>
      <c r="ED157" s="278"/>
      <c r="EE157" s="278"/>
      <c r="EG157" s="147" t="s">
        <v>456</v>
      </c>
      <c r="EH157" s="170">
        <v>13.0</v>
      </c>
      <c r="EI157" s="278"/>
    </row>
    <row r="158" ht="15.75" customHeight="1">
      <c r="A158" s="281"/>
      <c r="B158" s="281"/>
      <c r="C158" s="281"/>
      <c r="D158" s="271"/>
      <c r="E158" s="271"/>
      <c r="F158" s="271"/>
      <c r="I158" s="271"/>
      <c r="J158" s="271"/>
      <c r="K158" s="271"/>
      <c r="L158" s="271"/>
      <c r="M158" s="147" t="s">
        <v>457</v>
      </c>
      <c r="N158" s="293">
        <v>27.0</v>
      </c>
      <c r="O158" s="271"/>
      <c r="P158" s="271"/>
      <c r="S158" s="271"/>
      <c r="T158" s="271"/>
      <c r="U158" s="147" t="s">
        <v>457</v>
      </c>
      <c r="V158" s="293">
        <v>15.0</v>
      </c>
      <c r="W158" s="275"/>
      <c r="X158" s="275"/>
      <c r="Y158" s="275"/>
      <c r="Z158" s="275"/>
      <c r="AA158" s="276"/>
      <c r="AB158" s="276"/>
      <c r="AC158" s="147" t="s">
        <v>457</v>
      </c>
      <c r="AD158" s="293">
        <v>4.0</v>
      </c>
      <c r="AE158" s="275"/>
      <c r="AF158" s="275"/>
      <c r="AG158" s="275"/>
      <c r="AH158" s="275"/>
      <c r="AI158" s="278"/>
      <c r="AJ158" s="278"/>
      <c r="AK158" s="278"/>
      <c r="AL158" s="278"/>
      <c r="AM158" s="278"/>
      <c r="AN158" s="278"/>
      <c r="AO158" s="278"/>
      <c r="AP158" s="278"/>
      <c r="AQ158" s="278"/>
      <c r="AR158" s="147" t="s">
        <v>457</v>
      </c>
      <c r="AS158" s="158">
        <v>15.0</v>
      </c>
      <c r="AT158" s="278"/>
      <c r="AU158" s="278"/>
      <c r="AV158" s="278"/>
      <c r="AW158" s="278"/>
      <c r="AX158" s="278"/>
      <c r="AY158" s="278"/>
      <c r="AZ158" s="278"/>
      <c r="BA158" s="278"/>
      <c r="BB158" s="147" t="s">
        <v>457</v>
      </c>
      <c r="BC158" s="158">
        <v>9.0</v>
      </c>
      <c r="BD158" s="278"/>
      <c r="BE158" s="278"/>
      <c r="BF158" s="147" t="s">
        <v>457</v>
      </c>
      <c r="BG158" s="158">
        <v>2.0</v>
      </c>
      <c r="BH158" s="278"/>
      <c r="BI158" s="278"/>
      <c r="BJ158" s="278"/>
      <c r="BK158" s="278"/>
      <c r="BL158" s="278"/>
      <c r="BM158" s="278"/>
      <c r="BN158" s="278"/>
      <c r="BO158" s="278"/>
      <c r="BP158" s="147" t="s">
        <v>457</v>
      </c>
      <c r="BQ158" s="158">
        <v>4.0</v>
      </c>
      <c r="BR158" s="278"/>
      <c r="BS158" s="278"/>
      <c r="BT158" s="278"/>
      <c r="BU158" s="278"/>
      <c r="BV158" s="278"/>
      <c r="BW158" s="278"/>
      <c r="BX158" s="147" t="s">
        <v>457</v>
      </c>
      <c r="BY158" s="158">
        <v>0.0</v>
      </c>
      <c r="BZ158" s="278"/>
      <c r="CA158" s="278"/>
      <c r="CB158" s="278"/>
      <c r="CC158" s="278"/>
      <c r="CD158" s="278"/>
      <c r="CE158" s="278"/>
      <c r="CF158" s="278"/>
      <c r="CG158" s="278"/>
      <c r="CH158" s="278"/>
      <c r="CI158" s="278"/>
      <c r="CJ158" s="278"/>
      <c r="CK158" s="278"/>
      <c r="CL158" s="278"/>
      <c r="CM158" s="278"/>
      <c r="CN158" s="278"/>
      <c r="CO158" s="278"/>
      <c r="CP158" s="147" t="s">
        <v>457</v>
      </c>
      <c r="CQ158" s="170">
        <v>0.0</v>
      </c>
      <c r="CR158" s="278"/>
      <c r="CS158" s="278"/>
      <c r="CT158" s="278"/>
      <c r="CU158" s="278"/>
      <c r="CV158" s="278"/>
      <c r="CW158" s="278"/>
      <c r="CX158" s="278"/>
      <c r="CY158" s="278"/>
      <c r="CZ158" s="147" t="s">
        <v>457</v>
      </c>
      <c r="DA158" s="170">
        <v>1.0</v>
      </c>
      <c r="DB158" s="278"/>
      <c r="DC158" s="278"/>
      <c r="DD158" s="278"/>
      <c r="DE158" s="278"/>
      <c r="DF158" s="278"/>
      <c r="DG158" s="278"/>
      <c r="DH158" s="278"/>
      <c r="DI158" s="147" t="s">
        <v>457</v>
      </c>
      <c r="DJ158" s="170">
        <f>2</f>
        <v>2</v>
      </c>
      <c r="DK158" s="278"/>
      <c r="DL158" s="278"/>
      <c r="DM158" s="278"/>
      <c r="DN158" s="278"/>
      <c r="DO158" s="278"/>
      <c r="DP158" s="278"/>
      <c r="DQ158" s="278"/>
      <c r="DR158" s="278"/>
      <c r="DS158" s="147" t="s">
        <v>457</v>
      </c>
      <c r="DT158" s="170">
        <f>0</f>
        <v>0</v>
      </c>
      <c r="DU158" s="278"/>
      <c r="DV158" s="278"/>
      <c r="DW158" s="278"/>
      <c r="DX158" s="278"/>
      <c r="DY158" s="278"/>
      <c r="DZ158" s="278"/>
      <c r="EA158" s="278"/>
      <c r="EB158" s="278"/>
      <c r="EC158" s="278"/>
      <c r="ED158" s="278"/>
      <c r="EE158" s="278"/>
      <c r="EG158" s="147" t="s">
        <v>457</v>
      </c>
      <c r="EH158" s="170">
        <v>6.0</v>
      </c>
      <c r="EI158" s="278"/>
    </row>
    <row r="159" ht="15.75" customHeight="1">
      <c r="A159" s="281"/>
      <c r="B159" s="281"/>
      <c r="C159" s="281"/>
      <c r="D159" s="271"/>
      <c r="E159" s="271"/>
      <c r="F159" s="271"/>
      <c r="I159" s="271"/>
      <c r="J159" s="271"/>
      <c r="K159" s="271"/>
      <c r="L159" s="271"/>
      <c r="M159" s="147" t="s">
        <v>458</v>
      </c>
      <c r="N159" s="294">
        <f>N155+N158</f>
        <v>36</v>
      </c>
      <c r="O159" s="271"/>
      <c r="P159" s="271"/>
      <c r="S159" s="271"/>
      <c r="T159" s="271"/>
      <c r="U159" s="147" t="s">
        <v>458</v>
      </c>
      <c r="V159" s="294">
        <f>V155+V158</f>
        <v>22</v>
      </c>
      <c r="W159" s="275"/>
      <c r="X159" s="275"/>
      <c r="Y159" s="275"/>
      <c r="Z159" s="275"/>
      <c r="AA159" s="276"/>
      <c r="AB159" s="276"/>
      <c r="AC159" s="147" t="s">
        <v>458</v>
      </c>
      <c r="AD159" s="294">
        <f>AD155+AD158</f>
        <v>11</v>
      </c>
      <c r="AE159" s="275"/>
      <c r="AF159" s="275"/>
      <c r="AG159" s="275"/>
      <c r="AH159" s="275"/>
      <c r="AI159" s="278"/>
      <c r="AJ159" s="278"/>
      <c r="AK159" s="278"/>
      <c r="AL159" s="278"/>
      <c r="AM159" s="278"/>
      <c r="AN159" s="278"/>
      <c r="AO159" s="278"/>
      <c r="AP159" s="278"/>
      <c r="AQ159" s="278"/>
      <c r="AR159" s="147" t="s">
        <v>458</v>
      </c>
      <c r="AS159" s="158">
        <v>29.0</v>
      </c>
      <c r="AT159" s="278"/>
      <c r="AU159" s="278"/>
      <c r="AV159" s="278"/>
      <c r="AW159" s="278"/>
      <c r="AX159" s="278"/>
      <c r="AY159" s="278"/>
      <c r="AZ159" s="278"/>
      <c r="BA159" s="278"/>
      <c r="BB159" s="147" t="s">
        <v>458</v>
      </c>
      <c r="BC159" s="158">
        <v>18.0</v>
      </c>
      <c r="BD159" s="278"/>
      <c r="BE159" s="278"/>
      <c r="BF159" s="147" t="s">
        <v>458</v>
      </c>
      <c r="BG159" s="158">
        <v>17.0</v>
      </c>
      <c r="BH159" s="278"/>
      <c r="BI159" s="278"/>
      <c r="BJ159" s="278"/>
      <c r="BK159" s="278"/>
      <c r="BL159" s="278"/>
      <c r="BM159" s="278"/>
      <c r="BN159" s="278"/>
      <c r="BO159" s="278"/>
      <c r="BP159" s="147" t="s">
        <v>458</v>
      </c>
      <c r="BQ159" s="158">
        <v>30.0</v>
      </c>
      <c r="BR159" s="278"/>
      <c r="BS159" s="278"/>
      <c r="BT159" s="278"/>
      <c r="BU159" s="278"/>
      <c r="BV159" s="278"/>
      <c r="BW159" s="278"/>
      <c r="BX159" s="147" t="s">
        <v>458</v>
      </c>
      <c r="BY159" s="158">
        <v>18.0</v>
      </c>
      <c r="BZ159" s="278"/>
      <c r="CA159" s="278"/>
      <c r="CB159" s="278"/>
      <c r="CC159" s="278"/>
      <c r="CD159" s="278"/>
      <c r="CE159" s="278"/>
      <c r="CF159" s="278"/>
      <c r="CG159" s="278"/>
      <c r="CH159" s="278"/>
      <c r="CI159" s="278"/>
      <c r="CJ159" s="278"/>
      <c r="CK159" s="278"/>
      <c r="CL159" s="278"/>
      <c r="CM159" s="278"/>
      <c r="CN159" s="278"/>
      <c r="CO159" s="278"/>
      <c r="CP159" s="147" t="s">
        <v>458</v>
      </c>
      <c r="CQ159" s="170">
        <v>25.0</v>
      </c>
      <c r="CR159" s="278"/>
      <c r="CS159" s="278"/>
      <c r="CT159" s="278"/>
      <c r="CU159" s="278"/>
      <c r="CV159" s="278"/>
      <c r="CW159" s="278"/>
      <c r="CX159" s="278"/>
      <c r="CY159" s="278"/>
      <c r="CZ159" s="147" t="s">
        <v>458</v>
      </c>
      <c r="DA159" s="170">
        <v>18.0</v>
      </c>
      <c r="DB159" s="278"/>
      <c r="DC159" s="278"/>
      <c r="DD159" s="278"/>
      <c r="DE159" s="278"/>
      <c r="DF159" s="278"/>
      <c r="DG159" s="278"/>
      <c r="DH159" s="278"/>
      <c r="DI159" s="147" t="s">
        <v>458</v>
      </c>
      <c r="DJ159" s="170">
        <v>18.0</v>
      </c>
      <c r="DK159" s="278"/>
      <c r="DL159" s="278"/>
      <c r="DM159" s="278"/>
      <c r="DN159" s="278"/>
      <c r="DO159" s="278"/>
      <c r="DP159" s="278"/>
      <c r="DQ159" s="278"/>
      <c r="DR159" s="278"/>
      <c r="DS159" s="147" t="s">
        <v>458</v>
      </c>
      <c r="DT159" s="170">
        <v>19.0</v>
      </c>
      <c r="DU159" s="278"/>
      <c r="DV159" s="278"/>
      <c r="DW159" s="278"/>
      <c r="DX159" s="278"/>
      <c r="DY159" s="278"/>
      <c r="DZ159" s="278"/>
      <c r="EA159" s="278"/>
      <c r="EB159" s="278"/>
      <c r="EC159" s="278"/>
      <c r="ED159" s="278"/>
      <c r="EE159" s="278"/>
      <c r="EG159" s="147" t="s">
        <v>458</v>
      </c>
      <c r="EH159" s="170">
        <f>35</f>
        <v>35</v>
      </c>
      <c r="EI159" s="278"/>
    </row>
    <row r="160" ht="15.75" customHeight="1">
      <c r="A160" s="281"/>
      <c r="B160" s="281"/>
      <c r="C160" s="281"/>
      <c r="D160" s="271"/>
      <c r="E160" s="271"/>
      <c r="F160" s="271"/>
      <c r="I160" s="271"/>
      <c r="J160" s="271"/>
      <c r="K160" s="271"/>
      <c r="L160" s="271"/>
      <c r="M160" s="147" t="s">
        <v>32</v>
      </c>
      <c r="N160" s="295">
        <f>N150*N151</f>
        <v>7.453358005</v>
      </c>
      <c r="O160" s="271"/>
      <c r="P160" s="271"/>
      <c r="S160" s="271"/>
      <c r="T160" s="271"/>
      <c r="U160" s="147" t="s">
        <v>32</v>
      </c>
      <c r="V160" s="295">
        <f>V150*V151</f>
        <v>5.951957736</v>
      </c>
      <c r="W160" s="275"/>
      <c r="X160" s="275"/>
      <c r="Y160" s="275"/>
      <c r="Z160" s="275"/>
      <c r="AA160" s="276"/>
      <c r="AB160" s="276"/>
      <c r="AC160" s="147" t="s">
        <v>32</v>
      </c>
      <c r="AD160" s="295">
        <f>AD150*AD151</f>
        <v>5.056072045</v>
      </c>
      <c r="AE160" s="275"/>
      <c r="AF160" s="275"/>
      <c r="AG160" s="275"/>
      <c r="AH160" s="275"/>
      <c r="AI160" s="278"/>
      <c r="AJ160" s="278"/>
      <c r="AK160" s="278"/>
      <c r="AL160" s="278"/>
      <c r="AM160" s="278"/>
      <c r="AN160" s="278"/>
      <c r="AO160" s="278"/>
      <c r="AP160" s="278"/>
      <c r="AQ160" s="278"/>
      <c r="AR160" s="147" t="s">
        <v>32</v>
      </c>
      <c r="AS160" s="237">
        <f>AS150*AS151</f>
        <v>11.7682866</v>
      </c>
      <c r="AT160" s="278"/>
      <c r="AU160" s="278"/>
      <c r="AV160" s="278"/>
      <c r="AW160" s="278"/>
      <c r="AX160" s="278"/>
      <c r="AY160" s="278"/>
      <c r="AZ160" s="278"/>
      <c r="BA160" s="278"/>
      <c r="BB160" s="147" t="s">
        <v>32</v>
      </c>
      <c r="BC160" s="237">
        <f>BC150*BC151</f>
        <v>7.439424549</v>
      </c>
      <c r="BD160" s="278"/>
      <c r="BE160" s="278"/>
      <c r="BF160" s="147" t="s">
        <v>32</v>
      </c>
      <c r="BG160" s="237">
        <f>BG150*BG151</f>
        <v>2.728070175</v>
      </c>
      <c r="BH160" s="278"/>
      <c r="BI160" s="278"/>
      <c r="BJ160" s="278"/>
      <c r="BK160" s="278"/>
      <c r="BL160" s="278"/>
      <c r="BM160" s="278"/>
      <c r="BN160" s="278"/>
      <c r="BO160" s="278"/>
      <c r="BP160" s="147" t="s">
        <v>32</v>
      </c>
      <c r="BQ160" s="237">
        <f>BQ150*BQ151</f>
        <v>8.245614035</v>
      </c>
      <c r="BR160" s="278"/>
      <c r="BS160" s="278"/>
      <c r="BT160" s="278"/>
      <c r="BU160" s="278"/>
      <c r="BV160" s="278"/>
      <c r="BW160" s="278"/>
      <c r="BX160" s="147" t="s">
        <v>32</v>
      </c>
      <c r="BY160" s="237">
        <f>BY150*BY151</f>
        <v>6.440341708</v>
      </c>
      <c r="BZ160" s="278"/>
      <c r="CA160" s="278"/>
      <c r="CB160" s="278"/>
      <c r="CC160" s="278"/>
      <c r="CD160" s="278"/>
      <c r="CE160" s="278"/>
      <c r="CF160" s="278"/>
      <c r="CG160" s="278"/>
      <c r="CH160" s="278"/>
      <c r="CI160" s="278"/>
      <c r="CJ160" s="278"/>
      <c r="CK160" s="278"/>
      <c r="CL160" s="278"/>
      <c r="CM160" s="278"/>
      <c r="CN160" s="278"/>
      <c r="CO160" s="278"/>
      <c r="CP160" s="147" t="s">
        <v>32</v>
      </c>
      <c r="CQ160" s="279">
        <f>SUM(BZ141:CP141)</f>
        <v>13.076555</v>
      </c>
      <c r="CR160" s="278"/>
      <c r="CS160" s="278"/>
      <c r="CT160" s="278"/>
      <c r="CU160" s="278"/>
      <c r="CV160" s="278"/>
      <c r="CW160" s="278"/>
      <c r="CX160" s="278"/>
      <c r="CY160" s="278"/>
      <c r="CZ160" s="147" t="s">
        <v>32</v>
      </c>
      <c r="DA160" s="279">
        <f>SUM(CR141:CZ141)</f>
        <v>7.266224312</v>
      </c>
      <c r="DB160" s="278"/>
      <c r="DC160" s="278"/>
      <c r="DD160" s="278"/>
      <c r="DE160" s="278"/>
      <c r="DF160" s="278"/>
      <c r="DG160" s="278"/>
      <c r="DH160" s="278"/>
      <c r="DI160" s="147" t="s">
        <v>32</v>
      </c>
      <c r="DJ160" s="279">
        <f>SUM(DB141:DI141)</f>
        <v>6.886086183</v>
      </c>
      <c r="DK160" s="278"/>
      <c r="DL160" s="278"/>
      <c r="DM160" s="278"/>
      <c r="DN160" s="278"/>
      <c r="DO160" s="278"/>
      <c r="DP160" s="278"/>
      <c r="DQ160" s="278"/>
      <c r="DR160" s="278"/>
      <c r="DS160" s="147" t="s">
        <v>32</v>
      </c>
      <c r="DT160" s="279">
        <f>SUM(DK141:DS141)</f>
        <v>7.896393225</v>
      </c>
      <c r="DU160" s="278"/>
      <c r="DV160" s="278"/>
      <c r="DW160" s="278"/>
      <c r="DX160" s="278"/>
      <c r="DY160" s="278"/>
      <c r="DZ160" s="278"/>
      <c r="EA160" s="278"/>
      <c r="EB160" s="278"/>
      <c r="EC160" s="278"/>
      <c r="ED160" s="278"/>
      <c r="EE160" s="278"/>
      <c r="EG160" s="147" t="s">
        <v>32</v>
      </c>
      <c r="EH160" s="279">
        <f>SUM(DU141:EG141)</f>
        <v>11.55147708</v>
      </c>
      <c r="EI160" s="278"/>
    </row>
    <row r="161" ht="15.75" customHeight="1">
      <c r="A161" s="281"/>
      <c r="B161" s="281"/>
      <c r="C161" s="281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5"/>
      <c r="X161" s="275"/>
      <c r="Y161" s="275"/>
      <c r="Z161" s="275"/>
      <c r="AA161" s="275"/>
      <c r="AB161" s="275"/>
      <c r="AC161" s="275"/>
      <c r="AD161" s="275"/>
      <c r="AE161" s="275"/>
      <c r="AF161" s="275"/>
      <c r="AG161" s="275"/>
      <c r="AH161" s="275"/>
      <c r="AI161" s="278"/>
      <c r="AJ161" s="278"/>
      <c r="AK161" s="278"/>
      <c r="AL161" s="278"/>
      <c r="AM161" s="278"/>
      <c r="AN161" s="278"/>
      <c r="AO161" s="278"/>
      <c r="AP161" s="278"/>
      <c r="AQ161" s="278"/>
      <c r="AT161" s="278"/>
      <c r="AU161" s="278"/>
      <c r="AV161" s="278"/>
      <c r="AW161" s="278"/>
      <c r="AX161" s="278"/>
      <c r="AY161" s="278"/>
      <c r="AZ161" s="278"/>
      <c r="BA161" s="278"/>
      <c r="BB161" s="278"/>
      <c r="BC161" s="278"/>
      <c r="BD161" s="278"/>
      <c r="BE161" s="278"/>
      <c r="BF161" s="278"/>
      <c r="BG161" s="278"/>
      <c r="BH161" s="278"/>
      <c r="BI161" s="278"/>
      <c r="BJ161" s="278"/>
      <c r="BK161" s="278"/>
      <c r="BL161" s="278"/>
      <c r="BM161" s="278"/>
      <c r="BN161" s="278"/>
      <c r="BO161" s="278"/>
      <c r="BP161" s="278"/>
      <c r="BQ161" s="278"/>
      <c r="BR161" s="278"/>
      <c r="BS161" s="278"/>
      <c r="BT161" s="278"/>
      <c r="BU161" s="278"/>
      <c r="BV161" s="278"/>
      <c r="BW161" s="278"/>
      <c r="BX161" s="278"/>
      <c r="BY161" s="278"/>
      <c r="BZ161" s="278"/>
      <c r="CA161" s="278"/>
      <c r="CB161" s="278"/>
      <c r="CC161" s="278"/>
      <c r="CD161" s="278"/>
      <c r="CE161" s="278"/>
      <c r="CF161" s="278"/>
      <c r="CG161" s="278"/>
      <c r="CH161" s="278"/>
      <c r="CI161" s="278"/>
      <c r="CJ161" s="278"/>
      <c r="CK161" s="278"/>
      <c r="CL161" s="278"/>
      <c r="CM161" s="278"/>
      <c r="CN161" s="278"/>
      <c r="CO161" s="278"/>
      <c r="CP161" s="278"/>
      <c r="CQ161" s="278"/>
      <c r="CR161" s="278"/>
      <c r="CS161" s="278"/>
      <c r="CT161" s="278"/>
      <c r="CU161" s="278"/>
      <c r="CV161" s="278"/>
      <c r="CW161" s="278"/>
      <c r="CX161" s="278"/>
      <c r="CY161" s="278"/>
      <c r="CZ161" s="278"/>
      <c r="DA161" s="296"/>
      <c r="DB161" s="278"/>
      <c r="DC161" s="278"/>
      <c r="DD161" s="278"/>
      <c r="DE161" s="278"/>
      <c r="DF161" s="278"/>
      <c r="DG161" s="278"/>
      <c r="DH161" s="278"/>
      <c r="DI161" s="278"/>
      <c r="DJ161" s="296"/>
      <c r="DK161" s="278"/>
      <c r="DL161" s="278"/>
      <c r="DM161" s="278"/>
      <c r="DN161" s="278"/>
      <c r="DO161" s="278"/>
      <c r="DP161" s="278"/>
      <c r="DQ161" s="278"/>
      <c r="DR161" s="278"/>
      <c r="DS161" s="278"/>
      <c r="DT161" s="278"/>
      <c r="DU161" s="278"/>
      <c r="DV161" s="278"/>
      <c r="DW161" s="278"/>
      <c r="DX161" s="278"/>
      <c r="DY161" s="278"/>
      <c r="DZ161" s="278"/>
      <c r="EA161" s="278"/>
      <c r="EB161" s="278"/>
      <c r="EC161" s="278"/>
      <c r="ED161" s="278"/>
      <c r="EE161" s="278"/>
      <c r="EF161" s="278"/>
      <c r="EG161" s="278"/>
      <c r="EH161" s="278"/>
      <c r="EI161" s="278"/>
    </row>
    <row r="162" ht="15.75" customHeight="1">
      <c r="A162" s="281"/>
      <c r="B162" s="281"/>
      <c r="C162" s="28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  <c r="AG162" s="276"/>
      <c r="AH162" s="276"/>
      <c r="AI162" s="297"/>
      <c r="AJ162" s="297"/>
      <c r="AK162" s="297"/>
      <c r="AL162" s="297"/>
      <c r="AM162" s="297"/>
      <c r="AN162" s="297"/>
      <c r="AO162" s="297"/>
      <c r="AP162" s="297"/>
      <c r="AQ162" s="297"/>
      <c r="AR162" s="275"/>
      <c r="BD162" s="297"/>
      <c r="BE162" s="297"/>
      <c r="BF162" s="297"/>
      <c r="BH162" s="297"/>
      <c r="BI162" s="297"/>
      <c r="BJ162" s="297"/>
      <c r="BK162" s="297"/>
      <c r="BL162" s="297"/>
      <c r="BM162" s="297"/>
      <c r="BN162" s="297"/>
      <c r="BO162" s="297"/>
      <c r="BP162" s="297"/>
      <c r="BR162" s="297"/>
      <c r="BS162" s="297"/>
      <c r="BT162" s="297"/>
      <c r="BU162" s="297"/>
      <c r="BV162" s="297"/>
      <c r="BW162" s="297"/>
      <c r="BX162" s="297"/>
      <c r="DA162" s="117"/>
      <c r="DJ162" s="117"/>
      <c r="DK162" s="278"/>
      <c r="DL162" s="278"/>
      <c r="DM162" s="278"/>
      <c r="DN162" s="278"/>
      <c r="DO162" s="278"/>
      <c r="DP162" s="278"/>
      <c r="DQ162" s="278"/>
      <c r="DR162" s="278"/>
      <c r="DS162" s="278"/>
    </row>
    <row r="163" ht="15.75" customHeight="1">
      <c r="A163" s="281"/>
      <c r="B163" s="281"/>
      <c r="C163" s="28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  <c r="AG163" s="276"/>
      <c r="AH163" s="276"/>
      <c r="AI163" s="297"/>
      <c r="AJ163" s="297"/>
      <c r="AK163" s="297"/>
      <c r="AL163" s="297"/>
      <c r="AM163" s="297"/>
      <c r="AN163" s="297"/>
      <c r="AO163" s="297"/>
      <c r="AP163" s="297"/>
      <c r="AQ163" s="297"/>
      <c r="AR163" s="297"/>
      <c r="BD163" s="297"/>
      <c r="BE163" s="297"/>
      <c r="BF163" s="297"/>
      <c r="BH163" s="297"/>
      <c r="BI163" s="297"/>
      <c r="BJ163" s="297"/>
      <c r="BK163" s="297"/>
      <c r="BL163" s="297"/>
      <c r="BM163" s="297"/>
      <c r="BN163" s="297"/>
      <c r="BO163" s="297"/>
      <c r="BP163" s="297"/>
      <c r="BR163" s="297"/>
      <c r="BS163" s="297"/>
      <c r="BT163" s="297"/>
      <c r="BU163" s="297"/>
      <c r="BV163" s="297"/>
      <c r="BW163" s="297"/>
      <c r="BX163" s="297"/>
      <c r="DA163" s="117"/>
      <c r="DJ163" s="117"/>
      <c r="DK163" s="278"/>
      <c r="DL163" s="278"/>
      <c r="DM163" s="278"/>
      <c r="DN163" s="278"/>
      <c r="DO163" s="278"/>
      <c r="DP163" s="278"/>
      <c r="DQ163" s="278"/>
      <c r="DR163" s="278"/>
      <c r="DS163" s="278"/>
    </row>
    <row r="164" ht="15.75" customHeight="1">
      <c r="A164" s="281"/>
      <c r="B164" s="281"/>
      <c r="C164" s="28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97"/>
      <c r="AJ164" s="297"/>
      <c r="AK164" s="297"/>
      <c r="AL164" s="297"/>
      <c r="AM164" s="297"/>
      <c r="AN164" s="297"/>
      <c r="AO164" s="297"/>
      <c r="AP164" s="297"/>
      <c r="AQ164" s="297"/>
      <c r="AR164" s="297"/>
      <c r="BD164" s="297"/>
      <c r="BE164" s="297"/>
      <c r="BF164" s="297"/>
      <c r="BH164" s="297"/>
      <c r="BI164" s="297"/>
      <c r="BJ164" s="297"/>
      <c r="BK164" s="297"/>
      <c r="BL164" s="297"/>
      <c r="BM164" s="297"/>
      <c r="BN164" s="297"/>
      <c r="BO164" s="297"/>
      <c r="BP164" s="297"/>
      <c r="BR164" s="297"/>
      <c r="BS164" s="297"/>
      <c r="BT164" s="297"/>
      <c r="BU164" s="297"/>
      <c r="BV164" s="297"/>
      <c r="BW164" s="297"/>
      <c r="BX164" s="297"/>
      <c r="DA164" s="117"/>
      <c r="DJ164" s="117"/>
      <c r="DK164" s="278"/>
      <c r="DL164" s="278"/>
      <c r="DM164" s="278"/>
      <c r="DN164" s="278"/>
      <c r="DO164" s="278"/>
      <c r="DP164" s="278"/>
      <c r="DQ164" s="278"/>
      <c r="DR164" s="278"/>
      <c r="DS164" s="278"/>
    </row>
    <row r="165" ht="15.75" customHeight="1">
      <c r="A165" s="281"/>
      <c r="B165" s="281"/>
      <c r="C165" s="28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  <c r="AG165" s="276"/>
      <c r="AH165" s="276"/>
      <c r="AI165" s="297"/>
      <c r="AJ165" s="297"/>
      <c r="AK165" s="297"/>
      <c r="AL165" s="297"/>
      <c r="AM165" s="297"/>
      <c r="AN165" s="297"/>
      <c r="AO165" s="297"/>
      <c r="AP165" s="297"/>
      <c r="AQ165" s="297"/>
      <c r="AR165" s="297"/>
      <c r="BD165" s="297"/>
      <c r="BE165" s="297"/>
      <c r="BF165" s="297"/>
      <c r="BH165" s="297"/>
      <c r="BI165" s="297"/>
      <c r="BJ165" s="297"/>
      <c r="BK165" s="297"/>
      <c r="BL165" s="297"/>
      <c r="BM165" s="297"/>
      <c r="BN165" s="297"/>
      <c r="BO165" s="297"/>
      <c r="BP165" s="297"/>
      <c r="BR165" s="297"/>
      <c r="BS165" s="297"/>
      <c r="BT165" s="297"/>
      <c r="BU165" s="297"/>
      <c r="BV165" s="297"/>
      <c r="BW165" s="297"/>
      <c r="BX165" s="297"/>
      <c r="DA165" s="117"/>
      <c r="DJ165" s="117"/>
      <c r="DK165" s="278"/>
      <c r="DL165" s="278"/>
      <c r="DM165" s="278"/>
      <c r="DN165" s="278"/>
      <c r="DO165" s="278"/>
      <c r="DP165" s="278"/>
      <c r="DQ165" s="278"/>
      <c r="DR165" s="278"/>
      <c r="DS165" s="278"/>
    </row>
    <row r="166" ht="15.75" customHeight="1">
      <c r="A166" s="281"/>
      <c r="B166" s="281"/>
      <c r="C166" s="281"/>
      <c r="D166" s="27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71"/>
      <c r="U166" s="271"/>
      <c r="V166" s="281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  <c r="AG166" s="276"/>
      <c r="AH166" s="276"/>
      <c r="AI166" s="297"/>
      <c r="AJ166" s="297"/>
      <c r="AK166" s="297"/>
      <c r="AL166" s="297"/>
      <c r="AM166" s="297"/>
      <c r="AN166" s="297"/>
      <c r="AO166" s="297"/>
      <c r="AP166" s="297"/>
      <c r="AQ166" s="297"/>
      <c r="AR166" s="297"/>
      <c r="BD166" s="297"/>
      <c r="BE166" s="297"/>
      <c r="BF166" s="297"/>
      <c r="BH166" s="297"/>
      <c r="BI166" s="297"/>
      <c r="BJ166" s="297"/>
      <c r="BK166" s="297"/>
      <c r="BL166" s="297"/>
      <c r="BM166" s="297"/>
      <c r="BN166" s="297"/>
      <c r="BO166" s="297"/>
      <c r="BP166" s="297"/>
      <c r="BR166" s="297"/>
      <c r="BS166" s="297"/>
      <c r="BT166" s="297"/>
      <c r="BU166" s="297"/>
      <c r="BV166" s="297"/>
      <c r="BW166" s="297"/>
      <c r="BX166" s="297"/>
      <c r="DJ166" s="117"/>
      <c r="DK166" s="278"/>
      <c r="DL166" s="278"/>
      <c r="DM166" s="278"/>
      <c r="DN166" s="278"/>
      <c r="DO166" s="278"/>
      <c r="DP166" s="278"/>
      <c r="DQ166" s="278"/>
      <c r="DR166" s="278"/>
      <c r="DS166" s="278"/>
    </row>
    <row r="167" ht="15.75" customHeight="1">
      <c r="A167" s="281"/>
      <c r="B167" s="281"/>
      <c r="C167" s="281"/>
      <c r="D167" s="27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  <c r="P167" s="281"/>
      <c r="Q167" s="281"/>
      <c r="R167" s="281"/>
      <c r="S167" s="281"/>
      <c r="T167" s="271"/>
      <c r="U167" s="271"/>
      <c r="V167" s="281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  <c r="AG167" s="276"/>
      <c r="AH167" s="276"/>
      <c r="AI167" s="297"/>
      <c r="AJ167" s="297"/>
      <c r="AK167" s="297"/>
      <c r="AL167" s="297"/>
      <c r="AM167" s="297"/>
      <c r="AN167" s="297"/>
      <c r="AO167" s="297"/>
      <c r="AP167" s="297"/>
      <c r="AQ167" s="297"/>
      <c r="AR167" s="297"/>
      <c r="BD167" s="297"/>
      <c r="BE167" s="297"/>
      <c r="BF167" s="297"/>
      <c r="BH167" s="297"/>
      <c r="BI167" s="297"/>
      <c r="BJ167" s="297"/>
      <c r="BK167" s="297"/>
      <c r="BL167" s="297"/>
      <c r="BM167" s="297"/>
      <c r="BN167" s="297"/>
      <c r="BO167" s="297"/>
      <c r="BP167" s="297"/>
      <c r="BR167" s="297"/>
      <c r="BS167" s="297"/>
      <c r="BT167" s="297"/>
      <c r="BU167" s="297"/>
      <c r="BV167" s="297"/>
      <c r="BW167" s="297"/>
      <c r="BX167" s="297"/>
      <c r="DJ167" s="117"/>
      <c r="DK167" s="278"/>
      <c r="DL167" s="278"/>
      <c r="DM167" s="278"/>
      <c r="DN167" s="278"/>
      <c r="DO167" s="278"/>
      <c r="DP167" s="278"/>
      <c r="DQ167" s="278"/>
      <c r="DR167" s="278"/>
      <c r="DS167" s="278"/>
    </row>
    <row r="168" ht="15.75" customHeight="1">
      <c r="A168" s="281"/>
      <c r="B168" s="281"/>
      <c r="C168" s="281"/>
      <c r="D168" s="27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71"/>
      <c r="U168" s="271"/>
      <c r="V168" s="281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  <c r="AG168" s="276"/>
      <c r="AH168" s="276"/>
      <c r="AI168" s="297"/>
      <c r="AJ168" s="297"/>
      <c r="AK168" s="297"/>
      <c r="AL168" s="297"/>
      <c r="AM168" s="297"/>
      <c r="AN168" s="297"/>
      <c r="AO168" s="297"/>
      <c r="AP168" s="297"/>
      <c r="AQ168" s="297"/>
      <c r="AR168" s="297"/>
      <c r="BD168" s="297"/>
      <c r="BE168" s="297"/>
      <c r="BF168" s="297"/>
      <c r="BH168" s="297"/>
      <c r="BI168" s="297"/>
      <c r="BJ168" s="297"/>
      <c r="BK168" s="297"/>
      <c r="BL168" s="297"/>
      <c r="BM168" s="297"/>
      <c r="BN168" s="297"/>
      <c r="BO168" s="297"/>
      <c r="BP168" s="297"/>
      <c r="BR168" s="297"/>
      <c r="BS168" s="297"/>
      <c r="BT168" s="297"/>
      <c r="BU168" s="297"/>
      <c r="BV168" s="297"/>
      <c r="BW168" s="297"/>
      <c r="BX168" s="297"/>
      <c r="DJ168" s="117"/>
      <c r="DK168" s="278"/>
      <c r="DL168" s="278"/>
      <c r="DM168" s="278"/>
      <c r="DN168" s="278"/>
      <c r="DO168" s="278"/>
      <c r="DP168" s="278"/>
      <c r="DQ168" s="278"/>
      <c r="DR168" s="278"/>
      <c r="DS168" s="278"/>
    </row>
    <row r="169" ht="15.75" customHeight="1">
      <c r="A169" s="281"/>
      <c r="B169" s="281"/>
      <c r="C169" s="281"/>
      <c r="D169" s="27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71"/>
      <c r="U169" s="271"/>
      <c r="V169" s="281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  <c r="AG169" s="276"/>
      <c r="AH169" s="276"/>
      <c r="AI169" s="297"/>
      <c r="AJ169" s="297"/>
      <c r="AK169" s="297"/>
      <c r="AL169" s="297"/>
      <c r="AM169" s="297"/>
      <c r="AN169" s="297"/>
      <c r="AO169" s="297"/>
      <c r="AP169" s="297"/>
      <c r="AQ169" s="297"/>
      <c r="AR169" s="297"/>
      <c r="BD169" s="297"/>
      <c r="BE169" s="297"/>
      <c r="BF169" s="297"/>
      <c r="BH169" s="297"/>
      <c r="BI169" s="297"/>
      <c r="BJ169" s="297"/>
      <c r="BK169" s="297"/>
      <c r="BL169" s="297"/>
      <c r="BM169" s="297"/>
      <c r="BN169" s="297"/>
      <c r="BO169" s="297"/>
      <c r="BP169" s="297"/>
      <c r="BR169" s="297"/>
      <c r="BS169" s="297"/>
      <c r="BT169" s="297"/>
      <c r="BU169" s="297"/>
      <c r="BV169" s="297"/>
      <c r="BW169" s="297"/>
      <c r="BX169" s="297"/>
      <c r="DJ169" s="117"/>
      <c r="DK169" s="278"/>
      <c r="DL169" s="278"/>
      <c r="DM169" s="278"/>
      <c r="DN169" s="278"/>
      <c r="DO169" s="278"/>
      <c r="DP169" s="278"/>
      <c r="DQ169" s="278"/>
      <c r="DR169" s="278"/>
      <c r="DS169" s="278"/>
    </row>
    <row r="170" ht="15.75" customHeight="1">
      <c r="A170" s="281"/>
      <c r="B170" s="281"/>
      <c r="C170" s="281"/>
      <c r="D170" s="27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1"/>
      <c r="S170" s="281"/>
      <c r="T170" s="271"/>
      <c r="U170" s="271"/>
      <c r="V170" s="281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  <c r="AG170" s="276"/>
      <c r="AH170" s="276"/>
      <c r="AI170" s="297"/>
      <c r="AJ170" s="297"/>
      <c r="AK170" s="297"/>
      <c r="AL170" s="297"/>
      <c r="AM170" s="297"/>
      <c r="AN170" s="297"/>
      <c r="AO170" s="297"/>
      <c r="AP170" s="297"/>
      <c r="AQ170" s="297"/>
      <c r="AR170" s="297"/>
      <c r="BD170" s="297"/>
      <c r="BE170" s="297"/>
      <c r="BF170" s="297"/>
      <c r="BH170" s="297"/>
      <c r="BI170" s="297"/>
      <c r="BJ170" s="297"/>
      <c r="BK170" s="297"/>
      <c r="BL170" s="297"/>
      <c r="BM170" s="297"/>
      <c r="BN170" s="297"/>
      <c r="BO170" s="297"/>
      <c r="BP170" s="297"/>
      <c r="BR170" s="297"/>
      <c r="BS170" s="297"/>
      <c r="BT170" s="297"/>
      <c r="BU170" s="297"/>
      <c r="BV170" s="297"/>
      <c r="BW170" s="297"/>
      <c r="BX170" s="297"/>
      <c r="DJ170" s="117"/>
      <c r="DK170" s="278"/>
      <c r="DL170" s="278"/>
      <c r="DM170" s="278"/>
      <c r="DN170" s="278"/>
      <c r="DO170" s="278"/>
      <c r="DP170" s="278"/>
      <c r="DQ170" s="278"/>
      <c r="DR170" s="278"/>
      <c r="DS170" s="278"/>
    </row>
    <row r="171" ht="15.75" customHeight="1">
      <c r="A171" s="281"/>
      <c r="B171" s="281"/>
      <c r="C171" s="281"/>
      <c r="D171" s="27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71"/>
      <c r="U171" s="271"/>
      <c r="V171" s="281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  <c r="AG171" s="276"/>
      <c r="AH171" s="276"/>
      <c r="AI171" s="297"/>
      <c r="AJ171" s="297"/>
      <c r="AK171" s="297"/>
      <c r="AL171" s="297"/>
      <c r="AM171" s="297"/>
      <c r="AN171" s="297"/>
      <c r="AO171" s="297"/>
      <c r="AP171" s="297"/>
      <c r="AQ171" s="297"/>
      <c r="AR171" s="297"/>
      <c r="BD171" s="297"/>
      <c r="BE171" s="297"/>
      <c r="BF171" s="297"/>
      <c r="BH171" s="297"/>
      <c r="BI171" s="297"/>
      <c r="BJ171" s="297"/>
      <c r="BK171" s="297"/>
      <c r="BL171" s="297"/>
      <c r="BM171" s="297"/>
      <c r="BN171" s="297"/>
      <c r="BO171" s="297"/>
      <c r="BP171" s="297"/>
      <c r="BR171" s="297"/>
      <c r="BS171" s="297"/>
      <c r="BT171" s="297"/>
      <c r="BU171" s="297"/>
      <c r="BV171" s="297"/>
      <c r="BW171" s="297"/>
      <c r="BX171" s="297"/>
      <c r="DJ171" s="117"/>
      <c r="DK171" s="278"/>
      <c r="DL171" s="278"/>
      <c r="DM171" s="278"/>
      <c r="DN171" s="278"/>
      <c r="DO171" s="278"/>
      <c r="DP171" s="278"/>
      <c r="DQ171" s="278"/>
      <c r="DR171" s="278"/>
      <c r="DS171" s="278"/>
    </row>
    <row r="172" ht="15.75" customHeight="1">
      <c r="A172" s="281"/>
      <c r="B172" s="281"/>
      <c r="C172" s="281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71"/>
      <c r="U172" s="271"/>
      <c r="V172" s="281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  <c r="AG172" s="276"/>
      <c r="AH172" s="276"/>
      <c r="AI172" s="297"/>
      <c r="AJ172" s="297"/>
      <c r="AK172" s="297"/>
      <c r="AL172" s="297"/>
      <c r="AM172" s="297"/>
      <c r="AN172" s="297"/>
      <c r="AO172" s="297"/>
      <c r="AP172" s="297"/>
      <c r="AQ172" s="297"/>
      <c r="AR172" s="297"/>
      <c r="BD172" s="297"/>
      <c r="BE172" s="297"/>
      <c r="BF172" s="297"/>
      <c r="BH172" s="297"/>
      <c r="BI172" s="297"/>
      <c r="BJ172" s="297"/>
      <c r="BK172" s="297"/>
      <c r="BL172" s="297"/>
      <c r="BM172" s="297"/>
      <c r="BN172" s="297"/>
      <c r="BO172" s="297"/>
      <c r="BP172" s="297"/>
      <c r="BR172" s="297"/>
      <c r="BS172" s="297"/>
      <c r="BT172" s="297"/>
      <c r="BU172" s="297"/>
      <c r="BV172" s="297"/>
      <c r="BW172" s="297"/>
      <c r="BX172" s="297"/>
      <c r="DJ172" s="117"/>
      <c r="DK172" s="278"/>
      <c r="DL172" s="278"/>
      <c r="DM172" s="278"/>
      <c r="DN172" s="278"/>
      <c r="DO172" s="278"/>
      <c r="DP172" s="278"/>
      <c r="DQ172" s="278"/>
      <c r="DR172" s="278"/>
      <c r="DS172" s="278"/>
    </row>
    <row r="173" ht="15.75" customHeight="1">
      <c r="A173" s="281"/>
      <c r="B173" s="281"/>
      <c r="C173" s="281"/>
      <c r="D173" s="27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1"/>
      <c r="S173" s="281"/>
      <c r="T173" s="281"/>
      <c r="U173" s="281"/>
      <c r="V173" s="281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  <c r="AG173" s="276"/>
      <c r="AH173" s="276"/>
      <c r="AI173" s="297"/>
      <c r="AJ173" s="297"/>
      <c r="AK173" s="297"/>
      <c r="AL173" s="297"/>
      <c r="AM173" s="297"/>
      <c r="AN173" s="297"/>
      <c r="AO173" s="297"/>
      <c r="AP173" s="297"/>
      <c r="AQ173" s="297"/>
      <c r="AR173" s="297"/>
      <c r="BD173" s="297"/>
      <c r="BE173" s="297"/>
      <c r="BF173" s="297"/>
      <c r="BH173" s="297"/>
      <c r="BI173" s="297"/>
      <c r="BJ173" s="297"/>
      <c r="BK173" s="297"/>
      <c r="BL173" s="297"/>
      <c r="BM173" s="297"/>
      <c r="BN173" s="297"/>
      <c r="BO173" s="297"/>
      <c r="BP173" s="297"/>
      <c r="BR173" s="297"/>
      <c r="BS173" s="297"/>
      <c r="BT173" s="297"/>
      <c r="BU173" s="297"/>
      <c r="BV173" s="297"/>
      <c r="BW173" s="297"/>
      <c r="BX173" s="297"/>
      <c r="DJ173" s="117"/>
      <c r="DK173" s="278"/>
      <c r="DL173" s="278"/>
      <c r="DM173" s="278"/>
      <c r="DN173" s="278"/>
      <c r="DO173" s="278"/>
      <c r="DP173" s="278"/>
      <c r="DQ173" s="278"/>
      <c r="DR173" s="278"/>
      <c r="DS173" s="278"/>
    </row>
    <row r="174" ht="15.75" customHeight="1">
      <c r="A174" s="281"/>
      <c r="B174" s="281"/>
      <c r="C174" s="281"/>
      <c r="D174" s="27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  <c r="P174" s="281"/>
      <c r="Q174" s="281"/>
      <c r="R174" s="281"/>
      <c r="S174" s="281"/>
      <c r="T174" s="281"/>
      <c r="U174" s="281"/>
      <c r="V174" s="281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97"/>
      <c r="AJ174" s="297"/>
      <c r="AK174" s="297"/>
      <c r="AL174" s="297"/>
      <c r="AM174" s="297"/>
      <c r="AN174" s="297"/>
      <c r="AO174" s="297"/>
      <c r="AP174" s="297"/>
      <c r="AQ174" s="297"/>
      <c r="AR174" s="297"/>
      <c r="BD174" s="297"/>
      <c r="BE174" s="297"/>
      <c r="BF174" s="297"/>
      <c r="BH174" s="297"/>
      <c r="BI174" s="297"/>
      <c r="BJ174" s="297"/>
      <c r="BK174" s="297"/>
      <c r="BL174" s="297"/>
      <c r="BM174" s="297"/>
      <c r="BN174" s="297"/>
      <c r="BO174" s="297"/>
      <c r="BP174" s="297"/>
      <c r="BR174" s="297"/>
      <c r="BS174" s="297"/>
      <c r="BT174" s="297"/>
      <c r="BU174" s="297"/>
      <c r="BV174" s="297"/>
      <c r="BW174" s="297"/>
      <c r="BX174" s="297"/>
      <c r="DJ174" s="117"/>
      <c r="DK174" s="278"/>
      <c r="DL174" s="278"/>
      <c r="DM174" s="278"/>
      <c r="DN174" s="278"/>
      <c r="DO174" s="278"/>
      <c r="DP174" s="278"/>
      <c r="DQ174" s="278"/>
      <c r="DR174" s="278"/>
      <c r="DS174" s="278"/>
    </row>
    <row r="175" ht="15.75" customHeight="1">
      <c r="A175" s="281"/>
      <c r="B175" s="281"/>
      <c r="C175" s="281"/>
      <c r="D175" s="27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97"/>
      <c r="AJ175" s="297"/>
      <c r="AK175" s="297"/>
      <c r="AL175" s="297"/>
      <c r="AM175" s="297"/>
      <c r="AN175" s="297"/>
      <c r="AO175" s="297"/>
      <c r="AP175" s="297"/>
      <c r="AQ175" s="297"/>
      <c r="AR175" s="297"/>
      <c r="BD175" s="297"/>
      <c r="BE175" s="297"/>
      <c r="BF175" s="297"/>
      <c r="BH175" s="297"/>
      <c r="BI175" s="297"/>
      <c r="BJ175" s="297"/>
      <c r="BK175" s="297"/>
      <c r="BL175" s="297"/>
      <c r="BM175" s="297"/>
      <c r="BN175" s="297"/>
      <c r="BO175" s="297"/>
      <c r="BP175" s="297"/>
      <c r="BR175" s="297"/>
      <c r="BS175" s="297"/>
      <c r="BT175" s="297"/>
      <c r="BU175" s="297"/>
      <c r="BV175" s="297"/>
      <c r="BW175" s="297"/>
      <c r="BX175" s="297"/>
      <c r="DJ175" s="117"/>
      <c r="DK175" s="278"/>
      <c r="DL175" s="278"/>
      <c r="DM175" s="278"/>
      <c r="DN175" s="278"/>
      <c r="DO175" s="278"/>
      <c r="DP175" s="278"/>
      <c r="DQ175" s="278"/>
      <c r="DR175" s="278"/>
      <c r="DS175" s="278"/>
    </row>
    <row r="176" ht="15.75" customHeight="1">
      <c r="A176" s="281"/>
      <c r="B176" s="281"/>
      <c r="C176" s="281"/>
      <c r="D176" s="27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  <c r="P176" s="281"/>
      <c r="Q176" s="281"/>
      <c r="R176" s="281"/>
      <c r="S176" s="281"/>
      <c r="T176" s="281"/>
      <c r="U176" s="281"/>
      <c r="V176" s="281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97"/>
      <c r="AJ176" s="297"/>
      <c r="AK176" s="297"/>
      <c r="AL176" s="297"/>
      <c r="AM176" s="297"/>
      <c r="AN176" s="297"/>
      <c r="AO176" s="297"/>
      <c r="AP176" s="297"/>
      <c r="AQ176" s="297"/>
      <c r="AR176" s="297"/>
      <c r="BD176" s="297"/>
      <c r="BE176" s="297"/>
      <c r="BF176" s="297"/>
      <c r="BH176" s="297"/>
      <c r="BI176" s="297"/>
      <c r="BJ176" s="297"/>
      <c r="BK176" s="297"/>
      <c r="BL176" s="297"/>
      <c r="BM176" s="297"/>
      <c r="BN176" s="297"/>
      <c r="BO176" s="297"/>
      <c r="BP176" s="297"/>
      <c r="BR176" s="297"/>
      <c r="BS176" s="297"/>
      <c r="BT176" s="297"/>
      <c r="BU176" s="297"/>
      <c r="BV176" s="297"/>
      <c r="BW176" s="297"/>
      <c r="BX176" s="297"/>
      <c r="DJ176" s="117"/>
      <c r="DK176" s="278"/>
      <c r="DL176" s="278"/>
      <c r="DM176" s="278"/>
      <c r="DN176" s="278"/>
      <c r="DO176" s="278"/>
      <c r="DP176" s="278"/>
      <c r="DQ176" s="278"/>
      <c r="DR176" s="278"/>
      <c r="DS176" s="278"/>
    </row>
    <row r="177" ht="15.75" customHeight="1">
      <c r="A177" s="281"/>
      <c r="B177" s="281"/>
      <c r="C177" s="281"/>
      <c r="D177" s="27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97"/>
      <c r="AJ177" s="297"/>
      <c r="AK177" s="297"/>
      <c r="AL177" s="297"/>
      <c r="AM177" s="297"/>
      <c r="AN177" s="297"/>
      <c r="AO177" s="297"/>
      <c r="AP177" s="297"/>
      <c r="AQ177" s="297"/>
      <c r="AR177" s="297"/>
      <c r="BD177" s="297"/>
      <c r="BE177" s="297"/>
      <c r="BF177" s="297"/>
      <c r="BH177" s="297"/>
      <c r="BI177" s="297"/>
      <c r="BJ177" s="297"/>
      <c r="BK177" s="297"/>
      <c r="BL177" s="297"/>
      <c r="BM177" s="297"/>
      <c r="BN177" s="297"/>
      <c r="BO177" s="297"/>
      <c r="BP177" s="297"/>
      <c r="BR177" s="297"/>
      <c r="BS177" s="297"/>
      <c r="BT177" s="297"/>
      <c r="BU177" s="297"/>
      <c r="BV177" s="297"/>
      <c r="BW177" s="297"/>
      <c r="BX177" s="297"/>
      <c r="DJ177" s="117"/>
      <c r="DK177" s="278"/>
      <c r="DL177" s="278"/>
      <c r="DM177" s="278"/>
      <c r="DN177" s="278"/>
      <c r="DO177" s="278"/>
      <c r="DP177" s="278"/>
      <c r="DQ177" s="278"/>
      <c r="DR177" s="278"/>
      <c r="DS177" s="278"/>
    </row>
    <row r="178" ht="15.75" customHeight="1">
      <c r="A178" s="281"/>
      <c r="B178" s="281"/>
      <c r="C178" s="281"/>
      <c r="D178" s="27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97"/>
      <c r="AJ178" s="297"/>
      <c r="AK178" s="297"/>
      <c r="AL178" s="297"/>
      <c r="AM178" s="297"/>
      <c r="AN178" s="297"/>
      <c r="AO178" s="297"/>
      <c r="AP178" s="297"/>
      <c r="AQ178" s="297"/>
      <c r="AR178" s="297"/>
      <c r="BD178" s="297"/>
      <c r="BE178" s="297"/>
      <c r="BF178" s="297"/>
      <c r="BH178" s="297"/>
      <c r="BI178" s="297"/>
      <c r="BJ178" s="297"/>
      <c r="BK178" s="297"/>
      <c r="BL178" s="297"/>
      <c r="BM178" s="297"/>
      <c r="BN178" s="297"/>
      <c r="BO178" s="297"/>
      <c r="BP178" s="297"/>
      <c r="BR178" s="297"/>
      <c r="BS178" s="297"/>
      <c r="BT178" s="297"/>
      <c r="BU178" s="297"/>
      <c r="BV178" s="297"/>
      <c r="BW178" s="297"/>
      <c r="BX178" s="297"/>
      <c r="DJ178" s="117"/>
      <c r="DK178" s="278"/>
      <c r="DL178" s="278"/>
      <c r="DM178" s="278"/>
      <c r="DN178" s="278"/>
      <c r="DO178" s="278"/>
      <c r="DP178" s="278"/>
      <c r="DQ178" s="278"/>
      <c r="DR178" s="278"/>
      <c r="DS178" s="278"/>
    </row>
    <row r="179" ht="15.75" customHeight="1">
      <c r="A179" s="281"/>
      <c r="B179" s="281"/>
      <c r="C179" s="281"/>
      <c r="D179" s="27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1"/>
      <c r="S179" s="281"/>
      <c r="T179" s="281"/>
      <c r="U179" s="281"/>
      <c r="V179" s="281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  <c r="AG179" s="276"/>
      <c r="AH179" s="276"/>
      <c r="AI179" s="297"/>
      <c r="AJ179" s="297"/>
      <c r="AK179" s="297"/>
      <c r="AL179" s="297"/>
      <c r="AM179" s="297"/>
      <c r="AN179" s="297"/>
      <c r="AO179" s="297"/>
      <c r="AP179" s="297"/>
      <c r="AQ179" s="297"/>
      <c r="AR179" s="297"/>
      <c r="BD179" s="297"/>
      <c r="BE179" s="297"/>
      <c r="BF179" s="297"/>
      <c r="BH179" s="297"/>
      <c r="BI179" s="297"/>
      <c r="BJ179" s="297"/>
      <c r="BK179" s="297"/>
      <c r="BL179" s="297"/>
      <c r="BM179" s="297"/>
      <c r="BN179" s="297"/>
      <c r="BO179" s="297"/>
      <c r="BP179" s="297"/>
      <c r="BR179" s="297"/>
      <c r="BS179" s="297"/>
      <c r="BT179" s="297"/>
      <c r="BU179" s="297"/>
      <c r="BV179" s="297"/>
      <c r="BW179" s="297"/>
      <c r="BX179" s="297"/>
      <c r="DJ179" s="117"/>
      <c r="DK179" s="278"/>
      <c r="DL179" s="278"/>
      <c r="DM179" s="278"/>
      <c r="DN179" s="278"/>
      <c r="DO179" s="278"/>
      <c r="DP179" s="278"/>
      <c r="DQ179" s="278"/>
      <c r="DR179" s="278"/>
      <c r="DS179" s="278"/>
    </row>
    <row r="180" ht="15.75" customHeight="1">
      <c r="A180" s="281"/>
      <c r="B180" s="281"/>
      <c r="C180" s="281"/>
      <c r="D180" s="27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  <c r="AG180" s="276"/>
      <c r="AH180" s="276"/>
      <c r="AI180" s="297"/>
      <c r="AJ180" s="297"/>
      <c r="AK180" s="297"/>
      <c r="AL180" s="297"/>
      <c r="AM180" s="297"/>
      <c r="AN180" s="297"/>
      <c r="AO180" s="297"/>
      <c r="AP180" s="297"/>
      <c r="AQ180" s="297"/>
      <c r="AR180" s="297"/>
      <c r="BD180" s="297"/>
      <c r="BE180" s="297"/>
      <c r="BF180" s="297"/>
      <c r="BH180" s="297"/>
      <c r="BI180" s="297"/>
      <c r="BJ180" s="297"/>
      <c r="BK180" s="297"/>
      <c r="BL180" s="297"/>
      <c r="BM180" s="297"/>
      <c r="BN180" s="297"/>
      <c r="BO180" s="297"/>
      <c r="BP180" s="297"/>
      <c r="BR180" s="297"/>
      <c r="BS180" s="297"/>
      <c r="BT180" s="297"/>
      <c r="BU180" s="297"/>
      <c r="BV180" s="297"/>
      <c r="BW180" s="297"/>
      <c r="BX180" s="297"/>
      <c r="DJ180" s="117"/>
      <c r="DK180" s="278"/>
      <c r="DL180" s="278"/>
      <c r="DM180" s="278"/>
      <c r="DN180" s="278"/>
      <c r="DO180" s="278"/>
      <c r="DP180" s="278"/>
      <c r="DQ180" s="278"/>
      <c r="DR180" s="278"/>
      <c r="DS180" s="278"/>
    </row>
    <row r="181" ht="15.75" customHeight="1">
      <c r="A181" s="281"/>
      <c r="B181" s="281"/>
      <c r="C181" s="281"/>
      <c r="D181" s="27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  <c r="AG181" s="276"/>
      <c r="AH181" s="276"/>
      <c r="AI181" s="297"/>
      <c r="AJ181" s="297"/>
      <c r="AK181" s="297"/>
      <c r="AL181" s="297"/>
      <c r="AM181" s="297"/>
      <c r="AN181" s="297"/>
      <c r="AO181" s="297"/>
      <c r="AP181" s="297"/>
      <c r="AQ181" s="297"/>
      <c r="AR181" s="297"/>
      <c r="BD181" s="297"/>
      <c r="BE181" s="297"/>
      <c r="BF181" s="297"/>
      <c r="BH181" s="297"/>
      <c r="BI181" s="297"/>
      <c r="BJ181" s="297"/>
      <c r="BK181" s="297"/>
      <c r="BL181" s="297"/>
      <c r="BM181" s="297"/>
      <c r="BN181" s="297"/>
      <c r="BO181" s="297"/>
      <c r="BP181" s="297"/>
      <c r="BR181" s="297"/>
      <c r="BS181" s="297"/>
      <c r="BT181" s="297"/>
      <c r="BU181" s="297"/>
      <c r="BV181" s="297"/>
      <c r="BW181" s="297"/>
      <c r="BX181" s="297"/>
      <c r="DJ181" s="117"/>
      <c r="DK181" s="278"/>
      <c r="DL181" s="278"/>
      <c r="DM181" s="278"/>
      <c r="DN181" s="278"/>
      <c r="DO181" s="278"/>
      <c r="DP181" s="278"/>
      <c r="DQ181" s="278"/>
      <c r="DR181" s="278"/>
      <c r="DS181" s="278"/>
    </row>
    <row r="182" ht="15.75" customHeight="1">
      <c r="A182" s="281"/>
      <c r="B182" s="281"/>
      <c r="C182" s="281"/>
      <c r="D182" s="27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  <c r="AG182" s="276"/>
      <c r="AH182" s="276"/>
      <c r="AI182" s="297"/>
      <c r="AJ182" s="297"/>
      <c r="AK182" s="297"/>
      <c r="AL182" s="297"/>
      <c r="AM182" s="297"/>
      <c r="AN182" s="297"/>
      <c r="AO182" s="297"/>
      <c r="AP182" s="297"/>
      <c r="AQ182" s="297"/>
      <c r="AR182" s="297"/>
      <c r="BD182" s="297"/>
      <c r="BE182" s="297"/>
      <c r="BF182" s="297"/>
      <c r="BH182" s="297"/>
      <c r="BI182" s="297"/>
      <c r="BJ182" s="297"/>
      <c r="BK182" s="297"/>
      <c r="BL182" s="297"/>
      <c r="BM182" s="297"/>
      <c r="BN182" s="297"/>
      <c r="BO182" s="297"/>
      <c r="BP182" s="297"/>
      <c r="BR182" s="297"/>
      <c r="BS182" s="297"/>
      <c r="BT182" s="297"/>
      <c r="BU182" s="297"/>
      <c r="BV182" s="297"/>
      <c r="BW182" s="297"/>
      <c r="BX182" s="297"/>
      <c r="DJ182" s="117"/>
      <c r="DK182" s="278"/>
      <c r="DL182" s="278"/>
      <c r="DM182" s="278"/>
      <c r="DN182" s="278"/>
      <c r="DO182" s="278"/>
      <c r="DP182" s="278"/>
      <c r="DQ182" s="278"/>
      <c r="DR182" s="278"/>
      <c r="DS182" s="278"/>
    </row>
    <row r="183" ht="15.75" customHeight="1">
      <c r="A183" s="281"/>
      <c r="B183" s="281"/>
      <c r="C183" s="281"/>
      <c r="D183" s="27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  <c r="P183" s="281"/>
      <c r="Q183" s="281"/>
      <c r="R183" s="281"/>
      <c r="S183" s="281"/>
      <c r="T183" s="281"/>
      <c r="U183" s="281"/>
      <c r="V183" s="281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  <c r="AG183" s="276"/>
      <c r="AH183" s="276"/>
      <c r="AI183" s="297"/>
      <c r="AJ183" s="297"/>
      <c r="AK183" s="297"/>
      <c r="AL183" s="297"/>
      <c r="AM183" s="297"/>
      <c r="AN183" s="297"/>
      <c r="AO183" s="297"/>
      <c r="AP183" s="297"/>
      <c r="AQ183" s="297"/>
      <c r="AR183" s="297"/>
      <c r="BD183" s="297"/>
      <c r="BE183" s="297"/>
      <c r="BF183" s="297"/>
      <c r="BH183" s="297"/>
      <c r="BI183" s="297"/>
      <c r="BJ183" s="297"/>
      <c r="BK183" s="297"/>
      <c r="BL183" s="297"/>
      <c r="BM183" s="297"/>
      <c r="BN183" s="297"/>
      <c r="BO183" s="297"/>
      <c r="BP183" s="297"/>
      <c r="BR183" s="297"/>
      <c r="BS183" s="297"/>
      <c r="BT183" s="297"/>
      <c r="BU183" s="297"/>
      <c r="BV183" s="297"/>
      <c r="BW183" s="297"/>
      <c r="BX183" s="297"/>
      <c r="DJ183" s="117"/>
      <c r="DK183" s="278"/>
      <c r="DL183" s="278"/>
      <c r="DM183" s="278"/>
      <c r="DN183" s="278"/>
      <c r="DO183" s="278"/>
      <c r="DP183" s="278"/>
      <c r="DQ183" s="278"/>
      <c r="DR183" s="278"/>
      <c r="DS183" s="278"/>
    </row>
    <row r="184" ht="15.75" customHeight="1">
      <c r="A184" s="281"/>
      <c r="B184" s="281"/>
      <c r="C184" s="281"/>
      <c r="D184" s="27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  <c r="P184" s="281"/>
      <c r="Q184" s="281"/>
      <c r="R184" s="281"/>
      <c r="S184" s="281"/>
      <c r="T184" s="281"/>
      <c r="U184" s="281"/>
      <c r="V184" s="281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  <c r="AG184" s="276"/>
      <c r="AH184" s="276"/>
      <c r="AI184" s="297"/>
      <c r="AJ184" s="297"/>
      <c r="AK184" s="297"/>
      <c r="AL184" s="297"/>
      <c r="AM184" s="297"/>
      <c r="AN184" s="297"/>
      <c r="AO184" s="297"/>
      <c r="AP184" s="297"/>
      <c r="AQ184" s="297"/>
      <c r="AR184" s="297"/>
      <c r="BD184" s="297"/>
      <c r="BE184" s="297"/>
      <c r="BF184" s="297"/>
      <c r="BH184" s="297"/>
      <c r="BI184" s="297"/>
      <c r="BJ184" s="297"/>
      <c r="BK184" s="297"/>
      <c r="BL184" s="297"/>
      <c r="BM184" s="297"/>
      <c r="BN184" s="297"/>
      <c r="BO184" s="297"/>
      <c r="BP184" s="297"/>
      <c r="BR184" s="297"/>
      <c r="BS184" s="297"/>
      <c r="BT184" s="297"/>
      <c r="BU184" s="297"/>
      <c r="BV184" s="297"/>
      <c r="BW184" s="297"/>
      <c r="BX184" s="297"/>
      <c r="DJ184" s="117"/>
      <c r="DK184" s="278"/>
      <c r="DL184" s="278"/>
      <c r="DM184" s="278"/>
      <c r="DN184" s="278"/>
      <c r="DO184" s="278"/>
      <c r="DP184" s="278"/>
      <c r="DQ184" s="278"/>
      <c r="DR184" s="278"/>
      <c r="DS184" s="278"/>
    </row>
    <row r="185" ht="15.75" customHeight="1">
      <c r="A185" s="281"/>
      <c r="B185" s="281"/>
      <c r="C185" s="281"/>
      <c r="D185" s="27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  <c r="AG185" s="276"/>
      <c r="AH185" s="276"/>
      <c r="AI185" s="297"/>
      <c r="AJ185" s="297"/>
      <c r="AK185" s="297"/>
      <c r="AL185" s="297"/>
      <c r="AM185" s="297"/>
      <c r="AN185" s="297"/>
      <c r="AO185" s="297"/>
      <c r="AP185" s="297"/>
      <c r="AQ185" s="297"/>
      <c r="AR185" s="297"/>
      <c r="BD185" s="297"/>
      <c r="BE185" s="297"/>
      <c r="BF185" s="297"/>
      <c r="BH185" s="297"/>
      <c r="BI185" s="297"/>
      <c r="BJ185" s="297"/>
      <c r="BK185" s="297"/>
      <c r="BL185" s="297"/>
      <c r="BM185" s="297"/>
      <c r="BN185" s="297"/>
      <c r="BO185" s="297"/>
      <c r="BP185" s="297"/>
      <c r="BR185" s="297"/>
      <c r="BS185" s="297"/>
      <c r="BT185" s="297"/>
      <c r="BU185" s="297"/>
      <c r="BV185" s="297"/>
      <c r="BW185" s="297"/>
      <c r="BX185" s="297"/>
      <c r="DJ185" s="117"/>
      <c r="DK185" s="278"/>
      <c r="DL185" s="278"/>
      <c r="DM185" s="278"/>
      <c r="DN185" s="278"/>
      <c r="DO185" s="278"/>
      <c r="DP185" s="278"/>
      <c r="DQ185" s="278"/>
      <c r="DR185" s="278"/>
      <c r="DS185" s="278"/>
    </row>
    <row r="186" ht="15.75" customHeight="1">
      <c r="A186" s="281"/>
      <c r="B186" s="281"/>
      <c r="C186" s="281"/>
      <c r="D186" s="27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  <c r="P186" s="281"/>
      <c r="Q186" s="281"/>
      <c r="R186" s="281"/>
      <c r="S186" s="281"/>
      <c r="T186" s="281"/>
      <c r="U186" s="281"/>
      <c r="V186" s="281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  <c r="AG186" s="276"/>
      <c r="AH186" s="276"/>
      <c r="AI186" s="297"/>
      <c r="AJ186" s="297"/>
      <c r="AK186" s="297"/>
      <c r="AL186" s="297"/>
      <c r="AM186" s="297"/>
      <c r="AN186" s="297"/>
      <c r="AO186" s="297"/>
      <c r="AP186" s="297"/>
      <c r="AQ186" s="297"/>
      <c r="AR186" s="297"/>
      <c r="BD186" s="297"/>
      <c r="BE186" s="297"/>
      <c r="BF186" s="297"/>
      <c r="BH186" s="297"/>
      <c r="BI186" s="297"/>
      <c r="BJ186" s="297"/>
      <c r="BK186" s="297"/>
      <c r="BL186" s="297"/>
      <c r="BM186" s="297"/>
      <c r="BN186" s="297"/>
      <c r="BO186" s="297"/>
      <c r="BP186" s="297"/>
      <c r="BR186" s="297"/>
      <c r="BS186" s="297"/>
      <c r="BT186" s="297"/>
      <c r="BU186" s="297"/>
      <c r="BV186" s="297"/>
      <c r="BW186" s="297"/>
      <c r="BX186" s="297"/>
      <c r="DJ186" s="117"/>
      <c r="DK186" s="278"/>
      <c r="DL186" s="278"/>
      <c r="DM186" s="278"/>
      <c r="DN186" s="278"/>
      <c r="DO186" s="278"/>
      <c r="DP186" s="278"/>
      <c r="DQ186" s="278"/>
      <c r="DR186" s="278"/>
      <c r="DS186" s="278"/>
    </row>
    <row r="187" ht="15.75" customHeight="1">
      <c r="A187" s="281"/>
      <c r="B187" s="281"/>
      <c r="C187" s="281"/>
      <c r="D187" s="27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  <c r="P187" s="281"/>
      <c r="Q187" s="281"/>
      <c r="R187" s="281"/>
      <c r="S187" s="281"/>
      <c r="T187" s="281"/>
      <c r="U187" s="281"/>
      <c r="V187" s="281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  <c r="AG187" s="276"/>
      <c r="AH187" s="276"/>
      <c r="AI187" s="297"/>
      <c r="AJ187" s="297"/>
      <c r="AK187" s="297"/>
      <c r="AL187" s="297"/>
      <c r="AM187" s="297"/>
      <c r="AN187" s="297"/>
      <c r="AO187" s="297"/>
      <c r="AP187" s="297"/>
      <c r="AQ187" s="297"/>
      <c r="AR187" s="297"/>
      <c r="BD187" s="297"/>
      <c r="BE187" s="297"/>
      <c r="BF187" s="297"/>
      <c r="BH187" s="297"/>
      <c r="BI187" s="297"/>
      <c r="BJ187" s="297"/>
      <c r="BK187" s="297"/>
      <c r="BL187" s="297"/>
      <c r="BM187" s="297"/>
      <c r="BN187" s="297"/>
      <c r="BO187" s="297"/>
      <c r="BP187" s="297"/>
      <c r="BR187" s="297"/>
      <c r="BS187" s="297"/>
      <c r="BT187" s="297"/>
      <c r="BU187" s="297"/>
      <c r="BV187" s="297"/>
      <c r="BW187" s="297"/>
      <c r="BX187" s="297"/>
      <c r="DJ187" s="117"/>
      <c r="DK187" s="278"/>
      <c r="DL187" s="278"/>
      <c r="DM187" s="278"/>
      <c r="DN187" s="278"/>
      <c r="DO187" s="278"/>
      <c r="DP187" s="278"/>
      <c r="DQ187" s="278"/>
      <c r="DR187" s="278"/>
      <c r="DS187" s="278"/>
    </row>
    <row r="188" ht="15.75" customHeight="1">
      <c r="A188" s="281"/>
      <c r="B188" s="281"/>
      <c r="C188" s="281"/>
      <c r="D188" s="27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1"/>
      <c r="S188" s="281"/>
      <c r="T188" s="281"/>
      <c r="U188" s="281"/>
      <c r="V188" s="281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  <c r="AG188" s="276"/>
      <c r="AH188" s="276"/>
      <c r="AI188" s="297"/>
      <c r="AJ188" s="297"/>
      <c r="AK188" s="297"/>
      <c r="AL188" s="297"/>
      <c r="AM188" s="297"/>
      <c r="AN188" s="297"/>
      <c r="AO188" s="297"/>
      <c r="AP188" s="297"/>
      <c r="AQ188" s="297"/>
      <c r="AR188" s="297"/>
      <c r="BD188" s="297"/>
      <c r="BE188" s="297"/>
      <c r="BF188" s="297"/>
      <c r="BH188" s="297"/>
      <c r="BI188" s="297"/>
      <c r="BJ188" s="297"/>
      <c r="BK188" s="297"/>
      <c r="BL188" s="297"/>
      <c r="BM188" s="297"/>
      <c r="BN188" s="297"/>
      <c r="BO188" s="297"/>
      <c r="BP188" s="297"/>
      <c r="BR188" s="297"/>
      <c r="BS188" s="297"/>
      <c r="BT188" s="297"/>
      <c r="BU188" s="297"/>
      <c r="BV188" s="297"/>
      <c r="BW188" s="297"/>
      <c r="BX188" s="297"/>
      <c r="DJ188" s="117"/>
      <c r="DK188" s="278"/>
      <c r="DL188" s="278"/>
      <c r="DM188" s="278"/>
      <c r="DN188" s="278"/>
      <c r="DO188" s="278"/>
      <c r="DP188" s="278"/>
      <c r="DQ188" s="278"/>
      <c r="DR188" s="278"/>
      <c r="DS188" s="278"/>
    </row>
    <row r="189" ht="15.75" customHeight="1">
      <c r="A189" s="281"/>
      <c r="B189" s="281"/>
      <c r="C189" s="281"/>
      <c r="D189" s="27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  <c r="AG189" s="276"/>
      <c r="AH189" s="276"/>
      <c r="AI189" s="297"/>
      <c r="AJ189" s="297"/>
      <c r="AK189" s="297"/>
      <c r="AL189" s="297"/>
      <c r="AM189" s="297"/>
      <c r="AN189" s="297"/>
      <c r="AO189" s="297"/>
      <c r="AP189" s="297"/>
      <c r="AQ189" s="297"/>
      <c r="AR189" s="297"/>
      <c r="BD189" s="297"/>
      <c r="BE189" s="297"/>
      <c r="BF189" s="297"/>
      <c r="BH189" s="297"/>
      <c r="BI189" s="297"/>
      <c r="BJ189" s="297"/>
      <c r="BK189" s="297"/>
      <c r="BL189" s="297"/>
      <c r="BM189" s="297"/>
      <c r="BN189" s="297"/>
      <c r="BO189" s="297"/>
      <c r="BP189" s="297"/>
      <c r="BR189" s="297"/>
      <c r="BS189" s="297"/>
      <c r="BT189" s="297"/>
      <c r="BU189" s="297"/>
      <c r="BV189" s="297"/>
      <c r="BW189" s="297"/>
      <c r="BX189" s="297"/>
      <c r="DJ189" s="117"/>
      <c r="DK189" s="278"/>
      <c r="DL189" s="278"/>
      <c r="DM189" s="278"/>
      <c r="DN189" s="278"/>
      <c r="DO189" s="278"/>
      <c r="DP189" s="278"/>
      <c r="DQ189" s="278"/>
      <c r="DR189" s="278"/>
      <c r="DS189" s="278"/>
    </row>
    <row r="190" ht="15.75" customHeight="1">
      <c r="A190" s="281"/>
      <c r="B190" s="281"/>
      <c r="C190" s="281"/>
      <c r="D190" s="27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97"/>
      <c r="AJ190" s="297"/>
      <c r="AK190" s="297"/>
      <c r="AL190" s="297"/>
      <c r="AM190" s="297"/>
      <c r="AN190" s="297"/>
      <c r="AO190" s="297"/>
      <c r="AP190" s="297"/>
      <c r="AQ190" s="297"/>
      <c r="AR190" s="297"/>
      <c r="BD190" s="297"/>
      <c r="BE190" s="297"/>
      <c r="BF190" s="297"/>
      <c r="BH190" s="297"/>
      <c r="BI190" s="297"/>
      <c r="BJ190" s="297"/>
      <c r="BK190" s="297"/>
      <c r="BL190" s="297"/>
      <c r="BM190" s="297"/>
      <c r="BN190" s="297"/>
      <c r="BO190" s="297"/>
      <c r="BP190" s="297"/>
      <c r="BR190" s="297"/>
      <c r="BS190" s="297"/>
      <c r="BT190" s="297"/>
      <c r="BU190" s="297"/>
      <c r="BV190" s="297"/>
      <c r="BW190" s="297"/>
      <c r="BX190" s="297"/>
      <c r="DJ190" s="117"/>
      <c r="DK190" s="278"/>
      <c r="DL190" s="278"/>
      <c r="DM190" s="278"/>
      <c r="DN190" s="278"/>
      <c r="DO190" s="278"/>
      <c r="DP190" s="278"/>
      <c r="DQ190" s="278"/>
      <c r="DR190" s="278"/>
      <c r="DS190" s="278"/>
    </row>
    <row r="191" ht="15.75" customHeight="1">
      <c r="A191" s="281"/>
      <c r="B191" s="281"/>
      <c r="C191" s="281"/>
      <c r="D191" s="27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76"/>
      <c r="X191" s="276"/>
      <c r="Y191" s="276"/>
      <c r="Z191" s="276"/>
      <c r="AA191" s="276"/>
      <c r="AB191" s="276"/>
      <c r="AC191" s="276"/>
      <c r="AD191" s="276"/>
      <c r="AE191" s="276"/>
      <c r="AF191" s="276"/>
      <c r="AG191" s="276"/>
      <c r="AH191" s="276"/>
      <c r="AI191" s="297"/>
      <c r="AJ191" s="297"/>
      <c r="AK191" s="297"/>
      <c r="AL191" s="297"/>
      <c r="AM191" s="297"/>
      <c r="AN191" s="297"/>
      <c r="AO191" s="297"/>
      <c r="AP191" s="297"/>
      <c r="AQ191" s="297"/>
      <c r="AR191" s="297"/>
      <c r="BD191" s="297"/>
      <c r="BE191" s="297"/>
      <c r="BF191" s="297"/>
      <c r="BH191" s="297"/>
      <c r="BI191" s="297"/>
      <c r="BJ191" s="297"/>
      <c r="BK191" s="297"/>
      <c r="BL191" s="297"/>
      <c r="BM191" s="297"/>
      <c r="BN191" s="297"/>
      <c r="BO191" s="297"/>
      <c r="BP191" s="297"/>
      <c r="BR191" s="297"/>
      <c r="BS191" s="297"/>
      <c r="BT191" s="297"/>
      <c r="BU191" s="297"/>
      <c r="BV191" s="297"/>
      <c r="BW191" s="297"/>
      <c r="BX191" s="297"/>
      <c r="DJ191" s="117"/>
      <c r="DK191" s="278"/>
      <c r="DL191" s="278"/>
      <c r="DM191" s="278"/>
      <c r="DN191" s="278"/>
      <c r="DO191" s="278"/>
      <c r="DP191" s="278"/>
      <c r="DQ191" s="278"/>
      <c r="DR191" s="278"/>
      <c r="DS191" s="278"/>
    </row>
    <row r="192" ht="15.75" customHeight="1">
      <c r="A192" s="281"/>
      <c r="B192" s="281"/>
      <c r="C192" s="281"/>
      <c r="D192" s="27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76"/>
      <c r="X192" s="276"/>
      <c r="Y192" s="276"/>
      <c r="Z192" s="276"/>
      <c r="AA192" s="276"/>
      <c r="AB192" s="276"/>
      <c r="AC192" s="276"/>
      <c r="AD192" s="276"/>
      <c r="AE192" s="276"/>
      <c r="AF192" s="276"/>
      <c r="AG192" s="276"/>
      <c r="AH192" s="276"/>
      <c r="AI192" s="297"/>
      <c r="AJ192" s="297"/>
      <c r="AK192" s="297"/>
      <c r="AL192" s="297"/>
      <c r="AM192" s="297"/>
      <c r="AN192" s="297"/>
      <c r="AO192" s="297"/>
      <c r="AP192" s="297"/>
      <c r="AQ192" s="297"/>
      <c r="AR192" s="297"/>
      <c r="BD192" s="297"/>
      <c r="BE192" s="297"/>
      <c r="BF192" s="297"/>
      <c r="BH192" s="297"/>
      <c r="BI192" s="297"/>
      <c r="BJ192" s="297"/>
      <c r="BK192" s="297"/>
      <c r="BL192" s="297"/>
      <c r="BM192" s="297"/>
      <c r="BN192" s="297"/>
      <c r="BO192" s="297"/>
      <c r="BP192" s="297"/>
      <c r="BR192" s="297"/>
      <c r="BS192" s="297"/>
      <c r="BT192" s="297"/>
      <c r="BU192" s="297"/>
      <c r="BV192" s="297"/>
      <c r="BW192" s="297"/>
      <c r="BX192" s="297"/>
      <c r="DJ192" s="117"/>
      <c r="DK192" s="278"/>
      <c r="DL192" s="278"/>
      <c r="DM192" s="278"/>
      <c r="DN192" s="278"/>
      <c r="DO192" s="278"/>
      <c r="DP192" s="278"/>
      <c r="DQ192" s="278"/>
      <c r="DR192" s="278"/>
      <c r="DS192" s="278"/>
    </row>
    <row r="193" ht="15.75" customHeight="1">
      <c r="A193" s="281"/>
      <c r="B193" s="281"/>
      <c r="C193" s="281"/>
      <c r="D193" s="27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97"/>
      <c r="AJ193" s="297"/>
      <c r="AK193" s="297"/>
      <c r="AL193" s="297"/>
      <c r="AM193" s="297"/>
      <c r="AN193" s="297"/>
      <c r="AO193" s="297"/>
      <c r="AP193" s="297"/>
      <c r="AQ193" s="297"/>
      <c r="AR193" s="297"/>
      <c r="BD193" s="297"/>
      <c r="BE193" s="297"/>
      <c r="BF193" s="297"/>
      <c r="BH193" s="297"/>
      <c r="BI193" s="297"/>
      <c r="BJ193" s="297"/>
      <c r="BK193" s="297"/>
      <c r="BL193" s="297"/>
      <c r="BM193" s="297"/>
      <c r="BN193" s="297"/>
      <c r="BO193" s="297"/>
      <c r="BP193" s="297"/>
      <c r="BR193" s="297"/>
      <c r="BS193" s="297"/>
      <c r="BT193" s="297"/>
      <c r="BU193" s="297"/>
      <c r="BV193" s="297"/>
      <c r="BW193" s="297"/>
      <c r="BX193" s="297"/>
      <c r="DJ193" s="117"/>
      <c r="DK193" s="278"/>
      <c r="DL193" s="278"/>
      <c r="DM193" s="278"/>
      <c r="DN193" s="278"/>
      <c r="DO193" s="278"/>
      <c r="DP193" s="278"/>
      <c r="DQ193" s="278"/>
      <c r="DR193" s="278"/>
      <c r="DS193" s="278"/>
    </row>
    <row r="194" ht="15.75" customHeight="1">
      <c r="A194" s="281"/>
      <c r="B194" s="281"/>
      <c r="C194" s="281"/>
      <c r="D194" s="27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1"/>
      <c r="S194" s="281"/>
      <c r="T194" s="281"/>
      <c r="U194" s="281"/>
      <c r="V194" s="281"/>
      <c r="W194" s="276"/>
      <c r="X194" s="276"/>
      <c r="Y194" s="276"/>
      <c r="Z194" s="276"/>
      <c r="AA194" s="276"/>
      <c r="AB194" s="276"/>
      <c r="AC194" s="276"/>
      <c r="AD194" s="276"/>
      <c r="AE194" s="276"/>
      <c r="AF194" s="276"/>
      <c r="AG194" s="276"/>
      <c r="AH194" s="276"/>
      <c r="AI194" s="297"/>
      <c r="AJ194" s="297"/>
      <c r="AK194" s="297"/>
      <c r="AL194" s="297"/>
      <c r="AM194" s="297"/>
      <c r="AN194" s="297"/>
      <c r="AO194" s="297"/>
      <c r="AP194" s="297"/>
      <c r="AQ194" s="297"/>
      <c r="AR194" s="297"/>
      <c r="BD194" s="297"/>
      <c r="BE194" s="297"/>
      <c r="BF194" s="297"/>
      <c r="BH194" s="297"/>
      <c r="BI194" s="297"/>
      <c r="BJ194" s="297"/>
      <c r="BK194" s="297"/>
      <c r="BL194" s="297"/>
      <c r="BM194" s="297"/>
      <c r="BN194" s="297"/>
      <c r="BO194" s="297"/>
      <c r="BP194" s="297"/>
      <c r="BR194" s="297"/>
      <c r="BS194" s="297"/>
      <c r="BT194" s="297"/>
      <c r="BU194" s="297"/>
      <c r="BV194" s="297"/>
      <c r="BW194" s="297"/>
      <c r="BX194" s="297"/>
      <c r="DJ194" s="117"/>
      <c r="DK194" s="278"/>
      <c r="DL194" s="278"/>
      <c r="DM194" s="278"/>
      <c r="DN194" s="278"/>
      <c r="DO194" s="278"/>
      <c r="DP194" s="278"/>
      <c r="DQ194" s="278"/>
      <c r="DR194" s="278"/>
      <c r="DS194" s="278"/>
    </row>
    <row r="195" ht="15.75" customHeight="1">
      <c r="A195" s="281"/>
      <c r="B195" s="281"/>
      <c r="C195" s="281"/>
      <c r="D195" s="271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  <c r="P195" s="281"/>
      <c r="Q195" s="281"/>
      <c r="R195" s="281"/>
      <c r="S195" s="281"/>
      <c r="T195" s="281"/>
      <c r="U195" s="281"/>
      <c r="V195" s="281"/>
      <c r="W195" s="276"/>
      <c r="X195" s="276"/>
      <c r="Y195" s="276"/>
      <c r="Z195" s="276"/>
      <c r="AA195" s="276"/>
      <c r="AB195" s="276"/>
      <c r="AC195" s="276"/>
      <c r="AD195" s="276"/>
      <c r="AE195" s="276"/>
      <c r="AF195" s="276"/>
      <c r="AG195" s="276"/>
      <c r="AH195" s="276"/>
      <c r="AI195" s="297"/>
      <c r="AJ195" s="297"/>
      <c r="AK195" s="297"/>
      <c r="AL195" s="297"/>
      <c r="AM195" s="297"/>
      <c r="AN195" s="297"/>
      <c r="AO195" s="297"/>
      <c r="AP195" s="297"/>
      <c r="AQ195" s="297"/>
      <c r="AR195" s="297"/>
      <c r="BD195" s="297"/>
      <c r="BE195" s="297"/>
      <c r="BF195" s="297"/>
      <c r="BH195" s="297"/>
      <c r="BI195" s="297"/>
      <c r="BJ195" s="297"/>
      <c r="BK195" s="297"/>
      <c r="BL195" s="297"/>
      <c r="BM195" s="297"/>
      <c r="BN195" s="297"/>
      <c r="BO195" s="297"/>
      <c r="BP195" s="297"/>
      <c r="BR195" s="297"/>
      <c r="BS195" s="297"/>
      <c r="BT195" s="297"/>
      <c r="BU195" s="297"/>
      <c r="BV195" s="297"/>
      <c r="BW195" s="297"/>
      <c r="BX195" s="297"/>
      <c r="DJ195" s="117"/>
      <c r="DK195" s="278"/>
      <c r="DL195" s="278"/>
      <c r="DM195" s="278"/>
      <c r="DN195" s="278"/>
      <c r="DO195" s="278"/>
      <c r="DP195" s="278"/>
      <c r="DQ195" s="278"/>
      <c r="DR195" s="278"/>
      <c r="DS195" s="278"/>
    </row>
    <row r="196" ht="15.75" customHeight="1">
      <c r="A196" s="281"/>
      <c r="B196" s="281"/>
      <c r="C196" s="281"/>
      <c r="D196" s="27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  <c r="P196" s="281"/>
      <c r="Q196" s="281"/>
      <c r="R196" s="281"/>
      <c r="S196" s="281"/>
      <c r="T196" s="281"/>
      <c r="U196" s="281"/>
      <c r="V196" s="281"/>
      <c r="W196" s="276"/>
      <c r="X196" s="276"/>
      <c r="Y196" s="276"/>
      <c r="Z196" s="276"/>
      <c r="AA196" s="276"/>
      <c r="AB196" s="276"/>
      <c r="AC196" s="276"/>
      <c r="AD196" s="276"/>
      <c r="AE196" s="276"/>
      <c r="AF196" s="276"/>
      <c r="AG196" s="276"/>
      <c r="AH196" s="276"/>
      <c r="AI196" s="297"/>
      <c r="AJ196" s="297"/>
      <c r="AK196" s="297"/>
      <c r="AL196" s="297"/>
      <c r="AM196" s="297"/>
      <c r="AN196" s="297"/>
      <c r="AO196" s="297"/>
      <c r="AP196" s="297"/>
      <c r="AQ196" s="297"/>
      <c r="AR196" s="297"/>
      <c r="BD196" s="297"/>
      <c r="BE196" s="297"/>
      <c r="BF196" s="297"/>
      <c r="BH196" s="297"/>
      <c r="BI196" s="297"/>
      <c r="BJ196" s="297"/>
      <c r="BK196" s="297"/>
      <c r="BL196" s="297"/>
      <c r="BM196" s="297"/>
      <c r="BN196" s="297"/>
      <c r="BO196" s="297"/>
      <c r="BP196" s="297"/>
      <c r="BR196" s="297"/>
      <c r="BS196" s="297"/>
      <c r="BT196" s="297"/>
      <c r="BU196" s="297"/>
      <c r="BV196" s="297"/>
      <c r="BW196" s="297"/>
      <c r="BX196" s="297"/>
      <c r="DJ196" s="117"/>
      <c r="DK196" s="278"/>
      <c r="DL196" s="278"/>
      <c r="DM196" s="278"/>
      <c r="DN196" s="278"/>
      <c r="DO196" s="278"/>
      <c r="DP196" s="278"/>
      <c r="DQ196" s="278"/>
      <c r="DR196" s="278"/>
      <c r="DS196" s="278"/>
    </row>
    <row r="197" ht="15.75" customHeight="1">
      <c r="A197" s="281"/>
      <c r="B197" s="281"/>
      <c r="C197" s="281"/>
      <c r="D197" s="27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  <c r="P197" s="281"/>
      <c r="Q197" s="281"/>
      <c r="R197" s="281"/>
      <c r="S197" s="281"/>
      <c r="T197" s="281"/>
      <c r="U197" s="281"/>
      <c r="V197" s="281"/>
      <c r="W197" s="276"/>
      <c r="X197" s="276"/>
      <c r="Y197" s="276"/>
      <c r="Z197" s="276"/>
      <c r="AA197" s="276"/>
      <c r="AB197" s="276"/>
      <c r="AC197" s="276"/>
      <c r="AD197" s="276"/>
      <c r="AE197" s="276"/>
      <c r="AF197" s="276"/>
      <c r="AG197" s="276"/>
      <c r="AH197" s="276"/>
      <c r="AI197" s="297"/>
      <c r="AJ197" s="297"/>
      <c r="AK197" s="297"/>
      <c r="AL197" s="297"/>
      <c r="AM197" s="297"/>
      <c r="AN197" s="297"/>
      <c r="AO197" s="297"/>
      <c r="AP197" s="297"/>
      <c r="AQ197" s="297"/>
      <c r="AR197" s="297"/>
      <c r="BD197" s="297"/>
      <c r="BE197" s="297"/>
      <c r="BF197" s="297"/>
      <c r="BH197" s="297"/>
      <c r="BI197" s="297"/>
      <c r="BJ197" s="297"/>
      <c r="BK197" s="297"/>
      <c r="BL197" s="297"/>
      <c r="BM197" s="297"/>
      <c r="BN197" s="297"/>
      <c r="BO197" s="297"/>
      <c r="BP197" s="297"/>
      <c r="BR197" s="297"/>
      <c r="BS197" s="297"/>
      <c r="BT197" s="297"/>
      <c r="BU197" s="297"/>
      <c r="BV197" s="297"/>
      <c r="BW197" s="297"/>
      <c r="BX197" s="297"/>
      <c r="DJ197" s="117"/>
      <c r="DK197" s="278"/>
      <c r="DL197" s="278"/>
      <c r="DM197" s="278"/>
      <c r="DN197" s="278"/>
      <c r="DO197" s="278"/>
      <c r="DP197" s="278"/>
      <c r="DQ197" s="278"/>
      <c r="DR197" s="278"/>
      <c r="DS197" s="278"/>
    </row>
    <row r="198" ht="15.75" customHeight="1">
      <c r="A198" s="281"/>
      <c r="B198" s="281"/>
      <c r="C198" s="281"/>
      <c r="D198" s="27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76"/>
      <c r="X198" s="276"/>
      <c r="Y198" s="276"/>
      <c r="Z198" s="276"/>
      <c r="AA198" s="276"/>
      <c r="AB198" s="276"/>
      <c r="AC198" s="276"/>
      <c r="AD198" s="276"/>
      <c r="AE198" s="276"/>
      <c r="AF198" s="276"/>
      <c r="AG198" s="276"/>
      <c r="AH198" s="276"/>
      <c r="AI198" s="297"/>
      <c r="AJ198" s="297"/>
      <c r="AK198" s="297"/>
      <c r="AL198" s="297"/>
      <c r="AM198" s="297"/>
      <c r="AN198" s="297"/>
      <c r="AO198" s="297"/>
      <c r="AP198" s="297"/>
      <c r="AQ198" s="297"/>
      <c r="AR198" s="297"/>
      <c r="BD198" s="297"/>
      <c r="BE198" s="297"/>
      <c r="BF198" s="297"/>
      <c r="BH198" s="297"/>
      <c r="BI198" s="297"/>
      <c r="BJ198" s="297"/>
      <c r="BK198" s="297"/>
      <c r="BL198" s="297"/>
      <c r="BM198" s="297"/>
      <c r="BN198" s="297"/>
      <c r="BO198" s="297"/>
      <c r="BP198" s="297"/>
      <c r="BR198" s="297"/>
      <c r="BS198" s="297"/>
      <c r="BT198" s="297"/>
      <c r="BU198" s="297"/>
      <c r="BV198" s="297"/>
      <c r="BW198" s="297"/>
      <c r="BX198" s="297"/>
      <c r="DJ198" s="117"/>
      <c r="DK198" s="278"/>
      <c r="DL198" s="278"/>
      <c r="DM198" s="278"/>
      <c r="DN198" s="278"/>
      <c r="DO198" s="278"/>
      <c r="DP198" s="278"/>
      <c r="DQ198" s="278"/>
      <c r="DR198" s="278"/>
      <c r="DS198" s="278"/>
    </row>
    <row r="199" ht="15.75" customHeight="1">
      <c r="A199" s="281"/>
      <c r="B199" s="281"/>
      <c r="C199" s="281"/>
      <c r="D199" s="27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76"/>
      <c r="X199" s="276"/>
      <c r="Y199" s="276"/>
      <c r="Z199" s="276"/>
      <c r="AA199" s="276"/>
      <c r="AB199" s="276"/>
      <c r="AC199" s="276"/>
      <c r="AD199" s="276"/>
      <c r="AE199" s="276"/>
      <c r="AF199" s="276"/>
      <c r="AG199" s="276"/>
      <c r="AH199" s="276"/>
      <c r="AI199" s="297"/>
      <c r="AJ199" s="297"/>
      <c r="AK199" s="297"/>
      <c r="AL199" s="297"/>
      <c r="AM199" s="297"/>
      <c r="AN199" s="297"/>
      <c r="AO199" s="297"/>
      <c r="AP199" s="297"/>
      <c r="AQ199" s="297"/>
      <c r="AR199" s="297"/>
      <c r="BD199" s="297"/>
      <c r="BE199" s="297"/>
      <c r="BF199" s="297"/>
      <c r="BH199" s="297"/>
      <c r="BI199" s="297"/>
      <c r="BJ199" s="297"/>
      <c r="BK199" s="297"/>
      <c r="BL199" s="297"/>
      <c r="BM199" s="297"/>
      <c r="BN199" s="297"/>
      <c r="BO199" s="297"/>
      <c r="BP199" s="297"/>
      <c r="BR199" s="297"/>
      <c r="BS199" s="297"/>
      <c r="BT199" s="297"/>
      <c r="BU199" s="297"/>
      <c r="BV199" s="297"/>
      <c r="BW199" s="297"/>
      <c r="BX199" s="297"/>
      <c r="DJ199" s="117"/>
      <c r="DK199" s="278"/>
      <c r="DL199" s="278"/>
      <c r="DM199" s="278"/>
      <c r="DN199" s="278"/>
      <c r="DO199" s="278"/>
      <c r="DP199" s="278"/>
      <c r="DQ199" s="278"/>
      <c r="DR199" s="278"/>
      <c r="DS199" s="278"/>
    </row>
    <row r="200" ht="15.75" customHeight="1">
      <c r="A200" s="281"/>
      <c r="B200" s="281"/>
      <c r="C200" s="281"/>
      <c r="D200" s="27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  <c r="AG200" s="276"/>
      <c r="AH200" s="276"/>
      <c r="AI200" s="297"/>
      <c r="AJ200" s="297"/>
      <c r="AK200" s="297"/>
      <c r="AL200" s="297"/>
      <c r="AM200" s="297"/>
      <c r="AN200" s="297"/>
      <c r="AO200" s="297"/>
      <c r="AP200" s="297"/>
      <c r="AQ200" s="297"/>
      <c r="AR200" s="297"/>
      <c r="BD200" s="297"/>
      <c r="BE200" s="297"/>
      <c r="BF200" s="297"/>
      <c r="BH200" s="297"/>
      <c r="BI200" s="297"/>
      <c r="BJ200" s="297"/>
      <c r="BK200" s="297"/>
      <c r="BL200" s="297"/>
      <c r="BM200" s="297"/>
      <c r="BN200" s="297"/>
      <c r="BO200" s="297"/>
      <c r="BP200" s="297"/>
      <c r="BR200" s="297"/>
      <c r="BS200" s="297"/>
      <c r="BT200" s="297"/>
      <c r="BU200" s="297"/>
      <c r="BV200" s="297"/>
      <c r="BW200" s="297"/>
      <c r="BX200" s="297"/>
      <c r="DJ200" s="117"/>
      <c r="DK200" s="278"/>
      <c r="DL200" s="278"/>
      <c r="DM200" s="278"/>
      <c r="DN200" s="278"/>
      <c r="DO200" s="278"/>
      <c r="DP200" s="278"/>
      <c r="DQ200" s="278"/>
      <c r="DR200" s="278"/>
      <c r="DS200" s="278"/>
    </row>
    <row r="201" ht="15.75" customHeight="1">
      <c r="A201" s="281"/>
      <c r="B201" s="281"/>
      <c r="C201" s="281"/>
      <c r="D201" s="27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76"/>
      <c r="X201" s="276"/>
      <c r="Y201" s="276"/>
      <c r="Z201" s="276"/>
      <c r="AA201" s="276"/>
      <c r="AB201" s="276"/>
      <c r="AC201" s="276"/>
      <c r="AD201" s="276"/>
      <c r="AE201" s="276"/>
      <c r="AF201" s="276"/>
      <c r="AG201" s="276"/>
      <c r="AH201" s="276"/>
      <c r="AI201" s="297"/>
      <c r="AJ201" s="297"/>
      <c r="AK201" s="297"/>
      <c r="AL201" s="297"/>
      <c r="AM201" s="297"/>
      <c r="AN201" s="297"/>
      <c r="AO201" s="297"/>
      <c r="AP201" s="297"/>
      <c r="AQ201" s="297"/>
      <c r="AR201" s="297"/>
      <c r="BD201" s="297"/>
      <c r="BE201" s="297"/>
      <c r="BF201" s="297"/>
      <c r="BH201" s="297"/>
      <c r="BI201" s="297"/>
      <c r="BJ201" s="297"/>
      <c r="BK201" s="297"/>
      <c r="BL201" s="297"/>
      <c r="BM201" s="297"/>
      <c r="BN201" s="297"/>
      <c r="BO201" s="297"/>
      <c r="BP201" s="297"/>
      <c r="BR201" s="297"/>
      <c r="BS201" s="297"/>
      <c r="BT201" s="297"/>
      <c r="BU201" s="297"/>
      <c r="BV201" s="297"/>
      <c r="BW201" s="297"/>
      <c r="BX201" s="297"/>
      <c r="DJ201" s="117"/>
      <c r="DK201" s="278"/>
      <c r="DL201" s="278"/>
      <c r="DM201" s="278"/>
      <c r="DN201" s="278"/>
      <c r="DO201" s="278"/>
      <c r="DP201" s="278"/>
      <c r="DQ201" s="278"/>
      <c r="DR201" s="278"/>
      <c r="DS201" s="278"/>
    </row>
    <row r="202" ht="15.75" customHeight="1">
      <c r="A202" s="281"/>
      <c r="B202" s="281"/>
      <c r="C202" s="281"/>
      <c r="D202" s="27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76"/>
      <c r="X202" s="276"/>
      <c r="Y202" s="276"/>
      <c r="Z202" s="276"/>
      <c r="AA202" s="276"/>
      <c r="AB202" s="276"/>
      <c r="AC202" s="276"/>
      <c r="AD202" s="276"/>
      <c r="AE202" s="276"/>
      <c r="AF202" s="276"/>
      <c r="AG202" s="276"/>
      <c r="AH202" s="276"/>
      <c r="AI202" s="297"/>
      <c r="AJ202" s="297"/>
      <c r="AK202" s="297"/>
      <c r="AL202" s="297"/>
      <c r="AM202" s="297"/>
      <c r="AN202" s="297"/>
      <c r="AO202" s="297"/>
      <c r="AP202" s="297"/>
      <c r="AQ202" s="297"/>
      <c r="AR202" s="297"/>
      <c r="BD202" s="297"/>
      <c r="BE202" s="297"/>
      <c r="BF202" s="297"/>
      <c r="BH202" s="297"/>
      <c r="BI202" s="297"/>
      <c r="BJ202" s="297"/>
      <c r="BK202" s="297"/>
      <c r="BL202" s="297"/>
      <c r="BM202" s="297"/>
      <c r="BN202" s="297"/>
      <c r="BO202" s="297"/>
      <c r="BP202" s="297"/>
      <c r="BR202" s="297"/>
      <c r="BS202" s="297"/>
      <c r="BT202" s="297"/>
      <c r="BU202" s="297"/>
      <c r="BV202" s="297"/>
      <c r="BW202" s="297"/>
      <c r="BX202" s="297"/>
      <c r="DJ202" s="117"/>
      <c r="DK202" s="278"/>
      <c r="DL202" s="278"/>
      <c r="DM202" s="278"/>
      <c r="DN202" s="278"/>
      <c r="DO202" s="278"/>
      <c r="DP202" s="278"/>
      <c r="DQ202" s="278"/>
      <c r="DR202" s="278"/>
      <c r="DS202" s="278"/>
    </row>
    <row r="203" ht="15.75" customHeight="1">
      <c r="A203" s="281"/>
      <c r="B203" s="281"/>
      <c r="C203" s="281"/>
      <c r="D203" s="27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76"/>
      <c r="X203" s="276"/>
      <c r="Y203" s="276"/>
      <c r="Z203" s="276"/>
      <c r="AA203" s="276"/>
      <c r="AB203" s="276"/>
      <c r="AC203" s="276"/>
      <c r="AD203" s="276"/>
      <c r="AE203" s="276"/>
      <c r="AF203" s="276"/>
      <c r="AG203" s="276"/>
      <c r="AH203" s="276"/>
      <c r="AI203" s="297"/>
      <c r="AJ203" s="297"/>
      <c r="AK203" s="297"/>
      <c r="AL203" s="297"/>
      <c r="AM203" s="297"/>
      <c r="AN203" s="297"/>
      <c r="AO203" s="297"/>
      <c r="AP203" s="297"/>
      <c r="AQ203" s="297"/>
      <c r="AR203" s="297"/>
      <c r="BD203" s="297"/>
      <c r="BE203" s="297"/>
      <c r="BF203" s="297"/>
      <c r="BH203" s="297"/>
      <c r="BI203" s="297"/>
      <c r="BJ203" s="297"/>
      <c r="BK203" s="297"/>
      <c r="BL203" s="297"/>
      <c r="BM203" s="297"/>
      <c r="BN203" s="297"/>
      <c r="BO203" s="297"/>
      <c r="BP203" s="297"/>
      <c r="BR203" s="297"/>
      <c r="BS203" s="297"/>
      <c r="BT203" s="297"/>
      <c r="BU203" s="297"/>
      <c r="BV203" s="297"/>
      <c r="BW203" s="297"/>
      <c r="BX203" s="297"/>
      <c r="DJ203" s="117"/>
      <c r="DK203" s="278"/>
      <c r="DL203" s="278"/>
      <c r="DM203" s="278"/>
      <c r="DN203" s="278"/>
      <c r="DO203" s="278"/>
      <c r="DP203" s="278"/>
      <c r="DQ203" s="278"/>
      <c r="DR203" s="278"/>
      <c r="DS203" s="278"/>
    </row>
    <row r="204" ht="15.75" customHeight="1">
      <c r="A204" s="281"/>
      <c r="B204" s="281"/>
      <c r="C204" s="281"/>
      <c r="D204" s="27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76"/>
      <c r="X204" s="276"/>
      <c r="Y204" s="276"/>
      <c r="Z204" s="276"/>
      <c r="AA204" s="276"/>
      <c r="AB204" s="276"/>
      <c r="AC204" s="276"/>
      <c r="AD204" s="276"/>
      <c r="AE204" s="276"/>
      <c r="AF204" s="276"/>
      <c r="AG204" s="276"/>
      <c r="AH204" s="276"/>
      <c r="AI204" s="297"/>
      <c r="AJ204" s="297"/>
      <c r="AK204" s="297"/>
      <c r="AL204" s="297"/>
      <c r="AM204" s="297"/>
      <c r="AN204" s="297"/>
      <c r="AO204" s="297"/>
      <c r="AP204" s="297"/>
      <c r="AQ204" s="297"/>
      <c r="AR204" s="297"/>
      <c r="BD204" s="297"/>
      <c r="BE204" s="297"/>
      <c r="BF204" s="297"/>
      <c r="BH204" s="297"/>
      <c r="BI204" s="297"/>
      <c r="BJ204" s="297"/>
      <c r="BK204" s="297"/>
      <c r="BL204" s="297"/>
      <c r="BM204" s="297"/>
      <c r="BN204" s="297"/>
      <c r="BO204" s="297"/>
      <c r="BP204" s="297"/>
      <c r="BR204" s="297"/>
      <c r="BS204" s="297"/>
      <c r="BT204" s="297"/>
      <c r="BU204" s="297"/>
      <c r="BV204" s="297"/>
      <c r="BW204" s="297"/>
      <c r="BX204" s="297"/>
      <c r="DJ204" s="117"/>
      <c r="DK204" s="278"/>
      <c r="DL204" s="278"/>
      <c r="DM204" s="278"/>
      <c r="DN204" s="278"/>
      <c r="DO204" s="278"/>
      <c r="DP204" s="278"/>
      <c r="DQ204" s="278"/>
      <c r="DR204" s="278"/>
      <c r="DS204" s="278"/>
    </row>
    <row r="205" ht="15.75" customHeight="1">
      <c r="A205" s="281"/>
      <c r="B205" s="281"/>
      <c r="C205" s="281"/>
      <c r="D205" s="27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76"/>
      <c r="X205" s="276"/>
      <c r="Y205" s="276"/>
      <c r="Z205" s="276"/>
      <c r="AA205" s="276"/>
      <c r="AB205" s="276"/>
      <c r="AC205" s="276"/>
      <c r="AD205" s="276"/>
      <c r="AE205" s="276"/>
      <c r="AF205" s="276"/>
      <c r="AG205" s="276"/>
      <c r="AH205" s="276"/>
      <c r="AI205" s="297"/>
      <c r="AJ205" s="297"/>
      <c r="AK205" s="297"/>
      <c r="AL205" s="297"/>
      <c r="AM205" s="297"/>
      <c r="AN205" s="297"/>
      <c r="AO205" s="297"/>
      <c r="AP205" s="297"/>
      <c r="AQ205" s="297"/>
      <c r="AR205" s="297"/>
      <c r="BD205" s="297"/>
      <c r="BE205" s="297"/>
      <c r="BF205" s="297"/>
      <c r="BH205" s="297"/>
      <c r="BI205" s="297"/>
      <c r="BJ205" s="297"/>
      <c r="BK205" s="297"/>
      <c r="BL205" s="297"/>
      <c r="BM205" s="297"/>
      <c r="BN205" s="297"/>
      <c r="BO205" s="297"/>
      <c r="BP205" s="297"/>
      <c r="BR205" s="297"/>
      <c r="BS205" s="297"/>
      <c r="BT205" s="297"/>
      <c r="BU205" s="297"/>
      <c r="BV205" s="297"/>
      <c r="BW205" s="297"/>
      <c r="BX205" s="297"/>
      <c r="DJ205" s="117"/>
      <c r="DK205" s="278"/>
      <c r="DL205" s="278"/>
      <c r="DM205" s="278"/>
      <c r="DN205" s="278"/>
      <c r="DO205" s="278"/>
      <c r="DP205" s="278"/>
      <c r="DQ205" s="278"/>
      <c r="DR205" s="278"/>
      <c r="DS205" s="278"/>
    </row>
    <row r="206" ht="15.75" customHeight="1">
      <c r="A206" s="281"/>
      <c r="B206" s="281"/>
      <c r="C206" s="281"/>
      <c r="D206" s="27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76"/>
      <c r="X206" s="276"/>
      <c r="Y206" s="276"/>
      <c r="Z206" s="276"/>
      <c r="AA206" s="276"/>
      <c r="AB206" s="276"/>
      <c r="AC206" s="276"/>
      <c r="AD206" s="276"/>
      <c r="AE206" s="276"/>
      <c r="AF206" s="276"/>
      <c r="AG206" s="276"/>
      <c r="AH206" s="276"/>
      <c r="AI206" s="297"/>
      <c r="AJ206" s="297"/>
      <c r="AK206" s="297"/>
      <c r="AL206" s="297"/>
      <c r="AM206" s="297"/>
      <c r="AN206" s="297"/>
      <c r="AO206" s="297"/>
      <c r="AP206" s="297"/>
      <c r="AQ206" s="297"/>
      <c r="AR206" s="297"/>
      <c r="BD206" s="297"/>
      <c r="BE206" s="297"/>
      <c r="BF206" s="297"/>
      <c r="BH206" s="297"/>
      <c r="BI206" s="297"/>
      <c r="BJ206" s="297"/>
      <c r="BK206" s="297"/>
      <c r="BL206" s="297"/>
      <c r="BM206" s="297"/>
      <c r="BN206" s="297"/>
      <c r="BO206" s="297"/>
      <c r="BP206" s="297"/>
      <c r="BR206" s="297"/>
      <c r="BS206" s="297"/>
      <c r="BT206" s="297"/>
      <c r="BU206" s="297"/>
      <c r="BV206" s="297"/>
      <c r="BW206" s="297"/>
      <c r="BX206" s="297"/>
      <c r="DJ206" s="117"/>
      <c r="DK206" s="278"/>
      <c r="DL206" s="278"/>
      <c r="DM206" s="278"/>
      <c r="DN206" s="278"/>
      <c r="DO206" s="278"/>
      <c r="DP206" s="278"/>
      <c r="DQ206" s="278"/>
      <c r="DR206" s="278"/>
      <c r="DS206" s="278"/>
    </row>
    <row r="207" ht="15.75" customHeight="1">
      <c r="A207" s="281"/>
      <c r="B207" s="281"/>
      <c r="C207" s="281"/>
      <c r="D207" s="27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76"/>
      <c r="X207" s="276"/>
      <c r="Y207" s="276"/>
      <c r="Z207" s="276"/>
      <c r="AA207" s="276"/>
      <c r="AB207" s="276"/>
      <c r="AC207" s="276"/>
      <c r="AD207" s="276"/>
      <c r="AE207" s="276"/>
      <c r="AF207" s="276"/>
      <c r="AG207" s="276"/>
      <c r="AH207" s="276"/>
      <c r="AI207" s="297"/>
      <c r="AJ207" s="297"/>
      <c r="AK207" s="297"/>
      <c r="AL207" s="297"/>
      <c r="AM207" s="297"/>
      <c r="AN207" s="297"/>
      <c r="AO207" s="297"/>
      <c r="AP207" s="297"/>
      <c r="AQ207" s="297"/>
      <c r="AR207" s="297"/>
      <c r="BD207" s="297"/>
      <c r="BE207" s="297"/>
      <c r="BF207" s="297"/>
      <c r="BH207" s="297"/>
      <c r="BI207" s="297"/>
      <c r="BJ207" s="297"/>
      <c r="BK207" s="297"/>
      <c r="BL207" s="297"/>
      <c r="BM207" s="297"/>
      <c r="BN207" s="297"/>
      <c r="BO207" s="297"/>
      <c r="BP207" s="297"/>
      <c r="BR207" s="297"/>
      <c r="BS207" s="297"/>
      <c r="BT207" s="297"/>
      <c r="BU207" s="297"/>
      <c r="BV207" s="297"/>
      <c r="BW207" s="297"/>
      <c r="BX207" s="297"/>
      <c r="DJ207" s="117"/>
      <c r="DK207" s="278"/>
      <c r="DL207" s="278"/>
      <c r="DM207" s="278"/>
      <c r="DN207" s="278"/>
      <c r="DO207" s="278"/>
      <c r="DP207" s="278"/>
      <c r="DQ207" s="278"/>
      <c r="DR207" s="278"/>
      <c r="DS207" s="278"/>
    </row>
    <row r="208" ht="15.75" customHeight="1">
      <c r="A208" s="281"/>
      <c r="B208" s="281"/>
      <c r="C208" s="281"/>
      <c r="D208" s="27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  <c r="AG208" s="276"/>
      <c r="AH208" s="276"/>
      <c r="AI208" s="297"/>
      <c r="AJ208" s="297"/>
      <c r="AK208" s="297"/>
      <c r="AL208" s="297"/>
      <c r="AM208" s="297"/>
      <c r="AN208" s="297"/>
      <c r="AO208" s="297"/>
      <c r="AP208" s="297"/>
      <c r="AQ208" s="297"/>
      <c r="AR208" s="297"/>
      <c r="BD208" s="297"/>
      <c r="BE208" s="297"/>
      <c r="BF208" s="297"/>
      <c r="BH208" s="297"/>
      <c r="BI208" s="297"/>
      <c r="BJ208" s="297"/>
      <c r="BK208" s="297"/>
      <c r="BL208" s="297"/>
      <c r="BM208" s="297"/>
      <c r="BN208" s="297"/>
      <c r="BO208" s="297"/>
      <c r="BP208" s="297"/>
      <c r="BR208" s="297"/>
      <c r="BS208" s="297"/>
      <c r="BT208" s="297"/>
      <c r="BU208" s="297"/>
      <c r="BV208" s="297"/>
      <c r="BW208" s="297"/>
      <c r="BX208" s="297"/>
      <c r="DJ208" s="117"/>
      <c r="DK208" s="278"/>
      <c r="DL208" s="278"/>
      <c r="DM208" s="278"/>
      <c r="DN208" s="278"/>
      <c r="DO208" s="278"/>
      <c r="DP208" s="278"/>
      <c r="DQ208" s="278"/>
      <c r="DR208" s="278"/>
      <c r="DS208" s="278"/>
    </row>
    <row r="209" ht="15.75" customHeight="1">
      <c r="A209" s="281"/>
      <c r="B209" s="281"/>
      <c r="C209" s="281"/>
      <c r="D209" s="27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1"/>
      <c r="P209" s="281"/>
      <c r="Q209" s="281"/>
      <c r="R209" s="281"/>
      <c r="S209" s="281"/>
      <c r="T209" s="281"/>
      <c r="U209" s="281"/>
      <c r="V209" s="281"/>
      <c r="W209" s="276"/>
      <c r="X209" s="276"/>
      <c r="Y209" s="276"/>
      <c r="Z209" s="276"/>
      <c r="AA209" s="276"/>
      <c r="AB209" s="276"/>
      <c r="AC209" s="276"/>
      <c r="AD209" s="276"/>
      <c r="AE209" s="276"/>
      <c r="AF209" s="276"/>
      <c r="AG209" s="276"/>
      <c r="AH209" s="276"/>
      <c r="AI209" s="297"/>
      <c r="AJ209" s="297"/>
      <c r="AK209" s="297"/>
      <c r="AL209" s="297"/>
      <c r="AM209" s="297"/>
      <c r="AN209" s="297"/>
      <c r="AO209" s="297"/>
      <c r="AP209" s="297"/>
      <c r="AQ209" s="297"/>
      <c r="AR209" s="297"/>
      <c r="BD209" s="297"/>
      <c r="BE209" s="297"/>
      <c r="BF209" s="297"/>
      <c r="BH209" s="297"/>
      <c r="BI209" s="297"/>
      <c r="BJ209" s="297"/>
      <c r="BK209" s="297"/>
      <c r="BL209" s="297"/>
      <c r="BM209" s="297"/>
      <c r="BN209" s="297"/>
      <c r="BO209" s="297"/>
      <c r="BP209" s="297"/>
      <c r="BR209" s="297"/>
      <c r="BS209" s="297"/>
      <c r="BT209" s="297"/>
      <c r="BU209" s="297"/>
      <c r="BV209" s="297"/>
      <c r="BW209" s="297"/>
      <c r="BX209" s="297"/>
      <c r="DJ209" s="117"/>
      <c r="DK209" s="278"/>
      <c r="DL209" s="278"/>
      <c r="DM209" s="278"/>
      <c r="DN209" s="278"/>
      <c r="DO209" s="278"/>
      <c r="DP209" s="278"/>
      <c r="DQ209" s="278"/>
      <c r="DR209" s="278"/>
      <c r="DS209" s="278"/>
    </row>
    <row r="210" ht="15.75" customHeight="1">
      <c r="A210" s="281"/>
      <c r="B210" s="281"/>
      <c r="C210" s="281"/>
      <c r="D210" s="27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  <c r="AG210" s="276"/>
      <c r="AH210" s="276"/>
      <c r="AI210" s="297"/>
      <c r="AJ210" s="297"/>
      <c r="AK210" s="297"/>
      <c r="AL210" s="297"/>
      <c r="AM210" s="297"/>
      <c r="AN210" s="297"/>
      <c r="AO210" s="297"/>
      <c r="AP210" s="297"/>
      <c r="AQ210" s="297"/>
      <c r="AR210" s="297"/>
      <c r="BD210" s="297"/>
      <c r="BE210" s="297"/>
      <c r="BF210" s="297"/>
      <c r="BH210" s="297"/>
      <c r="BI210" s="297"/>
      <c r="BJ210" s="297"/>
      <c r="BK210" s="297"/>
      <c r="BL210" s="297"/>
      <c r="BM210" s="297"/>
      <c r="BN210" s="297"/>
      <c r="BO210" s="297"/>
      <c r="BP210" s="297"/>
      <c r="BR210" s="297"/>
      <c r="BS210" s="297"/>
      <c r="BT210" s="297"/>
      <c r="BU210" s="297"/>
      <c r="BV210" s="297"/>
      <c r="BW210" s="297"/>
      <c r="BX210" s="297"/>
      <c r="DJ210" s="117"/>
      <c r="DK210" s="278"/>
      <c r="DL210" s="278"/>
      <c r="DM210" s="278"/>
      <c r="DN210" s="278"/>
      <c r="DO210" s="278"/>
      <c r="DP210" s="278"/>
      <c r="DQ210" s="278"/>
      <c r="DR210" s="278"/>
      <c r="DS210" s="278"/>
    </row>
    <row r="211" ht="15.75" customHeight="1">
      <c r="A211" s="281"/>
      <c r="B211" s="281"/>
      <c r="C211" s="281"/>
      <c r="D211" s="27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76"/>
      <c r="X211" s="276"/>
      <c r="Y211" s="276"/>
      <c r="Z211" s="276"/>
      <c r="AA211" s="276"/>
      <c r="AB211" s="276"/>
      <c r="AC211" s="276"/>
      <c r="AD211" s="276"/>
      <c r="AE211" s="276"/>
      <c r="AF211" s="276"/>
      <c r="AG211" s="276"/>
      <c r="AH211" s="276"/>
      <c r="AI211" s="297"/>
      <c r="AJ211" s="297"/>
      <c r="AK211" s="297"/>
      <c r="AL211" s="297"/>
      <c r="AM211" s="297"/>
      <c r="AN211" s="297"/>
      <c r="AO211" s="297"/>
      <c r="AP211" s="297"/>
      <c r="AQ211" s="297"/>
      <c r="AR211" s="297"/>
      <c r="BD211" s="297"/>
      <c r="BE211" s="297"/>
      <c r="BF211" s="297"/>
      <c r="BH211" s="297"/>
      <c r="BI211" s="297"/>
      <c r="BJ211" s="297"/>
      <c r="BK211" s="297"/>
      <c r="BL211" s="297"/>
      <c r="BM211" s="297"/>
      <c r="BN211" s="297"/>
      <c r="BO211" s="297"/>
      <c r="BP211" s="297"/>
      <c r="BR211" s="297"/>
      <c r="BS211" s="297"/>
      <c r="BT211" s="297"/>
      <c r="BU211" s="297"/>
      <c r="BV211" s="297"/>
      <c r="BW211" s="297"/>
      <c r="BX211" s="297"/>
      <c r="DJ211" s="117"/>
      <c r="DK211" s="278"/>
      <c r="DL211" s="278"/>
      <c r="DM211" s="278"/>
      <c r="DN211" s="278"/>
      <c r="DO211" s="278"/>
      <c r="DP211" s="278"/>
      <c r="DQ211" s="278"/>
      <c r="DR211" s="278"/>
      <c r="DS211" s="278"/>
    </row>
    <row r="212" ht="15.75" customHeight="1">
      <c r="A212" s="281"/>
      <c r="B212" s="281"/>
      <c r="C212" s="281"/>
      <c r="D212" s="27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76"/>
      <c r="X212" s="276"/>
      <c r="Y212" s="276"/>
      <c r="Z212" s="276"/>
      <c r="AA212" s="276"/>
      <c r="AB212" s="276"/>
      <c r="AC212" s="276"/>
      <c r="AD212" s="276"/>
      <c r="AE212" s="276"/>
      <c r="AF212" s="276"/>
      <c r="AG212" s="276"/>
      <c r="AH212" s="276"/>
      <c r="AI212" s="297"/>
      <c r="AJ212" s="297"/>
      <c r="AK212" s="297"/>
      <c r="AL212" s="297"/>
      <c r="AM212" s="297"/>
      <c r="AN212" s="297"/>
      <c r="AO212" s="297"/>
      <c r="AP212" s="297"/>
      <c r="AQ212" s="297"/>
      <c r="AR212" s="297"/>
      <c r="BD212" s="297"/>
      <c r="BE212" s="297"/>
      <c r="BF212" s="297"/>
      <c r="BH212" s="297"/>
      <c r="BI212" s="297"/>
      <c r="BJ212" s="297"/>
      <c r="BK212" s="297"/>
      <c r="BL212" s="297"/>
      <c r="BM212" s="297"/>
      <c r="BN212" s="297"/>
      <c r="BO212" s="297"/>
      <c r="BP212" s="297"/>
      <c r="BR212" s="297"/>
      <c r="BS212" s="297"/>
      <c r="BT212" s="297"/>
      <c r="BU212" s="297"/>
      <c r="BV212" s="297"/>
      <c r="BW212" s="297"/>
      <c r="BX212" s="297"/>
      <c r="DJ212" s="117"/>
      <c r="DK212" s="278"/>
      <c r="DL212" s="278"/>
      <c r="DM212" s="278"/>
      <c r="DN212" s="278"/>
      <c r="DO212" s="278"/>
      <c r="DP212" s="278"/>
      <c r="DQ212" s="278"/>
      <c r="DR212" s="278"/>
      <c r="DS212" s="278"/>
    </row>
    <row r="213" ht="15.75" customHeight="1">
      <c r="A213" s="281"/>
      <c r="B213" s="281"/>
      <c r="C213" s="281"/>
      <c r="D213" s="27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281"/>
      <c r="P213" s="281"/>
      <c r="Q213" s="281"/>
      <c r="R213" s="281"/>
      <c r="S213" s="281"/>
      <c r="T213" s="281"/>
      <c r="U213" s="281"/>
      <c r="V213" s="281"/>
      <c r="W213" s="276"/>
      <c r="X213" s="276"/>
      <c r="Y213" s="276"/>
      <c r="Z213" s="276"/>
      <c r="AA213" s="276"/>
      <c r="AB213" s="276"/>
      <c r="AC213" s="276"/>
      <c r="AD213" s="276"/>
      <c r="AE213" s="276"/>
      <c r="AF213" s="276"/>
      <c r="AG213" s="276"/>
      <c r="AH213" s="276"/>
      <c r="AI213" s="297"/>
      <c r="AJ213" s="297"/>
      <c r="AK213" s="297"/>
      <c r="AL213" s="297"/>
      <c r="AM213" s="297"/>
      <c r="AN213" s="297"/>
      <c r="AO213" s="297"/>
      <c r="AP213" s="297"/>
      <c r="AQ213" s="297"/>
      <c r="AR213" s="297"/>
      <c r="BD213" s="297"/>
      <c r="BE213" s="297"/>
      <c r="BF213" s="297"/>
      <c r="BH213" s="297"/>
      <c r="BI213" s="297"/>
      <c r="BJ213" s="297"/>
      <c r="BK213" s="297"/>
      <c r="BL213" s="297"/>
      <c r="BM213" s="297"/>
      <c r="BN213" s="297"/>
      <c r="BO213" s="297"/>
      <c r="BP213" s="297"/>
      <c r="BR213" s="297"/>
      <c r="BS213" s="297"/>
      <c r="BT213" s="297"/>
      <c r="BU213" s="297"/>
      <c r="BV213" s="297"/>
      <c r="BW213" s="297"/>
      <c r="BX213" s="297"/>
      <c r="DJ213" s="117"/>
      <c r="DK213" s="278"/>
      <c r="DL213" s="278"/>
      <c r="DM213" s="278"/>
      <c r="DN213" s="278"/>
      <c r="DO213" s="278"/>
      <c r="DP213" s="278"/>
      <c r="DQ213" s="278"/>
      <c r="DR213" s="278"/>
      <c r="DS213" s="278"/>
    </row>
    <row r="214" ht="15.75" customHeight="1">
      <c r="A214" s="281"/>
      <c r="B214" s="281"/>
      <c r="C214" s="281"/>
      <c r="D214" s="27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76"/>
      <c r="X214" s="276"/>
      <c r="Y214" s="276"/>
      <c r="Z214" s="276"/>
      <c r="AA214" s="276"/>
      <c r="AB214" s="276"/>
      <c r="AC214" s="276"/>
      <c r="AD214" s="276"/>
      <c r="AE214" s="276"/>
      <c r="AF214" s="276"/>
      <c r="AG214" s="276"/>
      <c r="AH214" s="276"/>
      <c r="AI214" s="297"/>
      <c r="AJ214" s="297"/>
      <c r="AK214" s="297"/>
      <c r="AL214" s="297"/>
      <c r="AM214" s="297"/>
      <c r="AN214" s="297"/>
      <c r="AO214" s="297"/>
      <c r="AP214" s="297"/>
      <c r="AQ214" s="297"/>
      <c r="AR214" s="297"/>
      <c r="BD214" s="297"/>
      <c r="BE214" s="297"/>
      <c r="BF214" s="297"/>
      <c r="BH214" s="297"/>
      <c r="BI214" s="297"/>
      <c r="BJ214" s="297"/>
      <c r="BK214" s="297"/>
      <c r="BL214" s="297"/>
      <c r="BM214" s="297"/>
      <c r="BN214" s="297"/>
      <c r="BO214" s="297"/>
      <c r="BP214" s="297"/>
      <c r="BR214" s="297"/>
      <c r="BS214" s="297"/>
      <c r="BT214" s="297"/>
      <c r="BU214" s="297"/>
      <c r="BV214" s="297"/>
      <c r="BW214" s="297"/>
      <c r="BX214" s="297"/>
      <c r="DJ214" s="117"/>
      <c r="DK214" s="278"/>
      <c r="DL214" s="278"/>
      <c r="DM214" s="278"/>
      <c r="DN214" s="278"/>
      <c r="DO214" s="278"/>
      <c r="DP214" s="278"/>
      <c r="DQ214" s="278"/>
      <c r="DR214" s="278"/>
      <c r="DS214" s="278"/>
    </row>
    <row r="215" ht="15.75" customHeight="1">
      <c r="A215" s="281"/>
      <c r="B215" s="281"/>
      <c r="C215" s="281"/>
      <c r="D215" s="27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76"/>
      <c r="X215" s="276"/>
      <c r="Y215" s="276"/>
      <c r="Z215" s="276"/>
      <c r="AA215" s="276"/>
      <c r="AB215" s="276"/>
      <c r="AC215" s="276"/>
      <c r="AD215" s="276"/>
      <c r="AE215" s="276"/>
      <c r="AF215" s="276"/>
      <c r="AG215" s="276"/>
      <c r="AH215" s="276"/>
      <c r="AI215" s="297"/>
      <c r="AJ215" s="297"/>
      <c r="AK215" s="297"/>
      <c r="AL215" s="297"/>
      <c r="AM215" s="297"/>
      <c r="AN215" s="297"/>
      <c r="AO215" s="297"/>
      <c r="AP215" s="297"/>
      <c r="AQ215" s="297"/>
      <c r="AR215" s="297"/>
      <c r="BD215" s="297"/>
      <c r="BE215" s="297"/>
      <c r="BF215" s="297"/>
      <c r="BH215" s="297"/>
      <c r="BI215" s="297"/>
      <c r="BJ215" s="297"/>
      <c r="BK215" s="297"/>
      <c r="BL215" s="297"/>
      <c r="BM215" s="297"/>
      <c r="BN215" s="297"/>
      <c r="BO215" s="297"/>
      <c r="BP215" s="297"/>
      <c r="BR215" s="297"/>
      <c r="BS215" s="297"/>
      <c r="BT215" s="297"/>
      <c r="BU215" s="297"/>
      <c r="BV215" s="297"/>
      <c r="BW215" s="297"/>
      <c r="BX215" s="297"/>
      <c r="DJ215" s="117"/>
      <c r="DK215" s="278"/>
      <c r="DL215" s="278"/>
      <c r="DM215" s="278"/>
      <c r="DN215" s="278"/>
      <c r="DO215" s="278"/>
      <c r="DP215" s="278"/>
      <c r="DQ215" s="278"/>
      <c r="DR215" s="278"/>
      <c r="DS215" s="278"/>
    </row>
    <row r="216" ht="15.75" customHeight="1">
      <c r="A216" s="281"/>
      <c r="B216" s="281"/>
      <c r="C216" s="281"/>
      <c r="D216" s="27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76"/>
      <c r="X216" s="276"/>
      <c r="Y216" s="276"/>
      <c r="Z216" s="276"/>
      <c r="AA216" s="276"/>
      <c r="AB216" s="276"/>
      <c r="AC216" s="276"/>
      <c r="AD216" s="276"/>
      <c r="AE216" s="276"/>
      <c r="AF216" s="276"/>
      <c r="AG216" s="276"/>
      <c r="AH216" s="276"/>
      <c r="AI216" s="297"/>
      <c r="AJ216" s="297"/>
      <c r="AK216" s="297"/>
      <c r="AL216" s="297"/>
      <c r="AM216" s="297"/>
      <c r="AN216" s="297"/>
      <c r="AO216" s="297"/>
      <c r="AP216" s="297"/>
      <c r="AQ216" s="297"/>
      <c r="AR216" s="297"/>
      <c r="BD216" s="297"/>
      <c r="BE216" s="297"/>
      <c r="BF216" s="297"/>
      <c r="BH216" s="297"/>
      <c r="BI216" s="297"/>
      <c r="BJ216" s="297"/>
      <c r="BK216" s="297"/>
      <c r="BL216" s="297"/>
      <c r="BM216" s="297"/>
      <c r="BN216" s="297"/>
      <c r="BO216" s="297"/>
      <c r="BP216" s="297"/>
      <c r="BR216" s="297"/>
      <c r="BS216" s="297"/>
      <c r="BT216" s="297"/>
      <c r="BU216" s="297"/>
      <c r="BV216" s="297"/>
      <c r="BW216" s="297"/>
      <c r="BX216" s="297"/>
      <c r="DJ216" s="117"/>
      <c r="DK216" s="278"/>
      <c r="DL216" s="278"/>
      <c r="DM216" s="278"/>
      <c r="DN216" s="278"/>
      <c r="DO216" s="278"/>
      <c r="DP216" s="278"/>
      <c r="DQ216" s="278"/>
      <c r="DR216" s="278"/>
      <c r="DS216" s="278"/>
    </row>
    <row r="217" ht="15.75" customHeight="1">
      <c r="A217" s="281"/>
      <c r="B217" s="281"/>
      <c r="C217" s="281"/>
      <c r="D217" s="27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  <c r="AG217" s="276"/>
      <c r="AH217" s="276"/>
      <c r="AI217" s="297"/>
      <c r="AJ217" s="297"/>
      <c r="AK217" s="297"/>
      <c r="AL217" s="297"/>
      <c r="AM217" s="297"/>
      <c r="AN217" s="297"/>
      <c r="AO217" s="297"/>
      <c r="AP217" s="297"/>
      <c r="AQ217" s="297"/>
      <c r="AR217" s="297"/>
      <c r="BD217" s="297"/>
      <c r="BE217" s="297"/>
      <c r="BF217" s="297"/>
      <c r="BH217" s="297"/>
      <c r="BI217" s="297"/>
      <c r="BJ217" s="297"/>
      <c r="BK217" s="297"/>
      <c r="BL217" s="297"/>
      <c r="BM217" s="297"/>
      <c r="BN217" s="297"/>
      <c r="BO217" s="297"/>
      <c r="BP217" s="297"/>
      <c r="BR217" s="297"/>
      <c r="BS217" s="297"/>
      <c r="BT217" s="297"/>
      <c r="BU217" s="297"/>
      <c r="BV217" s="297"/>
      <c r="BW217" s="297"/>
      <c r="BX217" s="297"/>
      <c r="DJ217" s="117"/>
      <c r="DK217" s="278"/>
      <c r="DL217" s="278"/>
      <c r="DM217" s="278"/>
      <c r="DN217" s="278"/>
      <c r="DO217" s="278"/>
      <c r="DP217" s="278"/>
      <c r="DQ217" s="278"/>
      <c r="DR217" s="278"/>
      <c r="DS217" s="278"/>
    </row>
    <row r="218" ht="15.75" customHeight="1">
      <c r="A218" s="281"/>
      <c r="B218" s="281"/>
      <c r="C218" s="281"/>
      <c r="D218" s="27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97"/>
      <c r="AJ218" s="297"/>
      <c r="AK218" s="297"/>
      <c r="AL218" s="297"/>
      <c r="AM218" s="297"/>
      <c r="AN218" s="297"/>
      <c r="AO218" s="297"/>
      <c r="AP218" s="297"/>
      <c r="AQ218" s="297"/>
      <c r="AR218" s="297"/>
      <c r="BD218" s="297"/>
      <c r="BE218" s="297"/>
      <c r="BF218" s="297"/>
      <c r="BH218" s="297"/>
      <c r="BI218" s="297"/>
      <c r="BJ218" s="297"/>
      <c r="BK218" s="297"/>
      <c r="BL218" s="297"/>
      <c r="BM218" s="297"/>
      <c r="BN218" s="297"/>
      <c r="BO218" s="297"/>
      <c r="BP218" s="297"/>
      <c r="BR218" s="297"/>
      <c r="BS218" s="297"/>
      <c r="BT218" s="297"/>
      <c r="BU218" s="297"/>
      <c r="BV218" s="297"/>
      <c r="BW218" s="297"/>
      <c r="BX218" s="297"/>
      <c r="DJ218" s="117"/>
      <c r="DK218" s="278"/>
      <c r="DL218" s="278"/>
      <c r="DM218" s="278"/>
      <c r="DN218" s="278"/>
      <c r="DO218" s="278"/>
      <c r="DP218" s="278"/>
      <c r="DQ218" s="278"/>
      <c r="DR218" s="278"/>
      <c r="DS218" s="278"/>
    </row>
    <row r="219" ht="15.75" customHeight="1">
      <c r="A219" s="281"/>
      <c r="B219" s="281"/>
      <c r="C219" s="281"/>
      <c r="D219" s="27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281"/>
      <c r="P219" s="281"/>
      <c r="Q219" s="281"/>
      <c r="R219" s="281"/>
      <c r="S219" s="281"/>
      <c r="T219" s="281"/>
      <c r="U219" s="281"/>
      <c r="V219" s="281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97"/>
      <c r="AJ219" s="297"/>
      <c r="AK219" s="297"/>
      <c r="AL219" s="297"/>
      <c r="AM219" s="297"/>
      <c r="AN219" s="297"/>
      <c r="AO219" s="297"/>
      <c r="AP219" s="297"/>
      <c r="AQ219" s="297"/>
      <c r="AR219" s="297"/>
      <c r="BD219" s="297"/>
      <c r="BE219" s="297"/>
      <c r="BF219" s="297"/>
      <c r="BH219" s="297"/>
      <c r="BI219" s="297"/>
      <c r="BJ219" s="297"/>
      <c r="BK219" s="297"/>
      <c r="BL219" s="297"/>
      <c r="BM219" s="297"/>
      <c r="BN219" s="297"/>
      <c r="BO219" s="297"/>
      <c r="BP219" s="297"/>
      <c r="BR219" s="297"/>
      <c r="BS219" s="297"/>
      <c r="BT219" s="297"/>
      <c r="BU219" s="297"/>
      <c r="BV219" s="297"/>
      <c r="BW219" s="297"/>
      <c r="BX219" s="297"/>
      <c r="DJ219" s="115"/>
      <c r="DK219" s="278"/>
      <c r="DL219" s="278"/>
      <c r="DM219" s="278"/>
      <c r="DN219" s="278"/>
      <c r="DO219" s="278"/>
      <c r="DP219" s="278"/>
      <c r="DQ219" s="278"/>
      <c r="DR219" s="278"/>
      <c r="DS219" s="278"/>
    </row>
    <row r="220" ht="15.75" customHeight="1">
      <c r="A220" s="281"/>
      <c r="B220" s="281"/>
      <c r="C220" s="281"/>
      <c r="D220" s="27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1"/>
      <c r="P220" s="281"/>
      <c r="Q220" s="281"/>
      <c r="R220" s="281"/>
      <c r="S220" s="281"/>
      <c r="T220" s="281"/>
      <c r="U220" s="281"/>
      <c r="V220" s="281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97"/>
      <c r="AJ220" s="297"/>
      <c r="AK220" s="297"/>
      <c r="AL220" s="297"/>
      <c r="AM220" s="297"/>
      <c r="AN220" s="297"/>
      <c r="AO220" s="297"/>
      <c r="AP220" s="297"/>
      <c r="AQ220" s="297"/>
      <c r="AR220" s="297"/>
      <c r="BD220" s="297"/>
      <c r="BE220" s="297"/>
      <c r="BF220" s="297"/>
      <c r="BH220" s="297"/>
      <c r="BI220" s="297"/>
      <c r="BJ220" s="297"/>
      <c r="BK220" s="297"/>
      <c r="BL220" s="297"/>
      <c r="BM220" s="297"/>
      <c r="BN220" s="297"/>
      <c r="BO220" s="297"/>
      <c r="BP220" s="297"/>
      <c r="BR220" s="297"/>
      <c r="BS220" s="297"/>
      <c r="BT220" s="297"/>
      <c r="BU220" s="297"/>
      <c r="BV220" s="297"/>
      <c r="BW220" s="297"/>
      <c r="BX220" s="297"/>
      <c r="DJ220" s="115"/>
      <c r="DK220" s="278"/>
      <c r="DL220" s="278"/>
      <c r="DM220" s="278"/>
      <c r="DN220" s="278"/>
      <c r="DO220" s="278"/>
      <c r="DP220" s="278"/>
      <c r="DQ220" s="278"/>
      <c r="DR220" s="278"/>
      <c r="DS220" s="278"/>
    </row>
    <row r="221" ht="15.75" customHeight="1">
      <c r="A221" s="281"/>
      <c r="B221" s="281"/>
      <c r="C221" s="281"/>
      <c r="D221" s="27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97"/>
      <c r="AJ221" s="297"/>
      <c r="AK221" s="297"/>
      <c r="AL221" s="297"/>
      <c r="AM221" s="297"/>
      <c r="AN221" s="297"/>
      <c r="AO221" s="297"/>
      <c r="AP221" s="297"/>
      <c r="AQ221" s="297"/>
      <c r="AR221" s="297"/>
      <c r="BD221" s="297"/>
      <c r="BE221" s="297"/>
      <c r="BF221" s="297"/>
      <c r="BH221" s="297"/>
      <c r="BI221" s="297"/>
      <c r="BJ221" s="297"/>
      <c r="BK221" s="297"/>
      <c r="BL221" s="297"/>
      <c r="BM221" s="297"/>
      <c r="BN221" s="297"/>
      <c r="BO221" s="297"/>
      <c r="BP221" s="297"/>
      <c r="BR221" s="297"/>
      <c r="BS221" s="297"/>
      <c r="BT221" s="297"/>
      <c r="BU221" s="297"/>
      <c r="BV221" s="297"/>
      <c r="BW221" s="297"/>
      <c r="BX221" s="297"/>
      <c r="DJ221" s="115"/>
      <c r="DK221" s="278"/>
      <c r="DL221" s="278"/>
      <c r="DM221" s="278"/>
      <c r="DN221" s="278"/>
      <c r="DO221" s="278"/>
      <c r="DP221" s="278"/>
      <c r="DQ221" s="278"/>
      <c r="DR221" s="278"/>
      <c r="DS221" s="278"/>
    </row>
    <row r="222" ht="15.75" customHeight="1">
      <c r="A222" s="281"/>
      <c r="B222" s="281"/>
      <c r="C222" s="281"/>
      <c r="D222" s="27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97"/>
      <c r="AJ222" s="297"/>
      <c r="AK222" s="297"/>
      <c r="AL222" s="297"/>
      <c r="AM222" s="297"/>
      <c r="AN222" s="297"/>
      <c r="AO222" s="297"/>
      <c r="AP222" s="297"/>
      <c r="AQ222" s="297"/>
      <c r="AR222" s="297"/>
      <c r="BD222" s="297"/>
      <c r="BE222" s="297"/>
      <c r="BF222" s="297"/>
      <c r="BH222" s="297"/>
      <c r="BI222" s="297"/>
      <c r="BJ222" s="297"/>
      <c r="BK222" s="297"/>
      <c r="BL222" s="297"/>
      <c r="BM222" s="297"/>
      <c r="BN222" s="297"/>
      <c r="BO222" s="297"/>
      <c r="BP222" s="297"/>
      <c r="BR222" s="297"/>
      <c r="BS222" s="297"/>
      <c r="BT222" s="297"/>
      <c r="BU222" s="297"/>
      <c r="BV222" s="297"/>
      <c r="BW222" s="297"/>
      <c r="BX222" s="297"/>
      <c r="DJ222" s="115"/>
      <c r="DK222" s="278"/>
      <c r="DL222" s="278"/>
      <c r="DM222" s="278"/>
      <c r="DN222" s="278"/>
      <c r="DO222" s="278"/>
      <c r="DP222" s="278"/>
      <c r="DQ222" s="278"/>
      <c r="DR222" s="278"/>
      <c r="DS222" s="278"/>
    </row>
    <row r="223" ht="15.75" customHeight="1">
      <c r="A223" s="281"/>
      <c r="B223" s="281"/>
      <c r="C223" s="281"/>
      <c r="D223" s="27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  <c r="AG223" s="276"/>
      <c r="AH223" s="276"/>
      <c r="AI223" s="297"/>
      <c r="AJ223" s="297"/>
      <c r="AK223" s="297"/>
      <c r="AL223" s="297"/>
      <c r="AM223" s="297"/>
      <c r="AN223" s="297"/>
      <c r="AO223" s="297"/>
      <c r="AP223" s="297"/>
      <c r="AQ223" s="297"/>
      <c r="AR223" s="297"/>
      <c r="BD223" s="297"/>
      <c r="BE223" s="297"/>
      <c r="BF223" s="297"/>
      <c r="BH223" s="297"/>
      <c r="BI223" s="297"/>
      <c r="BJ223" s="297"/>
      <c r="BK223" s="297"/>
      <c r="BL223" s="297"/>
      <c r="BM223" s="297"/>
      <c r="BN223" s="297"/>
      <c r="BO223" s="297"/>
      <c r="BP223" s="297"/>
      <c r="BR223" s="297"/>
      <c r="BS223" s="297"/>
      <c r="BT223" s="297"/>
      <c r="BU223" s="297"/>
      <c r="BV223" s="297"/>
      <c r="BW223" s="297"/>
      <c r="BX223" s="297"/>
      <c r="DJ223" s="115"/>
      <c r="DK223" s="278"/>
      <c r="DL223" s="278"/>
      <c r="DM223" s="278"/>
      <c r="DN223" s="278"/>
      <c r="DO223" s="278"/>
      <c r="DP223" s="278"/>
      <c r="DQ223" s="278"/>
      <c r="DR223" s="278"/>
      <c r="DS223" s="278"/>
    </row>
    <row r="224" ht="15.75" customHeight="1">
      <c r="A224" s="281"/>
      <c r="B224" s="281"/>
      <c r="C224" s="281"/>
      <c r="D224" s="27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  <c r="AG224" s="276"/>
      <c r="AH224" s="276"/>
      <c r="AI224" s="297"/>
      <c r="AJ224" s="297"/>
      <c r="AK224" s="297"/>
      <c r="AL224" s="297"/>
      <c r="AM224" s="297"/>
      <c r="AN224" s="297"/>
      <c r="AO224" s="297"/>
      <c r="AP224" s="297"/>
      <c r="AQ224" s="297"/>
      <c r="AR224" s="297"/>
      <c r="BD224" s="297"/>
      <c r="BE224" s="297"/>
      <c r="BF224" s="297"/>
      <c r="BH224" s="297"/>
      <c r="BI224" s="297"/>
      <c r="BJ224" s="297"/>
      <c r="BK224" s="297"/>
      <c r="BL224" s="297"/>
      <c r="BM224" s="297"/>
      <c r="BN224" s="297"/>
      <c r="BO224" s="297"/>
      <c r="BP224" s="297"/>
      <c r="BR224" s="297"/>
      <c r="BS224" s="297"/>
      <c r="BT224" s="297"/>
      <c r="BU224" s="297"/>
      <c r="BV224" s="297"/>
      <c r="BW224" s="297"/>
      <c r="BX224" s="297"/>
      <c r="DJ224" s="115"/>
      <c r="DK224" s="278"/>
      <c r="DL224" s="278"/>
      <c r="DM224" s="278"/>
      <c r="DN224" s="278"/>
      <c r="DO224" s="278"/>
      <c r="DP224" s="278"/>
      <c r="DQ224" s="278"/>
      <c r="DR224" s="278"/>
      <c r="DS224" s="278"/>
    </row>
    <row r="225" ht="15.75" customHeight="1">
      <c r="A225" s="281"/>
      <c r="B225" s="281"/>
      <c r="C225" s="281"/>
      <c r="D225" s="27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  <c r="AG225" s="276"/>
      <c r="AH225" s="276"/>
      <c r="AI225" s="297"/>
      <c r="AJ225" s="297"/>
      <c r="AK225" s="297"/>
      <c r="AL225" s="297"/>
      <c r="AM225" s="297"/>
      <c r="AN225" s="297"/>
      <c r="AO225" s="297"/>
      <c r="AP225" s="297"/>
      <c r="AQ225" s="297"/>
      <c r="AR225" s="297"/>
      <c r="BD225" s="297"/>
      <c r="BE225" s="297"/>
      <c r="BF225" s="297"/>
      <c r="BH225" s="297"/>
      <c r="BI225" s="297"/>
      <c r="BJ225" s="297"/>
      <c r="BK225" s="297"/>
      <c r="BL225" s="297"/>
      <c r="BM225" s="297"/>
      <c r="BN225" s="297"/>
      <c r="BO225" s="297"/>
      <c r="BP225" s="297"/>
      <c r="BR225" s="297"/>
      <c r="BS225" s="297"/>
      <c r="BT225" s="297"/>
      <c r="BU225" s="297"/>
      <c r="BV225" s="297"/>
      <c r="BW225" s="297"/>
      <c r="BX225" s="297"/>
      <c r="DJ225" s="115"/>
      <c r="DK225" s="278"/>
      <c r="DL225" s="278"/>
      <c r="DM225" s="278"/>
      <c r="DN225" s="278"/>
      <c r="DO225" s="278"/>
      <c r="DP225" s="278"/>
      <c r="DQ225" s="278"/>
      <c r="DR225" s="278"/>
      <c r="DS225" s="278"/>
    </row>
    <row r="226" ht="15.75" customHeight="1">
      <c r="A226" s="281"/>
      <c r="B226" s="281"/>
      <c r="C226" s="281"/>
      <c r="D226" s="27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1"/>
      <c r="P226" s="281"/>
      <c r="Q226" s="281"/>
      <c r="R226" s="281"/>
      <c r="S226" s="281"/>
      <c r="T226" s="281"/>
      <c r="U226" s="281"/>
      <c r="V226" s="281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  <c r="AG226" s="276"/>
      <c r="AH226" s="276"/>
      <c r="AI226" s="297"/>
      <c r="AJ226" s="297"/>
      <c r="AK226" s="297"/>
      <c r="AL226" s="297"/>
      <c r="AM226" s="297"/>
      <c r="AN226" s="297"/>
      <c r="AO226" s="297"/>
      <c r="AP226" s="297"/>
      <c r="AQ226" s="297"/>
      <c r="AR226" s="297"/>
      <c r="BD226" s="297"/>
      <c r="BE226" s="297"/>
      <c r="BF226" s="297"/>
      <c r="BH226" s="297"/>
      <c r="BI226" s="297"/>
      <c r="BJ226" s="297"/>
      <c r="BK226" s="297"/>
      <c r="BL226" s="297"/>
      <c r="BM226" s="297"/>
      <c r="BN226" s="297"/>
      <c r="BO226" s="297"/>
      <c r="BP226" s="297"/>
      <c r="BR226" s="297"/>
      <c r="BS226" s="297"/>
      <c r="BT226" s="297"/>
      <c r="BU226" s="297"/>
      <c r="BV226" s="297"/>
      <c r="BW226" s="297"/>
      <c r="BX226" s="297"/>
      <c r="DJ226" s="115"/>
      <c r="DK226" s="278"/>
      <c r="DL226" s="278"/>
      <c r="DM226" s="278"/>
      <c r="DN226" s="278"/>
      <c r="DO226" s="278"/>
      <c r="DP226" s="278"/>
      <c r="DQ226" s="278"/>
      <c r="DR226" s="278"/>
      <c r="DS226" s="278"/>
    </row>
    <row r="227" ht="15.75" customHeight="1">
      <c r="A227" s="281"/>
      <c r="B227" s="281"/>
      <c r="C227" s="281"/>
      <c r="D227" s="27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  <c r="AG227" s="276"/>
      <c r="AH227" s="276"/>
      <c r="AI227" s="297"/>
      <c r="AJ227" s="297"/>
      <c r="AK227" s="297"/>
      <c r="AL227" s="297"/>
      <c r="AM227" s="297"/>
      <c r="AN227" s="297"/>
      <c r="AO227" s="297"/>
      <c r="AP227" s="297"/>
      <c r="AQ227" s="297"/>
      <c r="AR227" s="297"/>
      <c r="BD227" s="297"/>
      <c r="BE227" s="297"/>
      <c r="BF227" s="297"/>
      <c r="BH227" s="297"/>
      <c r="BI227" s="297"/>
      <c r="BJ227" s="297"/>
      <c r="BK227" s="297"/>
      <c r="BL227" s="297"/>
      <c r="BM227" s="297"/>
      <c r="BN227" s="297"/>
      <c r="BO227" s="297"/>
      <c r="BP227" s="297"/>
      <c r="BR227" s="297"/>
      <c r="BS227" s="297"/>
      <c r="BT227" s="297"/>
      <c r="BU227" s="297"/>
      <c r="BV227" s="297"/>
      <c r="BW227" s="297"/>
      <c r="BX227" s="297"/>
      <c r="DJ227" s="115"/>
      <c r="DK227" s="278"/>
      <c r="DL227" s="278"/>
      <c r="DM227" s="278"/>
      <c r="DN227" s="278"/>
      <c r="DO227" s="278"/>
      <c r="DP227" s="278"/>
      <c r="DQ227" s="278"/>
      <c r="DR227" s="278"/>
      <c r="DS227" s="278"/>
    </row>
    <row r="228" ht="15.75" customHeight="1">
      <c r="A228" s="281"/>
      <c r="B228" s="281"/>
      <c r="C228" s="281"/>
      <c r="D228" s="27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97"/>
      <c r="AJ228" s="297"/>
      <c r="AK228" s="297"/>
      <c r="AL228" s="297"/>
      <c r="AM228" s="297"/>
      <c r="AN228" s="297"/>
      <c r="AO228" s="297"/>
      <c r="AP228" s="297"/>
      <c r="AQ228" s="297"/>
      <c r="AR228" s="297"/>
      <c r="BD228" s="297"/>
      <c r="BE228" s="297"/>
      <c r="BF228" s="297"/>
      <c r="BH228" s="297"/>
      <c r="BI228" s="297"/>
      <c r="BJ228" s="297"/>
      <c r="BK228" s="297"/>
      <c r="BL228" s="297"/>
      <c r="BM228" s="297"/>
      <c r="BN228" s="297"/>
      <c r="BO228" s="297"/>
      <c r="BP228" s="297"/>
      <c r="BR228" s="297"/>
      <c r="BS228" s="297"/>
      <c r="BT228" s="297"/>
      <c r="BU228" s="297"/>
      <c r="BV228" s="297"/>
      <c r="BW228" s="297"/>
      <c r="BX228" s="297"/>
      <c r="DJ228" s="115"/>
      <c r="DK228" s="278"/>
      <c r="DL228" s="278"/>
      <c r="DM228" s="278"/>
      <c r="DN228" s="278"/>
      <c r="DO228" s="278"/>
      <c r="DP228" s="278"/>
      <c r="DQ228" s="278"/>
      <c r="DR228" s="278"/>
      <c r="DS228" s="278"/>
    </row>
    <row r="229" ht="15.75" customHeight="1">
      <c r="A229" s="281"/>
      <c r="B229" s="281"/>
      <c r="C229" s="281"/>
      <c r="D229" s="27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  <c r="AG229" s="276"/>
      <c r="AH229" s="276"/>
      <c r="AI229" s="297"/>
      <c r="AJ229" s="297"/>
      <c r="AK229" s="297"/>
      <c r="AL229" s="297"/>
      <c r="AM229" s="297"/>
      <c r="AN229" s="297"/>
      <c r="AO229" s="297"/>
      <c r="AP229" s="297"/>
      <c r="AQ229" s="297"/>
      <c r="AR229" s="297"/>
      <c r="BD229" s="297"/>
      <c r="BE229" s="297"/>
      <c r="BF229" s="297"/>
      <c r="BH229" s="297"/>
      <c r="BI229" s="297"/>
      <c r="BJ229" s="297"/>
      <c r="BK229" s="297"/>
      <c r="BL229" s="297"/>
      <c r="BM229" s="297"/>
      <c r="BN229" s="297"/>
      <c r="BO229" s="297"/>
      <c r="BP229" s="297"/>
      <c r="BR229" s="297"/>
      <c r="BS229" s="297"/>
      <c r="BT229" s="297"/>
      <c r="BU229" s="297"/>
      <c r="BV229" s="297"/>
      <c r="BW229" s="297"/>
      <c r="BX229" s="297"/>
      <c r="DJ229" s="115"/>
      <c r="DK229" s="278"/>
      <c r="DL229" s="278"/>
      <c r="DM229" s="278"/>
      <c r="DN229" s="278"/>
      <c r="DO229" s="278"/>
      <c r="DP229" s="278"/>
      <c r="DQ229" s="278"/>
      <c r="DR229" s="278"/>
      <c r="DS229" s="278"/>
    </row>
    <row r="230" ht="15.75" customHeight="1">
      <c r="A230" s="281"/>
      <c r="B230" s="281"/>
      <c r="C230" s="281"/>
      <c r="D230" s="27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  <c r="AG230" s="276"/>
      <c r="AH230" s="276"/>
      <c r="AI230" s="297"/>
      <c r="AJ230" s="297"/>
      <c r="AK230" s="297"/>
      <c r="AL230" s="297"/>
      <c r="AM230" s="297"/>
      <c r="AN230" s="297"/>
      <c r="AO230" s="297"/>
      <c r="AP230" s="297"/>
      <c r="AQ230" s="297"/>
      <c r="AR230" s="297"/>
      <c r="BD230" s="297"/>
      <c r="BE230" s="297"/>
      <c r="BF230" s="297"/>
      <c r="BH230" s="297"/>
      <c r="BI230" s="297"/>
      <c r="BJ230" s="297"/>
      <c r="BK230" s="297"/>
      <c r="BL230" s="297"/>
      <c r="BM230" s="297"/>
      <c r="BN230" s="297"/>
      <c r="BO230" s="297"/>
      <c r="BP230" s="297"/>
      <c r="BR230" s="297"/>
      <c r="BS230" s="297"/>
      <c r="BT230" s="297"/>
      <c r="BU230" s="297"/>
      <c r="BV230" s="297"/>
      <c r="BW230" s="297"/>
      <c r="BX230" s="297"/>
      <c r="DJ230" s="115"/>
      <c r="DK230" s="278"/>
      <c r="DL230" s="278"/>
      <c r="DM230" s="278"/>
      <c r="DN230" s="278"/>
      <c r="DO230" s="278"/>
      <c r="DP230" s="278"/>
      <c r="DQ230" s="278"/>
      <c r="DR230" s="278"/>
      <c r="DS230" s="278"/>
    </row>
    <row r="231" ht="15.75" customHeight="1">
      <c r="A231" s="281"/>
      <c r="B231" s="281"/>
      <c r="C231" s="281"/>
      <c r="D231" s="27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  <c r="AG231" s="276"/>
      <c r="AH231" s="276"/>
      <c r="AI231" s="297"/>
      <c r="AJ231" s="297"/>
      <c r="AK231" s="297"/>
      <c r="AL231" s="297"/>
      <c r="AM231" s="297"/>
      <c r="AN231" s="297"/>
      <c r="AO231" s="297"/>
      <c r="AP231" s="297"/>
      <c r="AQ231" s="297"/>
      <c r="AR231" s="297"/>
      <c r="BD231" s="297"/>
      <c r="BE231" s="297"/>
      <c r="BF231" s="297"/>
      <c r="BH231" s="297"/>
      <c r="BI231" s="297"/>
      <c r="BJ231" s="297"/>
      <c r="BK231" s="297"/>
      <c r="BL231" s="297"/>
      <c r="BM231" s="297"/>
      <c r="BN231" s="297"/>
      <c r="BO231" s="297"/>
      <c r="BP231" s="297"/>
      <c r="BR231" s="297"/>
      <c r="BS231" s="297"/>
      <c r="BT231" s="297"/>
      <c r="BU231" s="297"/>
      <c r="BV231" s="297"/>
      <c r="BW231" s="297"/>
      <c r="BX231" s="297"/>
      <c r="DJ231" s="115"/>
      <c r="DK231" s="278"/>
      <c r="DL231" s="278"/>
      <c r="DM231" s="278"/>
      <c r="DN231" s="278"/>
      <c r="DO231" s="278"/>
      <c r="DP231" s="278"/>
      <c r="DQ231" s="278"/>
      <c r="DR231" s="278"/>
      <c r="DS231" s="278"/>
    </row>
    <row r="232" ht="15.75" customHeight="1">
      <c r="A232" s="281"/>
      <c r="B232" s="281"/>
      <c r="C232" s="281"/>
      <c r="D232" s="27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1"/>
      <c r="P232" s="281"/>
      <c r="Q232" s="281"/>
      <c r="R232" s="281"/>
      <c r="S232" s="281"/>
      <c r="T232" s="281"/>
      <c r="U232" s="281"/>
      <c r="V232" s="281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  <c r="AG232" s="276"/>
      <c r="AH232" s="276"/>
      <c r="AI232" s="297"/>
      <c r="AJ232" s="297"/>
      <c r="AK232" s="297"/>
      <c r="AL232" s="297"/>
      <c r="AM232" s="297"/>
      <c r="AN232" s="297"/>
      <c r="AO232" s="297"/>
      <c r="AP232" s="297"/>
      <c r="AQ232" s="297"/>
      <c r="AR232" s="297"/>
      <c r="BD232" s="297"/>
      <c r="BE232" s="297"/>
      <c r="BF232" s="297"/>
      <c r="BH232" s="297"/>
      <c r="BI232" s="297"/>
      <c r="BJ232" s="297"/>
      <c r="BK232" s="297"/>
      <c r="BL232" s="297"/>
      <c r="BM232" s="297"/>
      <c r="BN232" s="297"/>
      <c r="BO232" s="297"/>
      <c r="BP232" s="297"/>
      <c r="BR232" s="297"/>
      <c r="BS232" s="297"/>
      <c r="BT232" s="297"/>
      <c r="BU232" s="297"/>
      <c r="BV232" s="297"/>
      <c r="BW232" s="297"/>
      <c r="BX232" s="297"/>
      <c r="DJ232" s="115"/>
      <c r="DK232" s="278"/>
      <c r="DL232" s="278"/>
      <c r="DM232" s="278"/>
      <c r="DN232" s="278"/>
      <c r="DO232" s="278"/>
      <c r="DP232" s="278"/>
      <c r="DQ232" s="278"/>
      <c r="DR232" s="278"/>
      <c r="DS232" s="278"/>
    </row>
    <row r="233" ht="15.75" customHeight="1">
      <c r="A233" s="281"/>
      <c r="B233" s="281"/>
      <c r="C233" s="281"/>
      <c r="D233" s="27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  <c r="AG233" s="276"/>
      <c r="AH233" s="276"/>
      <c r="AI233" s="297"/>
      <c r="AJ233" s="297"/>
      <c r="AK233" s="297"/>
      <c r="AL233" s="297"/>
      <c r="AM233" s="297"/>
      <c r="AN233" s="297"/>
      <c r="AO233" s="297"/>
      <c r="AP233" s="297"/>
      <c r="AQ233" s="297"/>
      <c r="AR233" s="297"/>
      <c r="BD233" s="297"/>
      <c r="BE233" s="297"/>
      <c r="BF233" s="297"/>
      <c r="BH233" s="297"/>
      <c r="BI233" s="297"/>
      <c r="BJ233" s="297"/>
      <c r="BK233" s="297"/>
      <c r="BL233" s="297"/>
      <c r="BM233" s="297"/>
      <c r="BN233" s="297"/>
      <c r="BO233" s="297"/>
      <c r="BP233" s="297"/>
      <c r="BR233" s="297"/>
      <c r="BS233" s="297"/>
      <c r="BT233" s="297"/>
      <c r="BU233" s="297"/>
      <c r="BV233" s="297"/>
      <c r="BW233" s="297"/>
      <c r="BX233" s="297"/>
      <c r="DJ233" s="115"/>
      <c r="DK233" s="278"/>
      <c r="DL233" s="278"/>
      <c r="DM233" s="278"/>
      <c r="DN233" s="278"/>
      <c r="DO233" s="278"/>
      <c r="DP233" s="278"/>
      <c r="DQ233" s="278"/>
      <c r="DR233" s="278"/>
      <c r="DS233" s="278"/>
    </row>
    <row r="234" ht="15.75" customHeight="1">
      <c r="A234" s="281"/>
      <c r="B234" s="281"/>
      <c r="C234" s="281"/>
      <c r="D234" s="27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  <c r="AG234" s="276"/>
      <c r="AH234" s="276"/>
      <c r="AI234" s="297"/>
      <c r="AJ234" s="297"/>
      <c r="AK234" s="297"/>
      <c r="AL234" s="297"/>
      <c r="AM234" s="297"/>
      <c r="AN234" s="297"/>
      <c r="AO234" s="297"/>
      <c r="AP234" s="297"/>
      <c r="AQ234" s="297"/>
      <c r="AR234" s="297"/>
      <c r="BD234" s="297"/>
      <c r="BE234" s="297"/>
      <c r="BF234" s="297"/>
      <c r="BH234" s="297"/>
      <c r="BI234" s="297"/>
      <c r="BJ234" s="297"/>
      <c r="BK234" s="297"/>
      <c r="BL234" s="297"/>
      <c r="BM234" s="297"/>
      <c r="BN234" s="297"/>
      <c r="BO234" s="297"/>
      <c r="BP234" s="297"/>
      <c r="BR234" s="297"/>
      <c r="BS234" s="297"/>
      <c r="BT234" s="297"/>
      <c r="BU234" s="297"/>
      <c r="BV234" s="297"/>
      <c r="BW234" s="297"/>
      <c r="BX234" s="297"/>
      <c r="DJ234" s="115"/>
      <c r="DK234" s="278"/>
      <c r="DL234" s="278"/>
      <c r="DM234" s="278"/>
      <c r="DN234" s="278"/>
      <c r="DO234" s="278"/>
      <c r="DP234" s="278"/>
      <c r="DQ234" s="278"/>
      <c r="DR234" s="278"/>
      <c r="DS234" s="278"/>
    </row>
    <row r="235" ht="15.75" customHeight="1">
      <c r="A235" s="281"/>
      <c r="B235" s="281"/>
      <c r="C235" s="281"/>
      <c r="D235" s="27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  <c r="AG235" s="276"/>
      <c r="AH235" s="276"/>
      <c r="AI235" s="297"/>
      <c r="AJ235" s="297"/>
      <c r="AK235" s="297"/>
      <c r="AL235" s="297"/>
      <c r="AM235" s="297"/>
      <c r="AN235" s="297"/>
      <c r="AO235" s="297"/>
      <c r="AP235" s="297"/>
      <c r="AQ235" s="297"/>
      <c r="AR235" s="297"/>
      <c r="BD235" s="297"/>
      <c r="BE235" s="297"/>
      <c r="BF235" s="297"/>
      <c r="BH235" s="297"/>
      <c r="BI235" s="297"/>
      <c r="BJ235" s="297"/>
      <c r="BK235" s="297"/>
      <c r="BL235" s="297"/>
      <c r="BM235" s="297"/>
      <c r="BN235" s="297"/>
      <c r="BO235" s="297"/>
      <c r="BP235" s="297"/>
      <c r="BR235" s="297"/>
      <c r="BS235" s="297"/>
      <c r="BT235" s="297"/>
      <c r="BU235" s="297"/>
      <c r="BV235" s="297"/>
      <c r="BW235" s="297"/>
      <c r="BX235" s="297"/>
      <c r="DJ235" s="115"/>
      <c r="DK235" s="278"/>
      <c r="DL235" s="278"/>
      <c r="DM235" s="278"/>
      <c r="DN235" s="278"/>
      <c r="DO235" s="278"/>
      <c r="DP235" s="278"/>
      <c r="DQ235" s="278"/>
      <c r="DR235" s="278"/>
      <c r="DS235" s="278"/>
    </row>
    <row r="236" ht="15.75" customHeight="1">
      <c r="A236" s="281"/>
      <c r="B236" s="281"/>
      <c r="C236" s="281"/>
      <c r="D236" s="27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  <c r="AG236" s="276"/>
      <c r="AH236" s="276"/>
      <c r="AI236" s="297"/>
      <c r="AJ236" s="297"/>
      <c r="AK236" s="297"/>
      <c r="AL236" s="297"/>
      <c r="AM236" s="297"/>
      <c r="AN236" s="297"/>
      <c r="AO236" s="297"/>
      <c r="AP236" s="297"/>
      <c r="AQ236" s="297"/>
      <c r="AR236" s="297"/>
      <c r="BD236" s="297"/>
      <c r="BE236" s="297"/>
      <c r="BF236" s="297"/>
      <c r="BH236" s="297"/>
      <c r="BI236" s="297"/>
      <c r="BJ236" s="297"/>
      <c r="BK236" s="297"/>
      <c r="BL236" s="297"/>
      <c r="BM236" s="297"/>
      <c r="BN236" s="297"/>
      <c r="BO236" s="297"/>
      <c r="BP236" s="297"/>
      <c r="BR236" s="297"/>
      <c r="BS236" s="297"/>
      <c r="BT236" s="297"/>
      <c r="BU236" s="297"/>
      <c r="BV236" s="297"/>
      <c r="BW236" s="297"/>
      <c r="BX236" s="297"/>
      <c r="DJ236" s="115"/>
      <c r="DK236" s="278"/>
      <c r="DL236" s="278"/>
      <c r="DM236" s="278"/>
      <c r="DN236" s="278"/>
      <c r="DO236" s="278"/>
      <c r="DP236" s="278"/>
      <c r="DQ236" s="278"/>
      <c r="DR236" s="278"/>
      <c r="DS236" s="278"/>
    </row>
    <row r="237" ht="15.75" customHeight="1">
      <c r="A237" s="281"/>
      <c r="B237" s="281"/>
      <c r="C237" s="281"/>
      <c r="D237" s="27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97"/>
      <c r="AJ237" s="297"/>
      <c r="AK237" s="297"/>
      <c r="AL237" s="297"/>
      <c r="AM237" s="297"/>
      <c r="AN237" s="297"/>
      <c r="AO237" s="297"/>
      <c r="AP237" s="297"/>
      <c r="AQ237" s="297"/>
      <c r="AR237" s="297"/>
      <c r="BD237" s="297"/>
      <c r="BE237" s="297"/>
      <c r="BF237" s="297"/>
      <c r="BH237" s="297"/>
      <c r="BI237" s="297"/>
      <c r="BJ237" s="297"/>
      <c r="BK237" s="297"/>
      <c r="BL237" s="297"/>
      <c r="BM237" s="297"/>
      <c r="BN237" s="297"/>
      <c r="BO237" s="297"/>
      <c r="BP237" s="297"/>
      <c r="BR237" s="297"/>
      <c r="BS237" s="297"/>
      <c r="BT237" s="297"/>
      <c r="BU237" s="297"/>
      <c r="BV237" s="297"/>
      <c r="BW237" s="297"/>
      <c r="BX237" s="297"/>
      <c r="DJ237" s="115"/>
      <c r="DK237" s="278"/>
      <c r="DL237" s="278"/>
      <c r="DM237" s="278"/>
      <c r="DN237" s="278"/>
      <c r="DO237" s="278"/>
      <c r="DP237" s="278"/>
      <c r="DQ237" s="278"/>
      <c r="DR237" s="278"/>
      <c r="DS237" s="278"/>
    </row>
    <row r="238" ht="15.75" customHeight="1">
      <c r="A238" s="281"/>
      <c r="B238" s="281"/>
      <c r="C238" s="281"/>
      <c r="D238" s="27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97"/>
      <c r="AJ238" s="297"/>
      <c r="AK238" s="297"/>
      <c r="AL238" s="297"/>
      <c r="AM238" s="297"/>
      <c r="AN238" s="297"/>
      <c r="AO238" s="297"/>
      <c r="AP238" s="297"/>
      <c r="AQ238" s="297"/>
      <c r="AR238" s="297"/>
      <c r="BD238" s="297"/>
      <c r="BE238" s="297"/>
      <c r="BF238" s="297"/>
      <c r="BH238" s="297"/>
      <c r="BI238" s="297"/>
      <c r="BJ238" s="297"/>
      <c r="BK238" s="297"/>
      <c r="BL238" s="297"/>
      <c r="BM238" s="297"/>
      <c r="BN238" s="297"/>
      <c r="BO238" s="297"/>
      <c r="BP238" s="297"/>
      <c r="BR238" s="297"/>
      <c r="BS238" s="297"/>
      <c r="BT238" s="297"/>
      <c r="BU238" s="297"/>
      <c r="BV238" s="297"/>
      <c r="BW238" s="297"/>
      <c r="BX238" s="297"/>
      <c r="DJ238" s="115"/>
      <c r="DK238" s="278"/>
      <c r="DL238" s="278"/>
      <c r="DM238" s="278"/>
      <c r="DN238" s="278"/>
      <c r="DO238" s="278"/>
      <c r="DP238" s="278"/>
      <c r="DQ238" s="278"/>
      <c r="DR238" s="278"/>
      <c r="DS238" s="278"/>
    </row>
    <row r="239" ht="15.75" customHeight="1">
      <c r="A239" s="281"/>
      <c r="B239" s="281"/>
      <c r="C239" s="281"/>
      <c r="D239" s="27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1"/>
      <c r="P239" s="281"/>
      <c r="Q239" s="281"/>
      <c r="R239" s="281"/>
      <c r="S239" s="281"/>
      <c r="T239" s="281"/>
      <c r="U239" s="281"/>
      <c r="V239" s="281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97"/>
      <c r="AJ239" s="297"/>
      <c r="AK239" s="297"/>
      <c r="AL239" s="297"/>
      <c r="AM239" s="297"/>
      <c r="AN239" s="297"/>
      <c r="AO239" s="297"/>
      <c r="AP239" s="297"/>
      <c r="AQ239" s="297"/>
      <c r="AR239" s="297"/>
      <c r="BD239" s="297"/>
      <c r="BE239" s="297"/>
      <c r="BF239" s="297"/>
      <c r="BH239" s="297"/>
      <c r="BI239" s="297"/>
      <c r="BJ239" s="297"/>
      <c r="BK239" s="297"/>
      <c r="BL239" s="297"/>
      <c r="BM239" s="297"/>
      <c r="BN239" s="297"/>
      <c r="BO239" s="297"/>
      <c r="BP239" s="297"/>
      <c r="BR239" s="297"/>
      <c r="BS239" s="297"/>
      <c r="BT239" s="297"/>
      <c r="BU239" s="297"/>
      <c r="BV239" s="297"/>
      <c r="BW239" s="297"/>
      <c r="BX239" s="297"/>
      <c r="DJ239" s="115"/>
      <c r="DK239" s="278"/>
      <c r="DL239" s="278"/>
      <c r="DM239" s="278"/>
      <c r="DN239" s="278"/>
      <c r="DO239" s="278"/>
      <c r="DP239" s="278"/>
      <c r="DQ239" s="278"/>
      <c r="DR239" s="278"/>
      <c r="DS239" s="278"/>
    </row>
    <row r="240" ht="15.75" customHeight="1">
      <c r="A240" s="281"/>
      <c r="B240" s="281"/>
      <c r="C240" s="281"/>
      <c r="D240" s="27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97"/>
      <c r="AJ240" s="297"/>
      <c r="AK240" s="297"/>
      <c r="AL240" s="297"/>
      <c r="AM240" s="297"/>
      <c r="AN240" s="297"/>
      <c r="AO240" s="297"/>
      <c r="AP240" s="297"/>
      <c r="AQ240" s="297"/>
      <c r="AR240" s="297"/>
      <c r="BD240" s="297"/>
      <c r="BE240" s="297"/>
      <c r="BF240" s="297"/>
      <c r="BH240" s="297"/>
      <c r="BI240" s="297"/>
      <c r="BJ240" s="297"/>
      <c r="BK240" s="297"/>
      <c r="BL240" s="297"/>
      <c r="BM240" s="297"/>
      <c r="BN240" s="297"/>
      <c r="BO240" s="297"/>
      <c r="BP240" s="297"/>
      <c r="BR240" s="297"/>
      <c r="BS240" s="297"/>
      <c r="BT240" s="297"/>
      <c r="BU240" s="297"/>
      <c r="BV240" s="297"/>
      <c r="BW240" s="297"/>
      <c r="BX240" s="297"/>
      <c r="DJ240" s="115"/>
      <c r="DK240" s="278"/>
      <c r="DL240" s="278"/>
      <c r="DM240" s="278"/>
      <c r="DN240" s="278"/>
      <c r="DO240" s="278"/>
      <c r="DP240" s="278"/>
      <c r="DQ240" s="278"/>
      <c r="DR240" s="278"/>
      <c r="DS240" s="278"/>
    </row>
    <row r="241" ht="15.75" customHeight="1">
      <c r="A241" s="281"/>
      <c r="B241" s="281"/>
      <c r="C241" s="281"/>
      <c r="D241" s="27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97"/>
      <c r="AJ241" s="297"/>
      <c r="AK241" s="297"/>
      <c r="AL241" s="297"/>
      <c r="AM241" s="297"/>
      <c r="AN241" s="297"/>
      <c r="AO241" s="297"/>
      <c r="AP241" s="297"/>
      <c r="AQ241" s="297"/>
      <c r="AR241" s="297"/>
      <c r="BD241" s="297"/>
      <c r="BE241" s="297"/>
      <c r="BF241" s="297"/>
      <c r="BH241" s="297"/>
      <c r="BI241" s="297"/>
      <c r="BJ241" s="297"/>
      <c r="BK241" s="297"/>
      <c r="BL241" s="297"/>
      <c r="BM241" s="297"/>
      <c r="BN241" s="297"/>
      <c r="BO241" s="297"/>
      <c r="BP241" s="297"/>
      <c r="BR241" s="297"/>
      <c r="BS241" s="297"/>
      <c r="BT241" s="297"/>
      <c r="BU241" s="297"/>
      <c r="BV241" s="297"/>
      <c r="BW241" s="297"/>
      <c r="BX241" s="297"/>
      <c r="DJ241" s="115"/>
      <c r="DK241" s="278"/>
      <c r="DL241" s="278"/>
      <c r="DM241" s="278"/>
      <c r="DN241" s="278"/>
      <c r="DO241" s="278"/>
      <c r="DP241" s="278"/>
      <c r="DQ241" s="278"/>
      <c r="DR241" s="278"/>
      <c r="DS241" s="278"/>
    </row>
    <row r="242" ht="15.75" customHeight="1">
      <c r="A242" s="281"/>
      <c r="B242" s="281"/>
      <c r="C242" s="281"/>
      <c r="D242" s="27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  <c r="AG242" s="276"/>
      <c r="AH242" s="276"/>
      <c r="AI242" s="297"/>
      <c r="AJ242" s="297"/>
      <c r="AK242" s="297"/>
      <c r="AL242" s="297"/>
      <c r="AM242" s="297"/>
      <c r="AN242" s="297"/>
      <c r="AO242" s="297"/>
      <c r="AP242" s="297"/>
      <c r="AQ242" s="297"/>
      <c r="AR242" s="297"/>
      <c r="BD242" s="297"/>
      <c r="BE242" s="297"/>
      <c r="BF242" s="297"/>
      <c r="BH242" s="297"/>
      <c r="BI242" s="297"/>
      <c r="BJ242" s="297"/>
      <c r="BK242" s="297"/>
      <c r="BL242" s="297"/>
      <c r="BM242" s="297"/>
      <c r="BN242" s="297"/>
      <c r="BO242" s="297"/>
      <c r="BP242" s="297"/>
      <c r="BR242" s="297"/>
      <c r="BS242" s="297"/>
      <c r="BT242" s="297"/>
      <c r="BU242" s="297"/>
      <c r="BV242" s="297"/>
      <c r="BW242" s="297"/>
      <c r="BX242" s="297"/>
      <c r="DJ242" s="115"/>
      <c r="DK242" s="278"/>
      <c r="DL242" s="278"/>
      <c r="DM242" s="278"/>
      <c r="DN242" s="278"/>
      <c r="DO242" s="278"/>
      <c r="DP242" s="278"/>
      <c r="DQ242" s="278"/>
      <c r="DR242" s="278"/>
      <c r="DS242" s="278"/>
    </row>
    <row r="243" ht="15.75" customHeight="1">
      <c r="A243" s="281"/>
      <c r="B243" s="281"/>
      <c r="C243" s="281"/>
      <c r="D243" s="27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  <c r="AG243" s="276"/>
      <c r="AH243" s="276"/>
      <c r="AI243" s="297"/>
      <c r="AJ243" s="297"/>
      <c r="AK243" s="297"/>
      <c r="AL243" s="297"/>
      <c r="AM243" s="297"/>
      <c r="AN243" s="297"/>
      <c r="AO243" s="297"/>
      <c r="AP243" s="297"/>
      <c r="AQ243" s="297"/>
      <c r="AR243" s="297"/>
      <c r="BD243" s="297"/>
      <c r="BE243" s="297"/>
      <c r="BF243" s="297"/>
      <c r="BH243" s="297"/>
      <c r="BI243" s="297"/>
      <c r="BJ243" s="297"/>
      <c r="BK243" s="297"/>
      <c r="BL243" s="297"/>
      <c r="BM243" s="297"/>
      <c r="BN243" s="297"/>
      <c r="BO243" s="297"/>
      <c r="BP243" s="297"/>
      <c r="BR243" s="297"/>
      <c r="BS243" s="297"/>
      <c r="BT243" s="297"/>
      <c r="BU243" s="297"/>
      <c r="BV243" s="297"/>
      <c r="BW243" s="297"/>
      <c r="BX243" s="297"/>
      <c r="DJ243" s="115"/>
      <c r="DK243" s="278"/>
      <c r="DL243" s="278"/>
      <c r="DM243" s="278"/>
      <c r="DN243" s="278"/>
      <c r="DO243" s="278"/>
      <c r="DP243" s="278"/>
      <c r="DQ243" s="278"/>
      <c r="DR243" s="278"/>
      <c r="DS243" s="278"/>
    </row>
    <row r="244" ht="15.75" customHeight="1">
      <c r="A244" s="281"/>
      <c r="B244" s="281"/>
      <c r="C244" s="281"/>
      <c r="D244" s="27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  <c r="AG244" s="276"/>
      <c r="AH244" s="276"/>
      <c r="AI244" s="297"/>
      <c r="AJ244" s="297"/>
      <c r="AK244" s="297"/>
      <c r="AL244" s="297"/>
      <c r="AM244" s="297"/>
      <c r="AN244" s="297"/>
      <c r="AO244" s="297"/>
      <c r="AP244" s="297"/>
      <c r="AQ244" s="297"/>
      <c r="AR244" s="297"/>
      <c r="BD244" s="297"/>
      <c r="BE244" s="297"/>
      <c r="BF244" s="297"/>
      <c r="BH244" s="297"/>
      <c r="BI244" s="297"/>
      <c r="BJ244" s="297"/>
      <c r="BK244" s="297"/>
      <c r="BL244" s="297"/>
      <c r="BM244" s="297"/>
      <c r="BN244" s="297"/>
      <c r="BO244" s="297"/>
      <c r="BP244" s="297"/>
      <c r="BR244" s="297"/>
      <c r="BS244" s="297"/>
      <c r="BT244" s="297"/>
      <c r="BU244" s="297"/>
      <c r="BV244" s="297"/>
      <c r="BW244" s="297"/>
      <c r="BX244" s="297"/>
      <c r="DJ244" s="115"/>
      <c r="DK244" s="278"/>
      <c r="DL244" s="278"/>
      <c r="DM244" s="278"/>
      <c r="DN244" s="278"/>
      <c r="DO244" s="278"/>
      <c r="DP244" s="278"/>
      <c r="DQ244" s="278"/>
      <c r="DR244" s="278"/>
      <c r="DS244" s="278"/>
    </row>
    <row r="245" ht="15.75" customHeight="1">
      <c r="A245" s="281"/>
      <c r="B245" s="281"/>
      <c r="C245" s="281"/>
      <c r="D245" s="27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  <c r="AG245" s="276"/>
      <c r="AH245" s="276"/>
      <c r="AI245" s="297"/>
      <c r="AJ245" s="297"/>
      <c r="AK245" s="297"/>
      <c r="AL245" s="297"/>
      <c r="AM245" s="297"/>
      <c r="AN245" s="297"/>
      <c r="AO245" s="297"/>
      <c r="AP245" s="297"/>
      <c r="AQ245" s="297"/>
      <c r="AR245" s="297"/>
      <c r="BD245" s="297"/>
      <c r="BE245" s="297"/>
      <c r="BF245" s="297"/>
      <c r="BH245" s="297"/>
      <c r="BI245" s="297"/>
      <c r="BJ245" s="297"/>
      <c r="BK245" s="297"/>
      <c r="BL245" s="297"/>
      <c r="BM245" s="297"/>
      <c r="BN245" s="297"/>
      <c r="BO245" s="297"/>
      <c r="BP245" s="297"/>
      <c r="BR245" s="297"/>
      <c r="BS245" s="297"/>
      <c r="BT245" s="297"/>
      <c r="BU245" s="297"/>
      <c r="BV245" s="297"/>
      <c r="BW245" s="297"/>
      <c r="BX245" s="297"/>
      <c r="DJ245" s="115"/>
      <c r="DK245" s="278"/>
      <c r="DL245" s="278"/>
      <c r="DM245" s="278"/>
      <c r="DN245" s="278"/>
      <c r="DO245" s="278"/>
      <c r="DP245" s="278"/>
      <c r="DQ245" s="278"/>
      <c r="DR245" s="278"/>
      <c r="DS245" s="278"/>
    </row>
    <row r="246" ht="15.75" customHeight="1">
      <c r="A246" s="281"/>
      <c r="B246" s="281"/>
      <c r="C246" s="281"/>
      <c r="D246" s="27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  <c r="AG246" s="276"/>
      <c r="AH246" s="276"/>
      <c r="AI246" s="297"/>
      <c r="AJ246" s="297"/>
      <c r="AK246" s="297"/>
      <c r="AL246" s="297"/>
      <c r="AM246" s="297"/>
      <c r="AN246" s="297"/>
      <c r="AO246" s="297"/>
      <c r="AP246" s="297"/>
      <c r="AQ246" s="297"/>
      <c r="AR246" s="297"/>
      <c r="BD246" s="297"/>
      <c r="BE246" s="297"/>
      <c r="BF246" s="297"/>
      <c r="BH246" s="297"/>
      <c r="BI246" s="297"/>
      <c r="BJ246" s="297"/>
      <c r="BK246" s="297"/>
      <c r="BL246" s="297"/>
      <c r="BM246" s="297"/>
      <c r="BN246" s="297"/>
      <c r="BO246" s="297"/>
      <c r="BP246" s="297"/>
      <c r="BR246" s="297"/>
      <c r="BS246" s="297"/>
      <c r="BT246" s="297"/>
      <c r="BU246" s="297"/>
      <c r="BV246" s="297"/>
      <c r="BW246" s="297"/>
      <c r="BX246" s="297"/>
      <c r="DJ246" s="115"/>
      <c r="DK246" s="278"/>
      <c r="DL246" s="278"/>
      <c r="DM246" s="278"/>
      <c r="DN246" s="278"/>
      <c r="DO246" s="278"/>
      <c r="DP246" s="278"/>
      <c r="DQ246" s="278"/>
      <c r="DR246" s="278"/>
      <c r="DS246" s="278"/>
    </row>
    <row r="247" ht="15.75" customHeight="1">
      <c r="A247" s="281"/>
      <c r="B247" s="281"/>
      <c r="C247" s="281"/>
      <c r="D247" s="27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  <c r="AG247" s="276"/>
      <c r="AH247" s="276"/>
      <c r="AI247" s="297"/>
      <c r="AJ247" s="297"/>
      <c r="AK247" s="297"/>
      <c r="AL247" s="297"/>
      <c r="AM247" s="297"/>
      <c r="AN247" s="297"/>
      <c r="AO247" s="297"/>
      <c r="AP247" s="297"/>
      <c r="AQ247" s="297"/>
      <c r="AR247" s="297"/>
      <c r="BD247" s="297"/>
      <c r="BE247" s="297"/>
      <c r="BF247" s="297"/>
      <c r="BH247" s="297"/>
      <c r="BI247" s="297"/>
      <c r="BJ247" s="297"/>
      <c r="BK247" s="297"/>
      <c r="BL247" s="297"/>
      <c r="BM247" s="297"/>
      <c r="BN247" s="297"/>
      <c r="BO247" s="297"/>
      <c r="BP247" s="297"/>
      <c r="BR247" s="297"/>
      <c r="BS247" s="297"/>
      <c r="BT247" s="297"/>
      <c r="BU247" s="297"/>
      <c r="BV247" s="297"/>
      <c r="BW247" s="297"/>
      <c r="BX247" s="297"/>
      <c r="DJ247" s="115"/>
      <c r="DK247" s="278"/>
      <c r="DL247" s="278"/>
      <c r="DM247" s="278"/>
      <c r="DN247" s="278"/>
      <c r="DO247" s="278"/>
      <c r="DP247" s="278"/>
      <c r="DQ247" s="278"/>
      <c r="DR247" s="278"/>
      <c r="DS247" s="278"/>
    </row>
    <row r="248" ht="15.75" customHeight="1">
      <c r="A248" s="281"/>
      <c r="B248" s="281"/>
      <c r="C248" s="281"/>
      <c r="D248" s="27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1"/>
      <c r="P248" s="281"/>
      <c r="Q248" s="281"/>
      <c r="R248" s="281"/>
      <c r="S248" s="281"/>
      <c r="T248" s="281"/>
      <c r="U248" s="281"/>
      <c r="V248" s="281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  <c r="AG248" s="276"/>
      <c r="AH248" s="276"/>
      <c r="AI248" s="297"/>
      <c r="AJ248" s="297"/>
      <c r="AK248" s="297"/>
      <c r="AL248" s="297"/>
      <c r="AM248" s="297"/>
      <c r="AN248" s="297"/>
      <c r="AO248" s="297"/>
      <c r="AP248" s="297"/>
      <c r="AQ248" s="297"/>
      <c r="AR248" s="297"/>
      <c r="BD248" s="297"/>
      <c r="BE248" s="297"/>
      <c r="BF248" s="297"/>
      <c r="BH248" s="297"/>
      <c r="BI248" s="297"/>
      <c r="BJ248" s="297"/>
      <c r="BK248" s="297"/>
      <c r="BL248" s="297"/>
      <c r="BM248" s="297"/>
      <c r="BN248" s="297"/>
      <c r="BO248" s="297"/>
      <c r="BP248" s="297"/>
      <c r="BR248" s="297"/>
      <c r="BS248" s="297"/>
      <c r="BT248" s="297"/>
      <c r="BU248" s="297"/>
      <c r="BV248" s="297"/>
      <c r="BW248" s="297"/>
      <c r="BX248" s="297"/>
      <c r="DJ248" s="115"/>
      <c r="DK248" s="278"/>
      <c r="DL248" s="278"/>
      <c r="DM248" s="278"/>
      <c r="DN248" s="278"/>
      <c r="DO248" s="278"/>
      <c r="DP248" s="278"/>
      <c r="DQ248" s="278"/>
      <c r="DR248" s="278"/>
      <c r="DS248" s="278"/>
    </row>
    <row r="249" ht="15.75" customHeight="1">
      <c r="A249" s="281"/>
      <c r="B249" s="281"/>
      <c r="C249" s="281"/>
      <c r="D249" s="27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1"/>
      <c r="P249" s="281"/>
      <c r="Q249" s="281"/>
      <c r="R249" s="281"/>
      <c r="S249" s="281"/>
      <c r="T249" s="281"/>
      <c r="U249" s="281"/>
      <c r="V249" s="281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  <c r="AG249" s="276"/>
      <c r="AH249" s="276"/>
      <c r="AI249" s="297"/>
      <c r="AJ249" s="297"/>
      <c r="AK249" s="297"/>
      <c r="AL249" s="297"/>
      <c r="AM249" s="297"/>
      <c r="AN249" s="297"/>
      <c r="AO249" s="297"/>
      <c r="AP249" s="297"/>
      <c r="AQ249" s="297"/>
      <c r="AR249" s="297"/>
      <c r="BD249" s="297"/>
      <c r="BE249" s="297"/>
      <c r="BF249" s="297"/>
      <c r="BH249" s="297"/>
      <c r="BI249" s="297"/>
      <c r="BJ249" s="297"/>
      <c r="BK249" s="297"/>
      <c r="BL249" s="297"/>
      <c r="BM249" s="297"/>
      <c r="BN249" s="297"/>
      <c r="BO249" s="297"/>
      <c r="BP249" s="297"/>
      <c r="BR249" s="297"/>
      <c r="BS249" s="297"/>
      <c r="BT249" s="297"/>
      <c r="BU249" s="297"/>
      <c r="BV249" s="297"/>
      <c r="BW249" s="297"/>
      <c r="BX249" s="297"/>
      <c r="DJ249" s="115"/>
      <c r="DK249" s="278"/>
      <c r="DL249" s="278"/>
      <c r="DM249" s="278"/>
      <c r="DN249" s="278"/>
      <c r="DO249" s="278"/>
      <c r="DP249" s="278"/>
      <c r="DQ249" s="278"/>
      <c r="DR249" s="278"/>
      <c r="DS249" s="278"/>
    </row>
    <row r="250" ht="15.75" customHeight="1">
      <c r="A250" s="281"/>
      <c r="B250" s="281"/>
      <c r="C250" s="281"/>
      <c r="D250" s="27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  <c r="AG250" s="276"/>
      <c r="AH250" s="276"/>
      <c r="AI250" s="297"/>
      <c r="AJ250" s="297"/>
      <c r="AK250" s="297"/>
      <c r="AL250" s="297"/>
      <c r="AM250" s="297"/>
      <c r="AN250" s="297"/>
      <c r="AO250" s="297"/>
      <c r="AP250" s="297"/>
      <c r="AQ250" s="297"/>
      <c r="AR250" s="297"/>
      <c r="BD250" s="297"/>
      <c r="BE250" s="297"/>
      <c r="BF250" s="297"/>
      <c r="BH250" s="297"/>
      <c r="BI250" s="297"/>
      <c r="BJ250" s="297"/>
      <c r="BK250" s="297"/>
      <c r="BL250" s="297"/>
      <c r="BM250" s="297"/>
      <c r="BN250" s="297"/>
      <c r="BO250" s="297"/>
      <c r="BP250" s="297"/>
      <c r="BR250" s="297"/>
      <c r="BS250" s="297"/>
      <c r="BT250" s="297"/>
      <c r="BU250" s="297"/>
      <c r="BV250" s="297"/>
      <c r="BW250" s="297"/>
      <c r="BX250" s="297"/>
      <c r="DJ250" s="115"/>
      <c r="DK250" s="278"/>
      <c r="DL250" s="278"/>
      <c r="DM250" s="278"/>
      <c r="DN250" s="278"/>
      <c r="DO250" s="278"/>
      <c r="DP250" s="278"/>
      <c r="DQ250" s="278"/>
      <c r="DR250" s="278"/>
      <c r="DS250" s="278"/>
    </row>
    <row r="251" ht="15.75" customHeight="1">
      <c r="A251" s="281"/>
      <c r="B251" s="281"/>
      <c r="C251" s="281"/>
      <c r="D251" s="27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  <c r="AG251" s="276"/>
      <c r="AH251" s="276"/>
      <c r="AI251" s="297"/>
      <c r="AJ251" s="297"/>
      <c r="AK251" s="297"/>
      <c r="AL251" s="297"/>
      <c r="AM251" s="297"/>
      <c r="AN251" s="297"/>
      <c r="AO251" s="297"/>
      <c r="AP251" s="297"/>
      <c r="AQ251" s="297"/>
      <c r="AR251" s="297"/>
      <c r="BD251" s="297"/>
      <c r="BE251" s="297"/>
      <c r="BF251" s="297"/>
      <c r="BH251" s="297"/>
      <c r="BI251" s="297"/>
      <c r="BJ251" s="297"/>
      <c r="BK251" s="297"/>
      <c r="BL251" s="297"/>
      <c r="BM251" s="297"/>
      <c r="BN251" s="297"/>
      <c r="BO251" s="297"/>
      <c r="BP251" s="297"/>
      <c r="BR251" s="297"/>
      <c r="BS251" s="297"/>
      <c r="BT251" s="297"/>
      <c r="BU251" s="297"/>
      <c r="BV251" s="297"/>
      <c r="BW251" s="297"/>
      <c r="BX251" s="297"/>
      <c r="DJ251" s="115"/>
      <c r="DK251" s="278"/>
      <c r="DL251" s="278"/>
      <c r="DM251" s="278"/>
      <c r="DN251" s="278"/>
      <c r="DO251" s="278"/>
      <c r="DP251" s="278"/>
      <c r="DQ251" s="278"/>
      <c r="DR251" s="278"/>
      <c r="DS251" s="278"/>
    </row>
    <row r="252" ht="15.75" customHeight="1">
      <c r="A252" s="281"/>
      <c r="B252" s="281"/>
      <c r="C252" s="281"/>
      <c r="D252" s="27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  <c r="AG252" s="276"/>
      <c r="AH252" s="276"/>
      <c r="AI252" s="297"/>
      <c r="AJ252" s="297"/>
      <c r="AK252" s="297"/>
      <c r="AL252" s="297"/>
      <c r="AM252" s="297"/>
      <c r="AN252" s="297"/>
      <c r="AO252" s="297"/>
      <c r="AP252" s="297"/>
      <c r="AQ252" s="297"/>
      <c r="AR252" s="297"/>
      <c r="BD252" s="297"/>
      <c r="BE252" s="297"/>
      <c r="BF252" s="297"/>
      <c r="BH252" s="297"/>
      <c r="BI252" s="297"/>
      <c r="BJ252" s="297"/>
      <c r="BK252" s="297"/>
      <c r="BL252" s="297"/>
      <c r="BM252" s="297"/>
      <c r="BN252" s="297"/>
      <c r="BO252" s="297"/>
      <c r="BP252" s="297"/>
      <c r="BR252" s="297"/>
      <c r="BS252" s="297"/>
      <c r="BT252" s="297"/>
      <c r="BU252" s="297"/>
      <c r="BV252" s="297"/>
      <c r="BW252" s="297"/>
      <c r="BX252" s="297"/>
      <c r="DJ252" s="115"/>
      <c r="DK252" s="278"/>
      <c r="DL252" s="278"/>
      <c r="DM252" s="278"/>
      <c r="DN252" s="278"/>
      <c r="DO252" s="278"/>
      <c r="DP252" s="278"/>
      <c r="DQ252" s="278"/>
      <c r="DR252" s="278"/>
      <c r="DS252" s="278"/>
    </row>
    <row r="253" ht="15.75" customHeight="1">
      <c r="A253" s="281"/>
      <c r="B253" s="281"/>
      <c r="C253" s="281"/>
      <c r="D253" s="27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  <c r="AG253" s="276"/>
      <c r="AH253" s="276"/>
      <c r="AI253" s="297"/>
      <c r="AJ253" s="297"/>
      <c r="AK253" s="297"/>
      <c r="AL253" s="297"/>
      <c r="AM253" s="297"/>
      <c r="AN253" s="297"/>
      <c r="AO253" s="297"/>
      <c r="AP253" s="297"/>
      <c r="AQ253" s="297"/>
      <c r="AR253" s="297"/>
      <c r="BD253" s="297"/>
      <c r="BE253" s="297"/>
      <c r="BF253" s="297"/>
      <c r="BH253" s="297"/>
      <c r="BI253" s="297"/>
      <c r="BJ253" s="297"/>
      <c r="BK253" s="297"/>
      <c r="BL253" s="297"/>
      <c r="BM253" s="297"/>
      <c r="BN253" s="297"/>
      <c r="BO253" s="297"/>
      <c r="BP253" s="297"/>
      <c r="BR253" s="297"/>
      <c r="BS253" s="297"/>
      <c r="BT253" s="297"/>
      <c r="BU253" s="297"/>
      <c r="BV253" s="297"/>
      <c r="BW253" s="297"/>
      <c r="BX253" s="297"/>
      <c r="DJ253" s="115"/>
      <c r="DK253" s="278"/>
      <c r="DL253" s="278"/>
      <c r="DM253" s="278"/>
      <c r="DN253" s="278"/>
      <c r="DO253" s="278"/>
      <c r="DP253" s="278"/>
      <c r="DQ253" s="278"/>
      <c r="DR253" s="278"/>
      <c r="DS253" s="278"/>
    </row>
    <row r="254" ht="15.75" customHeight="1">
      <c r="A254" s="281"/>
      <c r="B254" s="281"/>
      <c r="C254" s="281"/>
      <c r="D254" s="27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281"/>
      <c r="P254" s="281"/>
      <c r="Q254" s="281"/>
      <c r="R254" s="281"/>
      <c r="S254" s="281"/>
      <c r="T254" s="281"/>
      <c r="U254" s="281"/>
      <c r="V254" s="281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  <c r="AG254" s="276"/>
      <c r="AH254" s="276"/>
      <c r="AI254" s="297"/>
      <c r="AJ254" s="297"/>
      <c r="AK254" s="297"/>
      <c r="AL254" s="297"/>
      <c r="AM254" s="297"/>
      <c r="AN254" s="297"/>
      <c r="AO254" s="297"/>
      <c r="AP254" s="297"/>
      <c r="AQ254" s="297"/>
      <c r="AR254" s="297"/>
      <c r="BD254" s="297"/>
      <c r="BE254" s="297"/>
      <c r="BF254" s="297"/>
      <c r="BH254" s="297"/>
      <c r="BI254" s="297"/>
      <c r="BJ254" s="297"/>
      <c r="BK254" s="297"/>
      <c r="BL254" s="297"/>
      <c r="BM254" s="297"/>
      <c r="BN254" s="297"/>
      <c r="BO254" s="297"/>
      <c r="BP254" s="297"/>
      <c r="BR254" s="297"/>
      <c r="BS254" s="297"/>
      <c r="BT254" s="297"/>
      <c r="BU254" s="297"/>
      <c r="BV254" s="297"/>
      <c r="BW254" s="297"/>
      <c r="BX254" s="297"/>
      <c r="DJ254" s="115"/>
      <c r="DK254" s="278"/>
      <c r="DL254" s="278"/>
      <c r="DM254" s="278"/>
      <c r="DN254" s="278"/>
      <c r="DO254" s="278"/>
      <c r="DP254" s="278"/>
      <c r="DQ254" s="278"/>
      <c r="DR254" s="278"/>
      <c r="DS254" s="278"/>
    </row>
    <row r="255" ht="15.75" customHeight="1">
      <c r="A255" s="281"/>
      <c r="B255" s="281"/>
      <c r="C255" s="281"/>
      <c r="D255" s="27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  <c r="AG255" s="276"/>
      <c r="AH255" s="276"/>
      <c r="AI255" s="297"/>
      <c r="AJ255" s="297"/>
      <c r="AK255" s="297"/>
      <c r="AL255" s="297"/>
      <c r="AM255" s="297"/>
      <c r="AN255" s="297"/>
      <c r="AO255" s="297"/>
      <c r="AP255" s="297"/>
      <c r="AQ255" s="297"/>
      <c r="AR255" s="297"/>
      <c r="BD255" s="297"/>
      <c r="BE255" s="297"/>
      <c r="BF255" s="297"/>
      <c r="BH255" s="297"/>
      <c r="BI255" s="297"/>
      <c r="BJ255" s="297"/>
      <c r="BK255" s="297"/>
      <c r="BL255" s="297"/>
      <c r="BM255" s="297"/>
      <c r="BN255" s="297"/>
      <c r="BO255" s="297"/>
      <c r="BP255" s="297"/>
      <c r="BR255" s="297"/>
      <c r="BS255" s="297"/>
      <c r="BT255" s="297"/>
      <c r="BU255" s="297"/>
      <c r="BV255" s="297"/>
      <c r="BW255" s="297"/>
      <c r="BX255" s="297"/>
      <c r="DJ255" s="115"/>
      <c r="DK255" s="278"/>
      <c r="DL255" s="278"/>
      <c r="DM255" s="278"/>
      <c r="DN255" s="278"/>
      <c r="DO255" s="278"/>
      <c r="DP255" s="278"/>
      <c r="DQ255" s="278"/>
      <c r="DR255" s="278"/>
      <c r="DS255" s="278"/>
    </row>
    <row r="256" ht="15.75" customHeight="1">
      <c r="A256" s="281"/>
      <c r="B256" s="281"/>
      <c r="C256" s="281"/>
      <c r="D256" s="27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1"/>
      <c r="P256" s="281"/>
      <c r="Q256" s="281"/>
      <c r="R256" s="281"/>
      <c r="S256" s="281"/>
      <c r="T256" s="281"/>
      <c r="U256" s="281"/>
      <c r="V256" s="281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  <c r="AG256" s="276"/>
      <c r="AH256" s="276"/>
      <c r="AI256" s="297"/>
      <c r="AJ256" s="297"/>
      <c r="AK256" s="297"/>
      <c r="AL256" s="297"/>
      <c r="AM256" s="297"/>
      <c r="AN256" s="297"/>
      <c r="AO256" s="297"/>
      <c r="AP256" s="297"/>
      <c r="AQ256" s="297"/>
      <c r="AR256" s="297"/>
      <c r="BD256" s="297"/>
      <c r="BE256" s="297"/>
      <c r="BF256" s="297"/>
      <c r="BH256" s="297"/>
      <c r="BI256" s="297"/>
      <c r="BJ256" s="297"/>
      <c r="BK256" s="297"/>
      <c r="BL256" s="297"/>
      <c r="BM256" s="297"/>
      <c r="BN256" s="297"/>
      <c r="BO256" s="297"/>
      <c r="BP256" s="297"/>
      <c r="BR256" s="297"/>
      <c r="BS256" s="297"/>
      <c r="BT256" s="297"/>
      <c r="BU256" s="297"/>
      <c r="BV256" s="297"/>
      <c r="BW256" s="297"/>
      <c r="BX256" s="297"/>
      <c r="DJ256" s="115"/>
      <c r="DK256" s="278"/>
      <c r="DL256" s="278"/>
      <c r="DM256" s="278"/>
      <c r="DN256" s="278"/>
      <c r="DO256" s="278"/>
      <c r="DP256" s="278"/>
      <c r="DQ256" s="278"/>
      <c r="DR256" s="278"/>
      <c r="DS256" s="278"/>
    </row>
    <row r="257" ht="15.75" customHeight="1">
      <c r="A257" s="281"/>
      <c r="B257" s="281"/>
      <c r="C257" s="281"/>
      <c r="D257" s="27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  <c r="AG257" s="276"/>
      <c r="AH257" s="276"/>
      <c r="AI257" s="297"/>
      <c r="AJ257" s="297"/>
      <c r="AK257" s="297"/>
      <c r="AL257" s="297"/>
      <c r="AM257" s="297"/>
      <c r="AN257" s="297"/>
      <c r="AO257" s="297"/>
      <c r="AP257" s="297"/>
      <c r="AQ257" s="297"/>
      <c r="AR257" s="297"/>
      <c r="BD257" s="297"/>
      <c r="BE257" s="297"/>
      <c r="BF257" s="297"/>
      <c r="BH257" s="297"/>
      <c r="BI257" s="297"/>
      <c r="BJ257" s="297"/>
      <c r="BK257" s="297"/>
      <c r="BL257" s="297"/>
      <c r="BM257" s="297"/>
      <c r="BN257" s="297"/>
      <c r="BO257" s="297"/>
      <c r="BP257" s="297"/>
      <c r="BR257" s="297"/>
      <c r="BS257" s="297"/>
      <c r="BT257" s="297"/>
      <c r="BU257" s="297"/>
      <c r="BV257" s="297"/>
      <c r="BW257" s="297"/>
      <c r="BX257" s="297"/>
      <c r="DJ257" s="115"/>
      <c r="DK257" s="278"/>
      <c r="DL257" s="278"/>
      <c r="DM257" s="278"/>
      <c r="DN257" s="278"/>
      <c r="DO257" s="278"/>
      <c r="DP257" s="278"/>
      <c r="DQ257" s="278"/>
      <c r="DR257" s="278"/>
      <c r="DS257" s="278"/>
    </row>
    <row r="258" ht="15.75" customHeight="1">
      <c r="A258" s="281"/>
      <c r="B258" s="281"/>
      <c r="C258" s="281"/>
      <c r="D258" s="27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  <c r="AG258" s="276"/>
      <c r="AH258" s="276"/>
      <c r="AI258" s="297"/>
      <c r="AJ258" s="297"/>
      <c r="AK258" s="297"/>
      <c r="AL258" s="297"/>
      <c r="AM258" s="297"/>
      <c r="AN258" s="297"/>
      <c r="AO258" s="297"/>
      <c r="AP258" s="297"/>
      <c r="AQ258" s="297"/>
      <c r="AR258" s="297"/>
      <c r="BD258" s="297"/>
      <c r="BE258" s="297"/>
      <c r="BF258" s="297"/>
      <c r="BH258" s="297"/>
      <c r="BI258" s="297"/>
      <c r="BJ258" s="297"/>
      <c r="BK258" s="297"/>
      <c r="BL258" s="297"/>
      <c r="BM258" s="297"/>
      <c r="BN258" s="297"/>
      <c r="BO258" s="297"/>
      <c r="BP258" s="297"/>
      <c r="BR258" s="297"/>
      <c r="BS258" s="297"/>
      <c r="BT258" s="297"/>
      <c r="BU258" s="297"/>
      <c r="BV258" s="297"/>
      <c r="BW258" s="297"/>
      <c r="BX258" s="297"/>
      <c r="DJ258" s="115"/>
      <c r="DK258" s="278"/>
      <c r="DL258" s="278"/>
      <c r="DM258" s="278"/>
      <c r="DN258" s="278"/>
      <c r="DO258" s="278"/>
      <c r="DP258" s="278"/>
      <c r="DQ258" s="278"/>
      <c r="DR258" s="278"/>
      <c r="DS258" s="278"/>
    </row>
    <row r="259" ht="15.75" customHeight="1">
      <c r="A259" s="281"/>
      <c r="B259" s="281"/>
      <c r="C259" s="281"/>
      <c r="D259" s="27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281"/>
      <c r="P259" s="281"/>
      <c r="Q259" s="281"/>
      <c r="R259" s="281"/>
      <c r="S259" s="281"/>
      <c r="T259" s="281"/>
      <c r="U259" s="281"/>
      <c r="V259" s="281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  <c r="AG259" s="276"/>
      <c r="AH259" s="276"/>
      <c r="AI259" s="297"/>
      <c r="AJ259" s="297"/>
      <c r="AK259" s="297"/>
      <c r="AL259" s="297"/>
      <c r="AM259" s="297"/>
      <c r="AN259" s="297"/>
      <c r="AO259" s="297"/>
      <c r="AP259" s="297"/>
      <c r="AQ259" s="297"/>
      <c r="AR259" s="297"/>
      <c r="BD259" s="297"/>
      <c r="BE259" s="297"/>
      <c r="BF259" s="297"/>
      <c r="BH259" s="297"/>
      <c r="BI259" s="297"/>
      <c r="BJ259" s="297"/>
      <c r="BK259" s="297"/>
      <c r="BL259" s="297"/>
      <c r="BM259" s="297"/>
      <c r="BN259" s="297"/>
      <c r="BO259" s="297"/>
      <c r="BP259" s="297"/>
      <c r="BR259" s="297"/>
      <c r="BS259" s="297"/>
      <c r="BT259" s="297"/>
      <c r="BU259" s="297"/>
      <c r="BV259" s="297"/>
      <c r="BW259" s="297"/>
      <c r="BX259" s="297"/>
      <c r="DJ259" s="115"/>
      <c r="DK259" s="278"/>
      <c r="DL259" s="278"/>
      <c r="DM259" s="278"/>
      <c r="DN259" s="278"/>
      <c r="DO259" s="278"/>
      <c r="DP259" s="278"/>
      <c r="DQ259" s="278"/>
      <c r="DR259" s="278"/>
      <c r="DS259" s="278"/>
    </row>
    <row r="260" ht="15.75" customHeight="1">
      <c r="A260" s="281"/>
      <c r="B260" s="281"/>
      <c r="C260" s="281"/>
      <c r="D260" s="27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281"/>
      <c r="P260" s="281"/>
      <c r="Q260" s="281"/>
      <c r="R260" s="281"/>
      <c r="S260" s="281"/>
      <c r="T260" s="281"/>
      <c r="U260" s="281"/>
      <c r="V260" s="281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  <c r="AG260" s="276"/>
      <c r="AH260" s="276"/>
      <c r="AI260" s="297"/>
      <c r="AJ260" s="297"/>
      <c r="AK260" s="297"/>
      <c r="AL260" s="297"/>
      <c r="AM260" s="297"/>
      <c r="AN260" s="297"/>
      <c r="AO260" s="297"/>
      <c r="AP260" s="297"/>
      <c r="AQ260" s="297"/>
      <c r="AR260" s="297"/>
      <c r="BD260" s="297"/>
      <c r="BE260" s="297"/>
      <c r="BF260" s="297"/>
      <c r="BH260" s="297"/>
      <c r="BI260" s="297"/>
      <c r="BJ260" s="297"/>
      <c r="BK260" s="297"/>
      <c r="BL260" s="297"/>
      <c r="BM260" s="297"/>
      <c r="BN260" s="297"/>
      <c r="BO260" s="297"/>
      <c r="BP260" s="297"/>
      <c r="BR260" s="297"/>
      <c r="BS260" s="297"/>
      <c r="BT260" s="297"/>
      <c r="BU260" s="297"/>
      <c r="BV260" s="297"/>
      <c r="BW260" s="297"/>
      <c r="BX260" s="297"/>
      <c r="DJ260" s="115"/>
      <c r="DK260" s="278"/>
      <c r="DL260" s="278"/>
      <c r="DM260" s="278"/>
      <c r="DN260" s="278"/>
      <c r="DO260" s="278"/>
      <c r="DP260" s="278"/>
      <c r="DQ260" s="278"/>
      <c r="DR260" s="278"/>
      <c r="DS260" s="278"/>
    </row>
    <row r="261" ht="15.75" customHeight="1">
      <c r="A261" s="281"/>
      <c r="B261" s="281"/>
      <c r="C261" s="281"/>
      <c r="D261" s="27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97"/>
      <c r="AJ261" s="297"/>
      <c r="AK261" s="297"/>
      <c r="AL261" s="297"/>
      <c r="AM261" s="297"/>
      <c r="AN261" s="297"/>
      <c r="AO261" s="297"/>
      <c r="AP261" s="297"/>
      <c r="AQ261" s="297"/>
      <c r="AR261" s="297"/>
      <c r="BD261" s="297"/>
      <c r="BE261" s="297"/>
      <c r="BF261" s="297"/>
      <c r="BH261" s="297"/>
      <c r="BI261" s="297"/>
      <c r="BJ261" s="297"/>
      <c r="BK261" s="297"/>
      <c r="BL261" s="297"/>
      <c r="BM261" s="297"/>
      <c r="BN261" s="297"/>
      <c r="BO261" s="297"/>
      <c r="BP261" s="297"/>
      <c r="BR261" s="297"/>
      <c r="BS261" s="297"/>
      <c r="BT261" s="297"/>
      <c r="BU261" s="297"/>
      <c r="BV261" s="297"/>
      <c r="BW261" s="297"/>
      <c r="BX261" s="297"/>
      <c r="DJ261" s="115"/>
      <c r="DK261" s="278"/>
      <c r="DL261" s="278"/>
      <c r="DM261" s="278"/>
      <c r="DN261" s="278"/>
      <c r="DO261" s="278"/>
      <c r="DP261" s="278"/>
      <c r="DQ261" s="278"/>
      <c r="DR261" s="278"/>
      <c r="DS261" s="278"/>
    </row>
    <row r="262" ht="15.75" customHeight="1">
      <c r="A262" s="281"/>
      <c r="B262" s="281"/>
      <c r="C262" s="281"/>
      <c r="D262" s="27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1"/>
      <c r="P262" s="281"/>
      <c r="Q262" s="281"/>
      <c r="R262" s="281"/>
      <c r="S262" s="281"/>
      <c r="T262" s="281"/>
      <c r="U262" s="281"/>
      <c r="V262" s="281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97"/>
      <c r="AJ262" s="297"/>
      <c r="AK262" s="297"/>
      <c r="AL262" s="297"/>
      <c r="AM262" s="297"/>
      <c r="AN262" s="297"/>
      <c r="AO262" s="297"/>
      <c r="AP262" s="297"/>
      <c r="AQ262" s="297"/>
      <c r="AR262" s="297"/>
      <c r="BD262" s="297"/>
      <c r="BE262" s="297"/>
      <c r="BF262" s="297"/>
      <c r="BH262" s="297"/>
      <c r="BI262" s="297"/>
      <c r="BJ262" s="297"/>
      <c r="BK262" s="297"/>
      <c r="BL262" s="297"/>
      <c r="BM262" s="297"/>
      <c r="BN262" s="297"/>
      <c r="BO262" s="297"/>
      <c r="BP262" s="297"/>
      <c r="BR262" s="297"/>
      <c r="BS262" s="297"/>
      <c r="BT262" s="297"/>
      <c r="BU262" s="297"/>
      <c r="BV262" s="297"/>
      <c r="BW262" s="297"/>
      <c r="BX262" s="297"/>
      <c r="DJ262" s="115"/>
      <c r="DK262" s="278"/>
      <c r="DL262" s="278"/>
      <c r="DM262" s="278"/>
      <c r="DN262" s="278"/>
      <c r="DO262" s="278"/>
      <c r="DP262" s="278"/>
      <c r="DQ262" s="278"/>
      <c r="DR262" s="278"/>
      <c r="DS262" s="278"/>
    </row>
    <row r="263" ht="15.75" customHeight="1">
      <c r="A263" s="281"/>
      <c r="B263" s="281"/>
      <c r="C263" s="281"/>
      <c r="D263" s="27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97"/>
      <c r="AJ263" s="297"/>
      <c r="AK263" s="297"/>
      <c r="AL263" s="297"/>
      <c r="AM263" s="297"/>
      <c r="AN263" s="297"/>
      <c r="AO263" s="297"/>
      <c r="AP263" s="297"/>
      <c r="AQ263" s="297"/>
      <c r="AR263" s="297"/>
      <c r="BD263" s="297"/>
      <c r="BE263" s="297"/>
      <c r="BF263" s="297"/>
      <c r="BH263" s="297"/>
      <c r="BI263" s="297"/>
      <c r="BJ263" s="297"/>
      <c r="BK263" s="297"/>
      <c r="BL263" s="297"/>
      <c r="BM263" s="297"/>
      <c r="BN263" s="297"/>
      <c r="BO263" s="297"/>
      <c r="BP263" s="297"/>
      <c r="BR263" s="297"/>
      <c r="BS263" s="297"/>
      <c r="BT263" s="297"/>
      <c r="BU263" s="297"/>
      <c r="BV263" s="297"/>
      <c r="BW263" s="297"/>
      <c r="BX263" s="297"/>
      <c r="DJ263" s="115"/>
      <c r="DK263" s="278"/>
      <c r="DL263" s="278"/>
      <c r="DM263" s="278"/>
      <c r="DN263" s="278"/>
      <c r="DO263" s="278"/>
      <c r="DP263" s="278"/>
      <c r="DQ263" s="278"/>
      <c r="DR263" s="278"/>
      <c r="DS263" s="278"/>
    </row>
    <row r="264" ht="15.75" customHeight="1">
      <c r="A264" s="281"/>
      <c r="B264" s="281"/>
      <c r="C264" s="281"/>
      <c r="D264" s="27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97"/>
      <c r="AJ264" s="297"/>
      <c r="AK264" s="297"/>
      <c r="AL264" s="297"/>
      <c r="AM264" s="297"/>
      <c r="AN264" s="297"/>
      <c r="AO264" s="297"/>
      <c r="AP264" s="297"/>
      <c r="AQ264" s="297"/>
      <c r="AR264" s="297"/>
      <c r="BD264" s="297"/>
      <c r="BE264" s="297"/>
      <c r="BF264" s="297"/>
      <c r="BH264" s="297"/>
      <c r="BI264" s="297"/>
      <c r="BJ264" s="297"/>
      <c r="BK264" s="297"/>
      <c r="BL264" s="297"/>
      <c r="BM264" s="297"/>
      <c r="BN264" s="297"/>
      <c r="BO264" s="297"/>
      <c r="BP264" s="297"/>
      <c r="BR264" s="297"/>
      <c r="BS264" s="297"/>
      <c r="BT264" s="297"/>
      <c r="BU264" s="297"/>
      <c r="BV264" s="297"/>
      <c r="BW264" s="297"/>
      <c r="BX264" s="297"/>
      <c r="DJ264" s="115"/>
      <c r="DK264" s="278"/>
      <c r="DL264" s="278"/>
      <c r="DM264" s="278"/>
      <c r="DN264" s="278"/>
      <c r="DO264" s="278"/>
      <c r="DP264" s="278"/>
      <c r="DQ264" s="278"/>
      <c r="DR264" s="278"/>
      <c r="DS264" s="278"/>
    </row>
    <row r="265" ht="15.75" customHeight="1">
      <c r="A265" s="281"/>
      <c r="B265" s="281"/>
      <c r="C265" s="281"/>
      <c r="D265" s="271"/>
      <c r="E265" s="281"/>
      <c r="F265" s="281"/>
      <c r="G265" s="281"/>
      <c r="H265" s="281"/>
      <c r="I265" s="281"/>
      <c r="J265" s="281"/>
      <c r="K265" s="281"/>
      <c r="L265" s="281"/>
      <c r="M265" s="281"/>
      <c r="N265" s="281"/>
      <c r="O265" s="281"/>
      <c r="P265" s="281"/>
      <c r="Q265" s="281"/>
      <c r="R265" s="281"/>
      <c r="S265" s="281"/>
      <c r="T265" s="281"/>
      <c r="U265" s="281"/>
      <c r="V265" s="281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  <c r="AG265" s="276"/>
      <c r="AH265" s="276"/>
      <c r="AI265" s="297"/>
      <c r="AJ265" s="297"/>
      <c r="AK265" s="297"/>
      <c r="AL265" s="297"/>
      <c r="AM265" s="297"/>
      <c r="AN265" s="297"/>
      <c r="AO265" s="297"/>
      <c r="AP265" s="297"/>
      <c r="AQ265" s="297"/>
      <c r="AR265" s="297"/>
      <c r="BD265" s="297"/>
      <c r="BE265" s="297"/>
      <c r="BF265" s="297"/>
      <c r="BH265" s="297"/>
      <c r="BI265" s="297"/>
      <c r="BJ265" s="297"/>
      <c r="BK265" s="297"/>
      <c r="BL265" s="297"/>
      <c r="BM265" s="297"/>
      <c r="BN265" s="297"/>
      <c r="BO265" s="297"/>
      <c r="BP265" s="297"/>
      <c r="BR265" s="297"/>
      <c r="BS265" s="297"/>
      <c r="BT265" s="297"/>
      <c r="BU265" s="297"/>
      <c r="BV265" s="297"/>
      <c r="BW265" s="297"/>
      <c r="BX265" s="297"/>
      <c r="DJ265" s="115"/>
      <c r="DK265" s="278"/>
      <c r="DL265" s="278"/>
      <c r="DM265" s="278"/>
      <c r="DN265" s="278"/>
      <c r="DO265" s="278"/>
      <c r="DP265" s="278"/>
      <c r="DQ265" s="278"/>
      <c r="DR265" s="278"/>
      <c r="DS265" s="278"/>
    </row>
    <row r="266" ht="15.75" customHeight="1">
      <c r="A266" s="281"/>
      <c r="B266" s="281"/>
      <c r="C266" s="281"/>
      <c r="D266" s="271"/>
      <c r="E266" s="281"/>
      <c r="F266" s="281"/>
      <c r="G266" s="281"/>
      <c r="H266" s="281"/>
      <c r="I266" s="281"/>
      <c r="J266" s="281"/>
      <c r="K266" s="281"/>
      <c r="L266" s="281"/>
      <c r="M266" s="281"/>
      <c r="N266" s="281"/>
      <c r="O266" s="281"/>
      <c r="P266" s="281"/>
      <c r="Q266" s="281"/>
      <c r="R266" s="281"/>
      <c r="S266" s="281"/>
      <c r="T266" s="281"/>
      <c r="U266" s="281"/>
      <c r="V266" s="281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97"/>
      <c r="AJ266" s="297"/>
      <c r="AK266" s="297"/>
      <c r="AL266" s="297"/>
      <c r="AM266" s="297"/>
      <c r="AN266" s="297"/>
      <c r="AO266" s="297"/>
      <c r="AP266" s="297"/>
      <c r="AQ266" s="297"/>
      <c r="AR266" s="297"/>
      <c r="BD266" s="297"/>
      <c r="BE266" s="297"/>
      <c r="BF266" s="297"/>
      <c r="BH266" s="297"/>
      <c r="BI266" s="297"/>
      <c r="BJ266" s="297"/>
      <c r="BK266" s="297"/>
      <c r="BL266" s="297"/>
      <c r="BM266" s="297"/>
      <c r="BN266" s="297"/>
      <c r="BO266" s="297"/>
      <c r="BP266" s="297"/>
      <c r="BR266" s="297"/>
      <c r="BS266" s="297"/>
      <c r="BT266" s="297"/>
      <c r="BU266" s="297"/>
      <c r="BV266" s="297"/>
      <c r="BW266" s="297"/>
      <c r="BX266" s="297"/>
      <c r="DJ266" s="115"/>
      <c r="DK266" s="278"/>
      <c r="DL266" s="278"/>
      <c r="DM266" s="278"/>
      <c r="DN266" s="278"/>
      <c r="DO266" s="278"/>
      <c r="DP266" s="278"/>
      <c r="DQ266" s="278"/>
      <c r="DR266" s="278"/>
      <c r="DS266" s="278"/>
    </row>
    <row r="267" ht="15.75" customHeight="1">
      <c r="A267" s="281"/>
      <c r="B267" s="281"/>
      <c r="C267" s="281"/>
      <c r="D267" s="27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1"/>
      <c r="P267" s="281"/>
      <c r="Q267" s="281"/>
      <c r="R267" s="281"/>
      <c r="S267" s="281"/>
      <c r="T267" s="281"/>
      <c r="U267" s="281"/>
      <c r="V267" s="281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97"/>
      <c r="AJ267" s="297"/>
      <c r="AK267" s="297"/>
      <c r="AL267" s="297"/>
      <c r="AM267" s="297"/>
      <c r="AN267" s="297"/>
      <c r="AO267" s="297"/>
      <c r="AP267" s="297"/>
      <c r="AQ267" s="297"/>
      <c r="AR267" s="297"/>
      <c r="BD267" s="297"/>
      <c r="BE267" s="297"/>
      <c r="BF267" s="297"/>
      <c r="BH267" s="297"/>
      <c r="BI267" s="297"/>
      <c r="BJ267" s="297"/>
      <c r="BK267" s="297"/>
      <c r="BL267" s="297"/>
      <c r="BM267" s="297"/>
      <c r="BN267" s="297"/>
      <c r="BO267" s="297"/>
      <c r="BP267" s="297"/>
      <c r="BR267" s="297"/>
      <c r="BS267" s="297"/>
      <c r="BT267" s="297"/>
      <c r="BU267" s="297"/>
      <c r="BV267" s="297"/>
      <c r="BW267" s="297"/>
      <c r="BX267" s="297"/>
      <c r="DJ267" s="115"/>
      <c r="DK267" s="278"/>
      <c r="DL267" s="278"/>
      <c r="DM267" s="278"/>
      <c r="DN267" s="278"/>
      <c r="DO267" s="278"/>
      <c r="DP267" s="278"/>
      <c r="DQ267" s="278"/>
      <c r="DR267" s="278"/>
      <c r="DS267" s="278"/>
    </row>
    <row r="268" ht="15.75" customHeight="1">
      <c r="A268" s="281"/>
      <c r="B268" s="281"/>
      <c r="C268" s="281"/>
      <c r="D268" s="27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1"/>
      <c r="P268" s="281"/>
      <c r="Q268" s="281"/>
      <c r="R268" s="281"/>
      <c r="S268" s="281"/>
      <c r="T268" s="281"/>
      <c r="U268" s="281"/>
      <c r="V268" s="281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97"/>
      <c r="AJ268" s="297"/>
      <c r="AK268" s="297"/>
      <c r="AL268" s="297"/>
      <c r="AM268" s="297"/>
      <c r="AN268" s="297"/>
      <c r="AO268" s="297"/>
      <c r="AP268" s="297"/>
      <c r="AQ268" s="297"/>
      <c r="AR268" s="297"/>
      <c r="BD268" s="297"/>
      <c r="BE268" s="297"/>
      <c r="BF268" s="297"/>
      <c r="BH268" s="297"/>
      <c r="BI268" s="297"/>
      <c r="BJ268" s="297"/>
      <c r="BK268" s="297"/>
      <c r="BL268" s="297"/>
      <c r="BM268" s="297"/>
      <c r="BN268" s="297"/>
      <c r="BO268" s="297"/>
      <c r="BP268" s="297"/>
      <c r="BR268" s="297"/>
      <c r="BS268" s="297"/>
      <c r="BT268" s="297"/>
      <c r="BU268" s="297"/>
      <c r="BV268" s="297"/>
      <c r="BW268" s="297"/>
      <c r="BX268" s="297"/>
      <c r="DJ268" s="115"/>
      <c r="DK268" s="278"/>
      <c r="DL268" s="278"/>
      <c r="DM268" s="278"/>
      <c r="DN268" s="278"/>
      <c r="DO268" s="278"/>
      <c r="DP268" s="278"/>
      <c r="DQ268" s="278"/>
      <c r="DR268" s="278"/>
      <c r="DS268" s="278"/>
    </row>
    <row r="269" ht="15.75" customHeight="1">
      <c r="A269" s="281"/>
      <c r="B269" s="281"/>
      <c r="C269" s="281"/>
      <c r="D269" s="27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97"/>
      <c r="AJ269" s="297"/>
      <c r="AK269" s="297"/>
      <c r="AL269" s="297"/>
      <c r="AM269" s="297"/>
      <c r="AN269" s="297"/>
      <c r="AO269" s="297"/>
      <c r="AP269" s="297"/>
      <c r="AQ269" s="297"/>
      <c r="AR269" s="297"/>
      <c r="BD269" s="297"/>
      <c r="BE269" s="297"/>
      <c r="BF269" s="297"/>
      <c r="BH269" s="297"/>
      <c r="BI269" s="297"/>
      <c r="BJ269" s="297"/>
      <c r="BK269" s="297"/>
      <c r="BL269" s="297"/>
      <c r="BM269" s="297"/>
      <c r="BN269" s="297"/>
      <c r="BO269" s="297"/>
      <c r="BP269" s="297"/>
      <c r="BR269" s="297"/>
      <c r="BS269" s="297"/>
      <c r="BT269" s="297"/>
      <c r="BU269" s="297"/>
      <c r="BV269" s="297"/>
      <c r="BW269" s="297"/>
      <c r="BX269" s="297"/>
      <c r="DJ269" s="115"/>
      <c r="DK269" s="278"/>
      <c r="DL269" s="278"/>
      <c r="DM269" s="278"/>
      <c r="DN269" s="278"/>
      <c r="DO269" s="278"/>
      <c r="DP269" s="278"/>
      <c r="DQ269" s="278"/>
      <c r="DR269" s="278"/>
      <c r="DS269" s="278"/>
    </row>
    <row r="270" ht="15.75" customHeight="1">
      <c r="A270" s="281"/>
      <c r="B270" s="281"/>
      <c r="C270" s="281"/>
      <c r="D270" s="271"/>
      <c r="E270" s="281"/>
      <c r="F270" s="281"/>
      <c r="G270" s="281"/>
      <c r="H270" s="281"/>
      <c r="I270" s="281"/>
      <c r="J270" s="281"/>
      <c r="K270" s="281"/>
      <c r="L270" s="281"/>
      <c r="M270" s="281"/>
      <c r="N270" s="281"/>
      <c r="O270" s="281"/>
      <c r="P270" s="281"/>
      <c r="Q270" s="281"/>
      <c r="R270" s="281"/>
      <c r="S270" s="281"/>
      <c r="T270" s="281"/>
      <c r="U270" s="281"/>
      <c r="V270" s="281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97"/>
      <c r="AJ270" s="297"/>
      <c r="AK270" s="297"/>
      <c r="AL270" s="297"/>
      <c r="AM270" s="297"/>
      <c r="AN270" s="297"/>
      <c r="AO270" s="297"/>
      <c r="AP270" s="297"/>
      <c r="AQ270" s="297"/>
      <c r="AR270" s="297"/>
      <c r="BD270" s="297"/>
      <c r="BE270" s="297"/>
      <c r="BF270" s="297"/>
      <c r="BH270" s="297"/>
      <c r="BI270" s="297"/>
      <c r="BJ270" s="297"/>
      <c r="BK270" s="297"/>
      <c r="BL270" s="297"/>
      <c r="BM270" s="297"/>
      <c r="BN270" s="297"/>
      <c r="BO270" s="297"/>
      <c r="BP270" s="297"/>
      <c r="BR270" s="297"/>
      <c r="BS270" s="297"/>
      <c r="BT270" s="297"/>
      <c r="BU270" s="297"/>
      <c r="BV270" s="297"/>
      <c r="BW270" s="297"/>
      <c r="BX270" s="297"/>
      <c r="DJ270" s="115"/>
      <c r="DK270" s="278"/>
      <c r="DL270" s="278"/>
      <c r="DM270" s="278"/>
      <c r="DN270" s="278"/>
      <c r="DO270" s="278"/>
      <c r="DP270" s="278"/>
      <c r="DQ270" s="278"/>
      <c r="DR270" s="278"/>
      <c r="DS270" s="278"/>
    </row>
    <row r="271" ht="15.75" customHeight="1">
      <c r="A271" s="281"/>
      <c r="B271" s="281"/>
      <c r="C271" s="281"/>
      <c r="D271" s="271"/>
      <c r="E271" s="281"/>
      <c r="F271" s="281"/>
      <c r="G271" s="281"/>
      <c r="H271" s="281"/>
      <c r="I271" s="281"/>
      <c r="J271" s="281"/>
      <c r="K271" s="281"/>
      <c r="L271" s="281"/>
      <c r="M271" s="281"/>
      <c r="N271" s="281"/>
      <c r="O271" s="281"/>
      <c r="P271" s="281"/>
      <c r="Q271" s="281"/>
      <c r="R271" s="281"/>
      <c r="S271" s="281"/>
      <c r="T271" s="281"/>
      <c r="U271" s="281"/>
      <c r="V271" s="281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97"/>
      <c r="AJ271" s="297"/>
      <c r="AK271" s="297"/>
      <c r="AL271" s="297"/>
      <c r="AM271" s="297"/>
      <c r="AN271" s="297"/>
      <c r="AO271" s="297"/>
      <c r="AP271" s="297"/>
      <c r="AQ271" s="297"/>
      <c r="AR271" s="297"/>
      <c r="BD271" s="297"/>
      <c r="BE271" s="297"/>
      <c r="BF271" s="297"/>
      <c r="BH271" s="297"/>
      <c r="BI271" s="297"/>
      <c r="BJ271" s="297"/>
      <c r="BK271" s="297"/>
      <c r="BL271" s="297"/>
      <c r="BM271" s="297"/>
      <c r="BN271" s="297"/>
      <c r="BO271" s="297"/>
      <c r="BP271" s="297"/>
      <c r="BR271" s="297"/>
      <c r="BS271" s="297"/>
      <c r="BT271" s="297"/>
      <c r="BU271" s="297"/>
      <c r="BV271" s="297"/>
      <c r="BW271" s="297"/>
      <c r="BX271" s="297"/>
      <c r="DJ271" s="115"/>
      <c r="DK271" s="278"/>
      <c r="DL271" s="278"/>
      <c r="DM271" s="278"/>
      <c r="DN271" s="278"/>
      <c r="DO271" s="278"/>
      <c r="DP271" s="278"/>
      <c r="DQ271" s="278"/>
      <c r="DR271" s="278"/>
      <c r="DS271" s="278"/>
    </row>
    <row r="272" ht="15.75" customHeight="1">
      <c r="A272" s="281"/>
      <c r="B272" s="281"/>
      <c r="C272" s="281"/>
      <c r="D272" s="27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  <c r="AG272" s="276"/>
      <c r="AH272" s="276"/>
      <c r="AI272" s="297"/>
      <c r="AJ272" s="297"/>
      <c r="AK272" s="297"/>
      <c r="AL272" s="297"/>
      <c r="AM272" s="297"/>
      <c r="AN272" s="297"/>
      <c r="AO272" s="297"/>
      <c r="AP272" s="297"/>
      <c r="AQ272" s="297"/>
      <c r="AR272" s="297"/>
      <c r="BD272" s="297"/>
      <c r="BE272" s="297"/>
      <c r="BF272" s="297"/>
      <c r="BH272" s="297"/>
      <c r="BI272" s="297"/>
      <c r="BJ272" s="297"/>
      <c r="BK272" s="297"/>
      <c r="BL272" s="297"/>
      <c r="BM272" s="297"/>
      <c r="BN272" s="297"/>
      <c r="BO272" s="297"/>
      <c r="BP272" s="297"/>
      <c r="BR272" s="297"/>
      <c r="BS272" s="297"/>
      <c r="BT272" s="297"/>
      <c r="BU272" s="297"/>
      <c r="BV272" s="297"/>
      <c r="BW272" s="297"/>
      <c r="BX272" s="297"/>
      <c r="DJ272" s="115"/>
      <c r="DK272" s="278"/>
      <c r="DL272" s="278"/>
      <c r="DM272" s="278"/>
      <c r="DN272" s="278"/>
      <c r="DO272" s="278"/>
      <c r="DP272" s="278"/>
      <c r="DQ272" s="278"/>
      <c r="DR272" s="278"/>
      <c r="DS272" s="278"/>
    </row>
    <row r="273" ht="15.75" customHeight="1">
      <c r="A273" s="281"/>
      <c r="B273" s="281"/>
      <c r="C273" s="281"/>
      <c r="D273" s="27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281"/>
      <c r="P273" s="281"/>
      <c r="Q273" s="281"/>
      <c r="R273" s="281"/>
      <c r="S273" s="281"/>
      <c r="T273" s="281"/>
      <c r="U273" s="281"/>
      <c r="V273" s="281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  <c r="AG273" s="276"/>
      <c r="AH273" s="276"/>
      <c r="AI273" s="297"/>
      <c r="AJ273" s="297"/>
      <c r="AK273" s="297"/>
      <c r="AL273" s="297"/>
      <c r="AM273" s="297"/>
      <c r="AN273" s="297"/>
      <c r="AO273" s="297"/>
      <c r="AP273" s="297"/>
      <c r="AQ273" s="297"/>
      <c r="AR273" s="297"/>
      <c r="BD273" s="297"/>
      <c r="BE273" s="297"/>
      <c r="BF273" s="297"/>
      <c r="BH273" s="297"/>
      <c r="BI273" s="297"/>
      <c r="BJ273" s="297"/>
      <c r="BK273" s="297"/>
      <c r="BL273" s="297"/>
      <c r="BM273" s="297"/>
      <c r="BN273" s="297"/>
      <c r="BO273" s="297"/>
      <c r="BP273" s="297"/>
      <c r="BR273" s="297"/>
      <c r="BS273" s="297"/>
      <c r="BT273" s="297"/>
      <c r="BU273" s="297"/>
      <c r="BV273" s="297"/>
      <c r="BW273" s="297"/>
      <c r="BX273" s="297"/>
      <c r="DJ273" s="115"/>
      <c r="DK273" s="278"/>
      <c r="DL273" s="278"/>
      <c r="DM273" s="278"/>
      <c r="DN273" s="278"/>
      <c r="DO273" s="278"/>
      <c r="DP273" s="278"/>
      <c r="DQ273" s="278"/>
      <c r="DR273" s="278"/>
      <c r="DS273" s="278"/>
    </row>
    <row r="274" ht="15.75" customHeight="1">
      <c r="A274" s="281"/>
      <c r="B274" s="281"/>
      <c r="C274" s="281"/>
      <c r="D274" s="27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281"/>
      <c r="P274" s="281"/>
      <c r="Q274" s="281"/>
      <c r="R274" s="281"/>
      <c r="S274" s="281"/>
      <c r="T274" s="281"/>
      <c r="U274" s="281"/>
      <c r="V274" s="281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  <c r="AG274" s="276"/>
      <c r="AH274" s="276"/>
      <c r="AI274" s="297"/>
      <c r="AJ274" s="297"/>
      <c r="AK274" s="297"/>
      <c r="AL274" s="297"/>
      <c r="AM274" s="297"/>
      <c r="AN274" s="297"/>
      <c r="AO274" s="297"/>
      <c r="AP274" s="297"/>
      <c r="AQ274" s="297"/>
      <c r="AR274" s="297"/>
      <c r="BD274" s="297"/>
      <c r="BE274" s="297"/>
      <c r="BF274" s="297"/>
      <c r="BH274" s="297"/>
      <c r="BI274" s="297"/>
      <c r="BJ274" s="297"/>
      <c r="BK274" s="297"/>
      <c r="BL274" s="297"/>
      <c r="BM274" s="297"/>
      <c r="BN274" s="297"/>
      <c r="BO274" s="297"/>
      <c r="BP274" s="297"/>
      <c r="BR274" s="297"/>
      <c r="BS274" s="297"/>
      <c r="BT274" s="297"/>
      <c r="BU274" s="297"/>
      <c r="BV274" s="297"/>
      <c r="BW274" s="297"/>
      <c r="BX274" s="297"/>
      <c r="DJ274" s="115"/>
      <c r="DK274" s="278"/>
      <c r="DL274" s="278"/>
      <c r="DM274" s="278"/>
      <c r="DN274" s="278"/>
      <c r="DO274" s="278"/>
      <c r="DP274" s="278"/>
      <c r="DQ274" s="278"/>
      <c r="DR274" s="278"/>
      <c r="DS274" s="278"/>
    </row>
    <row r="275" ht="15.75" customHeight="1">
      <c r="A275" s="281"/>
      <c r="B275" s="281"/>
      <c r="C275" s="281"/>
      <c r="D275" s="27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281"/>
      <c r="P275" s="281"/>
      <c r="Q275" s="281"/>
      <c r="R275" s="281"/>
      <c r="S275" s="281"/>
      <c r="T275" s="281"/>
      <c r="U275" s="281"/>
      <c r="V275" s="281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  <c r="AG275" s="276"/>
      <c r="AH275" s="276"/>
      <c r="AI275" s="297"/>
      <c r="AJ275" s="297"/>
      <c r="AK275" s="297"/>
      <c r="AL275" s="297"/>
      <c r="AM275" s="297"/>
      <c r="AN275" s="297"/>
      <c r="AO275" s="297"/>
      <c r="AP275" s="297"/>
      <c r="AQ275" s="297"/>
      <c r="AR275" s="297"/>
      <c r="BD275" s="297"/>
      <c r="BE275" s="297"/>
      <c r="BF275" s="297"/>
      <c r="BH275" s="297"/>
      <c r="BI275" s="297"/>
      <c r="BJ275" s="297"/>
      <c r="BK275" s="297"/>
      <c r="BL275" s="297"/>
      <c r="BM275" s="297"/>
      <c r="BN275" s="297"/>
      <c r="BO275" s="297"/>
      <c r="BP275" s="297"/>
      <c r="BR275" s="297"/>
      <c r="BS275" s="297"/>
      <c r="BT275" s="297"/>
      <c r="BU275" s="297"/>
      <c r="BV275" s="297"/>
      <c r="BW275" s="297"/>
      <c r="BX275" s="297"/>
      <c r="DJ275" s="115"/>
      <c r="DK275" s="278"/>
      <c r="DL275" s="278"/>
      <c r="DM275" s="278"/>
      <c r="DN275" s="278"/>
      <c r="DO275" s="278"/>
      <c r="DP275" s="278"/>
      <c r="DQ275" s="278"/>
      <c r="DR275" s="278"/>
      <c r="DS275" s="278"/>
    </row>
    <row r="276" ht="15.75" customHeight="1">
      <c r="A276" s="281"/>
      <c r="B276" s="281"/>
      <c r="C276" s="281"/>
      <c r="D276" s="27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1"/>
      <c r="P276" s="281"/>
      <c r="Q276" s="281"/>
      <c r="R276" s="281"/>
      <c r="S276" s="281"/>
      <c r="T276" s="281"/>
      <c r="U276" s="281"/>
      <c r="V276" s="281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  <c r="AG276" s="276"/>
      <c r="AH276" s="276"/>
      <c r="AI276" s="297"/>
      <c r="AJ276" s="297"/>
      <c r="AK276" s="297"/>
      <c r="AL276" s="297"/>
      <c r="AM276" s="297"/>
      <c r="AN276" s="297"/>
      <c r="AO276" s="297"/>
      <c r="AP276" s="297"/>
      <c r="AQ276" s="297"/>
      <c r="AR276" s="297"/>
      <c r="BD276" s="297"/>
      <c r="BE276" s="297"/>
      <c r="BF276" s="297"/>
      <c r="BH276" s="297"/>
      <c r="BI276" s="297"/>
      <c r="BJ276" s="297"/>
      <c r="BK276" s="297"/>
      <c r="BL276" s="297"/>
      <c r="BM276" s="297"/>
      <c r="BN276" s="297"/>
      <c r="BO276" s="297"/>
      <c r="BP276" s="297"/>
      <c r="BR276" s="297"/>
      <c r="BS276" s="297"/>
      <c r="BT276" s="297"/>
      <c r="BU276" s="297"/>
      <c r="BV276" s="297"/>
      <c r="BW276" s="297"/>
      <c r="BX276" s="297"/>
      <c r="DJ276" s="115"/>
      <c r="DK276" s="278"/>
      <c r="DL276" s="278"/>
      <c r="DM276" s="278"/>
      <c r="DN276" s="278"/>
      <c r="DO276" s="278"/>
      <c r="DP276" s="278"/>
      <c r="DQ276" s="278"/>
      <c r="DR276" s="278"/>
      <c r="DS276" s="278"/>
    </row>
    <row r="277" ht="15.75" customHeight="1">
      <c r="A277" s="281"/>
      <c r="B277" s="281"/>
      <c r="C277" s="281"/>
      <c r="D277" s="27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1"/>
      <c r="P277" s="281"/>
      <c r="Q277" s="281"/>
      <c r="R277" s="281"/>
      <c r="S277" s="281"/>
      <c r="T277" s="281"/>
      <c r="U277" s="281"/>
      <c r="V277" s="281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  <c r="AG277" s="276"/>
      <c r="AH277" s="276"/>
      <c r="AI277" s="297"/>
      <c r="AJ277" s="297"/>
      <c r="AK277" s="297"/>
      <c r="AL277" s="297"/>
      <c r="AM277" s="297"/>
      <c r="AN277" s="297"/>
      <c r="AO277" s="297"/>
      <c r="AP277" s="297"/>
      <c r="AQ277" s="297"/>
      <c r="AR277" s="297"/>
      <c r="BD277" s="297"/>
      <c r="BE277" s="297"/>
      <c r="BF277" s="297"/>
      <c r="BH277" s="297"/>
      <c r="BI277" s="297"/>
      <c r="BJ277" s="297"/>
      <c r="BK277" s="297"/>
      <c r="BL277" s="297"/>
      <c r="BM277" s="297"/>
      <c r="BN277" s="297"/>
      <c r="BO277" s="297"/>
      <c r="BP277" s="297"/>
      <c r="BR277" s="297"/>
      <c r="BS277" s="297"/>
      <c r="BT277" s="297"/>
      <c r="BU277" s="297"/>
      <c r="BV277" s="297"/>
      <c r="BW277" s="297"/>
      <c r="BX277" s="297"/>
      <c r="DJ277" s="115"/>
      <c r="DK277" s="278"/>
      <c r="DL277" s="278"/>
      <c r="DM277" s="278"/>
      <c r="DN277" s="278"/>
      <c r="DO277" s="278"/>
      <c r="DP277" s="278"/>
      <c r="DQ277" s="278"/>
      <c r="DR277" s="278"/>
      <c r="DS277" s="278"/>
    </row>
    <row r="278" ht="15.75" customHeight="1">
      <c r="A278" s="281"/>
      <c r="B278" s="281"/>
      <c r="C278" s="281"/>
      <c r="D278" s="27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281"/>
      <c r="P278" s="281"/>
      <c r="Q278" s="281"/>
      <c r="R278" s="281"/>
      <c r="S278" s="281"/>
      <c r="T278" s="281"/>
      <c r="U278" s="281"/>
      <c r="V278" s="281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  <c r="AG278" s="276"/>
      <c r="AH278" s="276"/>
      <c r="AI278" s="297"/>
      <c r="AJ278" s="297"/>
      <c r="AK278" s="297"/>
      <c r="AL278" s="297"/>
      <c r="AM278" s="297"/>
      <c r="AN278" s="297"/>
      <c r="AO278" s="297"/>
      <c r="AP278" s="297"/>
      <c r="AQ278" s="297"/>
      <c r="AR278" s="297"/>
      <c r="BD278" s="297"/>
      <c r="BE278" s="297"/>
      <c r="BF278" s="297"/>
      <c r="BH278" s="297"/>
      <c r="BI278" s="297"/>
      <c r="BJ278" s="297"/>
      <c r="BK278" s="297"/>
      <c r="BL278" s="297"/>
      <c r="BM278" s="297"/>
      <c r="BN278" s="297"/>
      <c r="BO278" s="297"/>
      <c r="BP278" s="297"/>
      <c r="BR278" s="297"/>
      <c r="BS278" s="297"/>
      <c r="BT278" s="297"/>
      <c r="BU278" s="297"/>
      <c r="BV278" s="297"/>
      <c r="BW278" s="297"/>
      <c r="BX278" s="297"/>
      <c r="DJ278" s="115"/>
      <c r="DK278" s="278"/>
      <c r="DL278" s="278"/>
      <c r="DM278" s="278"/>
      <c r="DN278" s="278"/>
      <c r="DO278" s="278"/>
      <c r="DP278" s="278"/>
      <c r="DQ278" s="278"/>
      <c r="DR278" s="278"/>
      <c r="DS278" s="278"/>
    </row>
    <row r="279" ht="15.75" customHeight="1">
      <c r="A279" s="281"/>
      <c r="B279" s="281"/>
      <c r="C279" s="281"/>
      <c r="D279" s="27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281"/>
      <c r="P279" s="281"/>
      <c r="Q279" s="281"/>
      <c r="R279" s="281"/>
      <c r="S279" s="281"/>
      <c r="T279" s="281"/>
      <c r="U279" s="281"/>
      <c r="V279" s="281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  <c r="AG279" s="276"/>
      <c r="AH279" s="276"/>
      <c r="AI279" s="297"/>
      <c r="AJ279" s="297"/>
      <c r="AK279" s="297"/>
      <c r="AL279" s="297"/>
      <c r="AM279" s="297"/>
      <c r="AN279" s="297"/>
      <c r="AO279" s="297"/>
      <c r="AP279" s="297"/>
      <c r="AQ279" s="297"/>
      <c r="AR279" s="297"/>
      <c r="BD279" s="297"/>
      <c r="BE279" s="297"/>
      <c r="BF279" s="297"/>
      <c r="BH279" s="297"/>
      <c r="BI279" s="297"/>
      <c r="BJ279" s="297"/>
      <c r="BK279" s="297"/>
      <c r="BL279" s="297"/>
      <c r="BM279" s="297"/>
      <c r="BN279" s="297"/>
      <c r="BO279" s="297"/>
      <c r="BP279" s="297"/>
      <c r="BR279" s="297"/>
      <c r="BS279" s="297"/>
      <c r="BT279" s="297"/>
      <c r="BU279" s="297"/>
      <c r="BV279" s="297"/>
      <c r="BW279" s="297"/>
      <c r="BX279" s="297"/>
      <c r="DJ279" s="115"/>
      <c r="DK279" s="278"/>
      <c r="DL279" s="278"/>
      <c r="DM279" s="278"/>
      <c r="DN279" s="278"/>
      <c r="DO279" s="278"/>
      <c r="DP279" s="278"/>
      <c r="DQ279" s="278"/>
      <c r="DR279" s="278"/>
      <c r="DS279" s="278"/>
    </row>
    <row r="280" ht="15.75" customHeight="1">
      <c r="A280" s="281"/>
      <c r="B280" s="281"/>
      <c r="C280" s="281"/>
      <c r="D280" s="27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281"/>
      <c r="P280" s="281"/>
      <c r="Q280" s="281"/>
      <c r="R280" s="281"/>
      <c r="S280" s="281"/>
      <c r="T280" s="281"/>
      <c r="U280" s="281"/>
      <c r="V280" s="281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  <c r="AG280" s="276"/>
      <c r="AH280" s="276"/>
      <c r="AI280" s="297"/>
      <c r="AJ280" s="297"/>
      <c r="AK280" s="297"/>
      <c r="AL280" s="297"/>
      <c r="AM280" s="297"/>
      <c r="AN280" s="297"/>
      <c r="AO280" s="297"/>
      <c r="AP280" s="297"/>
      <c r="AQ280" s="297"/>
      <c r="AR280" s="297"/>
      <c r="BD280" s="297"/>
      <c r="BE280" s="297"/>
      <c r="BF280" s="297"/>
      <c r="BH280" s="297"/>
      <c r="BI280" s="297"/>
      <c r="BJ280" s="297"/>
      <c r="BK280" s="297"/>
      <c r="BL280" s="297"/>
      <c r="BM280" s="297"/>
      <c r="BN280" s="297"/>
      <c r="BO280" s="297"/>
      <c r="BP280" s="297"/>
      <c r="BR280" s="297"/>
      <c r="BS280" s="297"/>
      <c r="BT280" s="297"/>
      <c r="BU280" s="297"/>
      <c r="BV280" s="297"/>
      <c r="BW280" s="297"/>
      <c r="BX280" s="297"/>
      <c r="DJ280" s="115"/>
      <c r="DK280" s="278"/>
      <c r="DL280" s="278"/>
      <c r="DM280" s="278"/>
      <c r="DN280" s="278"/>
      <c r="DO280" s="278"/>
      <c r="DP280" s="278"/>
      <c r="DQ280" s="278"/>
      <c r="DR280" s="278"/>
      <c r="DS280" s="278"/>
    </row>
    <row r="281" ht="15.75" customHeight="1">
      <c r="A281" s="281"/>
      <c r="B281" s="281"/>
      <c r="C281" s="281"/>
      <c r="D281" s="27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281"/>
      <c r="P281" s="281"/>
      <c r="Q281" s="281"/>
      <c r="R281" s="281"/>
      <c r="S281" s="281"/>
      <c r="T281" s="281"/>
      <c r="U281" s="281"/>
      <c r="V281" s="281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  <c r="AG281" s="276"/>
      <c r="AH281" s="276"/>
      <c r="AI281" s="297"/>
      <c r="AJ281" s="297"/>
      <c r="AK281" s="297"/>
      <c r="AL281" s="297"/>
      <c r="AM281" s="297"/>
      <c r="AN281" s="297"/>
      <c r="AO281" s="297"/>
      <c r="AP281" s="297"/>
      <c r="AQ281" s="297"/>
      <c r="AR281" s="297"/>
      <c r="BD281" s="297"/>
      <c r="BE281" s="297"/>
      <c r="BF281" s="297"/>
      <c r="BH281" s="297"/>
      <c r="BI281" s="297"/>
      <c r="BJ281" s="297"/>
      <c r="BK281" s="297"/>
      <c r="BL281" s="297"/>
      <c r="BM281" s="297"/>
      <c r="BN281" s="297"/>
      <c r="BO281" s="297"/>
      <c r="BP281" s="297"/>
      <c r="BR281" s="297"/>
      <c r="BS281" s="297"/>
      <c r="BT281" s="297"/>
      <c r="BU281" s="297"/>
      <c r="BV281" s="297"/>
      <c r="BW281" s="297"/>
      <c r="BX281" s="297"/>
      <c r="DJ281" s="115"/>
      <c r="DK281" s="278"/>
      <c r="DL281" s="278"/>
      <c r="DM281" s="278"/>
      <c r="DN281" s="278"/>
      <c r="DO281" s="278"/>
      <c r="DP281" s="278"/>
      <c r="DQ281" s="278"/>
      <c r="DR281" s="278"/>
      <c r="DS281" s="278"/>
    </row>
    <row r="282" ht="15.75" customHeight="1">
      <c r="A282" s="281"/>
      <c r="B282" s="281"/>
      <c r="C282" s="281"/>
      <c r="D282" s="27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281"/>
      <c r="P282" s="281"/>
      <c r="Q282" s="281"/>
      <c r="R282" s="281"/>
      <c r="S282" s="281"/>
      <c r="T282" s="281"/>
      <c r="U282" s="281"/>
      <c r="V282" s="281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  <c r="AG282" s="276"/>
      <c r="AH282" s="276"/>
      <c r="AI282" s="297"/>
      <c r="AJ282" s="297"/>
      <c r="AK282" s="297"/>
      <c r="AL282" s="297"/>
      <c r="AM282" s="297"/>
      <c r="AN282" s="297"/>
      <c r="AO282" s="297"/>
      <c r="AP282" s="297"/>
      <c r="AQ282" s="297"/>
      <c r="AR282" s="297"/>
      <c r="BD282" s="297"/>
      <c r="BE282" s="297"/>
      <c r="BF282" s="297"/>
      <c r="BH282" s="297"/>
      <c r="BI282" s="297"/>
      <c r="BJ282" s="297"/>
      <c r="BK282" s="297"/>
      <c r="BL282" s="297"/>
      <c r="BM282" s="297"/>
      <c r="BN282" s="297"/>
      <c r="BO282" s="297"/>
      <c r="BP282" s="297"/>
      <c r="BR282" s="297"/>
      <c r="BS282" s="297"/>
      <c r="BT282" s="297"/>
      <c r="BU282" s="297"/>
      <c r="BV282" s="297"/>
      <c r="BW282" s="297"/>
      <c r="BX282" s="297"/>
      <c r="DJ282" s="115"/>
      <c r="DK282" s="278"/>
      <c r="DL282" s="278"/>
      <c r="DM282" s="278"/>
      <c r="DN282" s="278"/>
      <c r="DO282" s="278"/>
      <c r="DP282" s="278"/>
      <c r="DQ282" s="278"/>
      <c r="DR282" s="278"/>
      <c r="DS282" s="278"/>
    </row>
    <row r="283" ht="15.75" customHeight="1">
      <c r="A283" s="281"/>
      <c r="B283" s="281"/>
      <c r="C283" s="281"/>
      <c r="D283" s="27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1"/>
      <c r="P283" s="281"/>
      <c r="Q283" s="281"/>
      <c r="R283" s="281"/>
      <c r="S283" s="281"/>
      <c r="T283" s="281"/>
      <c r="U283" s="281"/>
      <c r="V283" s="281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  <c r="AG283" s="276"/>
      <c r="AH283" s="276"/>
      <c r="AI283" s="297"/>
      <c r="AJ283" s="297"/>
      <c r="AK283" s="297"/>
      <c r="AL283" s="297"/>
      <c r="AM283" s="297"/>
      <c r="AN283" s="297"/>
      <c r="AO283" s="297"/>
      <c r="AP283" s="297"/>
      <c r="AQ283" s="297"/>
      <c r="AR283" s="297"/>
      <c r="BD283" s="297"/>
      <c r="BE283" s="297"/>
      <c r="BF283" s="297"/>
      <c r="BH283" s="297"/>
      <c r="BI283" s="297"/>
      <c r="BJ283" s="297"/>
      <c r="BK283" s="297"/>
      <c r="BL283" s="297"/>
      <c r="BM283" s="297"/>
      <c r="BN283" s="297"/>
      <c r="BO283" s="297"/>
      <c r="BP283" s="297"/>
      <c r="BR283" s="297"/>
      <c r="BS283" s="297"/>
      <c r="BT283" s="297"/>
      <c r="BU283" s="297"/>
      <c r="BV283" s="297"/>
      <c r="BW283" s="297"/>
      <c r="BX283" s="297"/>
      <c r="DJ283" s="115"/>
      <c r="DK283" s="278"/>
      <c r="DL283" s="278"/>
      <c r="DM283" s="278"/>
      <c r="DN283" s="278"/>
      <c r="DO283" s="278"/>
      <c r="DP283" s="278"/>
      <c r="DQ283" s="278"/>
      <c r="DR283" s="278"/>
      <c r="DS283" s="278"/>
    </row>
    <row r="284" ht="15.75" customHeight="1">
      <c r="A284" s="281"/>
      <c r="B284" s="281"/>
      <c r="C284" s="281"/>
      <c r="D284" s="27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1"/>
      <c r="P284" s="281"/>
      <c r="Q284" s="281"/>
      <c r="R284" s="281"/>
      <c r="S284" s="281"/>
      <c r="T284" s="281"/>
      <c r="U284" s="281"/>
      <c r="V284" s="281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97"/>
      <c r="AJ284" s="297"/>
      <c r="AK284" s="297"/>
      <c r="AL284" s="297"/>
      <c r="AM284" s="297"/>
      <c r="AN284" s="297"/>
      <c r="AO284" s="297"/>
      <c r="AP284" s="297"/>
      <c r="AQ284" s="297"/>
      <c r="AR284" s="297"/>
      <c r="BD284" s="297"/>
      <c r="BE284" s="297"/>
      <c r="BF284" s="297"/>
      <c r="BH284" s="297"/>
      <c r="BI284" s="297"/>
      <c r="BJ284" s="297"/>
      <c r="BK284" s="297"/>
      <c r="BL284" s="297"/>
      <c r="BM284" s="297"/>
      <c r="BN284" s="297"/>
      <c r="BO284" s="297"/>
      <c r="BP284" s="297"/>
      <c r="BR284" s="297"/>
      <c r="BS284" s="297"/>
      <c r="BT284" s="297"/>
      <c r="BU284" s="297"/>
      <c r="BV284" s="297"/>
      <c r="BW284" s="297"/>
      <c r="BX284" s="297"/>
      <c r="DJ284" s="115"/>
      <c r="DK284" s="278"/>
      <c r="DL284" s="278"/>
      <c r="DM284" s="278"/>
      <c r="DN284" s="278"/>
      <c r="DO284" s="278"/>
      <c r="DP284" s="278"/>
      <c r="DQ284" s="278"/>
      <c r="DR284" s="278"/>
      <c r="DS284" s="278"/>
    </row>
    <row r="285" ht="15.75" customHeight="1">
      <c r="A285" s="281"/>
      <c r="B285" s="281"/>
      <c r="C285" s="281"/>
      <c r="D285" s="27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1"/>
      <c r="P285" s="281"/>
      <c r="Q285" s="281"/>
      <c r="R285" s="281"/>
      <c r="S285" s="281"/>
      <c r="T285" s="281"/>
      <c r="U285" s="281"/>
      <c r="V285" s="281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  <c r="AG285" s="276"/>
      <c r="AH285" s="276"/>
      <c r="AI285" s="297"/>
      <c r="AJ285" s="297"/>
      <c r="AK285" s="297"/>
      <c r="AL285" s="297"/>
      <c r="AM285" s="297"/>
      <c r="AN285" s="297"/>
      <c r="AO285" s="297"/>
      <c r="AP285" s="297"/>
      <c r="AQ285" s="297"/>
      <c r="AR285" s="297"/>
      <c r="BD285" s="297"/>
      <c r="BE285" s="297"/>
      <c r="BF285" s="297"/>
      <c r="BH285" s="297"/>
      <c r="BI285" s="297"/>
      <c r="BJ285" s="297"/>
      <c r="BK285" s="297"/>
      <c r="BL285" s="297"/>
      <c r="BM285" s="297"/>
      <c r="BN285" s="297"/>
      <c r="BO285" s="297"/>
      <c r="BP285" s="297"/>
      <c r="BR285" s="297"/>
      <c r="BS285" s="297"/>
      <c r="BT285" s="297"/>
      <c r="BU285" s="297"/>
      <c r="BV285" s="297"/>
      <c r="BW285" s="297"/>
      <c r="BX285" s="297"/>
      <c r="DJ285" s="115"/>
      <c r="DK285" s="278"/>
      <c r="DL285" s="278"/>
      <c r="DM285" s="278"/>
      <c r="DN285" s="278"/>
      <c r="DO285" s="278"/>
      <c r="DP285" s="278"/>
      <c r="DQ285" s="278"/>
      <c r="DR285" s="278"/>
      <c r="DS285" s="278"/>
    </row>
    <row r="286" ht="15.75" customHeight="1">
      <c r="A286" s="281"/>
      <c r="B286" s="281"/>
      <c r="C286" s="281"/>
      <c r="D286" s="27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1"/>
      <c r="P286" s="281"/>
      <c r="Q286" s="281"/>
      <c r="R286" s="281"/>
      <c r="S286" s="281"/>
      <c r="T286" s="281"/>
      <c r="U286" s="281"/>
      <c r="V286" s="281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97"/>
      <c r="AJ286" s="297"/>
      <c r="AK286" s="297"/>
      <c r="AL286" s="297"/>
      <c r="AM286" s="297"/>
      <c r="AN286" s="297"/>
      <c r="AO286" s="297"/>
      <c r="AP286" s="297"/>
      <c r="AQ286" s="297"/>
      <c r="AR286" s="297"/>
      <c r="BD286" s="297"/>
      <c r="BE286" s="297"/>
      <c r="BF286" s="297"/>
      <c r="BH286" s="297"/>
      <c r="BI286" s="297"/>
      <c r="BJ286" s="297"/>
      <c r="BK286" s="297"/>
      <c r="BL286" s="297"/>
      <c r="BM286" s="297"/>
      <c r="BN286" s="297"/>
      <c r="BO286" s="297"/>
      <c r="BP286" s="297"/>
      <c r="BR286" s="297"/>
      <c r="BS286" s="297"/>
      <c r="BT286" s="297"/>
      <c r="BU286" s="297"/>
      <c r="BV286" s="297"/>
      <c r="BW286" s="297"/>
      <c r="BX286" s="297"/>
      <c r="DJ286" s="115"/>
      <c r="DK286" s="278"/>
      <c r="DL286" s="278"/>
      <c r="DM286" s="278"/>
      <c r="DN286" s="278"/>
      <c r="DO286" s="278"/>
      <c r="DP286" s="278"/>
      <c r="DQ286" s="278"/>
      <c r="DR286" s="278"/>
      <c r="DS286" s="278"/>
    </row>
    <row r="287" ht="15.75" customHeight="1">
      <c r="A287" s="281"/>
      <c r="B287" s="281"/>
      <c r="C287" s="281"/>
      <c r="D287" s="27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1"/>
      <c r="P287" s="281"/>
      <c r="Q287" s="281"/>
      <c r="R287" s="281"/>
      <c r="S287" s="281"/>
      <c r="T287" s="281"/>
      <c r="U287" s="281"/>
      <c r="V287" s="281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97"/>
      <c r="AJ287" s="297"/>
      <c r="AK287" s="297"/>
      <c r="AL287" s="297"/>
      <c r="AM287" s="297"/>
      <c r="AN287" s="297"/>
      <c r="AO287" s="297"/>
      <c r="AP287" s="297"/>
      <c r="AQ287" s="297"/>
      <c r="AR287" s="297"/>
      <c r="BD287" s="297"/>
      <c r="BE287" s="297"/>
      <c r="BF287" s="297"/>
      <c r="BH287" s="297"/>
      <c r="BI287" s="297"/>
      <c r="BJ287" s="297"/>
      <c r="BK287" s="297"/>
      <c r="BL287" s="297"/>
      <c r="BM287" s="297"/>
      <c r="BN287" s="297"/>
      <c r="BO287" s="297"/>
      <c r="BP287" s="297"/>
      <c r="BR287" s="297"/>
      <c r="BS287" s="297"/>
      <c r="BT287" s="297"/>
      <c r="BU287" s="297"/>
      <c r="BV287" s="297"/>
      <c r="BW287" s="297"/>
      <c r="BX287" s="297"/>
      <c r="DJ287" s="115"/>
      <c r="DK287" s="278"/>
      <c r="DL287" s="278"/>
      <c r="DM287" s="278"/>
      <c r="DN287" s="278"/>
      <c r="DO287" s="278"/>
      <c r="DP287" s="278"/>
      <c r="DQ287" s="278"/>
      <c r="DR287" s="278"/>
      <c r="DS287" s="278"/>
    </row>
    <row r="288" ht="15.75" customHeight="1">
      <c r="A288" s="281"/>
      <c r="B288" s="281"/>
      <c r="C288" s="281"/>
      <c r="D288" s="27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1"/>
      <c r="P288" s="281"/>
      <c r="Q288" s="281"/>
      <c r="R288" s="281"/>
      <c r="S288" s="281"/>
      <c r="T288" s="281"/>
      <c r="U288" s="281"/>
      <c r="V288" s="281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97"/>
      <c r="AJ288" s="297"/>
      <c r="AK288" s="297"/>
      <c r="AL288" s="297"/>
      <c r="AM288" s="297"/>
      <c r="AN288" s="297"/>
      <c r="AO288" s="297"/>
      <c r="AP288" s="297"/>
      <c r="AQ288" s="297"/>
      <c r="AR288" s="297"/>
      <c r="BD288" s="297"/>
      <c r="BE288" s="297"/>
      <c r="BF288" s="297"/>
      <c r="BH288" s="297"/>
      <c r="BI288" s="297"/>
      <c r="BJ288" s="297"/>
      <c r="BK288" s="297"/>
      <c r="BL288" s="297"/>
      <c r="BM288" s="297"/>
      <c r="BN288" s="297"/>
      <c r="BO288" s="297"/>
      <c r="BP288" s="297"/>
      <c r="BR288" s="297"/>
      <c r="BS288" s="297"/>
      <c r="BT288" s="297"/>
      <c r="BU288" s="297"/>
      <c r="BV288" s="297"/>
      <c r="BW288" s="297"/>
      <c r="BX288" s="297"/>
      <c r="DJ288" s="115"/>
      <c r="DK288" s="278"/>
      <c r="DL288" s="278"/>
      <c r="DM288" s="278"/>
      <c r="DN288" s="278"/>
      <c r="DO288" s="278"/>
      <c r="DP288" s="278"/>
      <c r="DQ288" s="278"/>
      <c r="DR288" s="278"/>
      <c r="DS288" s="278"/>
    </row>
    <row r="289" ht="15.75" customHeight="1">
      <c r="A289" s="281"/>
      <c r="B289" s="281"/>
      <c r="C289" s="281"/>
      <c r="D289" s="27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1"/>
      <c r="P289" s="281"/>
      <c r="Q289" s="281"/>
      <c r="R289" s="281"/>
      <c r="S289" s="281"/>
      <c r="T289" s="281"/>
      <c r="U289" s="281"/>
      <c r="V289" s="281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97"/>
      <c r="AJ289" s="297"/>
      <c r="AK289" s="297"/>
      <c r="AL289" s="297"/>
      <c r="AM289" s="297"/>
      <c r="AN289" s="297"/>
      <c r="AO289" s="297"/>
      <c r="AP289" s="297"/>
      <c r="AQ289" s="297"/>
      <c r="AR289" s="297"/>
      <c r="BD289" s="297"/>
      <c r="BE289" s="297"/>
      <c r="BF289" s="297"/>
      <c r="BH289" s="297"/>
      <c r="BI289" s="297"/>
      <c r="BJ289" s="297"/>
      <c r="BK289" s="297"/>
      <c r="BL289" s="297"/>
      <c r="BM289" s="297"/>
      <c r="BN289" s="297"/>
      <c r="BO289" s="297"/>
      <c r="BP289" s="297"/>
      <c r="BR289" s="297"/>
      <c r="BS289" s="297"/>
      <c r="BT289" s="297"/>
      <c r="BU289" s="297"/>
      <c r="BV289" s="297"/>
      <c r="BW289" s="297"/>
      <c r="BX289" s="297"/>
      <c r="DJ289" s="115"/>
      <c r="DK289" s="278"/>
      <c r="DL289" s="278"/>
      <c r="DM289" s="278"/>
      <c r="DN289" s="278"/>
      <c r="DO289" s="278"/>
      <c r="DP289" s="278"/>
      <c r="DQ289" s="278"/>
      <c r="DR289" s="278"/>
      <c r="DS289" s="278"/>
    </row>
    <row r="290" ht="15.75" customHeight="1">
      <c r="A290" s="281"/>
      <c r="B290" s="281"/>
      <c r="C290" s="281"/>
      <c r="D290" s="27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1"/>
      <c r="P290" s="281"/>
      <c r="Q290" s="281"/>
      <c r="R290" s="281"/>
      <c r="S290" s="281"/>
      <c r="T290" s="281"/>
      <c r="U290" s="281"/>
      <c r="V290" s="281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97"/>
      <c r="AJ290" s="297"/>
      <c r="AK290" s="297"/>
      <c r="AL290" s="297"/>
      <c r="AM290" s="297"/>
      <c r="AN290" s="297"/>
      <c r="AO290" s="297"/>
      <c r="AP290" s="297"/>
      <c r="AQ290" s="297"/>
      <c r="AR290" s="297"/>
      <c r="BD290" s="297"/>
      <c r="BE290" s="297"/>
      <c r="BF290" s="297"/>
      <c r="BH290" s="297"/>
      <c r="BI290" s="297"/>
      <c r="BJ290" s="297"/>
      <c r="BK290" s="297"/>
      <c r="BL290" s="297"/>
      <c r="BM290" s="297"/>
      <c r="BN290" s="297"/>
      <c r="BO290" s="297"/>
      <c r="BP290" s="297"/>
      <c r="BR290" s="297"/>
      <c r="BS290" s="297"/>
      <c r="BT290" s="297"/>
      <c r="BU290" s="297"/>
      <c r="BV290" s="297"/>
      <c r="BW290" s="297"/>
      <c r="BX290" s="297"/>
      <c r="DJ290" s="115"/>
      <c r="DK290" s="278"/>
      <c r="DL290" s="278"/>
      <c r="DM290" s="278"/>
      <c r="DN290" s="278"/>
      <c r="DO290" s="278"/>
      <c r="DP290" s="278"/>
      <c r="DQ290" s="278"/>
      <c r="DR290" s="278"/>
      <c r="DS290" s="278"/>
    </row>
    <row r="291" ht="15.75" customHeight="1">
      <c r="A291" s="281"/>
      <c r="B291" s="281"/>
      <c r="C291" s="281"/>
      <c r="D291" s="271"/>
      <c r="E291" s="281"/>
      <c r="F291" s="281"/>
      <c r="G291" s="281"/>
      <c r="H291" s="281"/>
      <c r="I291" s="281"/>
      <c r="J291" s="281"/>
      <c r="K291" s="281"/>
      <c r="L291" s="281"/>
      <c r="M291" s="281"/>
      <c r="N291" s="281"/>
      <c r="O291" s="281"/>
      <c r="P291" s="281"/>
      <c r="Q291" s="281"/>
      <c r="R291" s="281"/>
      <c r="S291" s="281"/>
      <c r="T291" s="281"/>
      <c r="U291" s="281"/>
      <c r="V291" s="281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  <c r="AG291" s="276"/>
      <c r="AH291" s="276"/>
      <c r="AI291" s="297"/>
      <c r="AJ291" s="297"/>
      <c r="AK291" s="297"/>
      <c r="AL291" s="297"/>
      <c r="AM291" s="297"/>
      <c r="AN291" s="297"/>
      <c r="AO291" s="297"/>
      <c r="AP291" s="297"/>
      <c r="AQ291" s="297"/>
      <c r="AR291" s="297"/>
      <c r="BD291" s="297"/>
      <c r="BE291" s="297"/>
      <c r="BF291" s="297"/>
      <c r="BH291" s="297"/>
      <c r="BI291" s="297"/>
      <c r="BJ291" s="297"/>
      <c r="BK291" s="297"/>
      <c r="BL291" s="297"/>
      <c r="BM291" s="297"/>
      <c r="BN291" s="297"/>
      <c r="BO291" s="297"/>
      <c r="BP291" s="297"/>
      <c r="BR291" s="297"/>
      <c r="BS291" s="297"/>
      <c r="BT291" s="297"/>
      <c r="BU291" s="297"/>
      <c r="BV291" s="297"/>
      <c r="BW291" s="297"/>
      <c r="BX291" s="297"/>
      <c r="DJ291" s="115"/>
      <c r="DK291" s="278"/>
      <c r="DL291" s="278"/>
      <c r="DM291" s="278"/>
      <c r="DN291" s="278"/>
      <c r="DO291" s="278"/>
      <c r="DP291" s="278"/>
      <c r="DQ291" s="278"/>
      <c r="DR291" s="278"/>
      <c r="DS291" s="278"/>
    </row>
    <row r="292" ht="15.75" customHeight="1">
      <c r="A292" s="281"/>
      <c r="B292" s="281"/>
      <c r="C292" s="281"/>
      <c r="D292" s="271"/>
      <c r="E292" s="281"/>
      <c r="F292" s="281"/>
      <c r="G292" s="281"/>
      <c r="H292" s="281"/>
      <c r="I292" s="281"/>
      <c r="J292" s="281"/>
      <c r="K292" s="281"/>
      <c r="L292" s="281"/>
      <c r="M292" s="281"/>
      <c r="N292" s="281"/>
      <c r="O292" s="281"/>
      <c r="P292" s="281"/>
      <c r="Q292" s="281"/>
      <c r="R292" s="281"/>
      <c r="S292" s="281"/>
      <c r="T292" s="281"/>
      <c r="U292" s="281"/>
      <c r="V292" s="281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  <c r="AG292" s="276"/>
      <c r="AH292" s="276"/>
      <c r="AI292" s="297"/>
      <c r="AJ292" s="297"/>
      <c r="AK292" s="297"/>
      <c r="AL292" s="297"/>
      <c r="AM292" s="297"/>
      <c r="AN292" s="297"/>
      <c r="AO292" s="297"/>
      <c r="AP292" s="297"/>
      <c r="AQ292" s="297"/>
      <c r="AR292" s="297"/>
      <c r="BD292" s="297"/>
      <c r="BE292" s="297"/>
      <c r="BF292" s="297"/>
      <c r="BH292" s="297"/>
      <c r="BI292" s="297"/>
      <c r="BJ292" s="297"/>
      <c r="BK292" s="297"/>
      <c r="BL292" s="297"/>
      <c r="BM292" s="297"/>
      <c r="BN292" s="297"/>
      <c r="BO292" s="297"/>
      <c r="BP292" s="297"/>
      <c r="BR292" s="297"/>
      <c r="BS292" s="297"/>
      <c r="BT292" s="297"/>
      <c r="BU292" s="297"/>
      <c r="BV292" s="297"/>
      <c r="BW292" s="297"/>
      <c r="BX292" s="297"/>
      <c r="DJ292" s="115"/>
      <c r="DK292" s="278"/>
      <c r="DL292" s="278"/>
      <c r="DM292" s="278"/>
      <c r="DN292" s="278"/>
      <c r="DO292" s="278"/>
      <c r="DP292" s="278"/>
      <c r="DQ292" s="278"/>
      <c r="DR292" s="278"/>
      <c r="DS292" s="278"/>
    </row>
    <row r="293" ht="15.75" customHeight="1">
      <c r="A293" s="281"/>
      <c r="B293" s="281"/>
      <c r="C293" s="281"/>
      <c r="D293" s="271"/>
      <c r="E293" s="281"/>
      <c r="F293" s="281"/>
      <c r="G293" s="281"/>
      <c r="H293" s="281"/>
      <c r="I293" s="281"/>
      <c r="J293" s="281"/>
      <c r="K293" s="281"/>
      <c r="L293" s="281"/>
      <c r="M293" s="281"/>
      <c r="N293" s="281"/>
      <c r="O293" s="281"/>
      <c r="P293" s="281"/>
      <c r="Q293" s="281"/>
      <c r="R293" s="281"/>
      <c r="S293" s="281"/>
      <c r="T293" s="281"/>
      <c r="U293" s="281"/>
      <c r="V293" s="281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  <c r="AG293" s="276"/>
      <c r="AH293" s="276"/>
      <c r="AI293" s="297"/>
      <c r="AJ293" s="297"/>
      <c r="AK293" s="297"/>
      <c r="AL293" s="297"/>
      <c r="AM293" s="297"/>
      <c r="AN293" s="297"/>
      <c r="AO293" s="297"/>
      <c r="AP293" s="297"/>
      <c r="AQ293" s="297"/>
      <c r="AR293" s="297"/>
      <c r="BD293" s="297"/>
      <c r="BE293" s="297"/>
      <c r="BF293" s="297"/>
      <c r="BH293" s="297"/>
      <c r="BI293" s="297"/>
      <c r="BJ293" s="297"/>
      <c r="BK293" s="297"/>
      <c r="BL293" s="297"/>
      <c r="BM293" s="297"/>
      <c r="BN293" s="297"/>
      <c r="BO293" s="297"/>
      <c r="BP293" s="297"/>
      <c r="BR293" s="297"/>
      <c r="BS293" s="297"/>
      <c r="BT293" s="297"/>
      <c r="BU293" s="297"/>
      <c r="BV293" s="297"/>
      <c r="BW293" s="297"/>
      <c r="BX293" s="297"/>
      <c r="DJ293" s="115"/>
      <c r="DK293" s="278"/>
      <c r="DL293" s="278"/>
      <c r="DM293" s="278"/>
      <c r="DN293" s="278"/>
      <c r="DO293" s="278"/>
      <c r="DP293" s="278"/>
      <c r="DQ293" s="278"/>
      <c r="DR293" s="278"/>
      <c r="DS293" s="278"/>
    </row>
    <row r="294" ht="15.75" customHeight="1">
      <c r="A294" s="281"/>
      <c r="B294" s="281"/>
      <c r="C294" s="281"/>
      <c r="D294" s="271"/>
      <c r="E294" s="281"/>
      <c r="F294" s="281"/>
      <c r="G294" s="281"/>
      <c r="H294" s="281"/>
      <c r="I294" s="281"/>
      <c r="J294" s="281"/>
      <c r="K294" s="281"/>
      <c r="L294" s="281"/>
      <c r="M294" s="281"/>
      <c r="N294" s="281"/>
      <c r="O294" s="281"/>
      <c r="P294" s="281"/>
      <c r="Q294" s="281"/>
      <c r="R294" s="281"/>
      <c r="S294" s="281"/>
      <c r="T294" s="281"/>
      <c r="U294" s="281"/>
      <c r="V294" s="281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  <c r="AG294" s="276"/>
      <c r="AH294" s="276"/>
      <c r="AI294" s="297"/>
      <c r="AJ294" s="297"/>
      <c r="AK294" s="297"/>
      <c r="AL294" s="297"/>
      <c r="AM294" s="297"/>
      <c r="AN294" s="297"/>
      <c r="AO294" s="297"/>
      <c r="AP294" s="297"/>
      <c r="AQ294" s="297"/>
      <c r="AR294" s="297"/>
      <c r="BD294" s="297"/>
      <c r="BE294" s="297"/>
      <c r="BF294" s="297"/>
      <c r="BH294" s="297"/>
      <c r="BI294" s="297"/>
      <c r="BJ294" s="297"/>
      <c r="BK294" s="297"/>
      <c r="BL294" s="297"/>
      <c r="BM294" s="297"/>
      <c r="BN294" s="297"/>
      <c r="BO294" s="297"/>
      <c r="BP294" s="297"/>
      <c r="BR294" s="297"/>
      <c r="BS294" s="297"/>
      <c r="BT294" s="297"/>
      <c r="BU294" s="297"/>
      <c r="BV294" s="297"/>
      <c r="BW294" s="297"/>
      <c r="BX294" s="297"/>
      <c r="DJ294" s="115"/>
      <c r="DK294" s="278"/>
      <c r="DL294" s="278"/>
      <c r="DM294" s="278"/>
      <c r="DN294" s="278"/>
      <c r="DO294" s="278"/>
      <c r="DP294" s="278"/>
      <c r="DQ294" s="278"/>
      <c r="DR294" s="278"/>
      <c r="DS294" s="278"/>
    </row>
    <row r="295" ht="15.75" customHeight="1">
      <c r="A295" s="281"/>
      <c r="B295" s="281"/>
      <c r="C295" s="281"/>
      <c r="D295" s="271"/>
      <c r="E295" s="281"/>
      <c r="F295" s="281"/>
      <c r="G295" s="281"/>
      <c r="H295" s="281"/>
      <c r="I295" s="281"/>
      <c r="J295" s="281"/>
      <c r="K295" s="281"/>
      <c r="L295" s="281"/>
      <c r="M295" s="281"/>
      <c r="N295" s="281"/>
      <c r="O295" s="281"/>
      <c r="P295" s="281"/>
      <c r="Q295" s="281"/>
      <c r="R295" s="281"/>
      <c r="S295" s="281"/>
      <c r="T295" s="281"/>
      <c r="U295" s="281"/>
      <c r="V295" s="281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  <c r="AG295" s="276"/>
      <c r="AH295" s="276"/>
      <c r="AI295" s="297"/>
      <c r="AJ295" s="297"/>
      <c r="AK295" s="297"/>
      <c r="AL295" s="297"/>
      <c r="AM295" s="297"/>
      <c r="AN295" s="297"/>
      <c r="AO295" s="297"/>
      <c r="AP295" s="297"/>
      <c r="AQ295" s="297"/>
      <c r="AR295" s="297"/>
      <c r="BD295" s="297"/>
      <c r="BE295" s="297"/>
      <c r="BF295" s="297"/>
      <c r="BH295" s="297"/>
      <c r="BI295" s="297"/>
      <c r="BJ295" s="297"/>
      <c r="BK295" s="297"/>
      <c r="BL295" s="297"/>
      <c r="BM295" s="297"/>
      <c r="BN295" s="297"/>
      <c r="BO295" s="297"/>
      <c r="BP295" s="297"/>
      <c r="BR295" s="297"/>
      <c r="BS295" s="297"/>
      <c r="BT295" s="297"/>
      <c r="BU295" s="297"/>
      <c r="BV295" s="297"/>
      <c r="BW295" s="297"/>
      <c r="BX295" s="297"/>
      <c r="DJ295" s="115"/>
      <c r="DK295" s="278"/>
      <c r="DL295" s="278"/>
      <c r="DM295" s="278"/>
      <c r="DN295" s="278"/>
      <c r="DO295" s="278"/>
      <c r="DP295" s="278"/>
      <c r="DQ295" s="278"/>
      <c r="DR295" s="278"/>
      <c r="DS295" s="278"/>
    </row>
    <row r="296" ht="15.75" customHeight="1">
      <c r="A296" s="281"/>
      <c r="B296" s="281"/>
      <c r="C296" s="281"/>
      <c r="D296" s="271"/>
      <c r="E296" s="281"/>
      <c r="F296" s="281"/>
      <c r="G296" s="281"/>
      <c r="H296" s="281"/>
      <c r="I296" s="281"/>
      <c r="J296" s="281"/>
      <c r="K296" s="281"/>
      <c r="L296" s="281"/>
      <c r="M296" s="281"/>
      <c r="N296" s="281"/>
      <c r="O296" s="281"/>
      <c r="P296" s="281"/>
      <c r="Q296" s="281"/>
      <c r="R296" s="281"/>
      <c r="S296" s="281"/>
      <c r="T296" s="281"/>
      <c r="U296" s="281"/>
      <c r="V296" s="281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  <c r="AG296" s="276"/>
      <c r="AH296" s="276"/>
      <c r="AI296" s="297"/>
      <c r="AJ296" s="297"/>
      <c r="AK296" s="297"/>
      <c r="AL296" s="297"/>
      <c r="AM296" s="297"/>
      <c r="AN296" s="297"/>
      <c r="AO296" s="297"/>
      <c r="AP296" s="297"/>
      <c r="AQ296" s="297"/>
      <c r="AR296" s="297"/>
      <c r="BD296" s="297"/>
      <c r="BE296" s="297"/>
      <c r="BF296" s="297"/>
      <c r="BH296" s="297"/>
      <c r="BI296" s="297"/>
      <c r="BJ296" s="297"/>
      <c r="BK296" s="297"/>
      <c r="BL296" s="297"/>
      <c r="BM296" s="297"/>
      <c r="BN296" s="297"/>
      <c r="BO296" s="297"/>
      <c r="BP296" s="297"/>
      <c r="BR296" s="297"/>
      <c r="BS296" s="297"/>
      <c r="BT296" s="297"/>
      <c r="BU296" s="297"/>
      <c r="BV296" s="297"/>
      <c r="BW296" s="297"/>
      <c r="BX296" s="297"/>
      <c r="DJ296" s="115"/>
      <c r="DK296" s="278"/>
      <c r="DL296" s="278"/>
      <c r="DM296" s="278"/>
      <c r="DN296" s="278"/>
      <c r="DO296" s="278"/>
      <c r="DP296" s="278"/>
      <c r="DQ296" s="278"/>
      <c r="DR296" s="278"/>
      <c r="DS296" s="278"/>
    </row>
    <row r="297" ht="15.75" customHeight="1">
      <c r="A297" s="281"/>
      <c r="B297" s="281"/>
      <c r="C297" s="281"/>
      <c r="D297" s="271"/>
      <c r="E297" s="281"/>
      <c r="F297" s="281"/>
      <c r="G297" s="281"/>
      <c r="H297" s="281"/>
      <c r="I297" s="281"/>
      <c r="J297" s="281"/>
      <c r="K297" s="281"/>
      <c r="L297" s="281"/>
      <c r="M297" s="281"/>
      <c r="N297" s="281"/>
      <c r="O297" s="281"/>
      <c r="P297" s="281"/>
      <c r="Q297" s="281"/>
      <c r="R297" s="281"/>
      <c r="S297" s="281"/>
      <c r="T297" s="281"/>
      <c r="U297" s="281"/>
      <c r="V297" s="281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  <c r="AG297" s="276"/>
      <c r="AH297" s="276"/>
      <c r="AI297" s="297"/>
      <c r="AJ297" s="297"/>
      <c r="AK297" s="297"/>
      <c r="AL297" s="297"/>
      <c r="AM297" s="297"/>
      <c r="AN297" s="297"/>
      <c r="AO297" s="297"/>
      <c r="AP297" s="297"/>
      <c r="AQ297" s="297"/>
      <c r="AR297" s="297"/>
      <c r="BD297" s="297"/>
      <c r="BE297" s="297"/>
      <c r="BF297" s="297"/>
      <c r="BH297" s="297"/>
      <c r="BI297" s="297"/>
      <c r="BJ297" s="297"/>
      <c r="BK297" s="297"/>
      <c r="BL297" s="297"/>
      <c r="BM297" s="297"/>
      <c r="BN297" s="297"/>
      <c r="BO297" s="297"/>
      <c r="BP297" s="297"/>
      <c r="BR297" s="297"/>
      <c r="BS297" s="297"/>
      <c r="BT297" s="297"/>
      <c r="BU297" s="297"/>
      <c r="BV297" s="297"/>
      <c r="BW297" s="297"/>
      <c r="BX297" s="297"/>
      <c r="DJ297" s="115"/>
      <c r="DK297" s="278"/>
      <c r="DL297" s="278"/>
      <c r="DM297" s="278"/>
      <c r="DN297" s="278"/>
      <c r="DO297" s="278"/>
      <c r="DP297" s="278"/>
      <c r="DQ297" s="278"/>
      <c r="DR297" s="278"/>
      <c r="DS297" s="278"/>
    </row>
    <row r="298" ht="15.75" customHeight="1">
      <c r="A298" s="281"/>
      <c r="B298" s="281"/>
      <c r="C298" s="281"/>
      <c r="D298" s="271"/>
      <c r="E298" s="281"/>
      <c r="F298" s="281"/>
      <c r="G298" s="281"/>
      <c r="H298" s="281"/>
      <c r="I298" s="281"/>
      <c r="J298" s="281"/>
      <c r="K298" s="281"/>
      <c r="L298" s="281"/>
      <c r="M298" s="281"/>
      <c r="N298" s="281"/>
      <c r="O298" s="281"/>
      <c r="P298" s="281"/>
      <c r="Q298" s="281"/>
      <c r="R298" s="281"/>
      <c r="S298" s="281"/>
      <c r="T298" s="281"/>
      <c r="U298" s="281"/>
      <c r="V298" s="281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  <c r="AG298" s="276"/>
      <c r="AH298" s="276"/>
      <c r="AI298" s="297"/>
      <c r="AJ298" s="297"/>
      <c r="AK298" s="297"/>
      <c r="AL298" s="297"/>
      <c r="AM298" s="297"/>
      <c r="AN298" s="297"/>
      <c r="AO298" s="297"/>
      <c r="AP298" s="297"/>
      <c r="AQ298" s="297"/>
      <c r="AR298" s="297"/>
      <c r="BD298" s="297"/>
      <c r="BE298" s="297"/>
      <c r="BF298" s="297"/>
      <c r="BH298" s="297"/>
      <c r="BI298" s="297"/>
      <c r="BJ298" s="297"/>
      <c r="BK298" s="297"/>
      <c r="BL298" s="297"/>
      <c r="BM298" s="297"/>
      <c r="BN298" s="297"/>
      <c r="BO298" s="297"/>
      <c r="BP298" s="297"/>
      <c r="BR298" s="297"/>
      <c r="BS298" s="297"/>
      <c r="BT298" s="297"/>
      <c r="BU298" s="297"/>
      <c r="BV298" s="297"/>
      <c r="BW298" s="297"/>
      <c r="BX298" s="297"/>
      <c r="DJ298" s="115"/>
      <c r="DK298" s="278"/>
      <c r="DL298" s="278"/>
      <c r="DM298" s="278"/>
      <c r="DN298" s="278"/>
      <c r="DO298" s="278"/>
      <c r="DP298" s="278"/>
      <c r="DQ298" s="278"/>
      <c r="DR298" s="278"/>
      <c r="DS298" s="278"/>
    </row>
    <row r="299" ht="15.75" customHeight="1">
      <c r="A299" s="281"/>
      <c r="B299" s="281"/>
      <c r="C299" s="281"/>
      <c r="D299" s="271"/>
      <c r="E299" s="281"/>
      <c r="F299" s="281"/>
      <c r="G299" s="281"/>
      <c r="H299" s="281"/>
      <c r="I299" s="281"/>
      <c r="J299" s="281"/>
      <c r="K299" s="281"/>
      <c r="L299" s="281"/>
      <c r="M299" s="281"/>
      <c r="N299" s="281"/>
      <c r="O299" s="281"/>
      <c r="P299" s="281"/>
      <c r="Q299" s="281"/>
      <c r="R299" s="281"/>
      <c r="S299" s="281"/>
      <c r="T299" s="281"/>
      <c r="U299" s="281"/>
      <c r="V299" s="281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  <c r="AG299" s="276"/>
      <c r="AH299" s="276"/>
      <c r="AI299" s="297"/>
      <c r="AJ299" s="297"/>
      <c r="AK299" s="297"/>
      <c r="AL299" s="297"/>
      <c r="AM299" s="297"/>
      <c r="AN299" s="297"/>
      <c r="AO299" s="297"/>
      <c r="AP299" s="297"/>
      <c r="AQ299" s="297"/>
      <c r="AR299" s="297"/>
      <c r="BD299" s="297"/>
      <c r="BE299" s="297"/>
      <c r="BF299" s="297"/>
      <c r="BH299" s="297"/>
      <c r="BI299" s="297"/>
      <c r="BJ299" s="297"/>
      <c r="BK299" s="297"/>
      <c r="BL299" s="297"/>
      <c r="BM299" s="297"/>
      <c r="BN299" s="297"/>
      <c r="BO299" s="297"/>
      <c r="BP299" s="297"/>
      <c r="BR299" s="297"/>
      <c r="BS299" s="297"/>
      <c r="BT299" s="297"/>
      <c r="BU299" s="297"/>
      <c r="BV299" s="297"/>
      <c r="BW299" s="297"/>
      <c r="BX299" s="297"/>
      <c r="DJ299" s="115"/>
      <c r="DK299" s="278"/>
      <c r="DL299" s="278"/>
      <c r="DM299" s="278"/>
      <c r="DN299" s="278"/>
      <c r="DO299" s="278"/>
      <c r="DP299" s="278"/>
      <c r="DQ299" s="278"/>
      <c r="DR299" s="278"/>
      <c r="DS299" s="278"/>
    </row>
    <row r="300" ht="15.75" customHeight="1">
      <c r="A300" s="281"/>
      <c r="B300" s="281"/>
      <c r="C300" s="281"/>
      <c r="D300" s="271"/>
      <c r="E300" s="281"/>
      <c r="F300" s="281"/>
      <c r="G300" s="281"/>
      <c r="H300" s="281"/>
      <c r="I300" s="281"/>
      <c r="J300" s="281"/>
      <c r="K300" s="281"/>
      <c r="L300" s="281"/>
      <c r="M300" s="281"/>
      <c r="N300" s="281"/>
      <c r="O300" s="281"/>
      <c r="P300" s="281"/>
      <c r="Q300" s="281"/>
      <c r="R300" s="281"/>
      <c r="S300" s="281"/>
      <c r="T300" s="281"/>
      <c r="U300" s="281"/>
      <c r="V300" s="281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97"/>
      <c r="AJ300" s="297"/>
      <c r="AK300" s="297"/>
      <c r="AL300" s="297"/>
      <c r="AM300" s="297"/>
      <c r="AN300" s="297"/>
      <c r="AO300" s="297"/>
      <c r="AP300" s="297"/>
      <c r="AQ300" s="297"/>
      <c r="AR300" s="297"/>
      <c r="BD300" s="297"/>
      <c r="BE300" s="297"/>
      <c r="BF300" s="297"/>
      <c r="BH300" s="297"/>
      <c r="BI300" s="297"/>
      <c r="BJ300" s="297"/>
      <c r="BK300" s="297"/>
      <c r="BL300" s="297"/>
      <c r="BM300" s="297"/>
      <c r="BN300" s="297"/>
      <c r="BO300" s="297"/>
      <c r="BP300" s="297"/>
      <c r="BR300" s="297"/>
      <c r="BS300" s="297"/>
      <c r="BT300" s="297"/>
      <c r="BU300" s="297"/>
      <c r="BV300" s="297"/>
      <c r="BW300" s="297"/>
      <c r="BX300" s="297"/>
      <c r="DJ300" s="115"/>
      <c r="DK300" s="278"/>
      <c r="DL300" s="278"/>
      <c r="DM300" s="278"/>
      <c r="DN300" s="278"/>
      <c r="DO300" s="278"/>
      <c r="DP300" s="278"/>
      <c r="DQ300" s="278"/>
      <c r="DR300" s="278"/>
      <c r="DS300" s="278"/>
    </row>
    <row r="301" ht="15.75" customHeight="1">
      <c r="A301" s="281"/>
      <c r="B301" s="281"/>
      <c r="C301" s="281"/>
      <c r="D301" s="271"/>
      <c r="E301" s="281"/>
      <c r="F301" s="281"/>
      <c r="G301" s="281"/>
      <c r="H301" s="281"/>
      <c r="I301" s="281"/>
      <c r="J301" s="281"/>
      <c r="K301" s="281"/>
      <c r="L301" s="281"/>
      <c r="M301" s="281"/>
      <c r="N301" s="281"/>
      <c r="O301" s="281"/>
      <c r="P301" s="281"/>
      <c r="Q301" s="281"/>
      <c r="R301" s="281"/>
      <c r="S301" s="281"/>
      <c r="T301" s="281"/>
      <c r="U301" s="281"/>
      <c r="V301" s="281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  <c r="AG301" s="276"/>
      <c r="AH301" s="276"/>
      <c r="AI301" s="297"/>
      <c r="AJ301" s="297"/>
      <c r="AK301" s="297"/>
      <c r="AL301" s="297"/>
      <c r="AM301" s="297"/>
      <c r="AN301" s="297"/>
      <c r="AO301" s="297"/>
      <c r="AP301" s="297"/>
      <c r="AQ301" s="297"/>
      <c r="AR301" s="297"/>
      <c r="BD301" s="297"/>
      <c r="BE301" s="297"/>
      <c r="BF301" s="297"/>
      <c r="BH301" s="297"/>
      <c r="BI301" s="297"/>
      <c r="BJ301" s="297"/>
      <c r="BK301" s="297"/>
      <c r="BL301" s="297"/>
      <c r="BM301" s="297"/>
      <c r="BN301" s="297"/>
      <c r="BO301" s="297"/>
      <c r="BP301" s="297"/>
      <c r="BR301" s="297"/>
      <c r="BS301" s="297"/>
      <c r="BT301" s="297"/>
      <c r="BU301" s="297"/>
      <c r="BV301" s="297"/>
      <c r="BW301" s="297"/>
      <c r="BX301" s="297"/>
      <c r="DJ301" s="115"/>
      <c r="DK301" s="278"/>
      <c r="DL301" s="278"/>
      <c r="DM301" s="278"/>
      <c r="DN301" s="278"/>
      <c r="DO301" s="278"/>
      <c r="DP301" s="278"/>
      <c r="DQ301" s="278"/>
      <c r="DR301" s="278"/>
      <c r="DS301" s="278"/>
    </row>
    <row r="302" ht="15.75" customHeight="1">
      <c r="A302" s="281"/>
      <c r="B302" s="281"/>
      <c r="C302" s="281"/>
      <c r="D302" s="271"/>
      <c r="E302" s="281"/>
      <c r="F302" s="281"/>
      <c r="G302" s="281"/>
      <c r="H302" s="281"/>
      <c r="I302" s="281"/>
      <c r="J302" s="281"/>
      <c r="K302" s="281"/>
      <c r="L302" s="281"/>
      <c r="M302" s="281"/>
      <c r="N302" s="281"/>
      <c r="O302" s="281"/>
      <c r="P302" s="281"/>
      <c r="Q302" s="281"/>
      <c r="R302" s="281"/>
      <c r="S302" s="281"/>
      <c r="T302" s="281"/>
      <c r="U302" s="281"/>
      <c r="V302" s="281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  <c r="AG302" s="276"/>
      <c r="AH302" s="276"/>
      <c r="AI302" s="297"/>
      <c r="AJ302" s="297"/>
      <c r="AK302" s="297"/>
      <c r="AL302" s="297"/>
      <c r="AM302" s="297"/>
      <c r="AN302" s="297"/>
      <c r="AO302" s="297"/>
      <c r="AP302" s="297"/>
      <c r="AQ302" s="297"/>
      <c r="AR302" s="297"/>
      <c r="BD302" s="297"/>
      <c r="BE302" s="297"/>
      <c r="BF302" s="297"/>
      <c r="BH302" s="297"/>
      <c r="BI302" s="297"/>
      <c r="BJ302" s="297"/>
      <c r="BK302" s="297"/>
      <c r="BL302" s="297"/>
      <c r="BM302" s="297"/>
      <c r="BN302" s="297"/>
      <c r="BO302" s="297"/>
      <c r="BP302" s="297"/>
      <c r="BR302" s="297"/>
      <c r="BS302" s="297"/>
      <c r="BT302" s="297"/>
      <c r="BU302" s="297"/>
      <c r="BV302" s="297"/>
      <c r="BW302" s="297"/>
      <c r="BX302" s="297"/>
      <c r="DJ302" s="115"/>
      <c r="DK302" s="278"/>
      <c r="DL302" s="278"/>
      <c r="DM302" s="278"/>
      <c r="DN302" s="278"/>
      <c r="DO302" s="278"/>
      <c r="DP302" s="278"/>
      <c r="DQ302" s="278"/>
      <c r="DR302" s="278"/>
      <c r="DS302" s="278"/>
    </row>
    <row r="303" ht="15.75" customHeight="1">
      <c r="A303" s="281"/>
      <c r="B303" s="281"/>
      <c r="C303" s="281"/>
      <c r="D303" s="271"/>
      <c r="E303" s="281"/>
      <c r="F303" s="281"/>
      <c r="G303" s="281"/>
      <c r="H303" s="281"/>
      <c r="I303" s="281"/>
      <c r="J303" s="281"/>
      <c r="K303" s="281"/>
      <c r="L303" s="281"/>
      <c r="M303" s="281"/>
      <c r="N303" s="281"/>
      <c r="O303" s="281"/>
      <c r="P303" s="281"/>
      <c r="Q303" s="281"/>
      <c r="R303" s="281"/>
      <c r="S303" s="281"/>
      <c r="T303" s="281"/>
      <c r="U303" s="281"/>
      <c r="V303" s="281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  <c r="AG303" s="276"/>
      <c r="AH303" s="276"/>
      <c r="AI303" s="297"/>
      <c r="AJ303" s="297"/>
      <c r="AK303" s="297"/>
      <c r="AL303" s="297"/>
      <c r="AM303" s="297"/>
      <c r="AN303" s="297"/>
      <c r="AO303" s="297"/>
      <c r="AP303" s="297"/>
      <c r="AQ303" s="297"/>
      <c r="AR303" s="297"/>
      <c r="BD303" s="297"/>
      <c r="BE303" s="297"/>
      <c r="BF303" s="297"/>
      <c r="BH303" s="297"/>
      <c r="BI303" s="297"/>
      <c r="BJ303" s="297"/>
      <c r="BK303" s="297"/>
      <c r="BL303" s="297"/>
      <c r="BM303" s="297"/>
      <c r="BN303" s="297"/>
      <c r="BO303" s="297"/>
      <c r="BP303" s="297"/>
      <c r="BR303" s="297"/>
      <c r="BS303" s="297"/>
      <c r="BT303" s="297"/>
      <c r="BU303" s="297"/>
      <c r="BV303" s="297"/>
      <c r="BW303" s="297"/>
      <c r="BX303" s="297"/>
      <c r="DJ303" s="115"/>
      <c r="DK303" s="278"/>
      <c r="DL303" s="278"/>
      <c r="DM303" s="278"/>
      <c r="DN303" s="278"/>
      <c r="DO303" s="278"/>
      <c r="DP303" s="278"/>
      <c r="DQ303" s="278"/>
      <c r="DR303" s="278"/>
      <c r="DS303" s="278"/>
    </row>
    <row r="304" ht="15.75" customHeight="1">
      <c r="A304" s="281"/>
      <c r="B304" s="281"/>
      <c r="C304" s="281"/>
      <c r="D304" s="271"/>
      <c r="E304" s="281"/>
      <c r="F304" s="281"/>
      <c r="G304" s="281"/>
      <c r="H304" s="281"/>
      <c r="I304" s="281"/>
      <c r="J304" s="281"/>
      <c r="K304" s="281"/>
      <c r="L304" s="281"/>
      <c r="M304" s="281"/>
      <c r="N304" s="281"/>
      <c r="O304" s="281"/>
      <c r="P304" s="281"/>
      <c r="Q304" s="281"/>
      <c r="R304" s="281"/>
      <c r="S304" s="281"/>
      <c r="T304" s="281"/>
      <c r="U304" s="281"/>
      <c r="V304" s="281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  <c r="AG304" s="276"/>
      <c r="AH304" s="276"/>
      <c r="AI304" s="297"/>
      <c r="AJ304" s="297"/>
      <c r="AK304" s="297"/>
      <c r="AL304" s="297"/>
      <c r="AM304" s="297"/>
      <c r="AN304" s="297"/>
      <c r="AO304" s="297"/>
      <c r="AP304" s="297"/>
      <c r="AQ304" s="297"/>
      <c r="AR304" s="297"/>
      <c r="BD304" s="297"/>
      <c r="BE304" s="297"/>
      <c r="BF304" s="297"/>
      <c r="BH304" s="297"/>
      <c r="BI304" s="297"/>
      <c r="BJ304" s="297"/>
      <c r="BK304" s="297"/>
      <c r="BL304" s="297"/>
      <c r="BM304" s="297"/>
      <c r="BN304" s="297"/>
      <c r="BO304" s="297"/>
      <c r="BP304" s="297"/>
      <c r="BR304" s="297"/>
      <c r="BS304" s="297"/>
      <c r="BT304" s="297"/>
      <c r="BU304" s="297"/>
      <c r="BV304" s="297"/>
      <c r="BW304" s="297"/>
      <c r="BX304" s="297"/>
      <c r="DJ304" s="115"/>
      <c r="DK304" s="278"/>
      <c r="DL304" s="278"/>
      <c r="DM304" s="278"/>
      <c r="DN304" s="278"/>
      <c r="DO304" s="278"/>
      <c r="DP304" s="278"/>
      <c r="DQ304" s="278"/>
      <c r="DR304" s="278"/>
      <c r="DS304" s="278"/>
    </row>
    <row r="305" ht="15.75" customHeight="1">
      <c r="A305" s="281"/>
      <c r="B305" s="281"/>
      <c r="C305" s="281"/>
      <c r="D305" s="271"/>
      <c r="E305" s="281"/>
      <c r="F305" s="281"/>
      <c r="G305" s="281"/>
      <c r="H305" s="281"/>
      <c r="I305" s="281"/>
      <c r="J305" s="281"/>
      <c r="K305" s="281"/>
      <c r="L305" s="281"/>
      <c r="M305" s="281"/>
      <c r="N305" s="281"/>
      <c r="O305" s="281"/>
      <c r="P305" s="281"/>
      <c r="Q305" s="281"/>
      <c r="R305" s="281"/>
      <c r="S305" s="281"/>
      <c r="T305" s="281"/>
      <c r="U305" s="281"/>
      <c r="V305" s="281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  <c r="AG305" s="276"/>
      <c r="AH305" s="276"/>
      <c r="AI305" s="297"/>
      <c r="AJ305" s="297"/>
      <c r="AK305" s="297"/>
      <c r="AL305" s="297"/>
      <c r="AM305" s="297"/>
      <c r="AN305" s="297"/>
      <c r="AO305" s="297"/>
      <c r="AP305" s="297"/>
      <c r="AQ305" s="297"/>
      <c r="AR305" s="297"/>
      <c r="BD305" s="297"/>
      <c r="BE305" s="297"/>
      <c r="BF305" s="297"/>
      <c r="BH305" s="297"/>
      <c r="BI305" s="297"/>
      <c r="BJ305" s="297"/>
      <c r="BK305" s="297"/>
      <c r="BL305" s="297"/>
      <c r="BM305" s="297"/>
      <c r="BN305" s="297"/>
      <c r="BO305" s="297"/>
      <c r="BP305" s="297"/>
      <c r="BR305" s="297"/>
      <c r="BS305" s="297"/>
      <c r="BT305" s="297"/>
      <c r="BU305" s="297"/>
      <c r="BV305" s="297"/>
      <c r="BW305" s="297"/>
      <c r="BX305" s="297"/>
      <c r="DJ305" s="115"/>
      <c r="DK305" s="278"/>
      <c r="DL305" s="278"/>
      <c r="DM305" s="278"/>
      <c r="DN305" s="278"/>
      <c r="DO305" s="278"/>
      <c r="DP305" s="278"/>
      <c r="DQ305" s="278"/>
      <c r="DR305" s="278"/>
      <c r="DS305" s="278"/>
    </row>
    <row r="306" ht="15.75" customHeight="1">
      <c r="A306" s="281"/>
      <c r="B306" s="281"/>
      <c r="C306" s="281"/>
      <c r="D306" s="271"/>
      <c r="E306" s="281"/>
      <c r="F306" s="281"/>
      <c r="G306" s="281"/>
      <c r="H306" s="281"/>
      <c r="I306" s="281"/>
      <c r="J306" s="281"/>
      <c r="K306" s="281"/>
      <c r="L306" s="281"/>
      <c r="M306" s="281"/>
      <c r="N306" s="281"/>
      <c r="O306" s="281"/>
      <c r="P306" s="281"/>
      <c r="Q306" s="281"/>
      <c r="R306" s="281"/>
      <c r="S306" s="281"/>
      <c r="T306" s="281"/>
      <c r="U306" s="281"/>
      <c r="V306" s="281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  <c r="AG306" s="276"/>
      <c r="AH306" s="276"/>
      <c r="AI306" s="297"/>
      <c r="AJ306" s="297"/>
      <c r="AK306" s="297"/>
      <c r="AL306" s="297"/>
      <c r="AM306" s="297"/>
      <c r="AN306" s="297"/>
      <c r="AO306" s="297"/>
      <c r="AP306" s="297"/>
      <c r="AQ306" s="297"/>
      <c r="AR306" s="297"/>
      <c r="BD306" s="297"/>
      <c r="BE306" s="297"/>
      <c r="BF306" s="297"/>
      <c r="BH306" s="297"/>
      <c r="BI306" s="297"/>
      <c r="BJ306" s="297"/>
      <c r="BK306" s="297"/>
      <c r="BL306" s="297"/>
      <c r="BM306" s="297"/>
      <c r="BN306" s="297"/>
      <c r="BO306" s="297"/>
      <c r="BP306" s="297"/>
      <c r="BR306" s="297"/>
      <c r="BS306" s="297"/>
      <c r="BT306" s="297"/>
      <c r="BU306" s="297"/>
      <c r="BV306" s="297"/>
      <c r="BW306" s="297"/>
      <c r="BX306" s="297"/>
      <c r="DJ306" s="115"/>
      <c r="DK306" s="278"/>
      <c r="DL306" s="278"/>
      <c r="DM306" s="278"/>
      <c r="DN306" s="278"/>
      <c r="DO306" s="278"/>
      <c r="DP306" s="278"/>
      <c r="DQ306" s="278"/>
      <c r="DR306" s="278"/>
      <c r="DS306" s="278"/>
    </row>
    <row r="307" ht="15.75" customHeight="1">
      <c r="A307" s="281"/>
      <c r="B307" s="281"/>
      <c r="C307" s="281"/>
      <c r="D307" s="271"/>
      <c r="E307" s="281"/>
      <c r="F307" s="281"/>
      <c r="G307" s="281"/>
      <c r="H307" s="281"/>
      <c r="I307" s="281"/>
      <c r="J307" s="281"/>
      <c r="K307" s="281"/>
      <c r="L307" s="281"/>
      <c r="M307" s="281"/>
      <c r="N307" s="281"/>
      <c r="O307" s="281"/>
      <c r="P307" s="281"/>
      <c r="Q307" s="281"/>
      <c r="R307" s="281"/>
      <c r="S307" s="281"/>
      <c r="T307" s="281"/>
      <c r="U307" s="281"/>
      <c r="V307" s="281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  <c r="AG307" s="276"/>
      <c r="AH307" s="276"/>
      <c r="AI307" s="297"/>
      <c r="AJ307" s="297"/>
      <c r="AK307" s="297"/>
      <c r="AL307" s="297"/>
      <c r="AM307" s="297"/>
      <c r="AN307" s="297"/>
      <c r="AO307" s="297"/>
      <c r="AP307" s="297"/>
      <c r="AQ307" s="297"/>
      <c r="AR307" s="297"/>
      <c r="BD307" s="297"/>
      <c r="BE307" s="297"/>
      <c r="BF307" s="297"/>
      <c r="BH307" s="297"/>
      <c r="BI307" s="297"/>
      <c r="BJ307" s="297"/>
      <c r="BK307" s="297"/>
      <c r="BL307" s="297"/>
      <c r="BM307" s="297"/>
      <c r="BN307" s="297"/>
      <c r="BO307" s="297"/>
      <c r="BP307" s="297"/>
      <c r="BR307" s="297"/>
      <c r="BS307" s="297"/>
      <c r="BT307" s="297"/>
      <c r="BU307" s="297"/>
      <c r="BV307" s="297"/>
      <c r="BW307" s="297"/>
      <c r="BX307" s="297"/>
      <c r="DJ307" s="115"/>
      <c r="DK307" s="278"/>
      <c r="DL307" s="278"/>
      <c r="DM307" s="278"/>
      <c r="DN307" s="278"/>
      <c r="DO307" s="278"/>
      <c r="DP307" s="278"/>
      <c r="DQ307" s="278"/>
      <c r="DR307" s="278"/>
      <c r="DS307" s="278"/>
    </row>
    <row r="308" ht="15.75" customHeight="1">
      <c r="A308" s="281"/>
      <c r="B308" s="281"/>
      <c r="C308" s="281"/>
      <c r="D308" s="271"/>
      <c r="E308" s="281"/>
      <c r="F308" s="281"/>
      <c r="G308" s="281"/>
      <c r="H308" s="281"/>
      <c r="I308" s="281"/>
      <c r="J308" s="281"/>
      <c r="K308" s="281"/>
      <c r="L308" s="281"/>
      <c r="M308" s="281"/>
      <c r="N308" s="281"/>
      <c r="O308" s="281"/>
      <c r="P308" s="281"/>
      <c r="Q308" s="281"/>
      <c r="R308" s="281"/>
      <c r="S308" s="281"/>
      <c r="T308" s="281"/>
      <c r="U308" s="281"/>
      <c r="V308" s="281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  <c r="AG308" s="276"/>
      <c r="AH308" s="276"/>
      <c r="AI308" s="297"/>
      <c r="AJ308" s="297"/>
      <c r="AK308" s="297"/>
      <c r="AL308" s="297"/>
      <c r="AM308" s="297"/>
      <c r="AN308" s="297"/>
      <c r="AO308" s="297"/>
      <c r="AP308" s="297"/>
      <c r="AQ308" s="297"/>
      <c r="AR308" s="297"/>
      <c r="BD308" s="297"/>
      <c r="BE308" s="297"/>
      <c r="BF308" s="297"/>
      <c r="BH308" s="297"/>
      <c r="BI308" s="297"/>
      <c r="BJ308" s="297"/>
      <c r="BK308" s="297"/>
      <c r="BL308" s="297"/>
      <c r="BM308" s="297"/>
      <c r="BN308" s="297"/>
      <c r="BO308" s="297"/>
      <c r="BP308" s="297"/>
      <c r="BR308" s="297"/>
      <c r="BS308" s="297"/>
      <c r="BT308" s="297"/>
      <c r="BU308" s="297"/>
      <c r="BV308" s="297"/>
      <c r="BW308" s="297"/>
      <c r="BX308" s="297"/>
      <c r="DJ308" s="115"/>
      <c r="DK308" s="278"/>
      <c r="DL308" s="278"/>
      <c r="DM308" s="278"/>
      <c r="DN308" s="278"/>
      <c r="DO308" s="278"/>
      <c r="DP308" s="278"/>
      <c r="DQ308" s="278"/>
      <c r="DR308" s="278"/>
      <c r="DS308" s="278"/>
    </row>
    <row r="309" ht="15.75" customHeight="1">
      <c r="A309" s="281"/>
      <c r="B309" s="281"/>
      <c r="C309" s="281"/>
      <c r="D309" s="271"/>
      <c r="E309" s="281"/>
      <c r="F309" s="281"/>
      <c r="G309" s="281"/>
      <c r="H309" s="281"/>
      <c r="I309" s="281"/>
      <c r="J309" s="281"/>
      <c r="K309" s="281"/>
      <c r="L309" s="281"/>
      <c r="M309" s="281"/>
      <c r="N309" s="281"/>
      <c r="O309" s="281"/>
      <c r="P309" s="281"/>
      <c r="Q309" s="281"/>
      <c r="R309" s="281"/>
      <c r="S309" s="281"/>
      <c r="T309" s="281"/>
      <c r="U309" s="281"/>
      <c r="V309" s="281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  <c r="AG309" s="276"/>
      <c r="AH309" s="276"/>
      <c r="AI309" s="297"/>
      <c r="AJ309" s="297"/>
      <c r="AK309" s="297"/>
      <c r="AL309" s="297"/>
      <c r="AM309" s="297"/>
      <c r="AN309" s="297"/>
      <c r="AO309" s="297"/>
      <c r="AP309" s="297"/>
      <c r="AQ309" s="297"/>
      <c r="AR309" s="297"/>
      <c r="BD309" s="297"/>
      <c r="BE309" s="297"/>
      <c r="BF309" s="297"/>
      <c r="BH309" s="297"/>
      <c r="BI309" s="297"/>
      <c r="BJ309" s="297"/>
      <c r="BK309" s="297"/>
      <c r="BL309" s="297"/>
      <c r="BM309" s="297"/>
      <c r="BN309" s="297"/>
      <c r="BO309" s="297"/>
      <c r="BP309" s="297"/>
      <c r="BR309" s="297"/>
      <c r="BS309" s="297"/>
      <c r="BT309" s="297"/>
      <c r="BU309" s="297"/>
      <c r="BV309" s="297"/>
      <c r="BW309" s="297"/>
      <c r="BX309" s="297"/>
      <c r="DJ309" s="115"/>
      <c r="DK309" s="278"/>
      <c r="DL309" s="278"/>
      <c r="DM309" s="278"/>
      <c r="DN309" s="278"/>
      <c r="DO309" s="278"/>
      <c r="DP309" s="278"/>
      <c r="DQ309" s="278"/>
      <c r="DR309" s="278"/>
      <c r="DS309" s="278"/>
    </row>
    <row r="310" ht="15.75" customHeight="1">
      <c r="A310" s="281"/>
      <c r="B310" s="281"/>
      <c r="C310" s="281"/>
      <c r="D310" s="271"/>
      <c r="E310" s="281"/>
      <c r="F310" s="281"/>
      <c r="G310" s="281"/>
      <c r="H310" s="281"/>
      <c r="I310" s="281"/>
      <c r="J310" s="281"/>
      <c r="K310" s="281"/>
      <c r="L310" s="281"/>
      <c r="M310" s="281"/>
      <c r="N310" s="281"/>
      <c r="O310" s="281"/>
      <c r="P310" s="281"/>
      <c r="Q310" s="281"/>
      <c r="R310" s="281"/>
      <c r="S310" s="281"/>
      <c r="T310" s="281"/>
      <c r="U310" s="281"/>
      <c r="V310" s="281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  <c r="AG310" s="276"/>
      <c r="AH310" s="276"/>
      <c r="AI310" s="297"/>
      <c r="AJ310" s="297"/>
      <c r="AK310" s="297"/>
      <c r="AL310" s="297"/>
      <c r="AM310" s="297"/>
      <c r="AN310" s="297"/>
      <c r="AO310" s="297"/>
      <c r="AP310" s="297"/>
      <c r="AQ310" s="297"/>
      <c r="AR310" s="297"/>
      <c r="BD310" s="297"/>
      <c r="BE310" s="297"/>
      <c r="BF310" s="297"/>
      <c r="BH310" s="297"/>
      <c r="BI310" s="297"/>
      <c r="BJ310" s="297"/>
      <c r="BK310" s="297"/>
      <c r="BL310" s="297"/>
      <c r="BM310" s="297"/>
      <c r="BN310" s="297"/>
      <c r="BO310" s="297"/>
      <c r="BP310" s="297"/>
      <c r="BR310" s="297"/>
      <c r="BS310" s="297"/>
      <c r="BT310" s="297"/>
      <c r="BU310" s="297"/>
      <c r="BV310" s="297"/>
      <c r="BW310" s="297"/>
      <c r="BX310" s="297"/>
      <c r="DJ310" s="115"/>
      <c r="DK310" s="278"/>
      <c r="DL310" s="278"/>
      <c r="DM310" s="278"/>
      <c r="DN310" s="278"/>
      <c r="DO310" s="278"/>
      <c r="DP310" s="278"/>
      <c r="DQ310" s="278"/>
      <c r="DR310" s="278"/>
      <c r="DS310" s="278"/>
    </row>
    <row r="311" ht="15.75" customHeight="1">
      <c r="A311" s="281"/>
      <c r="B311" s="281"/>
      <c r="C311" s="281"/>
      <c r="D311" s="271"/>
      <c r="E311" s="281"/>
      <c r="F311" s="281"/>
      <c r="G311" s="281"/>
      <c r="H311" s="281"/>
      <c r="I311" s="281"/>
      <c r="J311" s="281"/>
      <c r="K311" s="281"/>
      <c r="L311" s="281"/>
      <c r="M311" s="281"/>
      <c r="N311" s="281"/>
      <c r="O311" s="281"/>
      <c r="P311" s="281"/>
      <c r="Q311" s="281"/>
      <c r="R311" s="281"/>
      <c r="S311" s="281"/>
      <c r="T311" s="281"/>
      <c r="U311" s="281"/>
      <c r="V311" s="281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  <c r="AG311" s="276"/>
      <c r="AH311" s="276"/>
      <c r="AI311" s="297"/>
      <c r="AJ311" s="297"/>
      <c r="AK311" s="297"/>
      <c r="AL311" s="297"/>
      <c r="AM311" s="297"/>
      <c r="AN311" s="297"/>
      <c r="AO311" s="297"/>
      <c r="AP311" s="297"/>
      <c r="AQ311" s="297"/>
      <c r="AR311" s="297"/>
      <c r="BD311" s="297"/>
      <c r="BE311" s="297"/>
      <c r="BF311" s="297"/>
      <c r="BH311" s="297"/>
      <c r="BI311" s="297"/>
      <c r="BJ311" s="297"/>
      <c r="BK311" s="297"/>
      <c r="BL311" s="297"/>
      <c r="BM311" s="297"/>
      <c r="BN311" s="297"/>
      <c r="BO311" s="297"/>
      <c r="BP311" s="297"/>
      <c r="BR311" s="297"/>
      <c r="BS311" s="297"/>
      <c r="BT311" s="297"/>
      <c r="BU311" s="297"/>
      <c r="BV311" s="297"/>
      <c r="BW311" s="297"/>
      <c r="BX311" s="297"/>
      <c r="DJ311" s="115"/>
      <c r="DK311" s="278"/>
      <c r="DL311" s="278"/>
      <c r="DM311" s="278"/>
      <c r="DN311" s="278"/>
      <c r="DO311" s="278"/>
      <c r="DP311" s="278"/>
      <c r="DQ311" s="278"/>
      <c r="DR311" s="278"/>
      <c r="DS311" s="278"/>
    </row>
    <row r="312" ht="15.75" customHeight="1">
      <c r="A312" s="281"/>
      <c r="B312" s="281"/>
      <c r="C312" s="281"/>
      <c r="D312" s="271"/>
      <c r="E312" s="281"/>
      <c r="F312" s="281"/>
      <c r="G312" s="281"/>
      <c r="H312" s="281"/>
      <c r="I312" s="281"/>
      <c r="J312" s="281"/>
      <c r="K312" s="281"/>
      <c r="L312" s="281"/>
      <c r="M312" s="281"/>
      <c r="N312" s="281"/>
      <c r="O312" s="281"/>
      <c r="P312" s="281"/>
      <c r="Q312" s="281"/>
      <c r="R312" s="281"/>
      <c r="S312" s="281"/>
      <c r="T312" s="281"/>
      <c r="U312" s="281"/>
      <c r="V312" s="281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  <c r="AG312" s="276"/>
      <c r="AH312" s="276"/>
      <c r="AI312" s="297"/>
      <c r="AJ312" s="297"/>
      <c r="AK312" s="297"/>
      <c r="AL312" s="297"/>
      <c r="AM312" s="297"/>
      <c r="AN312" s="297"/>
      <c r="AO312" s="297"/>
      <c r="AP312" s="297"/>
      <c r="AQ312" s="297"/>
      <c r="AR312" s="297"/>
      <c r="BD312" s="297"/>
      <c r="BE312" s="297"/>
      <c r="BF312" s="297"/>
      <c r="BH312" s="297"/>
      <c r="BI312" s="297"/>
      <c r="BJ312" s="297"/>
      <c r="BK312" s="297"/>
      <c r="BL312" s="297"/>
      <c r="BM312" s="297"/>
      <c r="BN312" s="297"/>
      <c r="BO312" s="297"/>
      <c r="BP312" s="297"/>
      <c r="BR312" s="297"/>
      <c r="BS312" s="297"/>
      <c r="BT312" s="297"/>
      <c r="BU312" s="297"/>
      <c r="BV312" s="297"/>
      <c r="BW312" s="297"/>
      <c r="BX312" s="297"/>
      <c r="DJ312" s="115"/>
      <c r="DK312" s="278"/>
      <c r="DL312" s="278"/>
      <c r="DM312" s="278"/>
      <c r="DN312" s="278"/>
      <c r="DO312" s="278"/>
      <c r="DP312" s="278"/>
      <c r="DQ312" s="278"/>
      <c r="DR312" s="278"/>
      <c r="DS312" s="278"/>
    </row>
    <row r="313" ht="15.75" customHeight="1">
      <c r="A313" s="281"/>
      <c r="B313" s="281"/>
      <c r="C313" s="281"/>
      <c r="D313" s="271"/>
      <c r="E313" s="281"/>
      <c r="F313" s="281"/>
      <c r="G313" s="281"/>
      <c r="H313" s="281"/>
      <c r="I313" s="281"/>
      <c r="J313" s="281"/>
      <c r="K313" s="281"/>
      <c r="L313" s="281"/>
      <c r="M313" s="281"/>
      <c r="N313" s="281"/>
      <c r="O313" s="281"/>
      <c r="P313" s="281"/>
      <c r="Q313" s="281"/>
      <c r="R313" s="281"/>
      <c r="S313" s="281"/>
      <c r="T313" s="281"/>
      <c r="U313" s="281"/>
      <c r="V313" s="281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  <c r="AG313" s="276"/>
      <c r="AH313" s="276"/>
      <c r="AI313" s="297"/>
      <c r="AJ313" s="297"/>
      <c r="AK313" s="297"/>
      <c r="AL313" s="297"/>
      <c r="AM313" s="297"/>
      <c r="AN313" s="297"/>
      <c r="AO313" s="297"/>
      <c r="AP313" s="297"/>
      <c r="AQ313" s="297"/>
      <c r="AR313" s="297"/>
      <c r="BD313" s="297"/>
      <c r="BE313" s="297"/>
      <c r="BF313" s="297"/>
      <c r="BH313" s="297"/>
      <c r="BI313" s="297"/>
      <c r="BJ313" s="297"/>
      <c r="BK313" s="297"/>
      <c r="BL313" s="297"/>
      <c r="BM313" s="297"/>
      <c r="BN313" s="297"/>
      <c r="BO313" s="297"/>
      <c r="BP313" s="297"/>
      <c r="BR313" s="297"/>
      <c r="BS313" s="297"/>
      <c r="BT313" s="297"/>
      <c r="BU313" s="297"/>
      <c r="BV313" s="297"/>
      <c r="BW313" s="297"/>
      <c r="BX313" s="297"/>
      <c r="DK313" s="278"/>
      <c r="DL313" s="278"/>
      <c r="DM313" s="278"/>
      <c r="DN313" s="278"/>
      <c r="DO313" s="278"/>
      <c r="DP313" s="278"/>
      <c r="DQ313" s="278"/>
      <c r="DR313" s="278"/>
      <c r="DS313" s="278"/>
    </row>
    <row r="314" ht="15.75" customHeight="1">
      <c r="A314" s="281"/>
      <c r="B314" s="281"/>
      <c r="C314" s="281"/>
      <c r="D314" s="271"/>
      <c r="E314" s="281"/>
      <c r="F314" s="281"/>
      <c r="G314" s="281"/>
      <c r="H314" s="281"/>
      <c r="I314" s="281"/>
      <c r="J314" s="281"/>
      <c r="K314" s="281"/>
      <c r="L314" s="281"/>
      <c r="M314" s="281"/>
      <c r="N314" s="281"/>
      <c r="O314" s="281"/>
      <c r="P314" s="281"/>
      <c r="Q314" s="281"/>
      <c r="R314" s="281"/>
      <c r="S314" s="281"/>
      <c r="T314" s="281"/>
      <c r="U314" s="281"/>
      <c r="V314" s="281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  <c r="AG314" s="276"/>
      <c r="AH314" s="276"/>
      <c r="AI314" s="297"/>
      <c r="AJ314" s="297"/>
      <c r="AK314" s="297"/>
      <c r="AL314" s="297"/>
      <c r="AM314" s="297"/>
      <c r="AN314" s="297"/>
      <c r="AO314" s="297"/>
      <c r="AP314" s="297"/>
      <c r="AQ314" s="297"/>
      <c r="AR314" s="297"/>
      <c r="BD314" s="297"/>
      <c r="BE314" s="297"/>
      <c r="BF314" s="297"/>
      <c r="BH314" s="297"/>
      <c r="BI314" s="297"/>
      <c r="BJ314" s="297"/>
      <c r="BK314" s="297"/>
      <c r="BL314" s="297"/>
      <c r="BM314" s="297"/>
      <c r="BN314" s="297"/>
      <c r="BO314" s="297"/>
      <c r="BP314" s="297"/>
      <c r="BR314" s="297"/>
      <c r="BS314" s="297"/>
      <c r="BT314" s="297"/>
      <c r="BU314" s="297"/>
      <c r="BV314" s="297"/>
      <c r="BW314" s="297"/>
      <c r="BX314" s="297"/>
      <c r="DK314" s="278"/>
      <c r="DL314" s="278"/>
      <c r="DM314" s="278"/>
      <c r="DN314" s="278"/>
      <c r="DO314" s="278"/>
      <c r="DP314" s="278"/>
      <c r="DQ314" s="278"/>
      <c r="DR314" s="278"/>
      <c r="DS314" s="278"/>
    </row>
    <row r="315" ht="15.75" customHeight="1">
      <c r="A315" s="281"/>
      <c r="B315" s="281"/>
      <c r="C315" s="281"/>
      <c r="D315" s="271"/>
      <c r="E315" s="281"/>
      <c r="F315" s="281"/>
      <c r="G315" s="281"/>
      <c r="H315" s="281"/>
      <c r="I315" s="281"/>
      <c r="J315" s="281"/>
      <c r="K315" s="281"/>
      <c r="L315" s="281"/>
      <c r="M315" s="281"/>
      <c r="N315" s="281"/>
      <c r="O315" s="281"/>
      <c r="P315" s="281"/>
      <c r="Q315" s="281"/>
      <c r="R315" s="281"/>
      <c r="S315" s="281"/>
      <c r="T315" s="281"/>
      <c r="U315" s="281"/>
      <c r="V315" s="281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  <c r="AG315" s="276"/>
      <c r="AH315" s="276"/>
      <c r="AI315" s="297"/>
      <c r="AJ315" s="297"/>
      <c r="AK315" s="297"/>
      <c r="AL315" s="297"/>
      <c r="AM315" s="297"/>
      <c r="AN315" s="297"/>
      <c r="AO315" s="297"/>
      <c r="AP315" s="297"/>
      <c r="AQ315" s="297"/>
      <c r="AR315" s="297"/>
      <c r="BD315" s="297"/>
      <c r="BE315" s="297"/>
      <c r="BF315" s="297"/>
      <c r="BH315" s="297"/>
      <c r="BI315" s="297"/>
      <c r="BJ315" s="297"/>
      <c r="BK315" s="297"/>
      <c r="BL315" s="297"/>
      <c r="BM315" s="297"/>
      <c r="BN315" s="297"/>
      <c r="BO315" s="297"/>
      <c r="BP315" s="297"/>
      <c r="BR315" s="297"/>
      <c r="BS315" s="297"/>
      <c r="BT315" s="297"/>
      <c r="BU315" s="297"/>
      <c r="BV315" s="297"/>
      <c r="BW315" s="297"/>
      <c r="BX315" s="297"/>
      <c r="DK315" s="278"/>
      <c r="DL315" s="278"/>
      <c r="DM315" s="278"/>
      <c r="DN315" s="278"/>
      <c r="DO315" s="278"/>
      <c r="DP315" s="278"/>
      <c r="DQ315" s="278"/>
      <c r="DR315" s="278"/>
      <c r="DS315" s="278"/>
    </row>
    <row r="316" ht="15.75" customHeight="1">
      <c r="A316" s="281"/>
      <c r="B316" s="281"/>
      <c r="C316" s="281"/>
      <c r="D316" s="271"/>
      <c r="E316" s="281"/>
      <c r="F316" s="281"/>
      <c r="G316" s="281"/>
      <c r="H316" s="281"/>
      <c r="I316" s="281"/>
      <c r="J316" s="281"/>
      <c r="K316" s="281"/>
      <c r="L316" s="281"/>
      <c r="M316" s="281"/>
      <c r="N316" s="281"/>
      <c r="O316" s="281"/>
      <c r="P316" s="281"/>
      <c r="Q316" s="281"/>
      <c r="R316" s="281"/>
      <c r="S316" s="281"/>
      <c r="T316" s="281"/>
      <c r="U316" s="281"/>
      <c r="V316" s="281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  <c r="AG316" s="276"/>
      <c r="AH316" s="276"/>
      <c r="AI316" s="297"/>
      <c r="AJ316" s="297"/>
      <c r="AK316" s="297"/>
      <c r="AL316" s="297"/>
      <c r="AM316" s="297"/>
      <c r="AN316" s="297"/>
      <c r="AO316" s="297"/>
      <c r="AP316" s="297"/>
      <c r="AQ316" s="297"/>
      <c r="AR316" s="297"/>
      <c r="BD316" s="297"/>
      <c r="BE316" s="297"/>
      <c r="BF316" s="297"/>
      <c r="BH316" s="297"/>
      <c r="BI316" s="297"/>
      <c r="BJ316" s="297"/>
      <c r="BK316" s="297"/>
      <c r="BL316" s="297"/>
      <c r="BM316" s="297"/>
      <c r="BN316" s="297"/>
      <c r="BO316" s="297"/>
      <c r="BP316" s="297"/>
      <c r="BR316" s="297"/>
      <c r="BS316" s="297"/>
      <c r="BT316" s="297"/>
      <c r="BU316" s="297"/>
      <c r="BV316" s="297"/>
      <c r="BW316" s="297"/>
      <c r="BX316" s="297"/>
      <c r="DK316" s="278"/>
      <c r="DL316" s="278"/>
      <c r="DM316" s="278"/>
      <c r="DN316" s="278"/>
      <c r="DO316" s="278"/>
      <c r="DP316" s="278"/>
      <c r="DQ316" s="278"/>
      <c r="DR316" s="278"/>
      <c r="DS316" s="278"/>
    </row>
    <row r="317" ht="15.75" customHeight="1">
      <c r="A317" s="281"/>
      <c r="B317" s="281"/>
      <c r="C317" s="281"/>
      <c r="D317" s="271"/>
      <c r="E317" s="281"/>
      <c r="F317" s="281"/>
      <c r="G317" s="281"/>
      <c r="H317" s="281"/>
      <c r="I317" s="281"/>
      <c r="J317" s="281"/>
      <c r="K317" s="281"/>
      <c r="L317" s="281"/>
      <c r="M317" s="281"/>
      <c r="N317" s="281"/>
      <c r="O317" s="281"/>
      <c r="P317" s="281"/>
      <c r="Q317" s="281"/>
      <c r="R317" s="281"/>
      <c r="S317" s="281"/>
      <c r="T317" s="281"/>
      <c r="U317" s="281"/>
      <c r="V317" s="281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  <c r="AG317" s="276"/>
      <c r="AH317" s="276"/>
      <c r="AI317" s="297"/>
      <c r="AJ317" s="297"/>
      <c r="AK317" s="297"/>
      <c r="AL317" s="297"/>
      <c r="AM317" s="297"/>
      <c r="AN317" s="297"/>
      <c r="AO317" s="297"/>
      <c r="AP317" s="297"/>
      <c r="AQ317" s="297"/>
      <c r="AR317" s="297"/>
      <c r="BD317" s="297"/>
      <c r="BE317" s="297"/>
      <c r="BF317" s="297"/>
      <c r="BH317" s="297"/>
      <c r="BI317" s="297"/>
      <c r="BJ317" s="297"/>
      <c r="BK317" s="297"/>
      <c r="BL317" s="297"/>
      <c r="BM317" s="297"/>
      <c r="BN317" s="297"/>
      <c r="BO317" s="297"/>
      <c r="BP317" s="297"/>
      <c r="BR317" s="297"/>
      <c r="BS317" s="297"/>
      <c r="BT317" s="297"/>
      <c r="BU317" s="297"/>
      <c r="BV317" s="297"/>
      <c r="BW317" s="297"/>
      <c r="BX317" s="297"/>
      <c r="DK317" s="278"/>
      <c r="DL317" s="278"/>
      <c r="DM317" s="278"/>
      <c r="DN317" s="278"/>
      <c r="DO317" s="278"/>
      <c r="DP317" s="278"/>
      <c r="DQ317" s="278"/>
      <c r="DR317" s="278"/>
      <c r="DS317" s="278"/>
    </row>
    <row r="318" ht="15.75" customHeight="1">
      <c r="A318" s="281"/>
      <c r="B318" s="281"/>
      <c r="C318" s="281"/>
      <c r="D318" s="271"/>
      <c r="E318" s="281"/>
      <c r="F318" s="281"/>
      <c r="G318" s="281"/>
      <c r="H318" s="281"/>
      <c r="I318" s="281"/>
      <c r="J318" s="281"/>
      <c r="K318" s="281"/>
      <c r="L318" s="281"/>
      <c r="M318" s="281"/>
      <c r="N318" s="281"/>
      <c r="O318" s="281"/>
      <c r="P318" s="281"/>
      <c r="Q318" s="281"/>
      <c r="R318" s="281"/>
      <c r="S318" s="281"/>
      <c r="T318" s="281"/>
      <c r="U318" s="281"/>
      <c r="V318" s="281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97"/>
      <c r="AJ318" s="297"/>
      <c r="AK318" s="297"/>
      <c r="AL318" s="297"/>
      <c r="AM318" s="297"/>
      <c r="AN318" s="297"/>
      <c r="AO318" s="297"/>
      <c r="AP318" s="297"/>
      <c r="AQ318" s="297"/>
      <c r="AR318" s="297"/>
      <c r="BD318" s="297"/>
      <c r="BE318" s="297"/>
      <c r="BF318" s="297"/>
      <c r="BH318" s="297"/>
      <c r="BI318" s="297"/>
      <c r="BJ318" s="297"/>
      <c r="BK318" s="297"/>
      <c r="BL318" s="297"/>
      <c r="BM318" s="297"/>
      <c r="BN318" s="297"/>
      <c r="BO318" s="297"/>
      <c r="BP318" s="297"/>
      <c r="BR318" s="297"/>
      <c r="BS318" s="297"/>
      <c r="BT318" s="297"/>
      <c r="BU318" s="297"/>
      <c r="BV318" s="297"/>
      <c r="BW318" s="297"/>
      <c r="BX318" s="297"/>
      <c r="DK318" s="278"/>
      <c r="DL318" s="278"/>
      <c r="DM318" s="278"/>
      <c r="DN318" s="278"/>
      <c r="DO318" s="278"/>
      <c r="DP318" s="278"/>
      <c r="DQ318" s="278"/>
      <c r="DR318" s="278"/>
      <c r="DS318" s="278"/>
    </row>
    <row r="319" ht="15.75" customHeight="1">
      <c r="A319" s="281"/>
      <c r="B319" s="281"/>
      <c r="C319" s="281"/>
      <c r="D319" s="271"/>
      <c r="E319" s="281"/>
      <c r="F319" s="281"/>
      <c r="G319" s="281"/>
      <c r="H319" s="281"/>
      <c r="I319" s="281"/>
      <c r="J319" s="281"/>
      <c r="K319" s="281"/>
      <c r="L319" s="281"/>
      <c r="M319" s="281"/>
      <c r="N319" s="281"/>
      <c r="O319" s="281"/>
      <c r="P319" s="281"/>
      <c r="Q319" s="281"/>
      <c r="R319" s="281"/>
      <c r="S319" s="281"/>
      <c r="T319" s="281"/>
      <c r="U319" s="281"/>
      <c r="V319" s="281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97"/>
      <c r="AJ319" s="297"/>
      <c r="AK319" s="297"/>
      <c r="AL319" s="297"/>
      <c r="AM319" s="297"/>
      <c r="AN319" s="297"/>
      <c r="AO319" s="297"/>
      <c r="AP319" s="297"/>
      <c r="AQ319" s="297"/>
      <c r="AR319" s="297"/>
      <c r="BD319" s="297"/>
      <c r="BE319" s="297"/>
      <c r="BF319" s="297"/>
      <c r="BH319" s="297"/>
      <c r="BI319" s="297"/>
      <c r="BJ319" s="297"/>
      <c r="BK319" s="297"/>
      <c r="BL319" s="297"/>
      <c r="BM319" s="297"/>
      <c r="BN319" s="297"/>
      <c r="BO319" s="297"/>
      <c r="BP319" s="297"/>
      <c r="BR319" s="297"/>
      <c r="BS319" s="297"/>
      <c r="BT319" s="297"/>
      <c r="BU319" s="297"/>
      <c r="BV319" s="297"/>
      <c r="BW319" s="297"/>
      <c r="BX319" s="297"/>
      <c r="DK319" s="278"/>
      <c r="DL319" s="278"/>
      <c r="DM319" s="278"/>
      <c r="DN319" s="278"/>
      <c r="DO319" s="278"/>
      <c r="DP319" s="278"/>
      <c r="DQ319" s="278"/>
      <c r="DR319" s="278"/>
      <c r="DS319" s="278"/>
    </row>
    <row r="320" ht="15.75" customHeight="1">
      <c r="A320" s="281"/>
      <c r="B320" s="281"/>
      <c r="C320" s="281"/>
      <c r="D320" s="271"/>
      <c r="E320" s="281"/>
      <c r="F320" s="281"/>
      <c r="G320" s="281"/>
      <c r="H320" s="281"/>
      <c r="I320" s="281"/>
      <c r="J320" s="281"/>
      <c r="K320" s="281"/>
      <c r="L320" s="281"/>
      <c r="M320" s="281"/>
      <c r="N320" s="281"/>
      <c r="O320" s="281"/>
      <c r="P320" s="281"/>
      <c r="Q320" s="281"/>
      <c r="R320" s="281"/>
      <c r="S320" s="281"/>
      <c r="T320" s="281"/>
      <c r="U320" s="281"/>
      <c r="V320" s="281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  <c r="AG320" s="276"/>
      <c r="AH320" s="276"/>
      <c r="AI320" s="297"/>
      <c r="AJ320" s="297"/>
      <c r="AK320" s="297"/>
      <c r="AL320" s="297"/>
      <c r="AM320" s="297"/>
      <c r="AN320" s="297"/>
      <c r="AO320" s="297"/>
      <c r="AP320" s="297"/>
      <c r="AQ320" s="297"/>
      <c r="AR320" s="297"/>
      <c r="BD320" s="297"/>
      <c r="BE320" s="297"/>
      <c r="BF320" s="297"/>
      <c r="BH320" s="297"/>
      <c r="BI320" s="297"/>
      <c r="BJ320" s="297"/>
      <c r="BK320" s="297"/>
      <c r="BL320" s="297"/>
      <c r="BM320" s="297"/>
      <c r="BN320" s="297"/>
      <c r="BO320" s="297"/>
      <c r="BP320" s="297"/>
      <c r="BR320" s="297"/>
      <c r="BS320" s="297"/>
      <c r="BT320" s="297"/>
      <c r="BU320" s="297"/>
      <c r="BV320" s="297"/>
      <c r="BW320" s="297"/>
      <c r="BX320" s="297"/>
      <c r="DK320" s="278"/>
      <c r="DL320" s="278"/>
      <c r="DM320" s="278"/>
      <c r="DN320" s="278"/>
      <c r="DO320" s="278"/>
      <c r="DP320" s="278"/>
      <c r="DQ320" s="278"/>
      <c r="DR320" s="278"/>
      <c r="DS320" s="278"/>
    </row>
    <row r="321" ht="15.75" customHeight="1">
      <c r="A321" s="281"/>
      <c r="B321" s="281"/>
      <c r="C321" s="281"/>
      <c r="D321" s="271"/>
      <c r="E321" s="281"/>
      <c r="F321" s="281"/>
      <c r="G321" s="281"/>
      <c r="H321" s="281"/>
      <c r="I321" s="281"/>
      <c r="J321" s="281"/>
      <c r="K321" s="281"/>
      <c r="L321" s="281"/>
      <c r="M321" s="281"/>
      <c r="N321" s="281"/>
      <c r="O321" s="281"/>
      <c r="P321" s="281"/>
      <c r="Q321" s="281"/>
      <c r="R321" s="281"/>
      <c r="S321" s="281"/>
      <c r="T321" s="281"/>
      <c r="U321" s="281"/>
      <c r="V321" s="281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  <c r="AG321" s="276"/>
      <c r="AH321" s="276"/>
      <c r="AI321" s="297"/>
      <c r="AJ321" s="297"/>
      <c r="AK321" s="297"/>
      <c r="AL321" s="297"/>
      <c r="AM321" s="297"/>
      <c r="AN321" s="297"/>
      <c r="AO321" s="297"/>
      <c r="AP321" s="297"/>
      <c r="AQ321" s="297"/>
      <c r="AR321" s="297"/>
      <c r="BD321" s="297"/>
      <c r="BE321" s="297"/>
      <c r="BF321" s="297"/>
      <c r="BH321" s="297"/>
      <c r="BI321" s="297"/>
      <c r="BJ321" s="297"/>
      <c r="BK321" s="297"/>
      <c r="BL321" s="297"/>
      <c r="BM321" s="297"/>
      <c r="BN321" s="297"/>
      <c r="BO321" s="297"/>
      <c r="BP321" s="297"/>
      <c r="BR321" s="297"/>
      <c r="BS321" s="297"/>
      <c r="BT321" s="297"/>
      <c r="BU321" s="297"/>
      <c r="BV321" s="297"/>
      <c r="BW321" s="297"/>
      <c r="BX321" s="297"/>
      <c r="DK321" s="278"/>
      <c r="DL321" s="278"/>
      <c r="DM321" s="278"/>
      <c r="DN321" s="278"/>
      <c r="DO321" s="278"/>
      <c r="DP321" s="278"/>
      <c r="DQ321" s="278"/>
      <c r="DR321" s="278"/>
      <c r="DS321" s="278"/>
    </row>
    <row r="322" ht="15.75" customHeight="1">
      <c r="A322" s="281"/>
      <c r="B322" s="281"/>
      <c r="C322" s="281"/>
      <c r="D322" s="271"/>
      <c r="E322" s="281"/>
      <c r="F322" s="281"/>
      <c r="G322" s="281"/>
      <c r="H322" s="281"/>
      <c r="I322" s="281"/>
      <c r="J322" s="281"/>
      <c r="K322" s="281"/>
      <c r="L322" s="281"/>
      <c r="M322" s="281"/>
      <c r="N322" s="281"/>
      <c r="O322" s="281"/>
      <c r="P322" s="281"/>
      <c r="Q322" s="281"/>
      <c r="R322" s="281"/>
      <c r="S322" s="281"/>
      <c r="T322" s="281"/>
      <c r="U322" s="281"/>
      <c r="V322" s="281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  <c r="AG322" s="276"/>
      <c r="AH322" s="276"/>
      <c r="AI322" s="297"/>
      <c r="AJ322" s="297"/>
      <c r="AK322" s="297"/>
      <c r="AL322" s="297"/>
      <c r="AM322" s="297"/>
      <c r="AN322" s="297"/>
      <c r="AO322" s="297"/>
      <c r="AP322" s="297"/>
      <c r="AQ322" s="297"/>
      <c r="AR322" s="297"/>
      <c r="BD322" s="297"/>
      <c r="BE322" s="297"/>
      <c r="BF322" s="297"/>
      <c r="BH322" s="297"/>
      <c r="BI322" s="297"/>
      <c r="BJ322" s="297"/>
      <c r="BK322" s="297"/>
      <c r="BL322" s="297"/>
      <c r="BM322" s="297"/>
      <c r="BN322" s="297"/>
      <c r="BO322" s="297"/>
      <c r="BP322" s="297"/>
      <c r="BR322" s="297"/>
      <c r="BS322" s="297"/>
      <c r="BT322" s="297"/>
      <c r="BU322" s="297"/>
      <c r="BV322" s="297"/>
      <c r="BW322" s="297"/>
      <c r="BX322" s="297"/>
      <c r="DK322" s="278"/>
      <c r="DL322" s="278"/>
      <c r="DM322" s="278"/>
      <c r="DN322" s="278"/>
      <c r="DO322" s="278"/>
      <c r="DP322" s="278"/>
      <c r="DQ322" s="278"/>
      <c r="DR322" s="278"/>
      <c r="DS322" s="278"/>
    </row>
    <row r="323" ht="15.75" customHeight="1">
      <c r="A323" s="281"/>
      <c r="B323" s="281"/>
      <c r="C323" s="281"/>
      <c r="D323" s="271"/>
      <c r="E323" s="281"/>
      <c r="F323" s="281"/>
      <c r="G323" s="281"/>
      <c r="H323" s="281"/>
      <c r="I323" s="281"/>
      <c r="J323" s="281"/>
      <c r="K323" s="281"/>
      <c r="L323" s="281"/>
      <c r="M323" s="281"/>
      <c r="N323" s="281"/>
      <c r="O323" s="281"/>
      <c r="P323" s="281"/>
      <c r="Q323" s="281"/>
      <c r="R323" s="281"/>
      <c r="S323" s="281"/>
      <c r="T323" s="281"/>
      <c r="U323" s="281"/>
      <c r="V323" s="281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97"/>
      <c r="AJ323" s="297"/>
      <c r="AK323" s="297"/>
      <c r="AL323" s="297"/>
      <c r="AM323" s="297"/>
      <c r="AN323" s="297"/>
      <c r="AO323" s="297"/>
      <c r="AP323" s="297"/>
      <c r="AQ323" s="297"/>
      <c r="AR323" s="297"/>
      <c r="BD323" s="297"/>
      <c r="BE323" s="297"/>
      <c r="BF323" s="297"/>
      <c r="BH323" s="297"/>
      <c r="BI323" s="297"/>
      <c r="BJ323" s="297"/>
      <c r="BK323" s="297"/>
      <c r="BL323" s="297"/>
      <c r="BM323" s="297"/>
      <c r="BN323" s="297"/>
      <c r="BO323" s="297"/>
      <c r="BP323" s="297"/>
      <c r="BR323" s="297"/>
      <c r="BS323" s="297"/>
      <c r="BT323" s="297"/>
      <c r="BU323" s="297"/>
      <c r="BV323" s="297"/>
      <c r="BW323" s="297"/>
      <c r="BX323" s="297"/>
      <c r="DK323" s="278"/>
      <c r="DL323" s="278"/>
      <c r="DM323" s="278"/>
      <c r="DN323" s="278"/>
      <c r="DO323" s="278"/>
      <c r="DP323" s="278"/>
      <c r="DQ323" s="278"/>
      <c r="DR323" s="278"/>
      <c r="DS323" s="278"/>
    </row>
    <row r="324" ht="15.75" customHeight="1">
      <c r="A324" s="281"/>
      <c r="B324" s="281"/>
      <c r="C324" s="281"/>
      <c r="D324" s="271"/>
      <c r="E324" s="281"/>
      <c r="F324" s="281"/>
      <c r="G324" s="281"/>
      <c r="H324" s="281"/>
      <c r="I324" s="281"/>
      <c r="J324" s="281"/>
      <c r="K324" s="281"/>
      <c r="L324" s="281"/>
      <c r="M324" s="281"/>
      <c r="N324" s="281"/>
      <c r="O324" s="281"/>
      <c r="P324" s="281"/>
      <c r="Q324" s="281"/>
      <c r="R324" s="281"/>
      <c r="S324" s="281"/>
      <c r="T324" s="281"/>
      <c r="U324" s="281"/>
      <c r="V324" s="281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  <c r="AG324" s="276"/>
      <c r="AH324" s="276"/>
      <c r="AI324" s="297"/>
      <c r="AJ324" s="297"/>
      <c r="AK324" s="297"/>
      <c r="AL324" s="297"/>
      <c r="AM324" s="297"/>
      <c r="AN324" s="297"/>
      <c r="AO324" s="297"/>
      <c r="AP324" s="297"/>
      <c r="AQ324" s="297"/>
      <c r="AR324" s="297"/>
      <c r="BD324" s="297"/>
      <c r="BE324" s="297"/>
      <c r="BF324" s="297"/>
      <c r="BH324" s="297"/>
      <c r="BI324" s="297"/>
      <c r="BJ324" s="297"/>
      <c r="BK324" s="297"/>
      <c r="BL324" s="297"/>
      <c r="BM324" s="297"/>
      <c r="BN324" s="297"/>
      <c r="BO324" s="297"/>
      <c r="BP324" s="297"/>
      <c r="BR324" s="297"/>
      <c r="BS324" s="297"/>
      <c r="BT324" s="297"/>
      <c r="BU324" s="297"/>
      <c r="BV324" s="297"/>
      <c r="BW324" s="297"/>
      <c r="BX324" s="297"/>
      <c r="DK324" s="278"/>
      <c r="DL324" s="278"/>
      <c r="DM324" s="278"/>
      <c r="DN324" s="278"/>
      <c r="DO324" s="278"/>
      <c r="DP324" s="278"/>
      <c r="DQ324" s="278"/>
      <c r="DR324" s="278"/>
      <c r="DS324" s="278"/>
    </row>
    <row r="325" ht="15.75" customHeight="1">
      <c r="A325" s="281"/>
      <c r="B325" s="281"/>
      <c r="C325" s="281"/>
      <c r="D325" s="271"/>
      <c r="E325" s="281"/>
      <c r="F325" s="281"/>
      <c r="G325" s="281"/>
      <c r="H325" s="281"/>
      <c r="I325" s="281"/>
      <c r="J325" s="281"/>
      <c r="K325" s="281"/>
      <c r="L325" s="281"/>
      <c r="M325" s="281"/>
      <c r="N325" s="281"/>
      <c r="O325" s="281"/>
      <c r="P325" s="281"/>
      <c r="Q325" s="281"/>
      <c r="R325" s="281"/>
      <c r="S325" s="281"/>
      <c r="T325" s="281"/>
      <c r="U325" s="281"/>
      <c r="V325" s="281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  <c r="AG325" s="276"/>
      <c r="AH325" s="276"/>
      <c r="AI325" s="297"/>
      <c r="AJ325" s="297"/>
      <c r="AK325" s="297"/>
      <c r="AL325" s="297"/>
      <c r="AM325" s="297"/>
      <c r="AN325" s="297"/>
      <c r="AO325" s="297"/>
      <c r="AP325" s="297"/>
      <c r="AQ325" s="297"/>
      <c r="AR325" s="297"/>
      <c r="BD325" s="297"/>
      <c r="BE325" s="297"/>
      <c r="BF325" s="297"/>
      <c r="BH325" s="297"/>
      <c r="BI325" s="297"/>
      <c r="BJ325" s="297"/>
      <c r="BK325" s="297"/>
      <c r="BL325" s="297"/>
      <c r="BM325" s="297"/>
      <c r="BN325" s="297"/>
      <c r="BO325" s="297"/>
      <c r="BP325" s="297"/>
      <c r="BR325" s="297"/>
      <c r="BS325" s="297"/>
      <c r="BT325" s="297"/>
      <c r="BU325" s="297"/>
      <c r="BV325" s="297"/>
      <c r="BW325" s="297"/>
      <c r="BX325" s="297"/>
      <c r="DK325" s="278"/>
      <c r="DL325" s="278"/>
      <c r="DM325" s="278"/>
      <c r="DN325" s="278"/>
      <c r="DO325" s="278"/>
      <c r="DP325" s="278"/>
      <c r="DQ325" s="278"/>
      <c r="DR325" s="278"/>
      <c r="DS325" s="278"/>
    </row>
    <row r="326" ht="15.75" customHeight="1">
      <c r="A326" s="281"/>
      <c r="B326" s="281"/>
      <c r="C326" s="281"/>
      <c r="D326" s="271"/>
      <c r="E326" s="281"/>
      <c r="F326" s="281"/>
      <c r="G326" s="281"/>
      <c r="H326" s="281"/>
      <c r="I326" s="281"/>
      <c r="J326" s="281"/>
      <c r="K326" s="281"/>
      <c r="L326" s="281"/>
      <c r="M326" s="281"/>
      <c r="N326" s="281"/>
      <c r="O326" s="281"/>
      <c r="P326" s="281"/>
      <c r="Q326" s="281"/>
      <c r="R326" s="281"/>
      <c r="S326" s="281"/>
      <c r="T326" s="281"/>
      <c r="U326" s="281"/>
      <c r="V326" s="281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  <c r="AG326" s="276"/>
      <c r="AH326" s="276"/>
      <c r="AI326" s="297"/>
      <c r="AJ326" s="297"/>
      <c r="AK326" s="297"/>
      <c r="AL326" s="297"/>
      <c r="AM326" s="297"/>
      <c r="AN326" s="297"/>
      <c r="AO326" s="297"/>
      <c r="AP326" s="297"/>
      <c r="AQ326" s="297"/>
      <c r="AR326" s="297"/>
      <c r="BD326" s="297"/>
      <c r="BE326" s="297"/>
      <c r="BF326" s="297"/>
      <c r="BH326" s="297"/>
      <c r="BI326" s="297"/>
      <c r="BJ326" s="297"/>
      <c r="BK326" s="297"/>
      <c r="BL326" s="297"/>
      <c r="BM326" s="297"/>
      <c r="BN326" s="297"/>
      <c r="BO326" s="297"/>
      <c r="BP326" s="297"/>
      <c r="BR326" s="297"/>
      <c r="BS326" s="297"/>
      <c r="BT326" s="297"/>
      <c r="BU326" s="297"/>
      <c r="BV326" s="297"/>
      <c r="BW326" s="297"/>
      <c r="BX326" s="297"/>
      <c r="DK326" s="278"/>
      <c r="DL326" s="278"/>
      <c r="DM326" s="278"/>
      <c r="DN326" s="278"/>
      <c r="DO326" s="278"/>
      <c r="DP326" s="278"/>
      <c r="DQ326" s="278"/>
      <c r="DR326" s="278"/>
      <c r="DS326" s="278"/>
    </row>
    <row r="327" ht="15.75" customHeight="1">
      <c r="A327" s="281"/>
      <c r="B327" s="281"/>
      <c r="C327" s="281"/>
      <c r="D327" s="271"/>
      <c r="E327" s="281"/>
      <c r="F327" s="281"/>
      <c r="G327" s="281"/>
      <c r="H327" s="281"/>
      <c r="I327" s="281"/>
      <c r="J327" s="281"/>
      <c r="K327" s="281"/>
      <c r="L327" s="281"/>
      <c r="M327" s="281"/>
      <c r="N327" s="281"/>
      <c r="O327" s="281"/>
      <c r="P327" s="281"/>
      <c r="Q327" s="281"/>
      <c r="R327" s="281"/>
      <c r="S327" s="281"/>
      <c r="T327" s="281"/>
      <c r="U327" s="281"/>
      <c r="V327" s="281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  <c r="AG327" s="276"/>
      <c r="AH327" s="276"/>
      <c r="AI327" s="297"/>
      <c r="AJ327" s="297"/>
      <c r="AK327" s="297"/>
      <c r="AL327" s="297"/>
      <c r="AM327" s="297"/>
      <c r="AN327" s="297"/>
      <c r="AO327" s="297"/>
      <c r="AP327" s="297"/>
      <c r="AQ327" s="297"/>
      <c r="AR327" s="297"/>
      <c r="BD327" s="297"/>
      <c r="BE327" s="297"/>
      <c r="BF327" s="297"/>
      <c r="BH327" s="297"/>
      <c r="BI327" s="297"/>
      <c r="BJ327" s="297"/>
      <c r="BK327" s="297"/>
      <c r="BL327" s="297"/>
      <c r="BM327" s="297"/>
      <c r="BN327" s="297"/>
      <c r="BO327" s="297"/>
      <c r="BP327" s="297"/>
      <c r="BR327" s="297"/>
      <c r="BS327" s="297"/>
      <c r="BT327" s="297"/>
      <c r="BU327" s="297"/>
      <c r="BV327" s="297"/>
      <c r="BW327" s="297"/>
      <c r="BX327" s="297"/>
      <c r="DK327" s="278"/>
      <c r="DL327" s="278"/>
      <c r="DM327" s="278"/>
      <c r="DN327" s="278"/>
      <c r="DO327" s="278"/>
      <c r="DP327" s="278"/>
      <c r="DQ327" s="278"/>
      <c r="DR327" s="278"/>
      <c r="DS327" s="278"/>
    </row>
    <row r="328" ht="15.75" customHeight="1">
      <c r="A328" s="281"/>
      <c r="B328" s="281"/>
      <c r="C328" s="281"/>
      <c r="D328" s="271"/>
      <c r="E328" s="281"/>
      <c r="F328" s="281"/>
      <c r="G328" s="281"/>
      <c r="H328" s="281"/>
      <c r="I328" s="281"/>
      <c r="J328" s="281"/>
      <c r="K328" s="281"/>
      <c r="L328" s="281"/>
      <c r="M328" s="281"/>
      <c r="N328" s="281"/>
      <c r="O328" s="281"/>
      <c r="P328" s="281"/>
      <c r="Q328" s="281"/>
      <c r="R328" s="281"/>
      <c r="S328" s="281"/>
      <c r="T328" s="281"/>
      <c r="U328" s="281"/>
      <c r="V328" s="281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  <c r="AG328" s="276"/>
      <c r="AH328" s="276"/>
      <c r="AI328" s="297"/>
      <c r="AJ328" s="297"/>
      <c r="AK328" s="297"/>
      <c r="AL328" s="297"/>
      <c r="AM328" s="297"/>
      <c r="AN328" s="297"/>
      <c r="AO328" s="297"/>
      <c r="AP328" s="297"/>
      <c r="AQ328" s="297"/>
      <c r="AR328" s="297"/>
      <c r="BD328" s="297"/>
      <c r="BE328" s="297"/>
      <c r="BF328" s="297"/>
      <c r="BH328" s="297"/>
      <c r="BI328" s="297"/>
      <c r="BJ328" s="297"/>
      <c r="BK328" s="297"/>
      <c r="BL328" s="297"/>
      <c r="BM328" s="297"/>
      <c r="BN328" s="297"/>
      <c r="BO328" s="297"/>
      <c r="BP328" s="297"/>
      <c r="BR328" s="297"/>
      <c r="BS328" s="297"/>
      <c r="BT328" s="297"/>
      <c r="BU328" s="297"/>
      <c r="BV328" s="297"/>
      <c r="BW328" s="297"/>
      <c r="BX328" s="297"/>
      <c r="DK328" s="278"/>
      <c r="DL328" s="278"/>
      <c r="DM328" s="278"/>
      <c r="DN328" s="278"/>
      <c r="DO328" s="278"/>
      <c r="DP328" s="278"/>
      <c r="DQ328" s="278"/>
      <c r="DR328" s="278"/>
      <c r="DS328" s="278"/>
    </row>
    <row r="329" ht="15.75" customHeight="1">
      <c r="A329" s="281"/>
      <c r="B329" s="281"/>
      <c r="C329" s="281"/>
      <c r="D329" s="271"/>
      <c r="E329" s="281"/>
      <c r="F329" s="281"/>
      <c r="G329" s="281"/>
      <c r="H329" s="281"/>
      <c r="I329" s="281"/>
      <c r="J329" s="281"/>
      <c r="K329" s="281"/>
      <c r="L329" s="281"/>
      <c r="M329" s="281"/>
      <c r="N329" s="281"/>
      <c r="O329" s="281"/>
      <c r="P329" s="281"/>
      <c r="Q329" s="281"/>
      <c r="R329" s="281"/>
      <c r="S329" s="281"/>
      <c r="T329" s="281"/>
      <c r="U329" s="281"/>
      <c r="V329" s="281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  <c r="AG329" s="276"/>
      <c r="AH329" s="276"/>
      <c r="AI329" s="297"/>
      <c r="AJ329" s="297"/>
      <c r="AK329" s="297"/>
      <c r="AL329" s="297"/>
      <c r="AM329" s="297"/>
      <c r="AN329" s="297"/>
      <c r="AO329" s="297"/>
      <c r="AP329" s="297"/>
      <c r="AQ329" s="297"/>
      <c r="AR329" s="297"/>
      <c r="BD329" s="297"/>
      <c r="BE329" s="297"/>
      <c r="BF329" s="297"/>
      <c r="BH329" s="297"/>
      <c r="BI329" s="297"/>
      <c r="BJ329" s="297"/>
      <c r="BK329" s="297"/>
      <c r="BL329" s="297"/>
      <c r="BM329" s="297"/>
      <c r="BN329" s="297"/>
      <c r="BO329" s="297"/>
      <c r="BP329" s="297"/>
      <c r="BR329" s="297"/>
      <c r="BS329" s="297"/>
      <c r="BT329" s="297"/>
      <c r="BU329" s="297"/>
      <c r="BV329" s="297"/>
      <c r="BW329" s="297"/>
      <c r="BX329" s="297"/>
      <c r="DK329" s="278"/>
      <c r="DL329" s="278"/>
      <c r="DM329" s="278"/>
      <c r="DN329" s="278"/>
      <c r="DO329" s="278"/>
      <c r="DP329" s="278"/>
      <c r="DQ329" s="278"/>
      <c r="DR329" s="278"/>
      <c r="DS329" s="278"/>
    </row>
    <row r="330" ht="15.75" customHeight="1">
      <c r="A330" s="281"/>
      <c r="B330" s="281"/>
      <c r="C330" s="281"/>
      <c r="D330" s="271"/>
      <c r="E330" s="281"/>
      <c r="F330" s="281"/>
      <c r="G330" s="281"/>
      <c r="H330" s="281"/>
      <c r="I330" s="281"/>
      <c r="J330" s="281"/>
      <c r="K330" s="281"/>
      <c r="L330" s="281"/>
      <c r="M330" s="281"/>
      <c r="N330" s="281"/>
      <c r="O330" s="281"/>
      <c r="P330" s="281"/>
      <c r="Q330" s="281"/>
      <c r="R330" s="281"/>
      <c r="S330" s="281"/>
      <c r="T330" s="281"/>
      <c r="U330" s="281"/>
      <c r="V330" s="281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  <c r="AG330" s="276"/>
      <c r="AH330" s="276"/>
      <c r="AI330" s="297"/>
      <c r="AJ330" s="297"/>
      <c r="AK330" s="297"/>
      <c r="AL330" s="297"/>
      <c r="AM330" s="297"/>
      <c r="AN330" s="297"/>
      <c r="AO330" s="297"/>
      <c r="AP330" s="297"/>
      <c r="AQ330" s="297"/>
      <c r="AR330" s="297"/>
      <c r="BD330" s="297"/>
      <c r="BE330" s="297"/>
      <c r="BF330" s="297"/>
      <c r="BH330" s="297"/>
      <c r="BI330" s="297"/>
      <c r="BJ330" s="297"/>
      <c r="BK330" s="297"/>
      <c r="BL330" s="297"/>
      <c r="BM330" s="297"/>
      <c r="BN330" s="297"/>
      <c r="BO330" s="297"/>
      <c r="BP330" s="297"/>
      <c r="BR330" s="297"/>
      <c r="BS330" s="297"/>
      <c r="BT330" s="297"/>
      <c r="BU330" s="297"/>
      <c r="BV330" s="297"/>
      <c r="BW330" s="297"/>
      <c r="BX330" s="297"/>
      <c r="DK330" s="278"/>
      <c r="DL330" s="278"/>
      <c r="DM330" s="278"/>
      <c r="DN330" s="278"/>
      <c r="DO330" s="278"/>
      <c r="DP330" s="278"/>
      <c r="DQ330" s="278"/>
      <c r="DR330" s="278"/>
      <c r="DS330" s="278"/>
    </row>
    <row r="331" ht="15.75" customHeight="1">
      <c r="A331" s="281"/>
      <c r="B331" s="281"/>
      <c r="C331" s="281"/>
      <c r="D331" s="271"/>
      <c r="E331" s="281"/>
      <c r="F331" s="281"/>
      <c r="G331" s="281"/>
      <c r="H331" s="281"/>
      <c r="I331" s="281"/>
      <c r="J331" s="281"/>
      <c r="K331" s="281"/>
      <c r="L331" s="281"/>
      <c r="M331" s="281"/>
      <c r="N331" s="281"/>
      <c r="O331" s="281"/>
      <c r="P331" s="281"/>
      <c r="Q331" s="281"/>
      <c r="R331" s="281"/>
      <c r="S331" s="281"/>
      <c r="T331" s="281"/>
      <c r="U331" s="281"/>
      <c r="V331" s="281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  <c r="AG331" s="276"/>
      <c r="AH331" s="276"/>
      <c r="AI331" s="297"/>
      <c r="AJ331" s="297"/>
      <c r="AK331" s="297"/>
      <c r="AL331" s="297"/>
      <c r="AM331" s="297"/>
      <c r="AN331" s="297"/>
      <c r="AO331" s="297"/>
      <c r="AP331" s="297"/>
      <c r="AQ331" s="297"/>
      <c r="AR331" s="297"/>
      <c r="BD331" s="297"/>
      <c r="BE331" s="297"/>
      <c r="BF331" s="297"/>
      <c r="BH331" s="297"/>
      <c r="BI331" s="297"/>
      <c r="BJ331" s="297"/>
      <c r="BK331" s="297"/>
      <c r="BL331" s="297"/>
      <c r="BM331" s="297"/>
      <c r="BN331" s="297"/>
      <c r="BO331" s="297"/>
      <c r="BP331" s="297"/>
      <c r="BR331" s="297"/>
      <c r="BS331" s="297"/>
      <c r="BT331" s="297"/>
      <c r="BU331" s="297"/>
      <c r="BV331" s="297"/>
      <c r="BW331" s="297"/>
      <c r="BX331" s="297"/>
      <c r="DK331" s="278"/>
      <c r="DL331" s="278"/>
      <c r="DM331" s="278"/>
      <c r="DN331" s="278"/>
      <c r="DO331" s="278"/>
      <c r="DP331" s="278"/>
      <c r="DQ331" s="278"/>
      <c r="DR331" s="278"/>
      <c r="DS331" s="278"/>
    </row>
    <row r="332" ht="15.75" customHeight="1">
      <c r="A332" s="281"/>
      <c r="B332" s="281"/>
      <c r="C332" s="281"/>
      <c r="D332" s="271"/>
      <c r="E332" s="281"/>
      <c r="F332" s="281"/>
      <c r="G332" s="281"/>
      <c r="H332" s="281"/>
      <c r="I332" s="281"/>
      <c r="J332" s="281"/>
      <c r="K332" s="281"/>
      <c r="L332" s="281"/>
      <c r="M332" s="281"/>
      <c r="N332" s="281"/>
      <c r="O332" s="281"/>
      <c r="P332" s="281"/>
      <c r="Q332" s="281"/>
      <c r="R332" s="281"/>
      <c r="S332" s="281"/>
      <c r="T332" s="281"/>
      <c r="U332" s="281"/>
      <c r="V332" s="281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  <c r="AG332" s="276"/>
      <c r="AH332" s="276"/>
      <c r="AI332" s="297"/>
      <c r="AJ332" s="297"/>
      <c r="AK332" s="297"/>
      <c r="AL332" s="297"/>
      <c r="AM332" s="297"/>
      <c r="AN332" s="297"/>
      <c r="AO332" s="297"/>
      <c r="AP332" s="297"/>
      <c r="AQ332" s="297"/>
      <c r="AR332" s="297"/>
      <c r="BD332" s="297"/>
      <c r="BE332" s="297"/>
      <c r="BF332" s="297"/>
      <c r="BH332" s="297"/>
      <c r="BI332" s="297"/>
      <c r="BJ332" s="297"/>
      <c r="BK332" s="297"/>
      <c r="BL332" s="297"/>
      <c r="BM332" s="297"/>
      <c r="BN332" s="297"/>
      <c r="BO332" s="297"/>
      <c r="BP332" s="297"/>
      <c r="BR332" s="297"/>
      <c r="BS332" s="297"/>
      <c r="BT332" s="297"/>
      <c r="BU332" s="297"/>
      <c r="BV332" s="297"/>
      <c r="BW332" s="297"/>
      <c r="BX332" s="297"/>
      <c r="DK332" s="278"/>
      <c r="DL332" s="278"/>
      <c r="DM332" s="278"/>
      <c r="DN332" s="278"/>
      <c r="DO332" s="278"/>
      <c r="DP332" s="278"/>
      <c r="DQ332" s="278"/>
      <c r="DR332" s="278"/>
      <c r="DS332" s="278"/>
    </row>
    <row r="333" ht="15.75" customHeight="1">
      <c r="A333" s="281"/>
      <c r="B333" s="281"/>
      <c r="C333" s="281"/>
      <c r="D333" s="271"/>
      <c r="E333" s="281"/>
      <c r="F333" s="281"/>
      <c r="G333" s="281"/>
      <c r="H333" s="281"/>
      <c r="I333" s="281"/>
      <c r="J333" s="281"/>
      <c r="K333" s="281"/>
      <c r="L333" s="281"/>
      <c r="M333" s="281"/>
      <c r="N333" s="281"/>
      <c r="O333" s="281"/>
      <c r="P333" s="281"/>
      <c r="Q333" s="281"/>
      <c r="R333" s="281"/>
      <c r="S333" s="281"/>
      <c r="T333" s="281"/>
      <c r="U333" s="281"/>
      <c r="V333" s="281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  <c r="AG333" s="276"/>
      <c r="AH333" s="276"/>
      <c r="AI333" s="297"/>
      <c r="AJ333" s="297"/>
      <c r="AK333" s="297"/>
      <c r="AL333" s="297"/>
      <c r="AM333" s="297"/>
      <c r="AN333" s="297"/>
      <c r="AO333" s="297"/>
      <c r="AP333" s="297"/>
      <c r="AQ333" s="297"/>
      <c r="AR333" s="297"/>
      <c r="BD333" s="297"/>
      <c r="BE333" s="297"/>
      <c r="BF333" s="297"/>
      <c r="BH333" s="297"/>
      <c r="BI333" s="297"/>
      <c r="BJ333" s="297"/>
      <c r="BK333" s="297"/>
      <c r="BL333" s="297"/>
      <c r="BM333" s="297"/>
      <c r="BN333" s="297"/>
      <c r="BO333" s="297"/>
      <c r="BP333" s="297"/>
      <c r="BR333" s="297"/>
      <c r="BS333" s="297"/>
      <c r="BT333" s="297"/>
      <c r="BU333" s="297"/>
      <c r="BV333" s="297"/>
      <c r="BW333" s="297"/>
      <c r="BX333" s="297"/>
      <c r="DK333" s="278"/>
      <c r="DL333" s="278"/>
      <c r="DM333" s="278"/>
      <c r="DN333" s="278"/>
      <c r="DO333" s="278"/>
      <c r="DP333" s="278"/>
      <c r="DQ333" s="278"/>
      <c r="DR333" s="278"/>
      <c r="DS333" s="278"/>
    </row>
    <row r="334" ht="15.75" customHeight="1">
      <c r="A334" s="281"/>
      <c r="B334" s="281"/>
      <c r="C334" s="281"/>
      <c r="D334" s="271"/>
      <c r="E334" s="281"/>
      <c r="F334" s="281"/>
      <c r="G334" s="281"/>
      <c r="H334" s="281"/>
      <c r="I334" s="281"/>
      <c r="J334" s="281"/>
      <c r="K334" s="281"/>
      <c r="L334" s="281"/>
      <c r="M334" s="281"/>
      <c r="N334" s="281"/>
      <c r="O334" s="281"/>
      <c r="P334" s="281"/>
      <c r="Q334" s="281"/>
      <c r="R334" s="281"/>
      <c r="S334" s="281"/>
      <c r="T334" s="281"/>
      <c r="U334" s="281"/>
      <c r="V334" s="281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97"/>
      <c r="AJ334" s="297"/>
      <c r="AK334" s="297"/>
      <c r="AL334" s="297"/>
      <c r="AM334" s="297"/>
      <c r="AN334" s="297"/>
      <c r="AO334" s="297"/>
      <c r="AP334" s="297"/>
      <c r="AQ334" s="297"/>
      <c r="AR334" s="297"/>
      <c r="BD334" s="297"/>
      <c r="BE334" s="297"/>
      <c r="BF334" s="297"/>
      <c r="BH334" s="297"/>
      <c r="BI334" s="297"/>
      <c r="BJ334" s="297"/>
      <c r="BK334" s="297"/>
      <c r="BL334" s="297"/>
      <c r="BM334" s="297"/>
      <c r="BN334" s="297"/>
      <c r="BO334" s="297"/>
      <c r="BP334" s="297"/>
      <c r="BR334" s="297"/>
      <c r="BS334" s="297"/>
      <c r="BT334" s="297"/>
      <c r="BU334" s="297"/>
      <c r="BV334" s="297"/>
      <c r="BW334" s="297"/>
      <c r="BX334" s="297"/>
      <c r="DK334" s="278"/>
      <c r="DL334" s="278"/>
      <c r="DM334" s="278"/>
      <c r="DN334" s="278"/>
      <c r="DO334" s="278"/>
      <c r="DP334" s="278"/>
      <c r="DQ334" s="278"/>
      <c r="DR334" s="278"/>
      <c r="DS334" s="278"/>
    </row>
    <row r="335" ht="15.75" customHeight="1">
      <c r="A335" s="281"/>
      <c r="B335" s="281"/>
      <c r="C335" s="281"/>
      <c r="D335" s="271"/>
      <c r="E335" s="281"/>
      <c r="F335" s="281"/>
      <c r="G335" s="281"/>
      <c r="H335" s="281"/>
      <c r="I335" s="281"/>
      <c r="J335" s="281"/>
      <c r="K335" s="281"/>
      <c r="L335" s="281"/>
      <c r="M335" s="281"/>
      <c r="N335" s="281"/>
      <c r="O335" s="281"/>
      <c r="P335" s="281"/>
      <c r="Q335" s="281"/>
      <c r="R335" s="281"/>
      <c r="S335" s="281"/>
      <c r="T335" s="281"/>
      <c r="U335" s="281"/>
      <c r="V335" s="281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97"/>
      <c r="AJ335" s="297"/>
      <c r="AK335" s="297"/>
      <c r="AL335" s="297"/>
      <c r="AM335" s="297"/>
      <c r="AN335" s="297"/>
      <c r="AO335" s="297"/>
      <c r="AP335" s="297"/>
      <c r="AQ335" s="297"/>
      <c r="AR335" s="297"/>
      <c r="BD335" s="297"/>
      <c r="BE335" s="297"/>
      <c r="BF335" s="297"/>
      <c r="BH335" s="297"/>
      <c r="BI335" s="297"/>
      <c r="BJ335" s="297"/>
      <c r="BK335" s="297"/>
      <c r="BL335" s="297"/>
      <c r="BM335" s="297"/>
      <c r="BN335" s="297"/>
      <c r="BO335" s="297"/>
      <c r="BP335" s="297"/>
      <c r="BR335" s="297"/>
      <c r="BS335" s="297"/>
      <c r="BT335" s="297"/>
      <c r="BU335" s="297"/>
      <c r="BV335" s="297"/>
      <c r="BW335" s="297"/>
      <c r="BX335" s="297"/>
      <c r="DK335" s="278"/>
      <c r="DL335" s="278"/>
      <c r="DM335" s="278"/>
      <c r="DN335" s="278"/>
      <c r="DO335" s="278"/>
      <c r="DP335" s="278"/>
      <c r="DQ335" s="278"/>
      <c r="DR335" s="278"/>
      <c r="DS335" s="278"/>
    </row>
    <row r="336" ht="15.75" customHeight="1">
      <c r="A336" s="281"/>
      <c r="B336" s="281"/>
      <c r="C336" s="281"/>
      <c r="D336" s="271"/>
      <c r="E336" s="281"/>
      <c r="F336" s="281"/>
      <c r="G336" s="281"/>
      <c r="H336" s="281"/>
      <c r="I336" s="281"/>
      <c r="J336" s="281"/>
      <c r="K336" s="281"/>
      <c r="L336" s="281"/>
      <c r="M336" s="281"/>
      <c r="N336" s="281"/>
      <c r="O336" s="281"/>
      <c r="P336" s="281"/>
      <c r="Q336" s="281"/>
      <c r="R336" s="281"/>
      <c r="S336" s="281"/>
      <c r="T336" s="281"/>
      <c r="U336" s="281"/>
      <c r="V336" s="281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97"/>
      <c r="AJ336" s="297"/>
      <c r="AK336" s="297"/>
      <c r="AL336" s="297"/>
      <c r="AM336" s="297"/>
      <c r="AN336" s="297"/>
      <c r="AO336" s="297"/>
      <c r="AP336" s="297"/>
      <c r="AQ336" s="297"/>
      <c r="AR336" s="297"/>
      <c r="BD336" s="297"/>
      <c r="BE336" s="297"/>
      <c r="BF336" s="297"/>
      <c r="BH336" s="297"/>
      <c r="BI336" s="297"/>
      <c r="BJ336" s="297"/>
      <c r="BK336" s="297"/>
      <c r="BL336" s="297"/>
      <c r="BM336" s="297"/>
      <c r="BN336" s="297"/>
      <c r="BO336" s="297"/>
      <c r="BP336" s="297"/>
      <c r="BR336" s="297"/>
      <c r="BS336" s="297"/>
      <c r="BT336" s="297"/>
      <c r="BU336" s="297"/>
      <c r="BV336" s="297"/>
      <c r="BW336" s="297"/>
      <c r="BX336" s="297"/>
      <c r="DK336" s="278"/>
      <c r="DL336" s="278"/>
      <c r="DM336" s="278"/>
      <c r="DN336" s="278"/>
      <c r="DO336" s="278"/>
      <c r="DP336" s="278"/>
      <c r="DQ336" s="278"/>
      <c r="DR336" s="278"/>
      <c r="DS336" s="278"/>
    </row>
    <row r="337" ht="15.75" customHeight="1">
      <c r="A337" s="281"/>
      <c r="B337" s="281"/>
      <c r="C337" s="281"/>
      <c r="D337" s="271"/>
      <c r="E337" s="281"/>
      <c r="F337" s="281"/>
      <c r="G337" s="281"/>
      <c r="H337" s="281"/>
      <c r="I337" s="281"/>
      <c r="J337" s="281"/>
      <c r="K337" s="281"/>
      <c r="L337" s="281"/>
      <c r="M337" s="281"/>
      <c r="N337" s="281"/>
      <c r="O337" s="281"/>
      <c r="P337" s="281"/>
      <c r="Q337" s="281"/>
      <c r="R337" s="281"/>
      <c r="S337" s="281"/>
      <c r="T337" s="281"/>
      <c r="U337" s="281"/>
      <c r="V337" s="281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97"/>
      <c r="AJ337" s="297"/>
      <c r="AK337" s="297"/>
      <c r="AL337" s="297"/>
      <c r="AM337" s="297"/>
      <c r="AN337" s="297"/>
      <c r="AO337" s="297"/>
      <c r="AP337" s="297"/>
      <c r="AQ337" s="297"/>
      <c r="AR337" s="297"/>
      <c r="BD337" s="297"/>
      <c r="BE337" s="297"/>
      <c r="BF337" s="297"/>
      <c r="BH337" s="297"/>
      <c r="BI337" s="297"/>
      <c r="BJ337" s="297"/>
      <c r="BK337" s="297"/>
      <c r="BL337" s="297"/>
      <c r="BM337" s="297"/>
      <c r="BN337" s="297"/>
      <c r="BO337" s="297"/>
      <c r="BP337" s="297"/>
      <c r="BR337" s="297"/>
      <c r="BS337" s="297"/>
      <c r="BT337" s="297"/>
      <c r="BU337" s="297"/>
      <c r="BV337" s="297"/>
      <c r="BW337" s="297"/>
      <c r="BX337" s="297"/>
      <c r="DK337" s="278"/>
      <c r="DL337" s="278"/>
      <c r="DM337" s="278"/>
      <c r="DN337" s="278"/>
      <c r="DO337" s="278"/>
      <c r="DP337" s="278"/>
      <c r="DQ337" s="278"/>
      <c r="DR337" s="278"/>
      <c r="DS337" s="278"/>
    </row>
    <row r="338" ht="15.75" customHeight="1">
      <c r="A338" s="281"/>
      <c r="B338" s="281"/>
      <c r="C338" s="281"/>
      <c r="D338" s="271"/>
      <c r="E338" s="281"/>
      <c r="F338" s="281"/>
      <c r="G338" s="281"/>
      <c r="H338" s="281"/>
      <c r="I338" s="281"/>
      <c r="J338" s="281"/>
      <c r="K338" s="281"/>
      <c r="L338" s="281"/>
      <c r="M338" s="281"/>
      <c r="N338" s="281"/>
      <c r="O338" s="281"/>
      <c r="P338" s="281"/>
      <c r="Q338" s="281"/>
      <c r="R338" s="281"/>
      <c r="S338" s="281"/>
      <c r="T338" s="281"/>
      <c r="U338" s="281"/>
      <c r="V338" s="281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97"/>
      <c r="AJ338" s="297"/>
      <c r="AK338" s="297"/>
      <c r="AL338" s="297"/>
      <c r="AM338" s="297"/>
      <c r="AN338" s="297"/>
      <c r="AO338" s="297"/>
      <c r="AP338" s="297"/>
      <c r="AQ338" s="297"/>
      <c r="AR338" s="297"/>
      <c r="BD338" s="297"/>
      <c r="BE338" s="297"/>
      <c r="BF338" s="297"/>
      <c r="BH338" s="297"/>
      <c r="BI338" s="297"/>
      <c r="BJ338" s="297"/>
      <c r="BK338" s="297"/>
      <c r="BL338" s="297"/>
      <c r="BM338" s="297"/>
      <c r="BN338" s="297"/>
      <c r="BO338" s="297"/>
      <c r="BP338" s="297"/>
      <c r="BR338" s="297"/>
      <c r="BS338" s="297"/>
      <c r="BT338" s="297"/>
      <c r="BU338" s="297"/>
      <c r="BV338" s="297"/>
      <c r="BW338" s="297"/>
      <c r="BX338" s="297"/>
      <c r="DK338" s="278"/>
      <c r="DL338" s="278"/>
      <c r="DM338" s="278"/>
      <c r="DN338" s="278"/>
      <c r="DO338" s="278"/>
      <c r="DP338" s="278"/>
      <c r="DQ338" s="278"/>
      <c r="DR338" s="278"/>
      <c r="DS338" s="278"/>
    </row>
    <row r="339" ht="15.75" customHeight="1">
      <c r="A339" s="281"/>
      <c r="B339" s="281"/>
      <c r="C339" s="281"/>
      <c r="D339" s="271"/>
      <c r="E339" s="281"/>
      <c r="F339" s="281"/>
      <c r="G339" s="281"/>
      <c r="H339" s="281"/>
      <c r="I339" s="281"/>
      <c r="J339" s="281"/>
      <c r="K339" s="281"/>
      <c r="L339" s="281"/>
      <c r="M339" s="281"/>
      <c r="N339" s="281"/>
      <c r="O339" s="281"/>
      <c r="P339" s="281"/>
      <c r="Q339" s="281"/>
      <c r="R339" s="281"/>
      <c r="S339" s="281"/>
      <c r="T339" s="281"/>
      <c r="U339" s="281"/>
      <c r="V339" s="281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  <c r="AG339" s="276"/>
      <c r="AH339" s="276"/>
      <c r="AI339" s="297"/>
      <c r="AJ339" s="297"/>
      <c r="AK339" s="297"/>
      <c r="AL339" s="297"/>
      <c r="AM339" s="297"/>
      <c r="AN339" s="297"/>
      <c r="AO339" s="297"/>
      <c r="AP339" s="297"/>
      <c r="AQ339" s="297"/>
      <c r="AR339" s="297"/>
      <c r="BD339" s="297"/>
      <c r="BE339" s="297"/>
      <c r="BF339" s="297"/>
      <c r="BH339" s="297"/>
      <c r="BI339" s="297"/>
      <c r="BJ339" s="297"/>
      <c r="BK339" s="297"/>
      <c r="BL339" s="297"/>
      <c r="BM339" s="297"/>
      <c r="BN339" s="297"/>
      <c r="BO339" s="297"/>
      <c r="BP339" s="297"/>
      <c r="BR339" s="297"/>
      <c r="BS339" s="297"/>
      <c r="BT339" s="297"/>
      <c r="BU339" s="297"/>
      <c r="BV339" s="297"/>
      <c r="BW339" s="297"/>
      <c r="BX339" s="297"/>
      <c r="DK339" s="278"/>
      <c r="DL339" s="278"/>
      <c r="DM339" s="278"/>
      <c r="DN339" s="278"/>
      <c r="DO339" s="278"/>
      <c r="DP339" s="278"/>
      <c r="DQ339" s="278"/>
      <c r="DR339" s="278"/>
      <c r="DS339" s="278"/>
    </row>
    <row r="340" ht="15.75" customHeight="1"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  <c r="AG340" s="276"/>
      <c r="AH340" s="276"/>
      <c r="AI340" s="297"/>
      <c r="AJ340" s="297"/>
      <c r="AK340" s="297"/>
      <c r="AL340" s="297"/>
      <c r="AM340" s="297"/>
      <c r="AN340" s="297"/>
      <c r="AO340" s="297"/>
      <c r="AP340" s="297"/>
      <c r="AQ340" s="297"/>
      <c r="AR340" s="297"/>
      <c r="BD340" s="297"/>
      <c r="BE340" s="297"/>
      <c r="BF340" s="297"/>
      <c r="BH340" s="297"/>
      <c r="BI340" s="297"/>
      <c r="BJ340" s="297"/>
      <c r="BK340" s="297"/>
      <c r="BL340" s="297"/>
      <c r="BM340" s="297"/>
      <c r="BN340" s="297"/>
      <c r="BO340" s="297"/>
      <c r="BP340" s="297"/>
      <c r="BR340" s="297"/>
      <c r="BS340" s="297"/>
      <c r="BT340" s="297"/>
      <c r="BU340" s="297"/>
      <c r="BV340" s="297"/>
      <c r="BW340" s="297"/>
      <c r="BX340" s="297"/>
      <c r="DK340" s="278"/>
      <c r="DL340" s="278"/>
      <c r="DM340" s="278"/>
      <c r="DN340" s="278"/>
      <c r="DO340" s="278"/>
      <c r="DP340" s="278"/>
      <c r="DQ340" s="278"/>
      <c r="DR340" s="278"/>
      <c r="DS340" s="278"/>
    </row>
    <row r="341" ht="15.75" customHeight="1"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  <c r="AG341" s="276"/>
      <c r="AH341" s="276"/>
      <c r="AI341" s="297"/>
      <c r="AJ341" s="297"/>
      <c r="AK341" s="297"/>
      <c r="AL341" s="297"/>
      <c r="AM341" s="297"/>
      <c r="AN341" s="297"/>
      <c r="AO341" s="297"/>
      <c r="AP341" s="297"/>
      <c r="AQ341" s="297"/>
      <c r="AR341" s="297"/>
      <c r="BD341" s="297"/>
      <c r="BE341" s="297"/>
      <c r="BF341" s="297"/>
      <c r="BH341" s="297"/>
      <c r="BI341" s="297"/>
      <c r="BJ341" s="297"/>
      <c r="BK341" s="297"/>
      <c r="BL341" s="297"/>
      <c r="BM341" s="297"/>
      <c r="BN341" s="297"/>
      <c r="BO341" s="297"/>
      <c r="BP341" s="297"/>
      <c r="BR341" s="297"/>
      <c r="BS341" s="297"/>
      <c r="BT341" s="297"/>
      <c r="BU341" s="297"/>
      <c r="BV341" s="297"/>
      <c r="BW341" s="297"/>
      <c r="BX341" s="297"/>
      <c r="DK341" s="278"/>
      <c r="DL341" s="278"/>
      <c r="DM341" s="278"/>
      <c r="DN341" s="278"/>
      <c r="DO341" s="278"/>
      <c r="DP341" s="278"/>
      <c r="DQ341" s="278"/>
      <c r="DR341" s="278"/>
      <c r="DS341" s="278"/>
    </row>
    <row r="342" ht="15.75" customHeight="1"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  <c r="AG342" s="276"/>
      <c r="AH342" s="276"/>
      <c r="AI342" s="297"/>
      <c r="AJ342" s="297"/>
      <c r="AK342" s="297"/>
      <c r="AL342" s="297"/>
      <c r="AM342" s="297"/>
      <c r="AN342" s="297"/>
      <c r="AO342" s="297"/>
      <c r="AP342" s="297"/>
      <c r="AQ342" s="297"/>
      <c r="AR342" s="297"/>
      <c r="BD342" s="297"/>
      <c r="BE342" s="297"/>
      <c r="BF342" s="297"/>
      <c r="BH342" s="297"/>
      <c r="BI342" s="297"/>
      <c r="BJ342" s="297"/>
      <c r="BK342" s="297"/>
      <c r="BL342" s="297"/>
      <c r="BM342" s="297"/>
      <c r="BN342" s="297"/>
      <c r="BO342" s="297"/>
      <c r="BP342" s="297"/>
      <c r="BR342" s="297"/>
      <c r="BS342" s="297"/>
      <c r="BT342" s="297"/>
      <c r="BU342" s="297"/>
      <c r="BV342" s="297"/>
      <c r="BW342" s="297"/>
      <c r="BX342" s="297"/>
      <c r="DK342" s="278"/>
      <c r="DL342" s="278"/>
      <c r="DM342" s="278"/>
      <c r="DN342" s="278"/>
      <c r="DO342" s="278"/>
      <c r="DP342" s="278"/>
      <c r="DQ342" s="278"/>
      <c r="DR342" s="278"/>
      <c r="DS342" s="278"/>
    </row>
    <row r="343" ht="15.75" customHeight="1"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  <c r="AG343" s="276"/>
      <c r="AH343" s="276"/>
      <c r="AI343" s="297"/>
      <c r="AJ343" s="297"/>
      <c r="AK343" s="297"/>
      <c r="AL343" s="297"/>
      <c r="AM343" s="297"/>
      <c r="AN343" s="297"/>
      <c r="AO343" s="297"/>
      <c r="AP343" s="297"/>
      <c r="AQ343" s="297"/>
      <c r="AR343" s="297"/>
      <c r="BD343" s="297"/>
      <c r="BE343" s="297"/>
      <c r="BF343" s="297"/>
      <c r="BH343" s="297"/>
      <c r="BI343" s="297"/>
      <c r="BJ343" s="297"/>
      <c r="BK343" s="297"/>
      <c r="BL343" s="297"/>
      <c r="BM343" s="297"/>
      <c r="BN343" s="297"/>
      <c r="BO343" s="297"/>
      <c r="BP343" s="297"/>
      <c r="BR343" s="297"/>
      <c r="BS343" s="297"/>
      <c r="BT343" s="297"/>
      <c r="BU343" s="297"/>
      <c r="BV343" s="297"/>
      <c r="BW343" s="297"/>
      <c r="BX343" s="297"/>
      <c r="DK343" s="278"/>
      <c r="DL343" s="278"/>
      <c r="DM343" s="278"/>
      <c r="DN343" s="278"/>
      <c r="DO343" s="278"/>
      <c r="DP343" s="278"/>
      <c r="DQ343" s="278"/>
      <c r="DR343" s="278"/>
      <c r="DS343" s="278"/>
    </row>
    <row r="344" ht="15.75" customHeight="1"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  <c r="AG344" s="276"/>
      <c r="AH344" s="276"/>
      <c r="AI344" s="297"/>
      <c r="AJ344" s="297"/>
      <c r="AK344" s="297"/>
      <c r="AL344" s="297"/>
      <c r="AM344" s="297"/>
      <c r="AN344" s="297"/>
      <c r="AO344" s="297"/>
      <c r="AP344" s="297"/>
      <c r="AQ344" s="297"/>
      <c r="AR344" s="297"/>
      <c r="BD344" s="297"/>
      <c r="BE344" s="297"/>
      <c r="BF344" s="297"/>
      <c r="BH344" s="297"/>
      <c r="BI344" s="297"/>
      <c r="BJ344" s="297"/>
      <c r="BK344" s="297"/>
      <c r="BL344" s="297"/>
      <c r="BM344" s="297"/>
      <c r="BN344" s="297"/>
      <c r="BO344" s="297"/>
      <c r="BP344" s="297"/>
      <c r="BR344" s="297"/>
      <c r="BS344" s="297"/>
      <c r="BT344" s="297"/>
      <c r="BU344" s="297"/>
      <c r="BV344" s="297"/>
      <c r="BW344" s="297"/>
      <c r="BX344" s="297"/>
      <c r="DK344" s="278"/>
      <c r="DL344" s="278"/>
      <c r="DM344" s="278"/>
      <c r="DN344" s="278"/>
      <c r="DO344" s="278"/>
      <c r="DP344" s="278"/>
      <c r="DQ344" s="278"/>
      <c r="DR344" s="278"/>
      <c r="DS344" s="278"/>
    </row>
    <row r="345" ht="15.75" customHeight="1"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  <c r="AG345" s="276"/>
      <c r="AH345" s="276"/>
      <c r="AI345" s="297"/>
      <c r="AJ345" s="297"/>
      <c r="AK345" s="297"/>
      <c r="AL345" s="297"/>
      <c r="AM345" s="297"/>
      <c r="AN345" s="297"/>
      <c r="AO345" s="297"/>
      <c r="AP345" s="297"/>
      <c r="AQ345" s="297"/>
      <c r="AR345" s="297"/>
      <c r="BD345" s="297"/>
      <c r="BE345" s="297"/>
      <c r="BF345" s="297"/>
      <c r="BH345" s="297"/>
      <c r="BI345" s="297"/>
      <c r="BJ345" s="297"/>
      <c r="BK345" s="297"/>
      <c r="BL345" s="297"/>
      <c r="BM345" s="297"/>
      <c r="BN345" s="297"/>
      <c r="BO345" s="297"/>
      <c r="BP345" s="297"/>
      <c r="BR345" s="297"/>
      <c r="BS345" s="297"/>
      <c r="BT345" s="297"/>
      <c r="BU345" s="297"/>
      <c r="BV345" s="297"/>
      <c r="BW345" s="297"/>
      <c r="BX345" s="297"/>
      <c r="DK345" s="278"/>
      <c r="DL345" s="278"/>
      <c r="DM345" s="278"/>
      <c r="DN345" s="278"/>
      <c r="DO345" s="278"/>
      <c r="DP345" s="278"/>
      <c r="DQ345" s="278"/>
      <c r="DR345" s="278"/>
      <c r="DS345" s="278"/>
    </row>
    <row r="346" ht="15.75" customHeight="1"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  <c r="AG346" s="276"/>
      <c r="AH346" s="276"/>
      <c r="AI346" s="297"/>
      <c r="AJ346" s="297"/>
      <c r="AK346" s="297"/>
      <c r="AL346" s="297"/>
      <c r="AM346" s="297"/>
      <c r="AN346" s="297"/>
      <c r="AO346" s="297"/>
      <c r="AP346" s="297"/>
      <c r="AQ346" s="297"/>
      <c r="AR346" s="297"/>
      <c r="BD346" s="297"/>
      <c r="BE346" s="297"/>
      <c r="BF346" s="297"/>
      <c r="BH346" s="297"/>
      <c r="BI346" s="297"/>
      <c r="BJ346" s="297"/>
      <c r="BK346" s="297"/>
      <c r="BL346" s="297"/>
      <c r="BM346" s="297"/>
      <c r="BN346" s="297"/>
      <c r="BO346" s="297"/>
      <c r="BP346" s="297"/>
      <c r="BR346" s="297"/>
      <c r="BS346" s="297"/>
      <c r="BT346" s="297"/>
      <c r="BU346" s="297"/>
      <c r="BV346" s="297"/>
      <c r="BW346" s="297"/>
      <c r="BX346" s="297"/>
      <c r="DK346" s="278"/>
      <c r="DL346" s="278"/>
      <c r="DM346" s="278"/>
      <c r="DN346" s="278"/>
      <c r="DO346" s="278"/>
      <c r="DP346" s="278"/>
      <c r="DQ346" s="278"/>
      <c r="DR346" s="278"/>
      <c r="DS346" s="278"/>
    </row>
    <row r="347" ht="15.75" customHeight="1"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  <c r="AG347" s="276"/>
      <c r="AH347" s="276"/>
      <c r="AI347" s="297"/>
      <c r="AJ347" s="297"/>
      <c r="AK347" s="297"/>
      <c r="AL347" s="297"/>
      <c r="AM347" s="297"/>
      <c r="AN347" s="297"/>
      <c r="AO347" s="297"/>
      <c r="AP347" s="297"/>
      <c r="AQ347" s="297"/>
      <c r="AR347" s="297"/>
      <c r="BD347" s="297"/>
      <c r="BE347" s="297"/>
      <c r="BF347" s="297"/>
      <c r="BH347" s="297"/>
      <c r="BI347" s="297"/>
      <c r="BJ347" s="297"/>
      <c r="BK347" s="297"/>
      <c r="BL347" s="297"/>
      <c r="BM347" s="297"/>
      <c r="BN347" s="297"/>
      <c r="BO347" s="297"/>
      <c r="BP347" s="297"/>
      <c r="BR347" s="297"/>
      <c r="BS347" s="297"/>
      <c r="BT347" s="297"/>
      <c r="BU347" s="297"/>
      <c r="BV347" s="297"/>
      <c r="BW347" s="297"/>
      <c r="BX347" s="297"/>
      <c r="DK347" s="278"/>
      <c r="DL347" s="278"/>
      <c r="DM347" s="278"/>
      <c r="DN347" s="278"/>
      <c r="DO347" s="278"/>
      <c r="DP347" s="278"/>
      <c r="DQ347" s="278"/>
      <c r="DR347" s="278"/>
      <c r="DS347" s="278"/>
    </row>
    <row r="348" ht="15.75" customHeight="1"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  <c r="AG348" s="276"/>
      <c r="AH348" s="276"/>
      <c r="AI348" s="297"/>
      <c r="AJ348" s="297"/>
      <c r="AK348" s="297"/>
      <c r="AL348" s="297"/>
      <c r="AM348" s="297"/>
      <c r="AN348" s="297"/>
      <c r="AO348" s="297"/>
      <c r="AP348" s="297"/>
      <c r="AQ348" s="297"/>
      <c r="AR348" s="297"/>
      <c r="BD348" s="297"/>
      <c r="BE348" s="297"/>
      <c r="BF348" s="297"/>
      <c r="BH348" s="297"/>
      <c r="BI348" s="297"/>
      <c r="BJ348" s="297"/>
      <c r="BK348" s="297"/>
      <c r="BL348" s="297"/>
      <c r="BM348" s="297"/>
      <c r="BN348" s="297"/>
      <c r="BO348" s="297"/>
      <c r="BP348" s="297"/>
      <c r="BR348" s="297"/>
      <c r="BS348" s="297"/>
      <c r="BT348" s="297"/>
      <c r="BU348" s="297"/>
      <c r="BV348" s="297"/>
      <c r="BW348" s="297"/>
      <c r="BX348" s="297"/>
      <c r="DK348" s="278"/>
      <c r="DL348" s="278"/>
      <c r="DM348" s="278"/>
      <c r="DN348" s="278"/>
      <c r="DO348" s="278"/>
      <c r="DP348" s="278"/>
      <c r="DQ348" s="278"/>
      <c r="DR348" s="278"/>
      <c r="DS348" s="278"/>
    </row>
    <row r="349" ht="15.75" customHeight="1"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  <c r="AG349" s="276"/>
      <c r="AH349" s="276"/>
      <c r="AI349" s="297"/>
      <c r="AJ349" s="297"/>
      <c r="AK349" s="297"/>
      <c r="AL349" s="297"/>
      <c r="AM349" s="297"/>
      <c r="AN349" s="297"/>
      <c r="AO349" s="297"/>
      <c r="AP349" s="297"/>
      <c r="AQ349" s="297"/>
      <c r="AR349" s="297"/>
      <c r="BD349" s="297"/>
      <c r="BE349" s="297"/>
      <c r="BF349" s="297"/>
      <c r="BH349" s="297"/>
      <c r="BI349" s="297"/>
      <c r="BJ349" s="297"/>
      <c r="BK349" s="297"/>
      <c r="BL349" s="297"/>
      <c r="BM349" s="297"/>
      <c r="BN349" s="297"/>
      <c r="BO349" s="297"/>
      <c r="BP349" s="297"/>
      <c r="BR349" s="297"/>
      <c r="BS349" s="297"/>
      <c r="BT349" s="297"/>
      <c r="BU349" s="297"/>
      <c r="BV349" s="297"/>
      <c r="BW349" s="297"/>
      <c r="BX349" s="297"/>
      <c r="DK349" s="278"/>
      <c r="DL349" s="278"/>
      <c r="DM349" s="278"/>
      <c r="DN349" s="278"/>
      <c r="DO349" s="278"/>
      <c r="DP349" s="278"/>
      <c r="DQ349" s="278"/>
      <c r="DR349" s="278"/>
      <c r="DS349" s="278"/>
    </row>
    <row r="350" ht="15.75" customHeight="1"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  <c r="AG350" s="276"/>
      <c r="AH350" s="276"/>
      <c r="AI350" s="297"/>
      <c r="AJ350" s="297"/>
      <c r="AK350" s="297"/>
      <c r="AL350" s="297"/>
      <c r="AM350" s="297"/>
      <c r="AN350" s="297"/>
      <c r="AO350" s="297"/>
      <c r="AP350" s="297"/>
      <c r="AQ350" s="297"/>
      <c r="AR350" s="297"/>
      <c r="BD350" s="297"/>
      <c r="BE350" s="297"/>
      <c r="BF350" s="297"/>
      <c r="BH350" s="297"/>
      <c r="BI350" s="297"/>
      <c r="BJ350" s="297"/>
      <c r="BK350" s="297"/>
      <c r="BL350" s="297"/>
      <c r="BM350" s="297"/>
      <c r="BN350" s="297"/>
      <c r="BO350" s="297"/>
      <c r="BP350" s="297"/>
      <c r="BR350" s="297"/>
      <c r="BS350" s="297"/>
      <c r="BT350" s="297"/>
      <c r="BU350" s="297"/>
      <c r="BV350" s="297"/>
      <c r="BW350" s="297"/>
      <c r="BX350" s="297"/>
      <c r="DK350" s="278"/>
      <c r="DL350" s="278"/>
      <c r="DM350" s="278"/>
      <c r="DN350" s="278"/>
      <c r="DO350" s="278"/>
      <c r="DP350" s="278"/>
      <c r="DQ350" s="278"/>
      <c r="DR350" s="278"/>
      <c r="DS350" s="278"/>
    </row>
    <row r="351" ht="15.75" customHeight="1"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  <c r="AG351" s="276"/>
      <c r="AH351" s="276"/>
      <c r="AI351" s="297"/>
      <c r="AJ351" s="297"/>
      <c r="AK351" s="297"/>
      <c r="AL351" s="297"/>
      <c r="AM351" s="297"/>
      <c r="AN351" s="297"/>
      <c r="AO351" s="297"/>
      <c r="AP351" s="297"/>
      <c r="AQ351" s="297"/>
      <c r="AR351" s="297"/>
      <c r="BD351" s="297"/>
      <c r="BE351" s="297"/>
      <c r="BF351" s="297"/>
      <c r="BH351" s="297"/>
      <c r="BI351" s="297"/>
      <c r="BJ351" s="297"/>
      <c r="BK351" s="297"/>
      <c r="BL351" s="297"/>
      <c r="BM351" s="297"/>
      <c r="BN351" s="297"/>
      <c r="BO351" s="297"/>
      <c r="BP351" s="297"/>
      <c r="BR351" s="297"/>
      <c r="BS351" s="297"/>
      <c r="BT351" s="297"/>
      <c r="BU351" s="297"/>
      <c r="BV351" s="297"/>
      <c r="BW351" s="297"/>
      <c r="BX351" s="297"/>
      <c r="DK351" s="278"/>
      <c r="DL351" s="278"/>
      <c r="DM351" s="278"/>
      <c r="DN351" s="278"/>
      <c r="DO351" s="278"/>
      <c r="DP351" s="278"/>
      <c r="DQ351" s="278"/>
      <c r="DR351" s="278"/>
      <c r="DS351" s="278"/>
    </row>
    <row r="352" ht="15.75" customHeight="1"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  <c r="AG352" s="276"/>
      <c r="AH352" s="276"/>
      <c r="AI352" s="297"/>
      <c r="AJ352" s="297"/>
      <c r="AK352" s="297"/>
      <c r="AL352" s="297"/>
      <c r="AM352" s="297"/>
      <c r="AN352" s="297"/>
      <c r="AO352" s="297"/>
      <c r="AP352" s="297"/>
      <c r="AQ352" s="297"/>
      <c r="AR352" s="297"/>
      <c r="BD352" s="297"/>
      <c r="BE352" s="297"/>
      <c r="BF352" s="297"/>
      <c r="BH352" s="297"/>
      <c r="BI352" s="297"/>
      <c r="BJ352" s="297"/>
      <c r="BK352" s="297"/>
      <c r="BL352" s="297"/>
      <c r="BM352" s="297"/>
      <c r="BN352" s="297"/>
      <c r="BO352" s="297"/>
      <c r="BP352" s="297"/>
      <c r="BR352" s="297"/>
      <c r="BS352" s="297"/>
      <c r="BT352" s="297"/>
      <c r="BU352" s="297"/>
      <c r="BV352" s="297"/>
      <c r="BW352" s="297"/>
      <c r="BX352" s="297"/>
      <c r="DK352" s="278"/>
      <c r="DL352" s="278"/>
      <c r="DM352" s="278"/>
      <c r="DN352" s="278"/>
      <c r="DO352" s="278"/>
      <c r="DP352" s="278"/>
      <c r="DQ352" s="278"/>
      <c r="DR352" s="278"/>
      <c r="DS352" s="278"/>
    </row>
    <row r="353" ht="15.75" customHeight="1"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  <c r="AG353" s="276"/>
      <c r="AH353" s="276"/>
      <c r="AI353" s="297"/>
      <c r="AJ353" s="297"/>
      <c r="AK353" s="297"/>
      <c r="AL353" s="297"/>
      <c r="AM353" s="297"/>
      <c r="AN353" s="297"/>
      <c r="AO353" s="297"/>
      <c r="AP353" s="297"/>
      <c r="AQ353" s="297"/>
      <c r="AR353" s="297"/>
      <c r="BD353" s="297"/>
      <c r="BE353" s="297"/>
      <c r="BF353" s="297"/>
      <c r="BH353" s="297"/>
      <c r="BI353" s="297"/>
      <c r="BJ353" s="297"/>
      <c r="BK353" s="297"/>
      <c r="BL353" s="297"/>
      <c r="BM353" s="297"/>
      <c r="BN353" s="297"/>
      <c r="BO353" s="297"/>
      <c r="BP353" s="297"/>
      <c r="BR353" s="297"/>
      <c r="BS353" s="297"/>
      <c r="BT353" s="297"/>
      <c r="BU353" s="297"/>
      <c r="BV353" s="297"/>
      <c r="BW353" s="297"/>
      <c r="BX353" s="297"/>
      <c r="DK353" s="278"/>
      <c r="DL353" s="278"/>
      <c r="DM353" s="278"/>
      <c r="DN353" s="278"/>
      <c r="DO353" s="278"/>
      <c r="DP353" s="278"/>
      <c r="DQ353" s="278"/>
      <c r="DR353" s="278"/>
      <c r="DS353" s="278"/>
    </row>
    <row r="354" ht="15.75" customHeight="1"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  <c r="AG354" s="276"/>
      <c r="AH354" s="276"/>
      <c r="AI354" s="297"/>
      <c r="AJ354" s="297"/>
      <c r="AK354" s="297"/>
      <c r="AL354" s="297"/>
      <c r="AM354" s="297"/>
      <c r="AN354" s="297"/>
      <c r="AO354" s="297"/>
      <c r="AP354" s="297"/>
      <c r="AQ354" s="297"/>
      <c r="AR354" s="297"/>
      <c r="BD354" s="297"/>
      <c r="BE354" s="297"/>
      <c r="BF354" s="297"/>
      <c r="BH354" s="297"/>
      <c r="BI354" s="297"/>
      <c r="BJ354" s="297"/>
      <c r="BK354" s="297"/>
      <c r="BL354" s="297"/>
      <c r="BM354" s="297"/>
      <c r="BN354" s="297"/>
      <c r="BO354" s="297"/>
      <c r="BP354" s="297"/>
      <c r="BR354" s="297"/>
      <c r="BS354" s="297"/>
      <c r="BT354" s="297"/>
      <c r="BU354" s="297"/>
      <c r="BV354" s="297"/>
      <c r="BW354" s="297"/>
      <c r="BX354" s="297"/>
      <c r="DK354" s="278"/>
      <c r="DL354" s="278"/>
      <c r="DM354" s="278"/>
      <c r="DN354" s="278"/>
      <c r="DO354" s="278"/>
      <c r="DP354" s="278"/>
      <c r="DQ354" s="278"/>
      <c r="DR354" s="278"/>
      <c r="DS354" s="278"/>
    </row>
    <row r="355" ht="15.75" customHeight="1"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  <c r="AG355" s="276"/>
      <c r="AH355" s="276"/>
      <c r="AI355" s="297"/>
      <c r="AJ355" s="297"/>
      <c r="AK355" s="297"/>
      <c r="AL355" s="297"/>
      <c r="AM355" s="297"/>
      <c r="AN355" s="297"/>
      <c r="AO355" s="297"/>
      <c r="AP355" s="297"/>
      <c r="AQ355" s="297"/>
      <c r="AR355" s="297"/>
      <c r="BD355" s="297"/>
      <c r="BE355" s="297"/>
      <c r="BF355" s="297"/>
      <c r="BH355" s="297"/>
      <c r="BI355" s="297"/>
      <c r="BJ355" s="297"/>
      <c r="BK355" s="297"/>
      <c r="BL355" s="297"/>
      <c r="BM355" s="297"/>
      <c r="BN355" s="297"/>
      <c r="BO355" s="297"/>
      <c r="BP355" s="297"/>
      <c r="BR355" s="297"/>
      <c r="BS355" s="297"/>
      <c r="BT355" s="297"/>
      <c r="BU355" s="297"/>
      <c r="BV355" s="297"/>
      <c r="BW355" s="297"/>
      <c r="BX355" s="297"/>
      <c r="DK355" s="278"/>
      <c r="DL355" s="278"/>
      <c r="DM355" s="278"/>
      <c r="DN355" s="278"/>
      <c r="DO355" s="278"/>
      <c r="DP355" s="278"/>
      <c r="DQ355" s="278"/>
      <c r="DR355" s="278"/>
      <c r="DS355" s="278"/>
    </row>
    <row r="356" ht="15.75" customHeight="1"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97"/>
      <c r="AJ356" s="297"/>
      <c r="AK356" s="297"/>
      <c r="AL356" s="297"/>
      <c r="AM356" s="297"/>
      <c r="AN356" s="297"/>
      <c r="AO356" s="297"/>
      <c r="AP356" s="297"/>
      <c r="AQ356" s="297"/>
      <c r="AR356" s="297"/>
      <c r="BD356" s="297"/>
      <c r="BE356" s="297"/>
      <c r="BF356" s="297"/>
      <c r="BH356" s="297"/>
      <c r="BI356" s="297"/>
      <c r="BJ356" s="297"/>
      <c r="BK356" s="297"/>
      <c r="BL356" s="297"/>
      <c r="BM356" s="297"/>
      <c r="BN356" s="297"/>
      <c r="BO356" s="297"/>
      <c r="BP356" s="297"/>
      <c r="BR356" s="297"/>
      <c r="BS356" s="297"/>
      <c r="BT356" s="297"/>
      <c r="BU356" s="297"/>
      <c r="BV356" s="297"/>
      <c r="BW356" s="297"/>
      <c r="BX356" s="297"/>
      <c r="DK356" s="278"/>
      <c r="DL356" s="278"/>
      <c r="DM356" s="278"/>
      <c r="DN356" s="278"/>
      <c r="DO356" s="278"/>
      <c r="DP356" s="278"/>
      <c r="DQ356" s="278"/>
      <c r="DR356" s="278"/>
      <c r="DS356" s="278"/>
    </row>
    <row r="357" ht="15.75" customHeight="1"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97"/>
      <c r="AJ357" s="297"/>
      <c r="AK357" s="297"/>
      <c r="AL357" s="297"/>
      <c r="AM357" s="297"/>
      <c r="AN357" s="297"/>
      <c r="AO357" s="297"/>
      <c r="AP357" s="297"/>
      <c r="AQ357" s="297"/>
      <c r="AR357" s="297"/>
      <c r="BD357" s="297"/>
      <c r="BE357" s="297"/>
      <c r="BF357" s="297"/>
      <c r="BH357" s="297"/>
      <c r="BI357" s="297"/>
      <c r="BJ357" s="297"/>
      <c r="BK357" s="297"/>
      <c r="BL357" s="297"/>
      <c r="BM357" s="297"/>
      <c r="BN357" s="297"/>
      <c r="BO357" s="297"/>
      <c r="BP357" s="297"/>
      <c r="BR357" s="297"/>
      <c r="BS357" s="297"/>
      <c r="BT357" s="297"/>
      <c r="BU357" s="297"/>
      <c r="BV357" s="297"/>
      <c r="BW357" s="297"/>
      <c r="BX357" s="297"/>
      <c r="DK357" s="278"/>
      <c r="DL357" s="278"/>
      <c r="DM357" s="278"/>
      <c r="DN357" s="278"/>
      <c r="DO357" s="278"/>
      <c r="DP357" s="278"/>
      <c r="DQ357" s="278"/>
      <c r="DR357" s="278"/>
      <c r="DS357" s="278"/>
    </row>
    <row r="358" ht="15.75" customHeight="1"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97"/>
      <c r="AJ358" s="297"/>
      <c r="AK358" s="297"/>
      <c r="AL358" s="297"/>
      <c r="AM358" s="297"/>
      <c r="AN358" s="297"/>
      <c r="AO358" s="297"/>
      <c r="AP358" s="297"/>
      <c r="AQ358" s="297"/>
      <c r="AR358" s="297"/>
      <c r="BD358" s="297"/>
      <c r="BE358" s="297"/>
      <c r="BF358" s="297"/>
      <c r="BH358" s="297"/>
      <c r="BI358" s="297"/>
      <c r="BJ358" s="297"/>
      <c r="BK358" s="297"/>
      <c r="BL358" s="297"/>
      <c r="BM358" s="297"/>
      <c r="BN358" s="297"/>
      <c r="BO358" s="297"/>
      <c r="BP358" s="297"/>
      <c r="BR358" s="297"/>
      <c r="BS358" s="297"/>
      <c r="BT358" s="297"/>
      <c r="BU358" s="297"/>
      <c r="BV358" s="297"/>
      <c r="BW358" s="297"/>
      <c r="BX358" s="297"/>
      <c r="DK358" s="278"/>
      <c r="DL358" s="278"/>
      <c r="DM358" s="278"/>
      <c r="DN358" s="278"/>
      <c r="DO358" s="278"/>
      <c r="DP358" s="278"/>
      <c r="DQ358" s="278"/>
      <c r="DR358" s="278"/>
      <c r="DS358" s="278"/>
    </row>
    <row r="359" ht="15.75" customHeight="1"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97"/>
      <c r="AJ359" s="297"/>
      <c r="AK359" s="297"/>
      <c r="AL359" s="297"/>
      <c r="AM359" s="297"/>
      <c r="AN359" s="297"/>
      <c r="AO359" s="297"/>
      <c r="AP359" s="297"/>
      <c r="AQ359" s="297"/>
      <c r="AR359" s="297"/>
      <c r="BD359" s="297"/>
      <c r="BE359" s="297"/>
      <c r="BF359" s="297"/>
      <c r="BH359" s="297"/>
      <c r="BI359" s="297"/>
      <c r="BJ359" s="297"/>
      <c r="BK359" s="297"/>
      <c r="BL359" s="297"/>
      <c r="BM359" s="297"/>
      <c r="BN359" s="297"/>
      <c r="BO359" s="297"/>
      <c r="BP359" s="297"/>
      <c r="BR359" s="297"/>
      <c r="BS359" s="297"/>
      <c r="BT359" s="297"/>
      <c r="BU359" s="297"/>
      <c r="BV359" s="297"/>
      <c r="BW359" s="297"/>
      <c r="BX359" s="297"/>
      <c r="DK359" s="278"/>
      <c r="DL359" s="278"/>
      <c r="DM359" s="278"/>
      <c r="DN359" s="278"/>
      <c r="DO359" s="278"/>
      <c r="DP359" s="278"/>
      <c r="DQ359" s="278"/>
      <c r="DR359" s="278"/>
      <c r="DS359" s="278"/>
    </row>
    <row r="360" ht="15.75" customHeight="1"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97"/>
      <c r="AJ360" s="297"/>
      <c r="AK360" s="297"/>
      <c r="AL360" s="297"/>
      <c r="AM360" s="297"/>
      <c r="AN360" s="297"/>
      <c r="AO360" s="297"/>
      <c r="AP360" s="297"/>
      <c r="AQ360" s="297"/>
      <c r="AR360" s="297"/>
      <c r="BD360" s="297"/>
      <c r="BE360" s="297"/>
      <c r="BF360" s="297"/>
      <c r="BH360" s="297"/>
      <c r="BI360" s="297"/>
      <c r="BJ360" s="297"/>
      <c r="BK360" s="297"/>
      <c r="BL360" s="297"/>
      <c r="BM360" s="297"/>
      <c r="BN360" s="297"/>
      <c r="BO360" s="297"/>
      <c r="BP360" s="297"/>
      <c r="BR360" s="297"/>
      <c r="BS360" s="297"/>
      <c r="BT360" s="297"/>
      <c r="BU360" s="297"/>
      <c r="BV360" s="297"/>
      <c r="BW360" s="297"/>
      <c r="BX360" s="297"/>
      <c r="DK360" s="278"/>
      <c r="DL360" s="278"/>
      <c r="DM360" s="278"/>
      <c r="DN360" s="278"/>
      <c r="DO360" s="278"/>
      <c r="DP360" s="278"/>
      <c r="DQ360" s="278"/>
      <c r="DR360" s="278"/>
      <c r="DS360" s="278"/>
    </row>
    <row r="361" ht="15.75" customHeight="1"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  <c r="AG361" s="276"/>
      <c r="AH361" s="276"/>
      <c r="AI361" s="297"/>
      <c r="AJ361" s="297"/>
      <c r="AK361" s="297"/>
      <c r="AL361" s="297"/>
      <c r="AM361" s="297"/>
      <c r="AN361" s="297"/>
      <c r="AO361" s="297"/>
      <c r="AP361" s="297"/>
      <c r="AQ361" s="297"/>
      <c r="AR361" s="297"/>
      <c r="BD361" s="297"/>
      <c r="BE361" s="297"/>
      <c r="BF361" s="297"/>
      <c r="BH361" s="297"/>
      <c r="BI361" s="297"/>
      <c r="BJ361" s="297"/>
      <c r="BK361" s="297"/>
      <c r="BL361" s="297"/>
      <c r="BM361" s="297"/>
      <c r="BN361" s="297"/>
      <c r="BO361" s="297"/>
      <c r="BP361" s="297"/>
      <c r="BR361" s="297"/>
      <c r="BS361" s="297"/>
      <c r="BT361" s="297"/>
      <c r="BU361" s="297"/>
      <c r="BV361" s="297"/>
      <c r="BW361" s="297"/>
      <c r="BX361" s="297"/>
      <c r="DK361" s="278"/>
      <c r="DL361" s="278"/>
      <c r="DM361" s="278"/>
      <c r="DN361" s="278"/>
      <c r="DO361" s="278"/>
      <c r="DP361" s="278"/>
      <c r="DQ361" s="278"/>
      <c r="DR361" s="278"/>
      <c r="DS361" s="278"/>
    </row>
    <row r="362" ht="15.75" customHeight="1"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97"/>
      <c r="AJ362" s="297"/>
      <c r="AK362" s="297"/>
      <c r="AL362" s="297"/>
      <c r="AM362" s="297"/>
      <c r="AN362" s="297"/>
      <c r="AO362" s="297"/>
      <c r="AP362" s="297"/>
      <c r="AQ362" s="297"/>
      <c r="AR362" s="297"/>
      <c r="BD362" s="297"/>
      <c r="BE362" s="297"/>
      <c r="BF362" s="297"/>
      <c r="BH362" s="297"/>
      <c r="BI362" s="297"/>
      <c r="BJ362" s="297"/>
      <c r="BK362" s="297"/>
      <c r="BL362" s="297"/>
      <c r="BM362" s="297"/>
      <c r="BN362" s="297"/>
      <c r="BO362" s="297"/>
      <c r="BP362" s="297"/>
      <c r="BR362" s="297"/>
      <c r="BS362" s="297"/>
      <c r="BT362" s="297"/>
      <c r="BU362" s="297"/>
      <c r="BV362" s="297"/>
      <c r="BW362" s="297"/>
      <c r="BX362" s="297"/>
      <c r="DK362" s="278"/>
      <c r="DL362" s="278"/>
      <c r="DM362" s="278"/>
      <c r="DN362" s="278"/>
      <c r="DO362" s="278"/>
      <c r="DP362" s="278"/>
      <c r="DQ362" s="278"/>
      <c r="DR362" s="278"/>
      <c r="DS362" s="278"/>
    </row>
    <row r="363" ht="15.75" customHeight="1"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97"/>
      <c r="AJ363" s="297"/>
      <c r="AK363" s="297"/>
      <c r="AL363" s="297"/>
      <c r="AM363" s="297"/>
      <c r="AN363" s="297"/>
      <c r="AO363" s="297"/>
      <c r="AP363" s="297"/>
      <c r="AQ363" s="297"/>
      <c r="AR363" s="297"/>
      <c r="BD363" s="297"/>
      <c r="BE363" s="297"/>
      <c r="BF363" s="297"/>
      <c r="BH363" s="297"/>
      <c r="BI363" s="297"/>
      <c r="BJ363" s="297"/>
      <c r="BK363" s="297"/>
      <c r="BL363" s="297"/>
      <c r="BM363" s="297"/>
      <c r="BN363" s="297"/>
      <c r="BO363" s="297"/>
      <c r="BP363" s="297"/>
      <c r="BR363" s="297"/>
      <c r="BS363" s="297"/>
      <c r="BT363" s="297"/>
      <c r="BU363" s="297"/>
      <c r="BV363" s="297"/>
      <c r="BW363" s="297"/>
      <c r="BX363" s="297"/>
      <c r="DK363" s="278"/>
      <c r="DL363" s="278"/>
      <c r="DM363" s="278"/>
      <c r="DN363" s="278"/>
      <c r="DO363" s="278"/>
      <c r="DP363" s="278"/>
      <c r="DQ363" s="278"/>
      <c r="DR363" s="278"/>
      <c r="DS363" s="278"/>
    </row>
    <row r="364" ht="15.75" customHeight="1"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97"/>
      <c r="AJ364" s="297"/>
      <c r="AK364" s="297"/>
      <c r="AL364" s="297"/>
      <c r="AM364" s="297"/>
      <c r="AN364" s="297"/>
      <c r="AO364" s="297"/>
      <c r="AP364" s="297"/>
      <c r="AQ364" s="297"/>
      <c r="AR364" s="297"/>
      <c r="BD364" s="297"/>
      <c r="BE364" s="297"/>
      <c r="BF364" s="297"/>
      <c r="BH364" s="297"/>
      <c r="BI364" s="297"/>
      <c r="BJ364" s="297"/>
      <c r="BK364" s="297"/>
      <c r="BL364" s="297"/>
      <c r="BM364" s="297"/>
      <c r="BN364" s="297"/>
      <c r="BO364" s="297"/>
      <c r="BP364" s="297"/>
      <c r="BR364" s="297"/>
      <c r="BS364" s="297"/>
      <c r="BT364" s="297"/>
      <c r="BU364" s="297"/>
      <c r="BV364" s="297"/>
      <c r="BW364" s="297"/>
      <c r="BX364" s="297"/>
      <c r="DK364" s="278"/>
      <c r="DL364" s="278"/>
      <c r="DM364" s="278"/>
      <c r="DN364" s="278"/>
      <c r="DO364" s="278"/>
      <c r="DP364" s="278"/>
      <c r="DQ364" s="278"/>
      <c r="DR364" s="278"/>
      <c r="DS364" s="278"/>
    </row>
    <row r="365" ht="15.75" customHeight="1"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97"/>
      <c r="AJ365" s="297"/>
      <c r="AK365" s="297"/>
      <c r="AL365" s="297"/>
      <c r="AM365" s="297"/>
      <c r="AN365" s="297"/>
      <c r="AO365" s="297"/>
      <c r="AP365" s="297"/>
      <c r="AQ365" s="297"/>
      <c r="AR365" s="297"/>
      <c r="BD365" s="297"/>
      <c r="BE365" s="297"/>
      <c r="BF365" s="297"/>
      <c r="BH365" s="297"/>
      <c r="BI365" s="297"/>
      <c r="BJ365" s="297"/>
      <c r="BK365" s="297"/>
      <c r="BL365" s="297"/>
      <c r="BM365" s="297"/>
      <c r="BN365" s="297"/>
      <c r="BO365" s="297"/>
      <c r="BP365" s="297"/>
      <c r="BR365" s="297"/>
      <c r="BS365" s="297"/>
      <c r="BT365" s="297"/>
      <c r="BU365" s="297"/>
      <c r="BV365" s="297"/>
      <c r="BW365" s="297"/>
      <c r="BX365" s="297"/>
      <c r="DK365" s="278"/>
      <c r="DL365" s="278"/>
      <c r="DM365" s="278"/>
      <c r="DN365" s="278"/>
      <c r="DO365" s="278"/>
      <c r="DP365" s="278"/>
      <c r="DQ365" s="278"/>
      <c r="DR365" s="278"/>
      <c r="DS365" s="278"/>
    </row>
    <row r="366" ht="15.75" customHeight="1"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97"/>
      <c r="AJ366" s="297"/>
      <c r="AK366" s="297"/>
      <c r="AL366" s="297"/>
      <c r="AM366" s="297"/>
      <c r="AN366" s="297"/>
      <c r="AO366" s="297"/>
      <c r="AP366" s="297"/>
      <c r="AQ366" s="297"/>
      <c r="AR366" s="297"/>
      <c r="BD366" s="297"/>
      <c r="BE366" s="297"/>
      <c r="BF366" s="297"/>
      <c r="BH366" s="297"/>
      <c r="BI366" s="297"/>
      <c r="BJ366" s="297"/>
      <c r="BK366" s="297"/>
      <c r="BL366" s="297"/>
      <c r="BM366" s="297"/>
      <c r="BN366" s="297"/>
      <c r="BO366" s="297"/>
      <c r="BP366" s="297"/>
      <c r="BR366" s="297"/>
      <c r="BS366" s="297"/>
      <c r="BT366" s="297"/>
      <c r="BU366" s="297"/>
      <c r="BV366" s="297"/>
      <c r="BW366" s="297"/>
      <c r="BX366" s="297"/>
      <c r="DK366" s="278"/>
      <c r="DL366" s="278"/>
      <c r="DM366" s="278"/>
      <c r="DN366" s="278"/>
      <c r="DO366" s="278"/>
      <c r="DP366" s="278"/>
      <c r="DQ366" s="278"/>
      <c r="DR366" s="278"/>
      <c r="DS366" s="278"/>
    </row>
    <row r="367" ht="15.75" customHeight="1"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  <c r="AG367" s="276"/>
      <c r="AH367" s="276"/>
      <c r="AI367" s="297"/>
      <c r="AJ367" s="297"/>
      <c r="AK367" s="297"/>
      <c r="AL367" s="297"/>
      <c r="AM367" s="297"/>
      <c r="AN367" s="297"/>
      <c r="AO367" s="297"/>
      <c r="AP367" s="297"/>
      <c r="AQ367" s="297"/>
      <c r="AR367" s="297"/>
      <c r="BD367" s="297"/>
      <c r="BE367" s="297"/>
      <c r="BF367" s="297"/>
      <c r="BH367" s="297"/>
      <c r="BI367" s="297"/>
      <c r="BJ367" s="297"/>
      <c r="BK367" s="297"/>
      <c r="BL367" s="297"/>
      <c r="BM367" s="297"/>
      <c r="BN367" s="297"/>
      <c r="BO367" s="297"/>
      <c r="BP367" s="297"/>
      <c r="BR367" s="297"/>
      <c r="BS367" s="297"/>
      <c r="BT367" s="297"/>
      <c r="BU367" s="297"/>
      <c r="BV367" s="297"/>
      <c r="BW367" s="297"/>
      <c r="BX367" s="297"/>
      <c r="DK367" s="278"/>
      <c r="DL367" s="278"/>
      <c r="DM367" s="278"/>
      <c r="DN367" s="278"/>
      <c r="DO367" s="278"/>
      <c r="DP367" s="278"/>
      <c r="DQ367" s="278"/>
      <c r="DR367" s="278"/>
      <c r="DS367" s="278"/>
    </row>
    <row r="368" ht="15.75" customHeight="1"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  <c r="AG368" s="276"/>
      <c r="AH368" s="276"/>
      <c r="AI368" s="297"/>
      <c r="AJ368" s="297"/>
      <c r="AK368" s="297"/>
      <c r="AL368" s="297"/>
      <c r="AM368" s="297"/>
      <c r="AN368" s="297"/>
      <c r="AO368" s="297"/>
      <c r="AP368" s="297"/>
      <c r="AQ368" s="297"/>
      <c r="AR368" s="297"/>
      <c r="BD368" s="297"/>
      <c r="BE368" s="297"/>
      <c r="BF368" s="297"/>
      <c r="BH368" s="297"/>
      <c r="BI368" s="297"/>
      <c r="BJ368" s="297"/>
      <c r="BK368" s="297"/>
      <c r="BL368" s="297"/>
      <c r="BM368" s="297"/>
      <c r="BN368" s="297"/>
      <c r="BO368" s="297"/>
      <c r="BP368" s="297"/>
      <c r="BR368" s="297"/>
      <c r="BS368" s="297"/>
      <c r="BT368" s="297"/>
      <c r="BU368" s="297"/>
      <c r="BV368" s="297"/>
      <c r="BW368" s="297"/>
      <c r="BX368" s="297"/>
      <c r="DK368" s="278"/>
      <c r="DL368" s="278"/>
      <c r="DM368" s="278"/>
      <c r="DN368" s="278"/>
      <c r="DO368" s="278"/>
      <c r="DP368" s="278"/>
      <c r="DQ368" s="278"/>
      <c r="DR368" s="278"/>
      <c r="DS368" s="278"/>
    </row>
    <row r="369" ht="15.75" customHeight="1"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  <c r="AG369" s="276"/>
      <c r="AH369" s="276"/>
      <c r="AI369" s="297"/>
      <c r="AJ369" s="297"/>
      <c r="AK369" s="297"/>
      <c r="AL369" s="297"/>
      <c r="AM369" s="297"/>
      <c r="AN369" s="297"/>
      <c r="AO369" s="297"/>
      <c r="AP369" s="297"/>
      <c r="AQ369" s="297"/>
      <c r="AR369" s="297"/>
      <c r="BD369" s="297"/>
      <c r="BE369" s="297"/>
      <c r="BF369" s="297"/>
      <c r="BH369" s="297"/>
      <c r="BI369" s="297"/>
      <c r="BJ369" s="297"/>
      <c r="BK369" s="297"/>
      <c r="BL369" s="297"/>
      <c r="BM369" s="297"/>
      <c r="BN369" s="297"/>
      <c r="BO369" s="297"/>
      <c r="BP369" s="297"/>
      <c r="BR369" s="297"/>
      <c r="BS369" s="297"/>
      <c r="BT369" s="297"/>
      <c r="BU369" s="297"/>
      <c r="BV369" s="297"/>
      <c r="BW369" s="297"/>
      <c r="BX369" s="297"/>
      <c r="DK369" s="278"/>
      <c r="DL369" s="278"/>
      <c r="DM369" s="278"/>
      <c r="DN369" s="278"/>
      <c r="DO369" s="278"/>
      <c r="DP369" s="278"/>
      <c r="DQ369" s="278"/>
      <c r="DR369" s="278"/>
      <c r="DS369" s="278"/>
    </row>
    <row r="370" ht="15.75" customHeight="1"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  <c r="AG370" s="276"/>
      <c r="AH370" s="276"/>
      <c r="AI370" s="297"/>
      <c r="AJ370" s="297"/>
      <c r="AK370" s="297"/>
      <c r="AL370" s="297"/>
      <c r="AM370" s="297"/>
      <c r="AN370" s="297"/>
      <c r="AO370" s="297"/>
      <c r="AP370" s="297"/>
      <c r="AQ370" s="297"/>
      <c r="AR370" s="297"/>
      <c r="BD370" s="297"/>
      <c r="BE370" s="297"/>
      <c r="BF370" s="297"/>
      <c r="BH370" s="297"/>
      <c r="BI370" s="297"/>
      <c r="BJ370" s="297"/>
      <c r="BK370" s="297"/>
      <c r="BL370" s="297"/>
      <c r="BM370" s="297"/>
      <c r="BN370" s="297"/>
      <c r="BO370" s="297"/>
      <c r="BP370" s="297"/>
      <c r="BR370" s="297"/>
      <c r="BS370" s="297"/>
      <c r="BT370" s="297"/>
      <c r="BU370" s="297"/>
      <c r="BV370" s="297"/>
      <c r="BW370" s="297"/>
      <c r="BX370" s="297"/>
      <c r="DK370" s="278"/>
      <c r="DL370" s="278"/>
      <c r="DM370" s="278"/>
      <c r="DN370" s="278"/>
      <c r="DO370" s="278"/>
      <c r="DP370" s="278"/>
      <c r="DQ370" s="278"/>
      <c r="DR370" s="278"/>
      <c r="DS370" s="278"/>
    </row>
    <row r="371" ht="15.75" customHeight="1"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  <c r="AG371" s="276"/>
      <c r="AH371" s="276"/>
      <c r="AI371" s="297"/>
      <c r="AJ371" s="297"/>
      <c r="AK371" s="297"/>
      <c r="AL371" s="297"/>
      <c r="AM371" s="297"/>
      <c r="AN371" s="297"/>
      <c r="AO371" s="297"/>
      <c r="AP371" s="297"/>
      <c r="AQ371" s="297"/>
      <c r="AR371" s="297"/>
      <c r="BD371" s="297"/>
      <c r="BE371" s="297"/>
      <c r="BF371" s="297"/>
      <c r="BH371" s="297"/>
      <c r="BI371" s="297"/>
      <c r="BJ371" s="297"/>
      <c r="BK371" s="297"/>
      <c r="BL371" s="297"/>
      <c r="BM371" s="297"/>
      <c r="BN371" s="297"/>
      <c r="BO371" s="297"/>
      <c r="BP371" s="297"/>
      <c r="BR371" s="297"/>
      <c r="BS371" s="297"/>
      <c r="BT371" s="297"/>
      <c r="BU371" s="297"/>
      <c r="BV371" s="297"/>
      <c r="BW371" s="297"/>
      <c r="BX371" s="297"/>
      <c r="DK371" s="278"/>
      <c r="DL371" s="278"/>
      <c r="DM371" s="278"/>
      <c r="DN371" s="278"/>
      <c r="DO371" s="278"/>
      <c r="DP371" s="278"/>
      <c r="DQ371" s="278"/>
      <c r="DR371" s="278"/>
      <c r="DS371" s="278"/>
    </row>
    <row r="372" ht="15.75" customHeight="1"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  <c r="AG372" s="276"/>
      <c r="AH372" s="276"/>
      <c r="AI372" s="297"/>
      <c r="AJ372" s="297"/>
      <c r="AK372" s="297"/>
      <c r="AL372" s="297"/>
      <c r="AM372" s="297"/>
      <c r="AN372" s="297"/>
      <c r="AO372" s="297"/>
      <c r="AP372" s="297"/>
      <c r="AQ372" s="297"/>
      <c r="AR372" s="297"/>
      <c r="BD372" s="297"/>
      <c r="BE372" s="297"/>
      <c r="BF372" s="297"/>
      <c r="BH372" s="297"/>
      <c r="BI372" s="297"/>
      <c r="BJ372" s="297"/>
      <c r="BK372" s="297"/>
      <c r="BL372" s="297"/>
      <c r="BM372" s="297"/>
      <c r="BN372" s="297"/>
      <c r="BO372" s="297"/>
      <c r="BP372" s="297"/>
      <c r="BR372" s="297"/>
      <c r="BS372" s="297"/>
      <c r="BT372" s="297"/>
      <c r="BU372" s="297"/>
      <c r="BV372" s="297"/>
      <c r="BW372" s="297"/>
      <c r="BX372" s="297"/>
      <c r="DK372" s="278"/>
      <c r="DL372" s="278"/>
      <c r="DM372" s="278"/>
      <c r="DN372" s="278"/>
      <c r="DO372" s="278"/>
      <c r="DP372" s="278"/>
      <c r="DQ372" s="278"/>
      <c r="DR372" s="278"/>
      <c r="DS372" s="278"/>
    </row>
    <row r="373" ht="15.75" customHeight="1"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  <c r="AG373" s="276"/>
      <c r="AH373" s="276"/>
      <c r="AI373" s="297"/>
      <c r="AJ373" s="297"/>
      <c r="AK373" s="297"/>
      <c r="AL373" s="297"/>
      <c r="AM373" s="297"/>
      <c r="AN373" s="297"/>
      <c r="AO373" s="297"/>
      <c r="AP373" s="297"/>
      <c r="AQ373" s="297"/>
      <c r="AR373" s="297"/>
      <c r="BD373" s="297"/>
      <c r="BE373" s="297"/>
      <c r="BF373" s="297"/>
      <c r="BH373" s="297"/>
      <c r="BI373" s="297"/>
      <c r="BJ373" s="297"/>
      <c r="BK373" s="297"/>
      <c r="BL373" s="297"/>
      <c r="BM373" s="297"/>
      <c r="BN373" s="297"/>
      <c r="BO373" s="297"/>
      <c r="BP373" s="297"/>
      <c r="BR373" s="297"/>
      <c r="BS373" s="297"/>
      <c r="BT373" s="297"/>
      <c r="BU373" s="297"/>
      <c r="BV373" s="297"/>
      <c r="BW373" s="297"/>
      <c r="BX373" s="297"/>
      <c r="DK373" s="278"/>
      <c r="DL373" s="278"/>
      <c r="DM373" s="278"/>
      <c r="DN373" s="278"/>
      <c r="DO373" s="278"/>
      <c r="DP373" s="278"/>
      <c r="DQ373" s="278"/>
      <c r="DR373" s="278"/>
      <c r="DS373" s="278"/>
    </row>
    <row r="374" ht="15.75" customHeight="1"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  <c r="AG374" s="276"/>
      <c r="AH374" s="276"/>
      <c r="AI374" s="297"/>
      <c r="AJ374" s="297"/>
      <c r="AK374" s="297"/>
      <c r="AL374" s="297"/>
      <c r="AM374" s="297"/>
      <c r="AN374" s="297"/>
      <c r="AO374" s="297"/>
      <c r="AP374" s="297"/>
      <c r="AQ374" s="297"/>
      <c r="AR374" s="297"/>
      <c r="BD374" s="297"/>
      <c r="BE374" s="297"/>
      <c r="BF374" s="297"/>
      <c r="BH374" s="297"/>
      <c r="BI374" s="297"/>
      <c r="BJ374" s="297"/>
      <c r="BK374" s="297"/>
      <c r="BL374" s="297"/>
      <c r="BM374" s="297"/>
      <c r="BN374" s="297"/>
      <c r="BO374" s="297"/>
      <c r="BP374" s="297"/>
      <c r="BR374" s="297"/>
      <c r="BS374" s="297"/>
      <c r="BT374" s="297"/>
      <c r="BU374" s="297"/>
      <c r="BV374" s="297"/>
      <c r="BW374" s="297"/>
      <c r="BX374" s="297"/>
      <c r="DK374" s="278"/>
      <c r="DL374" s="278"/>
      <c r="DM374" s="278"/>
      <c r="DN374" s="278"/>
      <c r="DO374" s="278"/>
      <c r="DP374" s="278"/>
      <c r="DQ374" s="278"/>
      <c r="DR374" s="278"/>
      <c r="DS374" s="278"/>
    </row>
    <row r="375" ht="15.75" customHeight="1"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  <c r="AG375" s="276"/>
      <c r="AH375" s="276"/>
      <c r="AI375" s="297"/>
      <c r="AJ375" s="297"/>
      <c r="AK375" s="297"/>
      <c r="AL375" s="297"/>
      <c r="AM375" s="297"/>
      <c r="AN375" s="297"/>
      <c r="AO375" s="297"/>
      <c r="AP375" s="297"/>
      <c r="AQ375" s="297"/>
      <c r="AR375" s="297"/>
      <c r="BD375" s="297"/>
      <c r="BE375" s="297"/>
      <c r="BF375" s="297"/>
      <c r="BH375" s="297"/>
      <c r="BI375" s="297"/>
      <c r="BJ375" s="297"/>
      <c r="BK375" s="297"/>
      <c r="BL375" s="297"/>
      <c r="BM375" s="297"/>
      <c r="BN375" s="297"/>
      <c r="BO375" s="297"/>
      <c r="BP375" s="297"/>
      <c r="BR375" s="297"/>
      <c r="BS375" s="297"/>
      <c r="BT375" s="297"/>
      <c r="BU375" s="297"/>
      <c r="BV375" s="297"/>
      <c r="BW375" s="297"/>
      <c r="BX375" s="297"/>
      <c r="DK375" s="278"/>
      <c r="DL375" s="278"/>
      <c r="DM375" s="278"/>
      <c r="DN375" s="278"/>
      <c r="DO375" s="278"/>
      <c r="DP375" s="278"/>
      <c r="DQ375" s="278"/>
      <c r="DR375" s="278"/>
      <c r="DS375" s="278"/>
    </row>
    <row r="376" ht="15.75" customHeight="1"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  <c r="AG376" s="276"/>
      <c r="AH376" s="276"/>
      <c r="AI376" s="297"/>
      <c r="AJ376" s="297"/>
      <c r="AK376" s="297"/>
      <c r="AL376" s="297"/>
      <c r="AM376" s="297"/>
      <c r="AN376" s="297"/>
      <c r="AO376" s="297"/>
      <c r="AP376" s="297"/>
      <c r="AQ376" s="297"/>
      <c r="AR376" s="297"/>
      <c r="BD376" s="297"/>
      <c r="BE376" s="297"/>
      <c r="BF376" s="297"/>
      <c r="BH376" s="297"/>
      <c r="BI376" s="297"/>
      <c r="BJ376" s="297"/>
      <c r="BK376" s="297"/>
      <c r="BL376" s="297"/>
      <c r="BM376" s="297"/>
      <c r="BN376" s="297"/>
      <c r="BO376" s="297"/>
      <c r="BP376" s="297"/>
      <c r="BR376" s="297"/>
      <c r="BS376" s="297"/>
      <c r="BT376" s="297"/>
      <c r="BU376" s="297"/>
      <c r="BV376" s="297"/>
      <c r="BW376" s="297"/>
      <c r="BX376" s="297"/>
      <c r="DK376" s="278"/>
      <c r="DL376" s="278"/>
      <c r="DM376" s="278"/>
      <c r="DN376" s="278"/>
      <c r="DO376" s="278"/>
      <c r="DP376" s="278"/>
      <c r="DQ376" s="278"/>
      <c r="DR376" s="278"/>
      <c r="DS376" s="278"/>
    </row>
    <row r="377" ht="15.75" customHeight="1"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  <c r="AG377" s="276"/>
      <c r="AH377" s="276"/>
      <c r="AI377" s="297"/>
      <c r="AJ377" s="297"/>
      <c r="AK377" s="297"/>
      <c r="AL377" s="297"/>
      <c r="AM377" s="297"/>
      <c r="AN377" s="297"/>
      <c r="AO377" s="297"/>
      <c r="AP377" s="297"/>
      <c r="AQ377" s="297"/>
      <c r="AR377" s="297"/>
      <c r="BD377" s="297"/>
      <c r="BE377" s="297"/>
      <c r="BF377" s="297"/>
      <c r="BH377" s="297"/>
      <c r="BI377" s="297"/>
      <c r="BJ377" s="297"/>
      <c r="BK377" s="297"/>
      <c r="BL377" s="297"/>
      <c r="BM377" s="297"/>
      <c r="BN377" s="297"/>
      <c r="BO377" s="297"/>
      <c r="BP377" s="297"/>
      <c r="BR377" s="297"/>
      <c r="BS377" s="297"/>
      <c r="BT377" s="297"/>
      <c r="BU377" s="297"/>
      <c r="BV377" s="297"/>
      <c r="BW377" s="297"/>
      <c r="BX377" s="297"/>
      <c r="DK377" s="278"/>
      <c r="DL377" s="278"/>
      <c r="DM377" s="278"/>
      <c r="DN377" s="278"/>
      <c r="DO377" s="278"/>
      <c r="DP377" s="278"/>
      <c r="DQ377" s="278"/>
      <c r="DR377" s="278"/>
      <c r="DS377" s="278"/>
    </row>
    <row r="378" ht="15.75" customHeight="1"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  <c r="AG378" s="276"/>
      <c r="AH378" s="276"/>
      <c r="AI378" s="297"/>
      <c r="AJ378" s="297"/>
      <c r="AK378" s="297"/>
      <c r="AL378" s="297"/>
      <c r="AM378" s="297"/>
      <c r="AN378" s="297"/>
      <c r="AO378" s="297"/>
      <c r="AP378" s="297"/>
      <c r="AQ378" s="297"/>
      <c r="AR378" s="297"/>
      <c r="BD378" s="297"/>
      <c r="BE378" s="297"/>
      <c r="BF378" s="297"/>
      <c r="BH378" s="297"/>
      <c r="BI378" s="297"/>
      <c r="BJ378" s="297"/>
      <c r="BK378" s="297"/>
      <c r="BL378" s="297"/>
      <c r="BM378" s="297"/>
      <c r="BN378" s="297"/>
      <c r="BO378" s="297"/>
      <c r="BP378" s="297"/>
      <c r="BR378" s="297"/>
      <c r="BS378" s="297"/>
      <c r="BT378" s="297"/>
      <c r="BU378" s="297"/>
      <c r="BV378" s="297"/>
      <c r="BW378" s="297"/>
      <c r="BX378" s="297"/>
      <c r="DK378" s="278"/>
      <c r="DL378" s="278"/>
      <c r="DM378" s="278"/>
      <c r="DN378" s="278"/>
      <c r="DO378" s="278"/>
      <c r="DP378" s="278"/>
      <c r="DQ378" s="278"/>
      <c r="DR378" s="278"/>
      <c r="DS378" s="278"/>
    </row>
    <row r="379" ht="15.75" customHeight="1"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  <c r="AG379" s="276"/>
      <c r="AH379" s="276"/>
      <c r="AI379" s="297"/>
      <c r="AJ379" s="297"/>
      <c r="AK379" s="297"/>
      <c r="AL379" s="297"/>
      <c r="AM379" s="297"/>
      <c r="AN379" s="297"/>
      <c r="AO379" s="297"/>
      <c r="AP379" s="297"/>
      <c r="AQ379" s="297"/>
      <c r="AR379" s="297"/>
      <c r="BD379" s="297"/>
      <c r="BE379" s="297"/>
      <c r="BF379" s="297"/>
      <c r="BH379" s="297"/>
      <c r="BI379" s="297"/>
      <c r="BJ379" s="297"/>
      <c r="BK379" s="297"/>
      <c r="BL379" s="297"/>
      <c r="BM379" s="297"/>
      <c r="BN379" s="297"/>
      <c r="BO379" s="297"/>
      <c r="BP379" s="297"/>
      <c r="BR379" s="297"/>
      <c r="BS379" s="297"/>
      <c r="BT379" s="297"/>
      <c r="BU379" s="297"/>
      <c r="BV379" s="297"/>
      <c r="BW379" s="297"/>
      <c r="BX379" s="297"/>
      <c r="DK379" s="278"/>
      <c r="DL379" s="278"/>
      <c r="DM379" s="278"/>
      <c r="DN379" s="278"/>
      <c r="DO379" s="278"/>
      <c r="DP379" s="278"/>
      <c r="DQ379" s="278"/>
      <c r="DR379" s="278"/>
      <c r="DS379" s="278"/>
    </row>
    <row r="380" ht="15.75" customHeight="1"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  <c r="AG380" s="276"/>
      <c r="AH380" s="276"/>
      <c r="AI380" s="297"/>
      <c r="AJ380" s="297"/>
      <c r="AK380" s="297"/>
      <c r="AL380" s="297"/>
      <c r="AM380" s="297"/>
      <c r="AN380" s="297"/>
      <c r="AO380" s="297"/>
      <c r="AP380" s="297"/>
      <c r="AQ380" s="297"/>
      <c r="AR380" s="297"/>
      <c r="BD380" s="297"/>
      <c r="BE380" s="297"/>
      <c r="BF380" s="297"/>
      <c r="BH380" s="297"/>
      <c r="BI380" s="297"/>
      <c r="BJ380" s="297"/>
      <c r="BK380" s="297"/>
      <c r="BL380" s="297"/>
      <c r="BM380" s="297"/>
      <c r="BN380" s="297"/>
      <c r="BO380" s="297"/>
      <c r="BP380" s="297"/>
      <c r="BR380" s="297"/>
      <c r="BS380" s="297"/>
      <c r="BT380" s="297"/>
      <c r="BU380" s="297"/>
      <c r="BV380" s="297"/>
      <c r="BW380" s="297"/>
      <c r="BX380" s="297"/>
      <c r="DK380" s="278"/>
      <c r="DL380" s="278"/>
      <c r="DM380" s="278"/>
      <c r="DN380" s="278"/>
      <c r="DO380" s="278"/>
      <c r="DP380" s="278"/>
      <c r="DQ380" s="278"/>
      <c r="DR380" s="278"/>
      <c r="DS380" s="278"/>
    </row>
    <row r="381" ht="15.75" customHeight="1"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97"/>
      <c r="AJ381" s="297"/>
      <c r="AK381" s="297"/>
      <c r="AL381" s="297"/>
      <c r="AM381" s="297"/>
      <c r="AN381" s="297"/>
      <c r="AO381" s="297"/>
      <c r="AP381" s="297"/>
      <c r="AQ381" s="297"/>
      <c r="AR381" s="297"/>
      <c r="BD381" s="297"/>
      <c r="BE381" s="297"/>
      <c r="BF381" s="297"/>
      <c r="BH381" s="297"/>
      <c r="BI381" s="297"/>
      <c r="BJ381" s="297"/>
      <c r="BK381" s="297"/>
      <c r="BL381" s="297"/>
      <c r="BM381" s="297"/>
      <c r="BN381" s="297"/>
      <c r="BO381" s="297"/>
      <c r="BP381" s="297"/>
      <c r="BR381" s="297"/>
      <c r="BS381" s="297"/>
      <c r="BT381" s="297"/>
      <c r="BU381" s="297"/>
      <c r="BV381" s="297"/>
      <c r="BW381" s="297"/>
      <c r="BX381" s="297"/>
      <c r="DK381" s="278"/>
      <c r="DL381" s="278"/>
      <c r="DM381" s="278"/>
      <c r="DN381" s="278"/>
      <c r="DO381" s="278"/>
      <c r="DP381" s="278"/>
      <c r="DQ381" s="278"/>
      <c r="DR381" s="278"/>
      <c r="DS381" s="278"/>
    </row>
    <row r="382" ht="15.75" customHeight="1"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97"/>
      <c r="AJ382" s="297"/>
      <c r="AK382" s="297"/>
      <c r="AL382" s="297"/>
      <c r="AM382" s="297"/>
      <c r="AN382" s="297"/>
      <c r="AO382" s="297"/>
      <c r="AP382" s="297"/>
      <c r="AQ382" s="297"/>
      <c r="AR382" s="297"/>
      <c r="BD382" s="297"/>
      <c r="BE382" s="297"/>
      <c r="BF382" s="297"/>
      <c r="BH382" s="297"/>
      <c r="BI382" s="297"/>
      <c r="BJ382" s="297"/>
      <c r="BK382" s="297"/>
      <c r="BL382" s="297"/>
      <c r="BM382" s="297"/>
      <c r="BN382" s="297"/>
      <c r="BO382" s="297"/>
      <c r="BP382" s="297"/>
      <c r="BR382" s="297"/>
      <c r="BS382" s="297"/>
      <c r="BT382" s="297"/>
      <c r="BU382" s="297"/>
      <c r="BV382" s="297"/>
      <c r="BW382" s="297"/>
      <c r="BX382" s="297"/>
      <c r="DK382" s="278"/>
      <c r="DL382" s="278"/>
      <c r="DM382" s="278"/>
      <c r="DN382" s="278"/>
      <c r="DO382" s="278"/>
      <c r="DP382" s="278"/>
      <c r="DQ382" s="278"/>
      <c r="DR382" s="278"/>
      <c r="DS382" s="278"/>
    </row>
    <row r="383" ht="15.75" customHeight="1"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97"/>
      <c r="AJ383" s="297"/>
      <c r="AK383" s="297"/>
      <c r="AL383" s="297"/>
      <c r="AM383" s="297"/>
      <c r="AN383" s="297"/>
      <c r="AO383" s="297"/>
      <c r="AP383" s="297"/>
      <c r="AQ383" s="297"/>
      <c r="AR383" s="297"/>
      <c r="BD383" s="297"/>
      <c r="BE383" s="297"/>
      <c r="BF383" s="297"/>
      <c r="BH383" s="297"/>
      <c r="BI383" s="297"/>
      <c r="BJ383" s="297"/>
      <c r="BK383" s="297"/>
      <c r="BL383" s="297"/>
      <c r="BM383" s="297"/>
      <c r="BN383" s="297"/>
      <c r="BO383" s="297"/>
      <c r="BP383" s="297"/>
      <c r="BR383" s="297"/>
      <c r="BS383" s="297"/>
      <c r="BT383" s="297"/>
      <c r="BU383" s="297"/>
      <c r="BV383" s="297"/>
      <c r="BW383" s="297"/>
      <c r="BX383" s="297"/>
      <c r="DK383" s="278"/>
      <c r="DL383" s="278"/>
      <c r="DM383" s="278"/>
      <c r="DN383" s="278"/>
      <c r="DO383" s="278"/>
      <c r="DP383" s="278"/>
      <c r="DQ383" s="278"/>
      <c r="DR383" s="278"/>
      <c r="DS383" s="278"/>
    </row>
    <row r="384" ht="15.75" customHeight="1"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97"/>
      <c r="AJ384" s="297"/>
      <c r="AK384" s="297"/>
      <c r="AL384" s="297"/>
      <c r="AM384" s="297"/>
      <c r="AN384" s="297"/>
      <c r="AO384" s="297"/>
      <c r="AP384" s="297"/>
      <c r="AQ384" s="297"/>
      <c r="AR384" s="297"/>
      <c r="BD384" s="297"/>
      <c r="BE384" s="297"/>
      <c r="BF384" s="297"/>
      <c r="BH384" s="297"/>
      <c r="BI384" s="297"/>
      <c r="BJ384" s="297"/>
      <c r="BK384" s="297"/>
      <c r="BL384" s="297"/>
      <c r="BM384" s="297"/>
      <c r="BN384" s="297"/>
      <c r="BO384" s="297"/>
      <c r="BP384" s="297"/>
      <c r="BR384" s="297"/>
      <c r="BS384" s="297"/>
      <c r="BT384" s="297"/>
      <c r="BU384" s="297"/>
      <c r="BV384" s="297"/>
      <c r="BW384" s="297"/>
      <c r="BX384" s="297"/>
      <c r="DK384" s="278"/>
      <c r="DL384" s="278"/>
      <c r="DM384" s="278"/>
      <c r="DN384" s="278"/>
      <c r="DO384" s="278"/>
      <c r="DP384" s="278"/>
      <c r="DQ384" s="278"/>
      <c r="DR384" s="278"/>
      <c r="DS384" s="278"/>
    </row>
    <row r="385" ht="15.75" customHeight="1"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97"/>
      <c r="AJ385" s="297"/>
      <c r="AK385" s="297"/>
      <c r="AL385" s="297"/>
      <c r="AM385" s="297"/>
      <c r="AN385" s="297"/>
      <c r="AO385" s="297"/>
      <c r="AP385" s="297"/>
      <c r="AQ385" s="297"/>
      <c r="AR385" s="297"/>
      <c r="BD385" s="297"/>
      <c r="BE385" s="297"/>
      <c r="BF385" s="297"/>
      <c r="BH385" s="297"/>
      <c r="BI385" s="297"/>
      <c r="BJ385" s="297"/>
      <c r="BK385" s="297"/>
      <c r="BL385" s="297"/>
      <c r="BM385" s="297"/>
      <c r="BN385" s="297"/>
      <c r="BO385" s="297"/>
      <c r="BP385" s="297"/>
      <c r="BR385" s="297"/>
      <c r="BS385" s="297"/>
      <c r="BT385" s="297"/>
      <c r="BU385" s="297"/>
      <c r="BV385" s="297"/>
      <c r="BW385" s="297"/>
      <c r="BX385" s="297"/>
      <c r="DK385" s="278"/>
      <c r="DL385" s="278"/>
      <c r="DM385" s="278"/>
      <c r="DN385" s="278"/>
      <c r="DO385" s="278"/>
      <c r="DP385" s="278"/>
      <c r="DQ385" s="278"/>
      <c r="DR385" s="278"/>
      <c r="DS385" s="278"/>
    </row>
    <row r="386" ht="15.75" customHeight="1"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97"/>
      <c r="AJ386" s="297"/>
      <c r="AK386" s="297"/>
      <c r="AL386" s="297"/>
      <c r="AM386" s="297"/>
      <c r="AN386" s="297"/>
      <c r="AO386" s="297"/>
      <c r="AP386" s="297"/>
      <c r="AQ386" s="297"/>
      <c r="AR386" s="297"/>
      <c r="BD386" s="297"/>
      <c r="BE386" s="297"/>
      <c r="BF386" s="297"/>
      <c r="BH386" s="297"/>
      <c r="BI386" s="297"/>
      <c r="BJ386" s="297"/>
      <c r="BK386" s="297"/>
      <c r="BL386" s="297"/>
      <c r="BM386" s="297"/>
      <c r="BN386" s="297"/>
      <c r="BO386" s="297"/>
      <c r="BP386" s="297"/>
      <c r="BR386" s="297"/>
      <c r="BS386" s="297"/>
      <c r="BT386" s="297"/>
      <c r="BU386" s="297"/>
      <c r="BV386" s="297"/>
      <c r="BW386" s="297"/>
      <c r="BX386" s="297"/>
      <c r="DK386" s="278"/>
      <c r="DL386" s="278"/>
      <c r="DM386" s="278"/>
      <c r="DN386" s="278"/>
      <c r="DO386" s="278"/>
      <c r="DP386" s="278"/>
      <c r="DQ386" s="278"/>
      <c r="DR386" s="278"/>
      <c r="DS386" s="278"/>
    </row>
    <row r="387" ht="15.75" customHeight="1"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  <c r="AG387" s="276"/>
      <c r="AH387" s="276"/>
      <c r="AI387" s="297"/>
      <c r="AJ387" s="297"/>
      <c r="AK387" s="297"/>
      <c r="AL387" s="297"/>
      <c r="AM387" s="297"/>
      <c r="AN387" s="297"/>
      <c r="AO387" s="297"/>
      <c r="AP387" s="297"/>
      <c r="AQ387" s="297"/>
      <c r="AR387" s="297"/>
      <c r="BD387" s="297"/>
      <c r="BE387" s="297"/>
      <c r="BF387" s="297"/>
      <c r="BH387" s="297"/>
      <c r="BI387" s="297"/>
      <c r="BJ387" s="297"/>
      <c r="BK387" s="297"/>
      <c r="BL387" s="297"/>
      <c r="BM387" s="297"/>
      <c r="BN387" s="297"/>
      <c r="BO387" s="297"/>
      <c r="BP387" s="297"/>
      <c r="BR387" s="297"/>
      <c r="BS387" s="297"/>
      <c r="BT387" s="297"/>
      <c r="BU387" s="297"/>
      <c r="BV387" s="297"/>
      <c r="BW387" s="297"/>
      <c r="BX387" s="297"/>
      <c r="DK387" s="278"/>
      <c r="DL387" s="278"/>
      <c r="DM387" s="278"/>
      <c r="DN387" s="278"/>
      <c r="DO387" s="278"/>
      <c r="DP387" s="278"/>
      <c r="DQ387" s="278"/>
      <c r="DR387" s="278"/>
      <c r="DS387" s="278"/>
    </row>
    <row r="388" ht="15.75" customHeight="1"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  <c r="AG388" s="276"/>
      <c r="AH388" s="276"/>
      <c r="AI388" s="297"/>
      <c r="AJ388" s="297"/>
      <c r="AK388" s="297"/>
      <c r="AL388" s="297"/>
      <c r="AM388" s="297"/>
      <c r="AN388" s="297"/>
      <c r="AO388" s="297"/>
      <c r="AP388" s="297"/>
      <c r="AQ388" s="297"/>
      <c r="AR388" s="297"/>
      <c r="BD388" s="297"/>
      <c r="BE388" s="297"/>
      <c r="BF388" s="297"/>
      <c r="BH388" s="297"/>
      <c r="BI388" s="297"/>
      <c r="BJ388" s="297"/>
      <c r="BK388" s="297"/>
      <c r="BL388" s="297"/>
      <c r="BM388" s="297"/>
      <c r="BN388" s="297"/>
      <c r="BO388" s="297"/>
      <c r="BP388" s="297"/>
      <c r="BR388" s="297"/>
      <c r="BS388" s="297"/>
      <c r="BT388" s="297"/>
      <c r="BU388" s="297"/>
      <c r="BV388" s="297"/>
      <c r="BW388" s="297"/>
      <c r="BX388" s="297"/>
      <c r="DK388" s="278"/>
      <c r="DL388" s="278"/>
      <c r="DM388" s="278"/>
      <c r="DN388" s="278"/>
      <c r="DO388" s="278"/>
      <c r="DP388" s="278"/>
      <c r="DQ388" s="278"/>
      <c r="DR388" s="278"/>
      <c r="DS388" s="278"/>
    </row>
    <row r="389" ht="15.75" customHeight="1"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  <c r="AG389" s="276"/>
      <c r="AH389" s="276"/>
      <c r="AI389" s="297"/>
      <c r="AJ389" s="297"/>
      <c r="AK389" s="297"/>
      <c r="AL389" s="297"/>
      <c r="AM389" s="297"/>
      <c r="AN389" s="297"/>
      <c r="AO389" s="297"/>
      <c r="AP389" s="297"/>
      <c r="AQ389" s="297"/>
      <c r="AR389" s="297"/>
      <c r="BD389" s="297"/>
      <c r="BE389" s="297"/>
      <c r="BF389" s="297"/>
      <c r="BH389" s="297"/>
      <c r="BI389" s="297"/>
      <c r="BJ389" s="297"/>
      <c r="BK389" s="297"/>
      <c r="BL389" s="297"/>
      <c r="BM389" s="297"/>
      <c r="BN389" s="297"/>
      <c r="BO389" s="297"/>
      <c r="BP389" s="297"/>
      <c r="BR389" s="297"/>
      <c r="BS389" s="297"/>
      <c r="BT389" s="297"/>
      <c r="BU389" s="297"/>
      <c r="BV389" s="297"/>
      <c r="BW389" s="297"/>
      <c r="BX389" s="297"/>
      <c r="DK389" s="278"/>
      <c r="DL389" s="278"/>
      <c r="DM389" s="278"/>
      <c r="DN389" s="278"/>
      <c r="DO389" s="278"/>
      <c r="DP389" s="278"/>
      <c r="DQ389" s="278"/>
      <c r="DR389" s="278"/>
      <c r="DS389" s="278"/>
    </row>
    <row r="390" ht="15.75" customHeight="1"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  <c r="AG390" s="276"/>
      <c r="AH390" s="276"/>
      <c r="AI390" s="297"/>
      <c r="AJ390" s="297"/>
      <c r="AK390" s="297"/>
      <c r="AL390" s="297"/>
      <c r="AM390" s="297"/>
      <c r="AN390" s="297"/>
      <c r="AO390" s="297"/>
      <c r="AP390" s="297"/>
      <c r="AQ390" s="297"/>
      <c r="AR390" s="297"/>
      <c r="BD390" s="297"/>
      <c r="BE390" s="297"/>
      <c r="BF390" s="297"/>
      <c r="BH390" s="297"/>
      <c r="BI390" s="297"/>
      <c r="BJ390" s="297"/>
      <c r="BK390" s="297"/>
      <c r="BL390" s="297"/>
      <c r="BM390" s="297"/>
      <c r="BN390" s="297"/>
      <c r="BO390" s="297"/>
      <c r="BP390" s="297"/>
      <c r="BR390" s="297"/>
      <c r="BS390" s="297"/>
      <c r="BT390" s="297"/>
      <c r="BU390" s="297"/>
      <c r="BV390" s="297"/>
      <c r="BW390" s="297"/>
      <c r="BX390" s="297"/>
      <c r="DK390" s="278"/>
      <c r="DL390" s="278"/>
      <c r="DM390" s="278"/>
      <c r="DN390" s="278"/>
      <c r="DO390" s="278"/>
      <c r="DP390" s="278"/>
      <c r="DQ390" s="278"/>
      <c r="DR390" s="278"/>
      <c r="DS390" s="278"/>
    </row>
    <row r="391" ht="15.75" customHeight="1"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  <c r="AG391" s="276"/>
      <c r="AH391" s="276"/>
      <c r="AI391" s="297"/>
      <c r="AJ391" s="297"/>
      <c r="AK391" s="297"/>
      <c r="AL391" s="297"/>
      <c r="AM391" s="297"/>
      <c r="AN391" s="297"/>
      <c r="AO391" s="297"/>
      <c r="AP391" s="297"/>
      <c r="AQ391" s="297"/>
      <c r="AR391" s="297"/>
      <c r="BD391" s="297"/>
      <c r="BE391" s="297"/>
      <c r="BF391" s="297"/>
      <c r="BH391" s="297"/>
      <c r="BI391" s="297"/>
      <c r="BJ391" s="297"/>
      <c r="BK391" s="297"/>
      <c r="BL391" s="297"/>
      <c r="BM391" s="297"/>
      <c r="BN391" s="297"/>
      <c r="BO391" s="297"/>
      <c r="BP391" s="297"/>
      <c r="BR391" s="297"/>
      <c r="BS391" s="297"/>
      <c r="BT391" s="297"/>
      <c r="BU391" s="297"/>
      <c r="BV391" s="297"/>
      <c r="BW391" s="297"/>
      <c r="BX391" s="297"/>
      <c r="DK391" s="278"/>
      <c r="DL391" s="278"/>
      <c r="DM391" s="278"/>
      <c r="DN391" s="278"/>
      <c r="DO391" s="278"/>
      <c r="DP391" s="278"/>
      <c r="DQ391" s="278"/>
      <c r="DR391" s="278"/>
      <c r="DS391" s="278"/>
    </row>
    <row r="392" ht="15.75" customHeight="1"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  <c r="AG392" s="276"/>
      <c r="AH392" s="276"/>
      <c r="AI392" s="297"/>
      <c r="AJ392" s="297"/>
      <c r="AK392" s="297"/>
      <c r="AL392" s="297"/>
      <c r="AM392" s="297"/>
      <c r="AN392" s="297"/>
      <c r="AO392" s="297"/>
      <c r="AP392" s="297"/>
      <c r="AQ392" s="297"/>
      <c r="AR392" s="297"/>
      <c r="BD392" s="297"/>
      <c r="BE392" s="297"/>
      <c r="BF392" s="297"/>
      <c r="BH392" s="297"/>
      <c r="BI392" s="297"/>
      <c r="BJ392" s="297"/>
      <c r="BK392" s="297"/>
      <c r="BL392" s="297"/>
      <c r="BM392" s="297"/>
      <c r="BN392" s="297"/>
      <c r="BO392" s="297"/>
      <c r="BP392" s="297"/>
      <c r="BR392" s="297"/>
      <c r="BS392" s="297"/>
      <c r="BT392" s="297"/>
      <c r="BU392" s="297"/>
      <c r="BV392" s="297"/>
      <c r="BW392" s="297"/>
      <c r="BX392" s="297"/>
      <c r="DK392" s="278"/>
      <c r="DL392" s="278"/>
      <c r="DM392" s="278"/>
      <c r="DN392" s="278"/>
      <c r="DO392" s="278"/>
      <c r="DP392" s="278"/>
      <c r="DQ392" s="278"/>
      <c r="DR392" s="278"/>
      <c r="DS392" s="278"/>
    </row>
    <row r="393" ht="15.75" customHeight="1"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  <c r="AG393" s="276"/>
      <c r="AH393" s="276"/>
      <c r="AI393" s="297"/>
      <c r="AJ393" s="297"/>
      <c r="AK393" s="297"/>
      <c r="AL393" s="297"/>
      <c r="AM393" s="297"/>
      <c r="AN393" s="297"/>
      <c r="AO393" s="297"/>
      <c r="AP393" s="297"/>
      <c r="AQ393" s="297"/>
      <c r="AR393" s="297"/>
      <c r="BD393" s="297"/>
      <c r="BE393" s="297"/>
      <c r="BF393" s="297"/>
      <c r="BH393" s="297"/>
      <c r="BI393" s="297"/>
      <c r="BJ393" s="297"/>
      <c r="BK393" s="297"/>
      <c r="BL393" s="297"/>
      <c r="BM393" s="297"/>
      <c r="BN393" s="297"/>
      <c r="BO393" s="297"/>
      <c r="BP393" s="297"/>
      <c r="BR393" s="297"/>
      <c r="BS393" s="297"/>
      <c r="BT393" s="297"/>
      <c r="BU393" s="297"/>
      <c r="BV393" s="297"/>
      <c r="BW393" s="297"/>
      <c r="BX393" s="297"/>
      <c r="DK393" s="278"/>
      <c r="DL393" s="278"/>
      <c r="DM393" s="278"/>
      <c r="DN393" s="278"/>
      <c r="DO393" s="278"/>
      <c r="DP393" s="278"/>
      <c r="DQ393" s="278"/>
      <c r="DR393" s="278"/>
      <c r="DS393" s="278"/>
    </row>
    <row r="394" ht="15.75" customHeight="1"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  <c r="AG394" s="276"/>
      <c r="AH394" s="276"/>
      <c r="AI394" s="297"/>
      <c r="AJ394" s="297"/>
      <c r="AK394" s="297"/>
      <c r="AL394" s="297"/>
      <c r="AM394" s="297"/>
      <c r="AN394" s="297"/>
      <c r="AO394" s="297"/>
      <c r="AP394" s="297"/>
      <c r="AQ394" s="297"/>
      <c r="AR394" s="297"/>
      <c r="BD394" s="297"/>
      <c r="BE394" s="297"/>
      <c r="BF394" s="297"/>
      <c r="BH394" s="297"/>
      <c r="BI394" s="297"/>
      <c r="BJ394" s="297"/>
      <c r="BK394" s="297"/>
      <c r="BL394" s="297"/>
      <c r="BM394" s="297"/>
      <c r="BN394" s="297"/>
      <c r="BO394" s="297"/>
      <c r="BP394" s="297"/>
      <c r="BR394" s="297"/>
      <c r="BS394" s="297"/>
      <c r="BT394" s="297"/>
      <c r="BU394" s="297"/>
      <c r="BV394" s="297"/>
      <c r="BW394" s="297"/>
      <c r="BX394" s="297"/>
      <c r="DK394" s="278"/>
      <c r="DL394" s="278"/>
      <c r="DM394" s="278"/>
      <c r="DN394" s="278"/>
      <c r="DO394" s="278"/>
      <c r="DP394" s="278"/>
      <c r="DQ394" s="278"/>
      <c r="DR394" s="278"/>
      <c r="DS394" s="278"/>
    </row>
    <row r="395" ht="15.75" customHeight="1"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  <c r="AG395" s="276"/>
      <c r="AH395" s="276"/>
      <c r="AI395" s="297"/>
      <c r="AJ395" s="297"/>
      <c r="AK395" s="297"/>
      <c r="AL395" s="297"/>
      <c r="AM395" s="297"/>
      <c r="AN395" s="297"/>
      <c r="AO395" s="297"/>
      <c r="AP395" s="297"/>
      <c r="AQ395" s="297"/>
      <c r="AR395" s="297"/>
      <c r="BD395" s="297"/>
      <c r="BE395" s="297"/>
      <c r="BF395" s="297"/>
      <c r="BH395" s="297"/>
      <c r="BI395" s="297"/>
      <c r="BJ395" s="297"/>
      <c r="BK395" s="297"/>
      <c r="BL395" s="297"/>
      <c r="BM395" s="297"/>
      <c r="BN395" s="297"/>
      <c r="BO395" s="297"/>
      <c r="BP395" s="297"/>
      <c r="BR395" s="297"/>
      <c r="BS395" s="297"/>
      <c r="BT395" s="297"/>
      <c r="BU395" s="297"/>
      <c r="BV395" s="297"/>
      <c r="BW395" s="297"/>
      <c r="BX395" s="297"/>
      <c r="DK395" s="278"/>
      <c r="DL395" s="278"/>
      <c r="DM395" s="278"/>
      <c r="DN395" s="278"/>
      <c r="DO395" s="278"/>
      <c r="DP395" s="278"/>
      <c r="DQ395" s="278"/>
      <c r="DR395" s="278"/>
      <c r="DS395" s="278"/>
    </row>
    <row r="396" ht="15.75" customHeight="1"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  <c r="AG396" s="276"/>
      <c r="AH396" s="276"/>
      <c r="AI396" s="297"/>
      <c r="AJ396" s="297"/>
      <c r="AK396" s="297"/>
      <c r="AL396" s="297"/>
      <c r="AM396" s="297"/>
      <c r="AN396" s="297"/>
      <c r="AO396" s="297"/>
      <c r="AP396" s="297"/>
      <c r="AQ396" s="297"/>
      <c r="AR396" s="297"/>
      <c r="BD396" s="297"/>
      <c r="BE396" s="297"/>
      <c r="BF396" s="297"/>
      <c r="BH396" s="297"/>
      <c r="BI396" s="297"/>
      <c r="BJ396" s="297"/>
      <c r="BK396" s="297"/>
      <c r="BL396" s="297"/>
      <c r="BM396" s="297"/>
      <c r="BN396" s="297"/>
      <c r="BO396" s="297"/>
      <c r="BP396" s="297"/>
      <c r="BR396" s="297"/>
      <c r="BS396" s="297"/>
      <c r="BT396" s="297"/>
      <c r="BU396" s="297"/>
      <c r="BV396" s="297"/>
      <c r="BW396" s="297"/>
      <c r="BX396" s="297"/>
      <c r="DK396" s="278"/>
      <c r="DL396" s="278"/>
      <c r="DM396" s="278"/>
      <c r="DN396" s="278"/>
      <c r="DO396" s="278"/>
      <c r="DP396" s="278"/>
      <c r="DQ396" s="278"/>
      <c r="DR396" s="278"/>
      <c r="DS396" s="278"/>
    </row>
    <row r="397" ht="15.75" customHeight="1"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  <c r="AG397" s="276"/>
      <c r="AH397" s="276"/>
      <c r="AI397" s="297"/>
      <c r="AJ397" s="297"/>
      <c r="AK397" s="297"/>
      <c r="AL397" s="297"/>
      <c r="AM397" s="297"/>
      <c r="AN397" s="297"/>
      <c r="AO397" s="297"/>
      <c r="AP397" s="297"/>
      <c r="AQ397" s="297"/>
      <c r="AR397" s="297"/>
      <c r="BD397" s="297"/>
      <c r="BE397" s="297"/>
      <c r="BF397" s="297"/>
      <c r="BH397" s="297"/>
      <c r="BI397" s="297"/>
      <c r="BJ397" s="297"/>
      <c r="BK397" s="297"/>
      <c r="BL397" s="297"/>
      <c r="BM397" s="297"/>
      <c r="BN397" s="297"/>
      <c r="BO397" s="297"/>
      <c r="BP397" s="297"/>
      <c r="BR397" s="297"/>
      <c r="BS397" s="297"/>
      <c r="BT397" s="297"/>
      <c r="BU397" s="297"/>
      <c r="BV397" s="297"/>
      <c r="BW397" s="297"/>
      <c r="BX397" s="297"/>
      <c r="DK397" s="278"/>
      <c r="DL397" s="278"/>
      <c r="DM397" s="278"/>
      <c r="DN397" s="278"/>
      <c r="DO397" s="278"/>
      <c r="DP397" s="278"/>
      <c r="DQ397" s="278"/>
      <c r="DR397" s="278"/>
      <c r="DS397" s="278"/>
    </row>
    <row r="398" ht="15.75" customHeight="1"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  <c r="AG398" s="276"/>
      <c r="AH398" s="276"/>
      <c r="AI398" s="297"/>
      <c r="AJ398" s="297"/>
      <c r="AK398" s="297"/>
      <c r="AL398" s="297"/>
      <c r="AM398" s="297"/>
      <c r="AN398" s="297"/>
      <c r="AO398" s="297"/>
      <c r="AP398" s="297"/>
      <c r="AQ398" s="297"/>
      <c r="AR398" s="297"/>
      <c r="BD398" s="297"/>
      <c r="BE398" s="297"/>
      <c r="BF398" s="297"/>
      <c r="BH398" s="297"/>
      <c r="BI398" s="297"/>
      <c r="BJ398" s="297"/>
      <c r="BK398" s="297"/>
      <c r="BL398" s="297"/>
      <c r="BM398" s="297"/>
      <c r="BN398" s="297"/>
      <c r="BO398" s="297"/>
      <c r="BP398" s="297"/>
      <c r="BR398" s="297"/>
      <c r="BS398" s="297"/>
      <c r="BT398" s="297"/>
      <c r="BU398" s="297"/>
      <c r="BV398" s="297"/>
      <c r="BW398" s="297"/>
      <c r="BX398" s="297"/>
      <c r="DK398" s="278"/>
      <c r="DL398" s="278"/>
      <c r="DM398" s="278"/>
      <c r="DN398" s="278"/>
      <c r="DO398" s="278"/>
      <c r="DP398" s="278"/>
      <c r="DQ398" s="278"/>
      <c r="DR398" s="278"/>
      <c r="DS398" s="278"/>
    </row>
    <row r="399" ht="15.75" customHeight="1"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  <c r="AG399" s="276"/>
      <c r="AH399" s="276"/>
      <c r="AI399" s="297"/>
      <c r="AJ399" s="297"/>
      <c r="AK399" s="297"/>
      <c r="AL399" s="297"/>
      <c r="AM399" s="297"/>
      <c r="AN399" s="297"/>
      <c r="AO399" s="297"/>
      <c r="AP399" s="297"/>
      <c r="AQ399" s="297"/>
      <c r="AR399" s="297"/>
      <c r="BD399" s="297"/>
      <c r="BE399" s="297"/>
      <c r="BF399" s="297"/>
      <c r="BH399" s="297"/>
      <c r="BI399" s="297"/>
      <c r="BJ399" s="297"/>
      <c r="BK399" s="297"/>
      <c r="BL399" s="297"/>
      <c r="BM399" s="297"/>
      <c r="BN399" s="297"/>
      <c r="BO399" s="297"/>
      <c r="BP399" s="297"/>
      <c r="BR399" s="297"/>
      <c r="BS399" s="297"/>
      <c r="BT399" s="297"/>
      <c r="BU399" s="297"/>
      <c r="BV399" s="297"/>
      <c r="BW399" s="297"/>
      <c r="BX399" s="297"/>
      <c r="DK399" s="278"/>
      <c r="DL399" s="278"/>
      <c r="DM399" s="278"/>
      <c r="DN399" s="278"/>
      <c r="DO399" s="278"/>
      <c r="DP399" s="278"/>
      <c r="DQ399" s="278"/>
      <c r="DR399" s="278"/>
      <c r="DS399" s="278"/>
    </row>
    <row r="400" ht="15.75" customHeight="1"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  <c r="AG400" s="276"/>
      <c r="AH400" s="276"/>
      <c r="AI400" s="297"/>
      <c r="AJ400" s="297"/>
      <c r="AK400" s="297"/>
      <c r="AL400" s="297"/>
      <c r="AM400" s="297"/>
      <c r="AN400" s="297"/>
      <c r="AO400" s="297"/>
      <c r="AP400" s="297"/>
      <c r="AQ400" s="297"/>
      <c r="AR400" s="297"/>
      <c r="BD400" s="297"/>
      <c r="BE400" s="297"/>
      <c r="BF400" s="297"/>
      <c r="BH400" s="297"/>
      <c r="BI400" s="297"/>
      <c r="BJ400" s="297"/>
      <c r="BK400" s="297"/>
      <c r="BL400" s="297"/>
      <c r="BM400" s="297"/>
      <c r="BN400" s="297"/>
      <c r="BO400" s="297"/>
      <c r="BP400" s="297"/>
      <c r="BR400" s="297"/>
      <c r="BS400" s="297"/>
      <c r="BT400" s="297"/>
      <c r="BU400" s="297"/>
      <c r="BV400" s="297"/>
      <c r="BW400" s="297"/>
      <c r="BX400" s="297"/>
      <c r="DK400" s="278"/>
      <c r="DL400" s="278"/>
      <c r="DM400" s="278"/>
      <c r="DN400" s="278"/>
      <c r="DO400" s="278"/>
      <c r="DP400" s="278"/>
      <c r="DQ400" s="278"/>
      <c r="DR400" s="278"/>
      <c r="DS400" s="278"/>
    </row>
    <row r="401" ht="15.75" customHeight="1"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  <c r="AG401" s="276"/>
      <c r="AH401" s="276"/>
      <c r="AI401" s="297"/>
      <c r="AJ401" s="297"/>
      <c r="AK401" s="297"/>
      <c r="AL401" s="297"/>
      <c r="AM401" s="297"/>
      <c r="AN401" s="297"/>
      <c r="AO401" s="297"/>
      <c r="AP401" s="297"/>
      <c r="AQ401" s="297"/>
      <c r="AR401" s="297"/>
      <c r="BD401" s="297"/>
      <c r="BE401" s="297"/>
      <c r="BF401" s="297"/>
      <c r="BH401" s="297"/>
      <c r="BI401" s="297"/>
      <c r="BJ401" s="297"/>
      <c r="BK401" s="297"/>
      <c r="BL401" s="297"/>
      <c r="BM401" s="297"/>
      <c r="BN401" s="297"/>
      <c r="BO401" s="297"/>
      <c r="BP401" s="297"/>
      <c r="BR401" s="297"/>
      <c r="BS401" s="297"/>
      <c r="BT401" s="297"/>
      <c r="BU401" s="297"/>
      <c r="BV401" s="297"/>
      <c r="BW401" s="297"/>
      <c r="BX401" s="297"/>
      <c r="DK401" s="278"/>
      <c r="DL401" s="278"/>
      <c r="DM401" s="278"/>
      <c r="DN401" s="278"/>
      <c r="DO401" s="278"/>
      <c r="DP401" s="278"/>
      <c r="DQ401" s="278"/>
      <c r="DR401" s="278"/>
      <c r="DS401" s="278"/>
    </row>
    <row r="402" ht="15.75" customHeight="1"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  <c r="AG402" s="276"/>
      <c r="AH402" s="276"/>
      <c r="AI402" s="297"/>
      <c r="AJ402" s="297"/>
      <c r="AK402" s="297"/>
      <c r="AL402" s="297"/>
      <c r="AM402" s="297"/>
      <c r="AN402" s="297"/>
      <c r="AO402" s="297"/>
      <c r="AP402" s="297"/>
      <c r="AQ402" s="297"/>
      <c r="AR402" s="297"/>
      <c r="BD402" s="297"/>
      <c r="BE402" s="297"/>
      <c r="BF402" s="297"/>
      <c r="BH402" s="297"/>
      <c r="BI402" s="297"/>
      <c r="BJ402" s="297"/>
      <c r="BK402" s="297"/>
      <c r="BL402" s="297"/>
      <c r="BM402" s="297"/>
      <c r="BN402" s="297"/>
      <c r="BO402" s="297"/>
      <c r="BP402" s="297"/>
      <c r="BR402" s="297"/>
      <c r="BS402" s="297"/>
      <c r="BT402" s="297"/>
      <c r="BU402" s="297"/>
      <c r="BV402" s="297"/>
      <c r="BW402" s="297"/>
      <c r="BX402" s="297"/>
      <c r="DK402" s="278"/>
      <c r="DL402" s="278"/>
      <c r="DM402" s="278"/>
      <c r="DN402" s="278"/>
      <c r="DO402" s="278"/>
      <c r="DP402" s="278"/>
      <c r="DQ402" s="278"/>
      <c r="DR402" s="278"/>
      <c r="DS402" s="278"/>
    </row>
    <row r="403" ht="15.75" customHeight="1"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  <c r="AG403" s="276"/>
      <c r="AH403" s="276"/>
      <c r="AI403" s="297"/>
      <c r="AJ403" s="297"/>
      <c r="AK403" s="297"/>
      <c r="AL403" s="297"/>
      <c r="AM403" s="297"/>
      <c r="AN403" s="297"/>
      <c r="AO403" s="297"/>
      <c r="AP403" s="297"/>
      <c r="AQ403" s="297"/>
      <c r="AR403" s="297"/>
      <c r="BD403" s="297"/>
      <c r="BE403" s="297"/>
      <c r="BF403" s="297"/>
      <c r="BH403" s="297"/>
      <c r="BI403" s="297"/>
      <c r="BJ403" s="297"/>
      <c r="BK403" s="297"/>
      <c r="BL403" s="297"/>
      <c r="BM403" s="297"/>
      <c r="BN403" s="297"/>
      <c r="BO403" s="297"/>
      <c r="BP403" s="297"/>
      <c r="BR403" s="297"/>
      <c r="BS403" s="297"/>
      <c r="BT403" s="297"/>
      <c r="BU403" s="297"/>
      <c r="BV403" s="297"/>
      <c r="BW403" s="297"/>
      <c r="BX403" s="297"/>
      <c r="DK403" s="278"/>
      <c r="DL403" s="278"/>
      <c r="DM403" s="278"/>
      <c r="DN403" s="278"/>
      <c r="DO403" s="278"/>
      <c r="DP403" s="278"/>
      <c r="DQ403" s="278"/>
      <c r="DR403" s="278"/>
      <c r="DS403" s="278"/>
    </row>
    <row r="404" ht="15.75" customHeight="1"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  <c r="AG404" s="276"/>
      <c r="AH404" s="276"/>
      <c r="AI404" s="297"/>
      <c r="AJ404" s="297"/>
      <c r="AK404" s="297"/>
      <c r="AL404" s="297"/>
      <c r="AM404" s="297"/>
      <c r="AN404" s="297"/>
      <c r="AO404" s="297"/>
      <c r="AP404" s="297"/>
      <c r="AQ404" s="297"/>
      <c r="AR404" s="297"/>
      <c r="BD404" s="297"/>
      <c r="BE404" s="297"/>
      <c r="BF404" s="297"/>
      <c r="BH404" s="297"/>
      <c r="BI404" s="297"/>
      <c r="BJ404" s="297"/>
      <c r="BK404" s="297"/>
      <c r="BL404" s="297"/>
      <c r="BM404" s="297"/>
      <c r="BN404" s="297"/>
      <c r="BO404" s="297"/>
      <c r="BP404" s="297"/>
      <c r="BR404" s="297"/>
      <c r="BS404" s="297"/>
      <c r="BT404" s="297"/>
      <c r="BU404" s="297"/>
      <c r="BV404" s="297"/>
      <c r="BW404" s="297"/>
      <c r="BX404" s="297"/>
      <c r="DK404" s="278"/>
      <c r="DL404" s="278"/>
      <c r="DM404" s="278"/>
      <c r="DN404" s="278"/>
      <c r="DO404" s="278"/>
      <c r="DP404" s="278"/>
      <c r="DQ404" s="278"/>
      <c r="DR404" s="278"/>
      <c r="DS404" s="278"/>
    </row>
    <row r="405" ht="15.75" customHeight="1"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  <c r="AG405" s="276"/>
      <c r="AH405" s="276"/>
      <c r="AI405" s="297"/>
      <c r="AJ405" s="297"/>
      <c r="AK405" s="297"/>
      <c r="AL405" s="297"/>
      <c r="AM405" s="297"/>
      <c r="AN405" s="297"/>
      <c r="AO405" s="297"/>
      <c r="AP405" s="297"/>
      <c r="AQ405" s="297"/>
      <c r="AR405" s="297"/>
      <c r="BD405" s="297"/>
      <c r="BE405" s="297"/>
      <c r="BF405" s="297"/>
      <c r="BH405" s="297"/>
      <c r="BI405" s="297"/>
      <c r="BJ405" s="297"/>
      <c r="BK405" s="297"/>
      <c r="BL405" s="297"/>
      <c r="BM405" s="297"/>
      <c r="BN405" s="297"/>
      <c r="BO405" s="297"/>
      <c r="BP405" s="297"/>
      <c r="BR405" s="297"/>
      <c r="BS405" s="297"/>
      <c r="BT405" s="297"/>
      <c r="BU405" s="297"/>
      <c r="BV405" s="297"/>
      <c r="BW405" s="297"/>
      <c r="BX405" s="297"/>
      <c r="DK405" s="278"/>
      <c r="DL405" s="278"/>
      <c r="DM405" s="278"/>
      <c r="DN405" s="278"/>
      <c r="DO405" s="278"/>
      <c r="DP405" s="278"/>
      <c r="DQ405" s="278"/>
      <c r="DR405" s="278"/>
      <c r="DS405" s="278"/>
    </row>
    <row r="406" ht="15.75" customHeight="1"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  <c r="AG406" s="276"/>
      <c r="AH406" s="276"/>
      <c r="AI406" s="297"/>
      <c r="AJ406" s="297"/>
      <c r="AK406" s="297"/>
      <c r="AL406" s="297"/>
      <c r="AM406" s="297"/>
      <c r="AN406" s="297"/>
      <c r="AO406" s="297"/>
      <c r="AP406" s="297"/>
      <c r="AQ406" s="297"/>
      <c r="AR406" s="297"/>
      <c r="BD406" s="297"/>
      <c r="BE406" s="297"/>
      <c r="BF406" s="297"/>
      <c r="BH406" s="297"/>
      <c r="BI406" s="297"/>
      <c r="BJ406" s="297"/>
      <c r="BK406" s="297"/>
      <c r="BL406" s="297"/>
      <c r="BM406" s="297"/>
      <c r="BN406" s="297"/>
      <c r="BO406" s="297"/>
      <c r="BP406" s="297"/>
      <c r="BR406" s="297"/>
      <c r="BS406" s="297"/>
      <c r="BT406" s="297"/>
      <c r="BU406" s="297"/>
      <c r="BV406" s="297"/>
      <c r="BW406" s="297"/>
      <c r="BX406" s="297"/>
      <c r="DK406" s="278"/>
      <c r="DL406" s="278"/>
      <c r="DM406" s="278"/>
      <c r="DN406" s="278"/>
      <c r="DO406" s="278"/>
      <c r="DP406" s="278"/>
      <c r="DQ406" s="278"/>
      <c r="DR406" s="278"/>
      <c r="DS406" s="278"/>
    </row>
    <row r="407" ht="15.75" customHeight="1"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  <c r="AG407" s="276"/>
      <c r="AH407" s="276"/>
      <c r="AI407" s="297"/>
      <c r="AJ407" s="297"/>
      <c r="AK407" s="297"/>
      <c r="AL407" s="297"/>
      <c r="AM407" s="297"/>
      <c r="AN407" s="297"/>
      <c r="AO407" s="297"/>
      <c r="AP407" s="297"/>
      <c r="AQ407" s="297"/>
      <c r="AR407" s="297"/>
      <c r="BD407" s="297"/>
      <c r="BE407" s="297"/>
      <c r="BF407" s="297"/>
      <c r="BH407" s="297"/>
      <c r="BI407" s="297"/>
      <c r="BJ407" s="297"/>
      <c r="BK407" s="297"/>
      <c r="BL407" s="297"/>
      <c r="BM407" s="297"/>
      <c r="BN407" s="297"/>
      <c r="BO407" s="297"/>
      <c r="BP407" s="297"/>
      <c r="BR407" s="297"/>
      <c r="BS407" s="297"/>
      <c r="BT407" s="297"/>
      <c r="BU407" s="297"/>
      <c r="BV407" s="297"/>
      <c r="BW407" s="297"/>
      <c r="BX407" s="297"/>
      <c r="DK407" s="278"/>
      <c r="DL407" s="278"/>
      <c r="DM407" s="278"/>
      <c r="DN407" s="278"/>
      <c r="DO407" s="278"/>
      <c r="DP407" s="278"/>
      <c r="DQ407" s="278"/>
      <c r="DR407" s="278"/>
      <c r="DS407" s="278"/>
    </row>
    <row r="408" ht="15.75" customHeight="1"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  <c r="AG408" s="276"/>
      <c r="AH408" s="276"/>
      <c r="AI408" s="297"/>
      <c r="AJ408" s="297"/>
      <c r="AK408" s="297"/>
      <c r="AL408" s="297"/>
      <c r="AM408" s="297"/>
      <c r="AN408" s="297"/>
      <c r="AO408" s="297"/>
      <c r="AP408" s="297"/>
      <c r="AQ408" s="297"/>
      <c r="AR408" s="297"/>
      <c r="BD408" s="297"/>
      <c r="BE408" s="297"/>
      <c r="BF408" s="297"/>
      <c r="BH408" s="297"/>
      <c r="BI408" s="297"/>
      <c r="BJ408" s="297"/>
      <c r="BK408" s="297"/>
      <c r="BL408" s="297"/>
      <c r="BM408" s="297"/>
      <c r="BN408" s="297"/>
      <c r="BO408" s="297"/>
      <c r="BP408" s="297"/>
      <c r="BR408" s="297"/>
      <c r="BS408" s="297"/>
      <c r="BT408" s="297"/>
      <c r="BU408" s="297"/>
      <c r="BV408" s="297"/>
      <c r="BW408" s="297"/>
      <c r="BX408" s="297"/>
      <c r="DK408" s="278"/>
      <c r="DL408" s="278"/>
      <c r="DM408" s="278"/>
      <c r="DN408" s="278"/>
      <c r="DO408" s="278"/>
      <c r="DP408" s="278"/>
      <c r="DQ408" s="278"/>
      <c r="DR408" s="278"/>
      <c r="DS408" s="278"/>
    </row>
    <row r="409" ht="15.75" customHeight="1"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  <c r="AG409" s="276"/>
      <c r="AH409" s="276"/>
      <c r="AI409" s="297"/>
      <c r="AJ409" s="297"/>
      <c r="AK409" s="297"/>
      <c r="AL409" s="297"/>
      <c r="AM409" s="297"/>
      <c r="AN409" s="297"/>
      <c r="AO409" s="297"/>
      <c r="AP409" s="297"/>
      <c r="AQ409" s="297"/>
      <c r="AR409" s="297"/>
      <c r="BD409" s="297"/>
      <c r="BE409" s="297"/>
      <c r="BF409" s="297"/>
      <c r="BH409" s="297"/>
      <c r="BI409" s="297"/>
      <c r="BJ409" s="297"/>
      <c r="BK409" s="297"/>
      <c r="BL409" s="297"/>
      <c r="BM409" s="297"/>
      <c r="BN409" s="297"/>
      <c r="BO409" s="297"/>
      <c r="BP409" s="297"/>
      <c r="BR409" s="297"/>
      <c r="BS409" s="297"/>
      <c r="BT409" s="297"/>
      <c r="BU409" s="297"/>
      <c r="BV409" s="297"/>
      <c r="BW409" s="297"/>
      <c r="BX409" s="297"/>
      <c r="DK409" s="278"/>
      <c r="DL409" s="278"/>
      <c r="DM409" s="278"/>
      <c r="DN409" s="278"/>
      <c r="DO409" s="278"/>
      <c r="DP409" s="278"/>
      <c r="DQ409" s="278"/>
      <c r="DR409" s="278"/>
      <c r="DS409" s="278"/>
    </row>
    <row r="410" ht="15.75" customHeight="1"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  <c r="AG410" s="276"/>
      <c r="AH410" s="276"/>
      <c r="AI410" s="297"/>
      <c r="AJ410" s="297"/>
      <c r="AK410" s="297"/>
      <c r="AL410" s="297"/>
      <c r="AM410" s="297"/>
      <c r="AN410" s="297"/>
      <c r="AO410" s="297"/>
      <c r="AP410" s="297"/>
      <c r="AQ410" s="297"/>
      <c r="AR410" s="297"/>
      <c r="BD410" s="297"/>
      <c r="BE410" s="297"/>
      <c r="BF410" s="297"/>
      <c r="BH410" s="297"/>
      <c r="BI410" s="297"/>
      <c r="BJ410" s="297"/>
      <c r="BK410" s="297"/>
      <c r="BL410" s="297"/>
      <c r="BM410" s="297"/>
      <c r="BN410" s="297"/>
      <c r="BO410" s="297"/>
      <c r="BP410" s="297"/>
      <c r="BR410" s="297"/>
      <c r="BS410" s="297"/>
      <c r="BT410" s="297"/>
      <c r="BU410" s="297"/>
      <c r="BV410" s="297"/>
      <c r="BW410" s="297"/>
      <c r="BX410" s="297"/>
      <c r="DK410" s="278"/>
      <c r="DL410" s="278"/>
      <c r="DM410" s="278"/>
      <c r="DN410" s="278"/>
      <c r="DO410" s="278"/>
      <c r="DP410" s="278"/>
      <c r="DQ410" s="278"/>
      <c r="DR410" s="278"/>
      <c r="DS410" s="278"/>
    </row>
    <row r="411" ht="15.75" customHeight="1"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  <c r="AG411" s="276"/>
      <c r="AH411" s="276"/>
      <c r="AI411" s="297"/>
      <c r="AJ411" s="297"/>
      <c r="AK411" s="297"/>
      <c r="AL411" s="297"/>
      <c r="AM411" s="297"/>
      <c r="AN411" s="297"/>
      <c r="AO411" s="297"/>
      <c r="AP411" s="297"/>
      <c r="AQ411" s="297"/>
      <c r="AR411" s="297"/>
      <c r="BD411" s="297"/>
      <c r="BE411" s="297"/>
      <c r="BF411" s="297"/>
      <c r="BH411" s="297"/>
      <c r="BI411" s="297"/>
      <c r="BJ411" s="297"/>
      <c r="BK411" s="297"/>
      <c r="BL411" s="297"/>
      <c r="BM411" s="297"/>
      <c r="BN411" s="297"/>
      <c r="BO411" s="297"/>
      <c r="BP411" s="297"/>
      <c r="BR411" s="297"/>
      <c r="BS411" s="297"/>
      <c r="BT411" s="297"/>
      <c r="BU411" s="297"/>
      <c r="BV411" s="297"/>
      <c r="BW411" s="297"/>
      <c r="BX411" s="297"/>
      <c r="DK411" s="278"/>
      <c r="DL411" s="278"/>
      <c r="DM411" s="278"/>
      <c r="DN411" s="278"/>
      <c r="DO411" s="278"/>
      <c r="DP411" s="278"/>
      <c r="DQ411" s="278"/>
      <c r="DR411" s="278"/>
      <c r="DS411" s="278"/>
    </row>
    <row r="412" ht="15.75" customHeight="1"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  <c r="AG412" s="276"/>
      <c r="AH412" s="276"/>
      <c r="AI412" s="297"/>
      <c r="AJ412" s="297"/>
      <c r="AK412" s="297"/>
      <c r="AL412" s="297"/>
      <c r="AM412" s="297"/>
      <c r="AN412" s="297"/>
      <c r="AO412" s="297"/>
      <c r="AP412" s="297"/>
      <c r="AQ412" s="297"/>
      <c r="AR412" s="297"/>
      <c r="BD412" s="297"/>
      <c r="BE412" s="297"/>
      <c r="BF412" s="297"/>
      <c r="BH412" s="297"/>
      <c r="BI412" s="297"/>
      <c r="BJ412" s="297"/>
      <c r="BK412" s="297"/>
      <c r="BL412" s="297"/>
      <c r="BM412" s="297"/>
      <c r="BN412" s="297"/>
      <c r="BO412" s="297"/>
      <c r="BP412" s="297"/>
      <c r="BR412" s="297"/>
      <c r="BS412" s="297"/>
      <c r="BT412" s="297"/>
      <c r="BU412" s="297"/>
      <c r="BV412" s="297"/>
      <c r="BW412" s="297"/>
      <c r="BX412" s="297"/>
      <c r="DK412" s="278"/>
      <c r="DL412" s="278"/>
      <c r="DM412" s="278"/>
      <c r="DN412" s="278"/>
      <c r="DO412" s="278"/>
      <c r="DP412" s="278"/>
      <c r="DQ412" s="278"/>
      <c r="DR412" s="278"/>
      <c r="DS412" s="278"/>
    </row>
    <row r="413" ht="15.75" customHeight="1"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  <c r="AG413" s="276"/>
      <c r="AH413" s="276"/>
      <c r="AI413" s="297"/>
      <c r="AJ413" s="297"/>
      <c r="AK413" s="297"/>
      <c r="AL413" s="297"/>
      <c r="AM413" s="297"/>
      <c r="AN413" s="297"/>
      <c r="AO413" s="297"/>
      <c r="AP413" s="297"/>
      <c r="AQ413" s="297"/>
      <c r="AR413" s="297"/>
      <c r="BD413" s="297"/>
      <c r="BE413" s="297"/>
      <c r="BF413" s="297"/>
      <c r="BH413" s="297"/>
      <c r="BI413" s="297"/>
      <c r="BJ413" s="297"/>
      <c r="BK413" s="297"/>
      <c r="BL413" s="297"/>
      <c r="BM413" s="297"/>
      <c r="BN413" s="297"/>
      <c r="BO413" s="297"/>
      <c r="BP413" s="297"/>
      <c r="BR413" s="297"/>
      <c r="BS413" s="297"/>
      <c r="BT413" s="297"/>
      <c r="BU413" s="297"/>
      <c r="BV413" s="297"/>
      <c r="BW413" s="297"/>
      <c r="BX413" s="297"/>
      <c r="DK413" s="278"/>
      <c r="DL413" s="278"/>
      <c r="DM413" s="278"/>
      <c r="DN413" s="278"/>
      <c r="DO413" s="278"/>
      <c r="DP413" s="278"/>
      <c r="DQ413" s="278"/>
      <c r="DR413" s="278"/>
      <c r="DS413" s="278"/>
    </row>
    <row r="414" ht="15.75" customHeight="1"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  <c r="AG414" s="276"/>
      <c r="AH414" s="276"/>
      <c r="AI414" s="297"/>
      <c r="AJ414" s="297"/>
      <c r="AK414" s="297"/>
      <c r="AL414" s="297"/>
      <c r="AM414" s="297"/>
      <c r="AN414" s="297"/>
      <c r="AO414" s="297"/>
      <c r="AP414" s="297"/>
      <c r="AQ414" s="297"/>
      <c r="AR414" s="297"/>
      <c r="BD414" s="297"/>
      <c r="BE414" s="297"/>
      <c r="BF414" s="297"/>
      <c r="BH414" s="297"/>
      <c r="BI414" s="297"/>
      <c r="BJ414" s="297"/>
      <c r="BK414" s="297"/>
      <c r="BL414" s="297"/>
      <c r="BM414" s="297"/>
      <c r="BN414" s="297"/>
      <c r="BO414" s="297"/>
      <c r="BP414" s="297"/>
      <c r="BR414" s="297"/>
      <c r="BS414" s="297"/>
      <c r="BT414" s="297"/>
      <c r="BU414" s="297"/>
      <c r="BV414" s="297"/>
      <c r="BW414" s="297"/>
      <c r="BX414" s="297"/>
      <c r="DK414" s="278"/>
      <c r="DL414" s="278"/>
      <c r="DM414" s="278"/>
      <c r="DN414" s="278"/>
      <c r="DO414" s="278"/>
      <c r="DP414" s="278"/>
      <c r="DQ414" s="278"/>
      <c r="DR414" s="278"/>
      <c r="DS414" s="278"/>
    </row>
    <row r="415" ht="15.75" customHeight="1"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  <c r="AG415" s="276"/>
      <c r="AH415" s="276"/>
      <c r="AI415" s="297"/>
      <c r="AJ415" s="297"/>
      <c r="AK415" s="297"/>
      <c r="AL415" s="297"/>
      <c r="AM415" s="297"/>
      <c r="AN415" s="297"/>
      <c r="AO415" s="297"/>
      <c r="AP415" s="297"/>
      <c r="AQ415" s="297"/>
      <c r="AR415" s="297"/>
      <c r="BD415" s="297"/>
      <c r="BE415" s="297"/>
      <c r="BF415" s="297"/>
      <c r="BH415" s="297"/>
      <c r="BI415" s="297"/>
      <c r="BJ415" s="297"/>
      <c r="BK415" s="297"/>
      <c r="BL415" s="297"/>
      <c r="BM415" s="297"/>
      <c r="BN415" s="297"/>
      <c r="BO415" s="297"/>
      <c r="BP415" s="297"/>
      <c r="BR415" s="297"/>
      <c r="BS415" s="297"/>
      <c r="BT415" s="297"/>
      <c r="BU415" s="297"/>
      <c r="BV415" s="297"/>
      <c r="BW415" s="297"/>
      <c r="BX415" s="297"/>
      <c r="DK415" s="278"/>
      <c r="DL415" s="278"/>
      <c r="DM415" s="278"/>
      <c r="DN415" s="278"/>
      <c r="DO415" s="278"/>
      <c r="DP415" s="278"/>
      <c r="DQ415" s="278"/>
      <c r="DR415" s="278"/>
      <c r="DS415" s="278"/>
    </row>
    <row r="416" ht="15.75" customHeight="1"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  <c r="AB416" s="276"/>
      <c r="AC416" s="276"/>
      <c r="AD416" s="276"/>
      <c r="AE416" s="276"/>
      <c r="AF416" s="276"/>
      <c r="AG416" s="276"/>
      <c r="AH416" s="276"/>
      <c r="AI416" s="297"/>
      <c r="AJ416" s="297"/>
      <c r="AK416" s="297"/>
      <c r="AL416" s="297"/>
      <c r="AM416" s="297"/>
      <c r="AN416" s="297"/>
      <c r="AO416" s="297"/>
      <c r="AP416" s="297"/>
      <c r="AQ416" s="297"/>
      <c r="AR416" s="297"/>
      <c r="BD416" s="297"/>
      <c r="BE416" s="297"/>
      <c r="BF416" s="297"/>
      <c r="BH416" s="297"/>
      <c r="BI416" s="297"/>
      <c r="BJ416" s="297"/>
      <c r="BK416" s="297"/>
      <c r="BL416" s="297"/>
      <c r="BM416" s="297"/>
      <c r="BN416" s="297"/>
      <c r="BO416" s="297"/>
      <c r="BP416" s="297"/>
      <c r="BR416" s="297"/>
      <c r="BS416" s="297"/>
      <c r="BT416" s="297"/>
      <c r="BU416" s="297"/>
      <c r="BV416" s="297"/>
      <c r="BW416" s="297"/>
      <c r="BX416" s="297"/>
      <c r="DK416" s="278"/>
      <c r="DL416" s="278"/>
      <c r="DM416" s="278"/>
      <c r="DN416" s="278"/>
      <c r="DO416" s="278"/>
      <c r="DP416" s="278"/>
      <c r="DQ416" s="278"/>
      <c r="DR416" s="278"/>
      <c r="DS416" s="278"/>
    </row>
    <row r="417" ht="15.75" customHeight="1"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  <c r="AB417" s="276"/>
      <c r="AC417" s="276"/>
      <c r="AD417" s="276"/>
      <c r="AE417" s="276"/>
      <c r="AF417" s="276"/>
      <c r="AG417" s="276"/>
      <c r="AH417" s="276"/>
      <c r="AI417" s="297"/>
      <c r="AJ417" s="297"/>
      <c r="AK417" s="297"/>
      <c r="AL417" s="297"/>
      <c r="AM417" s="297"/>
      <c r="AN417" s="297"/>
      <c r="AO417" s="297"/>
      <c r="AP417" s="297"/>
      <c r="AQ417" s="297"/>
      <c r="AR417" s="297"/>
      <c r="BD417" s="297"/>
      <c r="BE417" s="297"/>
      <c r="BF417" s="297"/>
      <c r="BH417" s="297"/>
      <c r="BI417" s="297"/>
      <c r="BJ417" s="297"/>
      <c r="BK417" s="297"/>
      <c r="BL417" s="297"/>
      <c r="BM417" s="297"/>
      <c r="BN417" s="297"/>
      <c r="BO417" s="297"/>
      <c r="BP417" s="297"/>
      <c r="BR417" s="297"/>
      <c r="BS417" s="297"/>
      <c r="BT417" s="297"/>
      <c r="BU417" s="297"/>
      <c r="BV417" s="297"/>
      <c r="BW417" s="297"/>
      <c r="BX417" s="297"/>
      <c r="DK417" s="278"/>
      <c r="DL417" s="278"/>
      <c r="DM417" s="278"/>
      <c r="DN417" s="278"/>
      <c r="DO417" s="278"/>
      <c r="DP417" s="278"/>
      <c r="DQ417" s="278"/>
      <c r="DR417" s="278"/>
      <c r="DS417" s="278"/>
    </row>
    <row r="418" ht="15.75" customHeight="1"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6"/>
      <c r="AE418" s="276"/>
      <c r="AF418" s="276"/>
      <c r="AG418" s="276"/>
      <c r="AH418" s="276"/>
      <c r="AI418" s="297"/>
      <c r="AJ418" s="297"/>
      <c r="AK418" s="297"/>
      <c r="AL418" s="297"/>
      <c r="AM418" s="297"/>
      <c r="AN418" s="297"/>
      <c r="AO418" s="297"/>
      <c r="AP418" s="297"/>
      <c r="AQ418" s="297"/>
      <c r="AR418" s="297"/>
      <c r="BD418" s="297"/>
      <c r="BE418" s="297"/>
      <c r="BF418" s="297"/>
      <c r="BH418" s="297"/>
      <c r="BI418" s="297"/>
      <c r="BJ418" s="297"/>
      <c r="BK418" s="297"/>
      <c r="BL418" s="297"/>
      <c r="BM418" s="297"/>
      <c r="BN418" s="297"/>
      <c r="BO418" s="297"/>
      <c r="BP418" s="297"/>
      <c r="BR418" s="297"/>
      <c r="BS418" s="297"/>
      <c r="BT418" s="297"/>
      <c r="BU418" s="297"/>
      <c r="BV418" s="297"/>
      <c r="BW418" s="297"/>
      <c r="BX418" s="297"/>
      <c r="DK418" s="278"/>
      <c r="DL418" s="278"/>
      <c r="DM418" s="278"/>
      <c r="DN418" s="278"/>
      <c r="DO418" s="278"/>
      <c r="DP418" s="278"/>
      <c r="DQ418" s="278"/>
      <c r="DR418" s="278"/>
      <c r="DS418" s="278"/>
    </row>
    <row r="419" ht="15.75" customHeight="1"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  <c r="AG419" s="276"/>
      <c r="AH419" s="276"/>
      <c r="AI419" s="297"/>
      <c r="AJ419" s="297"/>
      <c r="AK419" s="297"/>
      <c r="AL419" s="297"/>
      <c r="AM419" s="297"/>
      <c r="AN419" s="297"/>
      <c r="AO419" s="297"/>
      <c r="AP419" s="297"/>
      <c r="AQ419" s="297"/>
      <c r="AR419" s="297"/>
      <c r="BD419" s="297"/>
      <c r="BE419" s="297"/>
      <c r="BF419" s="297"/>
      <c r="BH419" s="297"/>
      <c r="BI419" s="297"/>
      <c r="BJ419" s="297"/>
      <c r="BK419" s="297"/>
      <c r="BL419" s="297"/>
      <c r="BM419" s="297"/>
      <c r="BN419" s="297"/>
      <c r="BO419" s="297"/>
      <c r="BP419" s="297"/>
      <c r="BR419" s="297"/>
      <c r="BS419" s="297"/>
      <c r="BT419" s="297"/>
      <c r="BU419" s="297"/>
      <c r="BV419" s="297"/>
      <c r="BW419" s="297"/>
      <c r="BX419" s="297"/>
      <c r="DK419" s="278"/>
      <c r="DL419" s="278"/>
      <c r="DM419" s="278"/>
      <c r="DN419" s="278"/>
      <c r="DO419" s="278"/>
      <c r="DP419" s="278"/>
      <c r="DQ419" s="278"/>
      <c r="DR419" s="278"/>
      <c r="DS419" s="278"/>
    </row>
    <row r="420" ht="15.75" customHeight="1"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  <c r="AG420" s="276"/>
      <c r="AH420" s="276"/>
      <c r="AI420" s="297"/>
      <c r="AJ420" s="297"/>
      <c r="AK420" s="297"/>
      <c r="AL420" s="297"/>
      <c r="AM420" s="297"/>
      <c r="AN420" s="297"/>
      <c r="AO420" s="297"/>
      <c r="AP420" s="297"/>
      <c r="AQ420" s="297"/>
      <c r="AR420" s="297"/>
      <c r="BD420" s="297"/>
      <c r="BE420" s="297"/>
      <c r="BF420" s="297"/>
      <c r="BH420" s="297"/>
      <c r="BI420" s="297"/>
      <c r="BJ420" s="297"/>
      <c r="BK420" s="297"/>
      <c r="BL420" s="297"/>
      <c r="BM420" s="297"/>
      <c r="BN420" s="297"/>
      <c r="BO420" s="297"/>
      <c r="BP420" s="297"/>
      <c r="BR420" s="297"/>
      <c r="BS420" s="297"/>
      <c r="BT420" s="297"/>
      <c r="BU420" s="297"/>
      <c r="BV420" s="297"/>
      <c r="BW420" s="297"/>
      <c r="BX420" s="297"/>
      <c r="DK420" s="278"/>
      <c r="DL420" s="278"/>
      <c r="DM420" s="278"/>
      <c r="DN420" s="278"/>
      <c r="DO420" s="278"/>
      <c r="DP420" s="278"/>
      <c r="DQ420" s="278"/>
      <c r="DR420" s="278"/>
      <c r="DS420" s="278"/>
    </row>
    <row r="421" ht="15.75" customHeight="1"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  <c r="AB421" s="276"/>
      <c r="AC421" s="276"/>
      <c r="AD421" s="276"/>
      <c r="AE421" s="276"/>
      <c r="AF421" s="276"/>
      <c r="AG421" s="276"/>
      <c r="AH421" s="276"/>
      <c r="AI421" s="297"/>
      <c r="AJ421" s="297"/>
      <c r="AK421" s="297"/>
      <c r="AL421" s="297"/>
      <c r="AM421" s="297"/>
      <c r="AN421" s="297"/>
      <c r="AO421" s="297"/>
      <c r="AP421" s="297"/>
      <c r="AQ421" s="297"/>
      <c r="AR421" s="297"/>
      <c r="BD421" s="297"/>
      <c r="BE421" s="297"/>
      <c r="BF421" s="297"/>
      <c r="BH421" s="297"/>
      <c r="BI421" s="297"/>
      <c r="BJ421" s="297"/>
      <c r="BK421" s="297"/>
      <c r="BL421" s="297"/>
      <c r="BM421" s="297"/>
      <c r="BN421" s="297"/>
      <c r="BO421" s="297"/>
      <c r="BP421" s="297"/>
      <c r="BR421" s="297"/>
      <c r="BS421" s="297"/>
      <c r="BT421" s="297"/>
      <c r="BU421" s="297"/>
      <c r="BV421" s="297"/>
      <c r="BW421" s="297"/>
      <c r="BX421" s="297"/>
      <c r="DK421" s="278"/>
      <c r="DL421" s="278"/>
      <c r="DM421" s="278"/>
      <c r="DN421" s="278"/>
      <c r="DO421" s="278"/>
      <c r="DP421" s="278"/>
      <c r="DQ421" s="278"/>
      <c r="DR421" s="278"/>
      <c r="DS421" s="278"/>
    </row>
    <row r="422" ht="15.75" customHeight="1"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  <c r="AB422" s="276"/>
      <c r="AC422" s="276"/>
      <c r="AD422" s="276"/>
      <c r="AE422" s="276"/>
      <c r="AF422" s="276"/>
      <c r="AG422" s="276"/>
      <c r="AH422" s="276"/>
      <c r="AI422" s="297"/>
      <c r="AJ422" s="297"/>
      <c r="AK422" s="297"/>
      <c r="AL422" s="297"/>
      <c r="AM422" s="297"/>
      <c r="AN422" s="297"/>
      <c r="AO422" s="297"/>
      <c r="AP422" s="297"/>
      <c r="AQ422" s="297"/>
      <c r="AR422" s="297"/>
      <c r="BD422" s="297"/>
      <c r="BE422" s="297"/>
      <c r="BF422" s="297"/>
      <c r="BH422" s="297"/>
      <c r="BI422" s="297"/>
      <c r="BJ422" s="297"/>
      <c r="BK422" s="297"/>
      <c r="BL422" s="297"/>
      <c r="BM422" s="297"/>
      <c r="BN422" s="297"/>
      <c r="BO422" s="297"/>
      <c r="BP422" s="297"/>
      <c r="BR422" s="297"/>
      <c r="BS422" s="297"/>
      <c r="BT422" s="297"/>
      <c r="BU422" s="297"/>
      <c r="BV422" s="297"/>
      <c r="BW422" s="297"/>
      <c r="BX422" s="297"/>
      <c r="DK422" s="278"/>
      <c r="DL422" s="278"/>
      <c r="DM422" s="278"/>
      <c r="DN422" s="278"/>
      <c r="DO422" s="278"/>
      <c r="DP422" s="278"/>
      <c r="DQ422" s="278"/>
      <c r="DR422" s="278"/>
      <c r="DS422" s="278"/>
    </row>
    <row r="423" ht="15.75" customHeight="1"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  <c r="AB423" s="276"/>
      <c r="AC423" s="276"/>
      <c r="AD423" s="276"/>
      <c r="AE423" s="276"/>
      <c r="AF423" s="276"/>
      <c r="AG423" s="276"/>
      <c r="AH423" s="276"/>
      <c r="AI423" s="297"/>
      <c r="AJ423" s="297"/>
      <c r="AK423" s="297"/>
      <c r="AL423" s="297"/>
      <c r="AM423" s="297"/>
      <c r="AN423" s="297"/>
      <c r="AO423" s="297"/>
      <c r="AP423" s="297"/>
      <c r="AQ423" s="297"/>
      <c r="AR423" s="297"/>
      <c r="BD423" s="297"/>
      <c r="BE423" s="297"/>
      <c r="BF423" s="297"/>
      <c r="BH423" s="297"/>
      <c r="BI423" s="297"/>
      <c r="BJ423" s="297"/>
      <c r="BK423" s="297"/>
      <c r="BL423" s="297"/>
      <c r="BM423" s="297"/>
      <c r="BN423" s="297"/>
      <c r="BO423" s="297"/>
      <c r="BP423" s="297"/>
      <c r="BR423" s="297"/>
      <c r="BS423" s="297"/>
      <c r="BT423" s="297"/>
      <c r="BU423" s="297"/>
      <c r="BV423" s="297"/>
      <c r="BW423" s="297"/>
      <c r="BX423" s="297"/>
      <c r="DK423" s="278"/>
      <c r="DL423" s="278"/>
      <c r="DM423" s="278"/>
      <c r="DN423" s="278"/>
      <c r="DO423" s="278"/>
      <c r="DP423" s="278"/>
      <c r="DQ423" s="278"/>
      <c r="DR423" s="278"/>
      <c r="DS423" s="278"/>
    </row>
    <row r="424" ht="15.75" customHeight="1"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  <c r="AB424" s="276"/>
      <c r="AC424" s="276"/>
      <c r="AD424" s="276"/>
      <c r="AE424" s="276"/>
      <c r="AF424" s="276"/>
      <c r="AG424" s="276"/>
      <c r="AH424" s="276"/>
      <c r="AI424" s="297"/>
      <c r="AJ424" s="297"/>
      <c r="AK424" s="297"/>
      <c r="AL424" s="297"/>
      <c r="AM424" s="297"/>
      <c r="AN424" s="297"/>
      <c r="AO424" s="297"/>
      <c r="AP424" s="297"/>
      <c r="AQ424" s="297"/>
      <c r="AR424" s="297"/>
      <c r="BD424" s="297"/>
      <c r="BE424" s="297"/>
      <c r="BF424" s="297"/>
      <c r="BH424" s="297"/>
      <c r="BI424" s="297"/>
      <c r="BJ424" s="297"/>
      <c r="BK424" s="297"/>
      <c r="BL424" s="297"/>
      <c r="BM424" s="297"/>
      <c r="BN424" s="297"/>
      <c r="BO424" s="297"/>
      <c r="BP424" s="297"/>
      <c r="BR424" s="297"/>
      <c r="BS424" s="297"/>
      <c r="BT424" s="297"/>
      <c r="BU424" s="297"/>
      <c r="BV424" s="297"/>
      <c r="BW424" s="297"/>
      <c r="BX424" s="297"/>
      <c r="DK424" s="278"/>
      <c r="DL424" s="278"/>
      <c r="DM424" s="278"/>
      <c r="DN424" s="278"/>
      <c r="DO424" s="278"/>
      <c r="DP424" s="278"/>
      <c r="DQ424" s="278"/>
      <c r="DR424" s="278"/>
      <c r="DS424" s="278"/>
    </row>
    <row r="425" ht="15.75" customHeight="1"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  <c r="AB425" s="276"/>
      <c r="AC425" s="276"/>
      <c r="AD425" s="276"/>
      <c r="AE425" s="276"/>
      <c r="AF425" s="276"/>
      <c r="AG425" s="276"/>
      <c r="AH425" s="276"/>
      <c r="AI425" s="297"/>
      <c r="AJ425" s="297"/>
      <c r="AK425" s="297"/>
      <c r="AL425" s="297"/>
      <c r="AM425" s="297"/>
      <c r="AN425" s="297"/>
      <c r="AO425" s="297"/>
      <c r="AP425" s="297"/>
      <c r="AQ425" s="297"/>
      <c r="AR425" s="297"/>
      <c r="BD425" s="297"/>
      <c r="BE425" s="297"/>
      <c r="BF425" s="297"/>
      <c r="BH425" s="297"/>
      <c r="BI425" s="297"/>
      <c r="BJ425" s="297"/>
      <c r="BK425" s="297"/>
      <c r="BL425" s="297"/>
      <c r="BM425" s="297"/>
      <c r="BN425" s="297"/>
      <c r="BO425" s="297"/>
      <c r="BP425" s="297"/>
      <c r="BR425" s="297"/>
      <c r="BS425" s="297"/>
      <c r="BT425" s="297"/>
      <c r="BU425" s="297"/>
      <c r="BV425" s="297"/>
      <c r="BW425" s="297"/>
      <c r="BX425" s="297"/>
      <c r="DK425" s="278"/>
      <c r="DL425" s="278"/>
      <c r="DM425" s="278"/>
      <c r="DN425" s="278"/>
      <c r="DO425" s="278"/>
      <c r="DP425" s="278"/>
      <c r="DQ425" s="278"/>
      <c r="DR425" s="278"/>
      <c r="DS425" s="278"/>
    </row>
    <row r="426" ht="15.75" customHeight="1"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  <c r="AB426" s="276"/>
      <c r="AC426" s="276"/>
      <c r="AD426" s="276"/>
      <c r="AE426" s="276"/>
      <c r="AF426" s="276"/>
      <c r="AG426" s="276"/>
      <c r="AH426" s="276"/>
      <c r="AI426" s="297"/>
      <c r="AJ426" s="297"/>
      <c r="AK426" s="297"/>
      <c r="AL426" s="297"/>
      <c r="AM426" s="297"/>
      <c r="AN426" s="297"/>
      <c r="AO426" s="297"/>
      <c r="AP426" s="297"/>
      <c r="AQ426" s="297"/>
      <c r="AR426" s="297"/>
      <c r="BD426" s="297"/>
      <c r="BE426" s="297"/>
      <c r="BF426" s="297"/>
      <c r="BH426" s="297"/>
      <c r="BI426" s="297"/>
      <c r="BJ426" s="297"/>
      <c r="BK426" s="297"/>
      <c r="BL426" s="297"/>
      <c r="BM426" s="297"/>
      <c r="BN426" s="297"/>
      <c r="BO426" s="297"/>
      <c r="BP426" s="297"/>
      <c r="BR426" s="297"/>
      <c r="BS426" s="297"/>
      <c r="BT426" s="297"/>
      <c r="BU426" s="297"/>
      <c r="BV426" s="297"/>
      <c r="BW426" s="297"/>
      <c r="BX426" s="297"/>
      <c r="DK426" s="278"/>
      <c r="DL426" s="278"/>
      <c r="DM426" s="278"/>
      <c r="DN426" s="278"/>
      <c r="DO426" s="278"/>
      <c r="DP426" s="278"/>
      <c r="DQ426" s="278"/>
      <c r="DR426" s="278"/>
      <c r="DS426" s="278"/>
    </row>
    <row r="427" ht="15.75" customHeight="1"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  <c r="AB427" s="276"/>
      <c r="AC427" s="276"/>
      <c r="AD427" s="276"/>
      <c r="AE427" s="276"/>
      <c r="AF427" s="276"/>
      <c r="AG427" s="276"/>
      <c r="AH427" s="276"/>
      <c r="AI427" s="297"/>
      <c r="AJ427" s="297"/>
      <c r="AK427" s="297"/>
      <c r="AL427" s="297"/>
      <c r="AM427" s="297"/>
      <c r="AN427" s="297"/>
      <c r="AO427" s="297"/>
      <c r="AP427" s="297"/>
      <c r="AQ427" s="297"/>
      <c r="AR427" s="297"/>
      <c r="BD427" s="297"/>
      <c r="BE427" s="297"/>
      <c r="BF427" s="297"/>
      <c r="BH427" s="297"/>
      <c r="BI427" s="297"/>
      <c r="BJ427" s="297"/>
      <c r="BK427" s="297"/>
      <c r="BL427" s="297"/>
      <c r="BM427" s="297"/>
      <c r="BN427" s="297"/>
      <c r="BO427" s="297"/>
      <c r="BP427" s="297"/>
      <c r="BR427" s="297"/>
      <c r="BS427" s="297"/>
      <c r="BT427" s="297"/>
      <c r="BU427" s="297"/>
      <c r="BV427" s="297"/>
      <c r="BW427" s="297"/>
      <c r="BX427" s="297"/>
      <c r="DK427" s="278"/>
      <c r="DL427" s="278"/>
      <c r="DM427" s="278"/>
      <c r="DN427" s="278"/>
      <c r="DO427" s="278"/>
      <c r="DP427" s="278"/>
      <c r="DQ427" s="278"/>
      <c r="DR427" s="278"/>
      <c r="DS427" s="278"/>
    </row>
    <row r="428" ht="15.75" customHeight="1"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  <c r="AB428" s="276"/>
      <c r="AC428" s="276"/>
      <c r="AD428" s="276"/>
      <c r="AE428" s="276"/>
      <c r="AF428" s="276"/>
      <c r="AG428" s="276"/>
      <c r="AH428" s="276"/>
      <c r="AI428" s="297"/>
      <c r="AJ428" s="297"/>
      <c r="AK428" s="297"/>
      <c r="AL428" s="297"/>
      <c r="AM428" s="297"/>
      <c r="AN428" s="297"/>
      <c r="AO428" s="297"/>
      <c r="AP428" s="297"/>
      <c r="AQ428" s="297"/>
      <c r="AR428" s="297"/>
      <c r="BD428" s="297"/>
      <c r="BE428" s="297"/>
      <c r="BF428" s="297"/>
      <c r="BH428" s="297"/>
      <c r="BI428" s="297"/>
      <c r="BJ428" s="297"/>
      <c r="BK428" s="297"/>
      <c r="BL428" s="297"/>
      <c r="BM428" s="297"/>
      <c r="BN428" s="297"/>
      <c r="BO428" s="297"/>
      <c r="BP428" s="297"/>
      <c r="BR428" s="297"/>
      <c r="BS428" s="297"/>
      <c r="BT428" s="297"/>
      <c r="BU428" s="297"/>
      <c r="BV428" s="297"/>
      <c r="BW428" s="297"/>
      <c r="BX428" s="297"/>
      <c r="DK428" s="278"/>
      <c r="DL428" s="278"/>
      <c r="DM428" s="278"/>
      <c r="DN428" s="278"/>
      <c r="DO428" s="278"/>
      <c r="DP428" s="278"/>
      <c r="DQ428" s="278"/>
      <c r="DR428" s="278"/>
      <c r="DS428" s="278"/>
    </row>
    <row r="429" ht="15.75" customHeight="1"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  <c r="AG429" s="276"/>
      <c r="AH429" s="276"/>
      <c r="AI429" s="297"/>
      <c r="AJ429" s="297"/>
      <c r="AK429" s="297"/>
      <c r="AL429" s="297"/>
      <c r="AM429" s="297"/>
      <c r="AN429" s="297"/>
      <c r="AO429" s="297"/>
      <c r="AP429" s="297"/>
      <c r="AQ429" s="297"/>
      <c r="AR429" s="297"/>
      <c r="BD429" s="297"/>
      <c r="BE429" s="297"/>
      <c r="BF429" s="297"/>
      <c r="BH429" s="297"/>
      <c r="BI429" s="297"/>
      <c r="BJ429" s="297"/>
      <c r="BK429" s="297"/>
      <c r="BL429" s="297"/>
      <c r="BM429" s="297"/>
      <c r="BN429" s="297"/>
      <c r="BO429" s="297"/>
      <c r="BP429" s="297"/>
      <c r="BR429" s="297"/>
      <c r="BS429" s="297"/>
      <c r="BT429" s="297"/>
      <c r="BU429" s="297"/>
      <c r="BV429" s="297"/>
      <c r="BW429" s="297"/>
      <c r="BX429" s="297"/>
      <c r="DK429" s="278"/>
      <c r="DL429" s="278"/>
      <c r="DM429" s="278"/>
      <c r="DN429" s="278"/>
      <c r="DO429" s="278"/>
      <c r="DP429" s="278"/>
      <c r="DQ429" s="278"/>
      <c r="DR429" s="278"/>
      <c r="DS429" s="278"/>
    </row>
    <row r="430" ht="15.75" customHeight="1"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  <c r="AG430" s="276"/>
      <c r="AH430" s="276"/>
      <c r="AI430" s="297"/>
      <c r="AJ430" s="297"/>
      <c r="AK430" s="297"/>
      <c r="AL430" s="297"/>
      <c r="AM430" s="297"/>
      <c r="AN430" s="297"/>
      <c r="AO430" s="297"/>
      <c r="AP430" s="297"/>
      <c r="AQ430" s="297"/>
      <c r="AR430" s="297"/>
      <c r="BD430" s="297"/>
      <c r="BE430" s="297"/>
      <c r="BF430" s="297"/>
      <c r="BH430" s="297"/>
      <c r="BI430" s="297"/>
      <c r="BJ430" s="297"/>
      <c r="BK430" s="297"/>
      <c r="BL430" s="297"/>
      <c r="BM430" s="297"/>
      <c r="BN430" s="297"/>
      <c r="BO430" s="297"/>
      <c r="BP430" s="297"/>
      <c r="BR430" s="297"/>
      <c r="BS430" s="297"/>
      <c r="BT430" s="297"/>
      <c r="BU430" s="297"/>
      <c r="BV430" s="297"/>
      <c r="BW430" s="297"/>
      <c r="BX430" s="297"/>
      <c r="DK430" s="278"/>
      <c r="DL430" s="278"/>
      <c r="DM430" s="278"/>
      <c r="DN430" s="278"/>
      <c r="DO430" s="278"/>
      <c r="DP430" s="278"/>
      <c r="DQ430" s="278"/>
      <c r="DR430" s="278"/>
      <c r="DS430" s="278"/>
    </row>
    <row r="431" ht="15.75" customHeight="1"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  <c r="AG431" s="276"/>
      <c r="AH431" s="276"/>
      <c r="AI431" s="297"/>
      <c r="AJ431" s="297"/>
      <c r="AK431" s="297"/>
      <c r="AL431" s="297"/>
      <c r="AM431" s="297"/>
      <c r="AN431" s="297"/>
      <c r="AO431" s="297"/>
      <c r="AP431" s="297"/>
      <c r="AQ431" s="297"/>
      <c r="AR431" s="297"/>
      <c r="BD431" s="297"/>
      <c r="BE431" s="297"/>
      <c r="BF431" s="297"/>
      <c r="BH431" s="297"/>
      <c r="BI431" s="297"/>
      <c r="BJ431" s="297"/>
      <c r="BK431" s="297"/>
      <c r="BL431" s="297"/>
      <c r="BM431" s="297"/>
      <c r="BN431" s="297"/>
      <c r="BO431" s="297"/>
      <c r="BP431" s="297"/>
      <c r="BR431" s="297"/>
      <c r="BS431" s="297"/>
      <c r="BT431" s="297"/>
      <c r="BU431" s="297"/>
      <c r="BV431" s="297"/>
      <c r="BW431" s="297"/>
      <c r="BX431" s="297"/>
      <c r="DK431" s="278"/>
      <c r="DL431" s="278"/>
      <c r="DM431" s="278"/>
      <c r="DN431" s="278"/>
      <c r="DO431" s="278"/>
      <c r="DP431" s="278"/>
      <c r="DQ431" s="278"/>
      <c r="DR431" s="278"/>
      <c r="DS431" s="278"/>
    </row>
    <row r="432" ht="15.75" customHeight="1"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  <c r="AG432" s="276"/>
      <c r="AH432" s="276"/>
      <c r="AI432" s="297"/>
      <c r="AJ432" s="297"/>
      <c r="AK432" s="297"/>
      <c r="AL432" s="297"/>
      <c r="AM432" s="297"/>
      <c r="AN432" s="297"/>
      <c r="AO432" s="297"/>
      <c r="AP432" s="297"/>
      <c r="AQ432" s="297"/>
      <c r="AR432" s="297"/>
      <c r="BD432" s="297"/>
      <c r="BE432" s="297"/>
      <c r="BF432" s="297"/>
      <c r="BH432" s="297"/>
      <c r="BI432" s="297"/>
      <c r="BJ432" s="297"/>
      <c r="BK432" s="297"/>
      <c r="BL432" s="297"/>
      <c r="BM432" s="297"/>
      <c r="BN432" s="297"/>
      <c r="BO432" s="297"/>
      <c r="BP432" s="297"/>
      <c r="BR432" s="297"/>
      <c r="BS432" s="297"/>
      <c r="BT432" s="297"/>
      <c r="BU432" s="297"/>
      <c r="BV432" s="297"/>
      <c r="BW432" s="297"/>
      <c r="BX432" s="297"/>
      <c r="DK432" s="278"/>
      <c r="DL432" s="278"/>
      <c r="DM432" s="278"/>
      <c r="DN432" s="278"/>
      <c r="DO432" s="278"/>
      <c r="DP432" s="278"/>
      <c r="DQ432" s="278"/>
      <c r="DR432" s="278"/>
      <c r="DS432" s="278"/>
    </row>
    <row r="433" ht="15.75" customHeight="1"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  <c r="AG433" s="276"/>
      <c r="AH433" s="276"/>
      <c r="AI433" s="297"/>
      <c r="AJ433" s="297"/>
      <c r="AK433" s="297"/>
      <c r="AL433" s="297"/>
      <c r="AM433" s="297"/>
      <c r="AN433" s="297"/>
      <c r="AO433" s="297"/>
      <c r="AP433" s="297"/>
      <c r="AQ433" s="297"/>
      <c r="AR433" s="297"/>
      <c r="BD433" s="297"/>
      <c r="BE433" s="297"/>
      <c r="BF433" s="297"/>
      <c r="BH433" s="297"/>
      <c r="BI433" s="297"/>
      <c r="BJ433" s="297"/>
      <c r="BK433" s="297"/>
      <c r="BL433" s="297"/>
      <c r="BM433" s="297"/>
      <c r="BN433" s="297"/>
      <c r="BO433" s="297"/>
      <c r="BP433" s="297"/>
      <c r="BR433" s="297"/>
      <c r="BS433" s="297"/>
      <c r="BT433" s="297"/>
      <c r="BU433" s="297"/>
      <c r="BV433" s="297"/>
      <c r="BW433" s="297"/>
      <c r="BX433" s="297"/>
      <c r="DK433" s="278"/>
      <c r="DL433" s="278"/>
      <c r="DM433" s="278"/>
      <c r="DN433" s="278"/>
      <c r="DO433" s="278"/>
      <c r="DP433" s="278"/>
      <c r="DQ433" s="278"/>
      <c r="DR433" s="278"/>
      <c r="DS433" s="278"/>
    </row>
    <row r="434" ht="15.75" customHeight="1"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  <c r="AG434" s="276"/>
      <c r="AH434" s="276"/>
      <c r="AI434" s="297"/>
      <c r="AJ434" s="297"/>
      <c r="AK434" s="297"/>
      <c r="AL434" s="297"/>
      <c r="AM434" s="297"/>
      <c r="AN434" s="297"/>
      <c r="AO434" s="297"/>
      <c r="AP434" s="297"/>
      <c r="AQ434" s="297"/>
      <c r="AR434" s="297"/>
      <c r="BD434" s="297"/>
      <c r="BE434" s="297"/>
      <c r="BF434" s="297"/>
      <c r="BH434" s="297"/>
      <c r="BI434" s="297"/>
      <c r="BJ434" s="297"/>
      <c r="BK434" s="297"/>
      <c r="BL434" s="297"/>
      <c r="BM434" s="297"/>
      <c r="BN434" s="297"/>
      <c r="BO434" s="297"/>
      <c r="BP434" s="297"/>
      <c r="BR434" s="297"/>
      <c r="BS434" s="297"/>
      <c r="BT434" s="297"/>
      <c r="BU434" s="297"/>
      <c r="BV434" s="297"/>
      <c r="BW434" s="297"/>
      <c r="BX434" s="297"/>
      <c r="DK434" s="278"/>
      <c r="DL434" s="278"/>
      <c r="DM434" s="278"/>
      <c r="DN434" s="278"/>
      <c r="DO434" s="278"/>
      <c r="DP434" s="278"/>
      <c r="DQ434" s="278"/>
      <c r="DR434" s="278"/>
      <c r="DS434" s="278"/>
    </row>
    <row r="435" ht="15.75" customHeight="1"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  <c r="AG435" s="276"/>
      <c r="AH435" s="276"/>
      <c r="AI435" s="297"/>
      <c r="AJ435" s="297"/>
      <c r="AK435" s="297"/>
      <c r="AL435" s="297"/>
      <c r="AM435" s="297"/>
      <c r="AN435" s="297"/>
      <c r="AO435" s="297"/>
      <c r="AP435" s="297"/>
      <c r="AQ435" s="297"/>
      <c r="AR435" s="297"/>
      <c r="BD435" s="297"/>
      <c r="BE435" s="297"/>
      <c r="BF435" s="297"/>
      <c r="BH435" s="297"/>
      <c r="BI435" s="297"/>
      <c r="BJ435" s="297"/>
      <c r="BK435" s="297"/>
      <c r="BL435" s="297"/>
      <c r="BM435" s="297"/>
      <c r="BN435" s="297"/>
      <c r="BO435" s="297"/>
      <c r="BP435" s="297"/>
      <c r="BR435" s="297"/>
      <c r="BS435" s="297"/>
      <c r="BT435" s="297"/>
      <c r="BU435" s="297"/>
      <c r="BV435" s="297"/>
      <c r="BW435" s="297"/>
      <c r="BX435" s="297"/>
      <c r="DK435" s="278"/>
      <c r="DL435" s="278"/>
      <c r="DM435" s="278"/>
      <c r="DN435" s="278"/>
      <c r="DO435" s="278"/>
      <c r="DP435" s="278"/>
      <c r="DQ435" s="278"/>
      <c r="DR435" s="278"/>
      <c r="DS435" s="278"/>
    </row>
    <row r="436" ht="15.75" customHeight="1"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  <c r="AG436" s="276"/>
      <c r="AH436" s="276"/>
      <c r="AI436" s="297"/>
      <c r="AJ436" s="297"/>
      <c r="AK436" s="297"/>
      <c r="AL436" s="297"/>
      <c r="AM436" s="297"/>
      <c r="AN436" s="297"/>
      <c r="AO436" s="297"/>
      <c r="AP436" s="297"/>
      <c r="AQ436" s="297"/>
      <c r="AR436" s="297"/>
      <c r="BD436" s="297"/>
      <c r="BE436" s="297"/>
      <c r="BF436" s="297"/>
      <c r="BH436" s="297"/>
      <c r="BI436" s="297"/>
      <c r="BJ436" s="297"/>
      <c r="BK436" s="297"/>
      <c r="BL436" s="297"/>
      <c r="BM436" s="297"/>
      <c r="BN436" s="297"/>
      <c r="BO436" s="297"/>
      <c r="BP436" s="297"/>
      <c r="BR436" s="297"/>
      <c r="BS436" s="297"/>
      <c r="BT436" s="297"/>
      <c r="BU436" s="297"/>
      <c r="BV436" s="297"/>
      <c r="BW436" s="297"/>
      <c r="BX436" s="297"/>
      <c r="DK436" s="278"/>
      <c r="DL436" s="278"/>
      <c r="DM436" s="278"/>
      <c r="DN436" s="278"/>
      <c r="DO436" s="278"/>
      <c r="DP436" s="278"/>
      <c r="DQ436" s="278"/>
      <c r="DR436" s="278"/>
      <c r="DS436" s="278"/>
    </row>
    <row r="437" ht="15.75" customHeight="1"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76"/>
      <c r="AH437" s="276"/>
      <c r="AI437" s="297"/>
      <c r="AJ437" s="297"/>
      <c r="AK437" s="297"/>
      <c r="AL437" s="297"/>
      <c r="AM437" s="297"/>
      <c r="AN437" s="297"/>
      <c r="AO437" s="297"/>
      <c r="AP437" s="297"/>
      <c r="AQ437" s="297"/>
      <c r="AR437" s="297"/>
      <c r="BD437" s="297"/>
      <c r="BE437" s="297"/>
      <c r="BF437" s="297"/>
      <c r="BH437" s="297"/>
      <c r="BI437" s="297"/>
      <c r="BJ437" s="297"/>
      <c r="BK437" s="297"/>
      <c r="BL437" s="297"/>
      <c r="BM437" s="297"/>
      <c r="BN437" s="297"/>
      <c r="BO437" s="297"/>
      <c r="BP437" s="297"/>
      <c r="BR437" s="297"/>
      <c r="BS437" s="297"/>
      <c r="BT437" s="297"/>
      <c r="BU437" s="297"/>
      <c r="BV437" s="297"/>
      <c r="BW437" s="297"/>
      <c r="BX437" s="297"/>
      <c r="DK437" s="278"/>
      <c r="DL437" s="278"/>
      <c r="DM437" s="278"/>
      <c r="DN437" s="278"/>
      <c r="DO437" s="278"/>
      <c r="DP437" s="278"/>
      <c r="DQ437" s="278"/>
      <c r="DR437" s="278"/>
      <c r="DS437" s="278"/>
    </row>
    <row r="438" ht="15.75" customHeight="1"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97"/>
      <c r="AJ438" s="297"/>
      <c r="AK438" s="297"/>
      <c r="AL438" s="297"/>
      <c r="AM438" s="297"/>
      <c r="AN438" s="297"/>
      <c r="AO438" s="297"/>
      <c r="AP438" s="297"/>
      <c r="AQ438" s="297"/>
      <c r="AR438" s="297"/>
      <c r="BD438" s="297"/>
      <c r="BE438" s="297"/>
      <c r="BF438" s="297"/>
      <c r="BH438" s="297"/>
      <c r="BI438" s="297"/>
      <c r="BJ438" s="297"/>
      <c r="BK438" s="297"/>
      <c r="BL438" s="297"/>
      <c r="BM438" s="297"/>
      <c r="BN438" s="297"/>
      <c r="BO438" s="297"/>
      <c r="BP438" s="297"/>
      <c r="BR438" s="297"/>
      <c r="BS438" s="297"/>
      <c r="BT438" s="297"/>
      <c r="BU438" s="297"/>
      <c r="BV438" s="297"/>
      <c r="BW438" s="297"/>
      <c r="BX438" s="297"/>
      <c r="DK438" s="278"/>
      <c r="DL438" s="278"/>
      <c r="DM438" s="278"/>
      <c r="DN438" s="278"/>
      <c r="DO438" s="278"/>
      <c r="DP438" s="278"/>
      <c r="DQ438" s="278"/>
      <c r="DR438" s="278"/>
      <c r="DS438" s="278"/>
    </row>
    <row r="439" ht="15.75" customHeight="1"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  <c r="AG439" s="276"/>
      <c r="AH439" s="276"/>
      <c r="AI439" s="297"/>
      <c r="AJ439" s="297"/>
      <c r="AK439" s="297"/>
      <c r="AL439" s="297"/>
      <c r="AM439" s="297"/>
      <c r="AN439" s="297"/>
      <c r="AO439" s="297"/>
      <c r="AP439" s="297"/>
      <c r="AQ439" s="297"/>
      <c r="AR439" s="297"/>
      <c r="BD439" s="297"/>
      <c r="BE439" s="297"/>
      <c r="BF439" s="297"/>
      <c r="BH439" s="297"/>
      <c r="BI439" s="297"/>
      <c r="BJ439" s="297"/>
      <c r="BK439" s="297"/>
      <c r="BL439" s="297"/>
      <c r="BM439" s="297"/>
      <c r="BN439" s="297"/>
      <c r="BO439" s="297"/>
      <c r="BP439" s="297"/>
      <c r="BR439" s="297"/>
      <c r="BS439" s="297"/>
      <c r="BT439" s="297"/>
      <c r="BU439" s="297"/>
      <c r="BV439" s="297"/>
      <c r="BW439" s="297"/>
      <c r="BX439" s="297"/>
      <c r="DK439" s="278"/>
      <c r="DL439" s="278"/>
      <c r="DM439" s="278"/>
      <c r="DN439" s="278"/>
      <c r="DO439" s="278"/>
      <c r="DP439" s="278"/>
      <c r="DQ439" s="278"/>
      <c r="DR439" s="278"/>
      <c r="DS439" s="278"/>
    </row>
    <row r="440" ht="15.75" customHeight="1"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6"/>
      <c r="AH440" s="276"/>
      <c r="AI440" s="297"/>
      <c r="AJ440" s="297"/>
      <c r="AK440" s="297"/>
      <c r="AL440" s="297"/>
      <c r="AM440" s="297"/>
      <c r="AN440" s="297"/>
      <c r="AO440" s="297"/>
      <c r="AP440" s="297"/>
      <c r="AQ440" s="297"/>
      <c r="AR440" s="297"/>
      <c r="BD440" s="297"/>
      <c r="BE440" s="297"/>
      <c r="BF440" s="297"/>
      <c r="BH440" s="297"/>
      <c r="BI440" s="297"/>
      <c r="BJ440" s="297"/>
      <c r="BK440" s="297"/>
      <c r="BL440" s="297"/>
      <c r="BM440" s="297"/>
      <c r="BN440" s="297"/>
      <c r="BO440" s="297"/>
      <c r="BP440" s="297"/>
      <c r="BR440" s="297"/>
      <c r="BS440" s="297"/>
      <c r="BT440" s="297"/>
      <c r="BU440" s="297"/>
      <c r="BV440" s="297"/>
      <c r="BW440" s="297"/>
      <c r="BX440" s="297"/>
      <c r="DK440" s="278"/>
      <c r="DL440" s="278"/>
      <c r="DM440" s="278"/>
      <c r="DN440" s="278"/>
      <c r="DO440" s="278"/>
      <c r="DP440" s="278"/>
      <c r="DQ440" s="278"/>
      <c r="DR440" s="278"/>
      <c r="DS440" s="278"/>
    </row>
    <row r="441" ht="15.75" customHeight="1"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  <c r="AG441" s="276"/>
      <c r="AH441" s="276"/>
      <c r="AI441" s="297"/>
      <c r="AJ441" s="297"/>
      <c r="AK441" s="297"/>
      <c r="AL441" s="297"/>
      <c r="AM441" s="297"/>
      <c r="AN441" s="297"/>
      <c r="AO441" s="297"/>
      <c r="AP441" s="297"/>
      <c r="AQ441" s="297"/>
      <c r="AR441" s="297"/>
      <c r="BD441" s="297"/>
      <c r="BE441" s="297"/>
      <c r="BF441" s="297"/>
      <c r="BH441" s="297"/>
      <c r="BI441" s="297"/>
      <c r="BJ441" s="297"/>
      <c r="BK441" s="297"/>
      <c r="BL441" s="297"/>
      <c r="BM441" s="297"/>
      <c r="BN441" s="297"/>
      <c r="BO441" s="297"/>
      <c r="BP441" s="297"/>
      <c r="BR441" s="297"/>
      <c r="BS441" s="297"/>
      <c r="BT441" s="297"/>
      <c r="BU441" s="297"/>
      <c r="BV441" s="297"/>
      <c r="BW441" s="297"/>
      <c r="BX441" s="297"/>
      <c r="DK441" s="278"/>
      <c r="DL441" s="278"/>
      <c r="DM441" s="278"/>
      <c r="DN441" s="278"/>
      <c r="DO441" s="278"/>
      <c r="DP441" s="278"/>
      <c r="DQ441" s="278"/>
      <c r="DR441" s="278"/>
      <c r="DS441" s="278"/>
    </row>
    <row r="442" ht="15.75" customHeight="1"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  <c r="AG442" s="276"/>
      <c r="AH442" s="276"/>
      <c r="AI442" s="297"/>
      <c r="AJ442" s="297"/>
      <c r="AK442" s="297"/>
      <c r="AL442" s="297"/>
      <c r="AM442" s="297"/>
      <c r="AN442" s="297"/>
      <c r="AO442" s="297"/>
      <c r="AP442" s="297"/>
      <c r="AQ442" s="297"/>
      <c r="AR442" s="297"/>
      <c r="BD442" s="297"/>
      <c r="BE442" s="297"/>
      <c r="BF442" s="297"/>
      <c r="BH442" s="297"/>
      <c r="BI442" s="297"/>
      <c r="BJ442" s="297"/>
      <c r="BK442" s="297"/>
      <c r="BL442" s="297"/>
      <c r="BM442" s="297"/>
      <c r="BN442" s="297"/>
      <c r="BO442" s="297"/>
      <c r="BP442" s="297"/>
      <c r="BR442" s="297"/>
      <c r="BS442" s="297"/>
      <c r="BT442" s="297"/>
      <c r="BU442" s="297"/>
      <c r="BV442" s="297"/>
      <c r="BW442" s="297"/>
      <c r="BX442" s="297"/>
      <c r="DK442" s="278"/>
      <c r="DL442" s="278"/>
      <c r="DM442" s="278"/>
      <c r="DN442" s="278"/>
      <c r="DO442" s="278"/>
      <c r="DP442" s="278"/>
      <c r="DQ442" s="278"/>
      <c r="DR442" s="278"/>
      <c r="DS442" s="278"/>
    </row>
    <row r="443" ht="15.75" customHeight="1"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  <c r="AG443" s="276"/>
      <c r="AH443" s="276"/>
      <c r="AI443" s="297"/>
      <c r="AJ443" s="297"/>
      <c r="AK443" s="297"/>
      <c r="AL443" s="297"/>
      <c r="AM443" s="297"/>
      <c r="AN443" s="297"/>
      <c r="AO443" s="297"/>
      <c r="AP443" s="297"/>
      <c r="AQ443" s="297"/>
      <c r="AR443" s="297"/>
      <c r="BD443" s="297"/>
      <c r="BE443" s="297"/>
      <c r="BF443" s="297"/>
      <c r="BH443" s="297"/>
      <c r="BI443" s="297"/>
      <c r="BJ443" s="297"/>
      <c r="BK443" s="297"/>
      <c r="BL443" s="297"/>
      <c r="BM443" s="297"/>
      <c r="BN443" s="297"/>
      <c r="BO443" s="297"/>
      <c r="BP443" s="297"/>
      <c r="BR443" s="297"/>
      <c r="BS443" s="297"/>
      <c r="BT443" s="297"/>
      <c r="BU443" s="297"/>
      <c r="BV443" s="297"/>
      <c r="BW443" s="297"/>
      <c r="BX443" s="297"/>
      <c r="DK443" s="278"/>
      <c r="DL443" s="278"/>
      <c r="DM443" s="278"/>
      <c r="DN443" s="278"/>
      <c r="DO443" s="278"/>
      <c r="DP443" s="278"/>
      <c r="DQ443" s="278"/>
      <c r="DR443" s="278"/>
      <c r="DS443" s="278"/>
    </row>
    <row r="444" ht="15.75" customHeight="1"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  <c r="AG444" s="276"/>
      <c r="AH444" s="276"/>
      <c r="AI444" s="297"/>
      <c r="AJ444" s="297"/>
      <c r="AK444" s="297"/>
      <c r="AL444" s="297"/>
      <c r="AM444" s="297"/>
      <c r="AN444" s="297"/>
      <c r="AO444" s="297"/>
      <c r="AP444" s="297"/>
      <c r="AQ444" s="297"/>
      <c r="AR444" s="297"/>
      <c r="BD444" s="297"/>
      <c r="BE444" s="297"/>
      <c r="BF444" s="297"/>
      <c r="BH444" s="297"/>
      <c r="BI444" s="297"/>
      <c r="BJ444" s="297"/>
      <c r="BK444" s="297"/>
      <c r="BL444" s="297"/>
      <c r="BM444" s="297"/>
      <c r="BN444" s="297"/>
      <c r="BO444" s="297"/>
      <c r="BP444" s="297"/>
      <c r="BR444" s="297"/>
      <c r="BS444" s="297"/>
      <c r="BT444" s="297"/>
      <c r="BU444" s="297"/>
      <c r="BV444" s="297"/>
      <c r="BW444" s="297"/>
      <c r="BX444" s="297"/>
      <c r="DK444" s="278"/>
      <c r="DL444" s="278"/>
      <c r="DM444" s="278"/>
      <c r="DN444" s="278"/>
      <c r="DO444" s="278"/>
      <c r="DP444" s="278"/>
      <c r="DQ444" s="278"/>
      <c r="DR444" s="278"/>
      <c r="DS444" s="278"/>
    </row>
    <row r="445" ht="15.75" customHeight="1"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  <c r="AG445" s="276"/>
      <c r="AH445" s="276"/>
      <c r="AI445" s="297"/>
      <c r="AJ445" s="297"/>
      <c r="AK445" s="297"/>
      <c r="AL445" s="297"/>
      <c r="AM445" s="297"/>
      <c r="AN445" s="297"/>
      <c r="AO445" s="297"/>
      <c r="AP445" s="297"/>
      <c r="AQ445" s="297"/>
      <c r="AR445" s="297"/>
      <c r="BD445" s="297"/>
      <c r="BE445" s="297"/>
      <c r="BF445" s="297"/>
      <c r="BH445" s="297"/>
      <c r="BI445" s="297"/>
      <c r="BJ445" s="297"/>
      <c r="BK445" s="297"/>
      <c r="BL445" s="297"/>
      <c r="BM445" s="297"/>
      <c r="BN445" s="297"/>
      <c r="BO445" s="297"/>
      <c r="BP445" s="297"/>
      <c r="BR445" s="297"/>
      <c r="BS445" s="297"/>
      <c r="BT445" s="297"/>
      <c r="BU445" s="297"/>
      <c r="BV445" s="297"/>
      <c r="BW445" s="297"/>
      <c r="BX445" s="297"/>
      <c r="DK445" s="278"/>
      <c r="DL445" s="278"/>
      <c r="DM445" s="278"/>
      <c r="DN445" s="278"/>
      <c r="DO445" s="278"/>
      <c r="DP445" s="278"/>
      <c r="DQ445" s="278"/>
      <c r="DR445" s="278"/>
      <c r="DS445" s="278"/>
    </row>
    <row r="446" ht="15.75" customHeight="1"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  <c r="AG446" s="276"/>
      <c r="AH446" s="276"/>
      <c r="AI446" s="297"/>
      <c r="AJ446" s="297"/>
      <c r="AK446" s="297"/>
      <c r="AL446" s="297"/>
      <c r="AM446" s="297"/>
      <c r="AN446" s="297"/>
      <c r="AO446" s="297"/>
      <c r="AP446" s="297"/>
      <c r="AQ446" s="297"/>
      <c r="AR446" s="297"/>
      <c r="BD446" s="297"/>
      <c r="BE446" s="297"/>
      <c r="BF446" s="297"/>
      <c r="BH446" s="297"/>
      <c r="BI446" s="297"/>
      <c r="BJ446" s="297"/>
      <c r="BK446" s="297"/>
      <c r="BL446" s="297"/>
      <c r="BM446" s="297"/>
      <c r="BN446" s="297"/>
      <c r="BO446" s="297"/>
      <c r="BP446" s="297"/>
      <c r="BR446" s="297"/>
      <c r="BS446" s="297"/>
      <c r="BT446" s="297"/>
      <c r="BU446" s="297"/>
      <c r="BV446" s="297"/>
      <c r="BW446" s="297"/>
      <c r="BX446" s="297"/>
      <c r="DK446" s="278"/>
      <c r="DL446" s="278"/>
      <c r="DM446" s="278"/>
      <c r="DN446" s="278"/>
      <c r="DO446" s="278"/>
      <c r="DP446" s="278"/>
      <c r="DQ446" s="278"/>
      <c r="DR446" s="278"/>
      <c r="DS446" s="278"/>
    </row>
    <row r="447" ht="15.75" customHeight="1"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  <c r="AG447" s="276"/>
      <c r="AH447" s="276"/>
      <c r="AI447" s="297"/>
      <c r="AJ447" s="297"/>
      <c r="AK447" s="297"/>
      <c r="AL447" s="297"/>
      <c r="AM447" s="297"/>
      <c r="AN447" s="297"/>
      <c r="AO447" s="297"/>
      <c r="AP447" s="297"/>
      <c r="AQ447" s="297"/>
      <c r="AR447" s="297"/>
      <c r="BD447" s="297"/>
      <c r="BE447" s="297"/>
      <c r="BF447" s="297"/>
      <c r="BH447" s="297"/>
      <c r="BI447" s="297"/>
      <c r="BJ447" s="297"/>
      <c r="BK447" s="297"/>
      <c r="BL447" s="297"/>
      <c r="BM447" s="297"/>
      <c r="BN447" s="297"/>
      <c r="BO447" s="297"/>
      <c r="BP447" s="297"/>
      <c r="BR447" s="297"/>
      <c r="BS447" s="297"/>
      <c r="BT447" s="297"/>
      <c r="BU447" s="297"/>
      <c r="BV447" s="297"/>
      <c r="BW447" s="297"/>
      <c r="BX447" s="297"/>
      <c r="DK447" s="278"/>
      <c r="DL447" s="278"/>
      <c r="DM447" s="278"/>
      <c r="DN447" s="278"/>
      <c r="DO447" s="278"/>
      <c r="DP447" s="278"/>
      <c r="DQ447" s="278"/>
      <c r="DR447" s="278"/>
      <c r="DS447" s="278"/>
    </row>
    <row r="448" ht="15.75" customHeight="1"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  <c r="AG448" s="276"/>
      <c r="AH448" s="276"/>
      <c r="AI448" s="297"/>
      <c r="AJ448" s="297"/>
      <c r="AK448" s="297"/>
      <c r="AL448" s="297"/>
      <c r="AM448" s="297"/>
      <c r="AN448" s="297"/>
      <c r="AO448" s="297"/>
      <c r="AP448" s="297"/>
      <c r="AQ448" s="297"/>
      <c r="AR448" s="297"/>
      <c r="BD448" s="297"/>
      <c r="BE448" s="297"/>
      <c r="BF448" s="297"/>
      <c r="BH448" s="297"/>
      <c r="BI448" s="297"/>
      <c r="BJ448" s="297"/>
      <c r="BK448" s="297"/>
      <c r="BL448" s="297"/>
      <c r="BM448" s="297"/>
      <c r="BN448" s="297"/>
      <c r="BO448" s="297"/>
      <c r="BP448" s="297"/>
      <c r="BR448" s="297"/>
      <c r="BS448" s="297"/>
      <c r="BT448" s="297"/>
      <c r="BU448" s="297"/>
      <c r="BV448" s="297"/>
      <c r="BW448" s="297"/>
      <c r="BX448" s="297"/>
      <c r="DK448" s="278"/>
      <c r="DL448" s="278"/>
      <c r="DM448" s="278"/>
      <c r="DN448" s="278"/>
      <c r="DO448" s="278"/>
      <c r="DP448" s="278"/>
      <c r="DQ448" s="278"/>
      <c r="DR448" s="278"/>
      <c r="DS448" s="278"/>
    </row>
    <row r="449" ht="15.75" customHeight="1"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  <c r="AG449" s="276"/>
      <c r="AH449" s="276"/>
      <c r="AI449" s="297"/>
      <c r="AJ449" s="297"/>
      <c r="AK449" s="297"/>
      <c r="AL449" s="297"/>
      <c r="AM449" s="297"/>
      <c r="AN449" s="297"/>
      <c r="AO449" s="297"/>
      <c r="AP449" s="297"/>
      <c r="AQ449" s="297"/>
      <c r="AR449" s="297"/>
      <c r="BD449" s="297"/>
      <c r="BE449" s="297"/>
      <c r="BF449" s="297"/>
      <c r="BH449" s="297"/>
      <c r="BI449" s="297"/>
      <c r="BJ449" s="297"/>
      <c r="BK449" s="297"/>
      <c r="BL449" s="297"/>
      <c r="BM449" s="297"/>
      <c r="BN449" s="297"/>
      <c r="BO449" s="297"/>
      <c r="BP449" s="297"/>
      <c r="BR449" s="297"/>
      <c r="BS449" s="297"/>
      <c r="BT449" s="297"/>
      <c r="BU449" s="297"/>
      <c r="BV449" s="297"/>
      <c r="BW449" s="297"/>
      <c r="BX449" s="297"/>
      <c r="DK449" s="278"/>
      <c r="DL449" s="278"/>
      <c r="DM449" s="278"/>
      <c r="DN449" s="278"/>
      <c r="DO449" s="278"/>
      <c r="DP449" s="278"/>
      <c r="DQ449" s="278"/>
      <c r="DR449" s="278"/>
      <c r="DS449" s="278"/>
    </row>
    <row r="450" ht="15.75" customHeight="1"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  <c r="AG450" s="276"/>
      <c r="AH450" s="276"/>
      <c r="AI450" s="297"/>
      <c r="AJ450" s="297"/>
      <c r="AK450" s="297"/>
      <c r="AL450" s="297"/>
      <c r="AM450" s="297"/>
      <c r="AN450" s="297"/>
      <c r="AO450" s="297"/>
      <c r="AP450" s="297"/>
      <c r="AQ450" s="297"/>
      <c r="AR450" s="297"/>
      <c r="BD450" s="297"/>
      <c r="BE450" s="297"/>
      <c r="BF450" s="297"/>
      <c r="BH450" s="297"/>
      <c r="BI450" s="297"/>
      <c r="BJ450" s="297"/>
      <c r="BK450" s="297"/>
      <c r="BL450" s="297"/>
      <c r="BM450" s="297"/>
      <c r="BN450" s="297"/>
      <c r="BO450" s="297"/>
      <c r="BP450" s="297"/>
      <c r="BR450" s="297"/>
      <c r="BS450" s="297"/>
      <c r="BT450" s="297"/>
      <c r="BU450" s="297"/>
      <c r="BV450" s="297"/>
      <c r="BW450" s="297"/>
      <c r="BX450" s="297"/>
      <c r="DK450" s="278"/>
      <c r="DL450" s="278"/>
      <c r="DM450" s="278"/>
      <c r="DN450" s="278"/>
      <c r="DO450" s="278"/>
      <c r="DP450" s="278"/>
      <c r="DQ450" s="278"/>
      <c r="DR450" s="278"/>
      <c r="DS450" s="278"/>
    </row>
    <row r="451" ht="15.75" customHeight="1"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  <c r="AG451" s="276"/>
      <c r="AH451" s="276"/>
      <c r="AI451" s="297"/>
      <c r="AJ451" s="297"/>
      <c r="AK451" s="297"/>
      <c r="AL451" s="297"/>
      <c r="AM451" s="297"/>
      <c r="AN451" s="297"/>
      <c r="AO451" s="297"/>
      <c r="AP451" s="297"/>
      <c r="AQ451" s="297"/>
      <c r="AR451" s="297"/>
      <c r="BD451" s="297"/>
      <c r="BE451" s="297"/>
      <c r="BF451" s="297"/>
      <c r="BH451" s="297"/>
      <c r="BI451" s="297"/>
      <c r="BJ451" s="297"/>
      <c r="BK451" s="297"/>
      <c r="BL451" s="297"/>
      <c r="BM451" s="297"/>
      <c r="BN451" s="297"/>
      <c r="BO451" s="297"/>
      <c r="BP451" s="297"/>
      <c r="BR451" s="297"/>
      <c r="BS451" s="297"/>
      <c r="BT451" s="297"/>
      <c r="BU451" s="297"/>
      <c r="BV451" s="297"/>
      <c r="BW451" s="297"/>
      <c r="BX451" s="297"/>
      <c r="DK451" s="278"/>
      <c r="DL451" s="278"/>
      <c r="DM451" s="278"/>
      <c r="DN451" s="278"/>
      <c r="DO451" s="278"/>
      <c r="DP451" s="278"/>
      <c r="DQ451" s="278"/>
      <c r="DR451" s="278"/>
      <c r="DS451" s="278"/>
    </row>
    <row r="452" ht="15.75" customHeight="1"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97"/>
      <c r="AJ452" s="297"/>
      <c r="AK452" s="297"/>
      <c r="AL452" s="297"/>
      <c r="AM452" s="297"/>
      <c r="AN452" s="297"/>
      <c r="AO452" s="297"/>
      <c r="AP452" s="297"/>
      <c r="AQ452" s="297"/>
      <c r="AR452" s="297"/>
      <c r="BD452" s="297"/>
      <c r="BE452" s="297"/>
      <c r="BF452" s="297"/>
      <c r="BH452" s="297"/>
      <c r="BI452" s="297"/>
      <c r="BJ452" s="297"/>
      <c r="BK452" s="297"/>
      <c r="BL452" s="297"/>
      <c r="BM452" s="297"/>
      <c r="BN452" s="297"/>
      <c r="BO452" s="297"/>
      <c r="BP452" s="297"/>
      <c r="BR452" s="297"/>
      <c r="BS452" s="297"/>
      <c r="BT452" s="297"/>
      <c r="BU452" s="297"/>
      <c r="BV452" s="297"/>
      <c r="BW452" s="297"/>
      <c r="BX452" s="297"/>
      <c r="DK452" s="278"/>
      <c r="DL452" s="278"/>
      <c r="DM452" s="278"/>
      <c r="DN452" s="278"/>
      <c r="DO452" s="278"/>
      <c r="DP452" s="278"/>
      <c r="DQ452" s="278"/>
      <c r="DR452" s="278"/>
      <c r="DS452" s="278"/>
    </row>
    <row r="453" ht="15.75" customHeight="1"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97"/>
      <c r="AJ453" s="297"/>
      <c r="AK453" s="297"/>
      <c r="AL453" s="297"/>
      <c r="AM453" s="297"/>
      <c r="AN453" s="297"/>
      <c r="AO453" s="297"/>
      <c r="AP453" s="297"/>
      <c r="AQ453" s="297"/>
      <c r="AR453" s="297"/>
      <c r="BD453" s="297"/>
      <c r="BE453" s="297"/>
      <c r="BF453" s="297"/>
      <c r="BH453" s="297"/>
      <c r="BI453" s="297"/>
      <c r="BJ453" s="297"/>
      <c r="BK453" s="297"/>
      <c r="BL453" s="297"/>
      <c r="BM453" s="297"/>
      <c r="BN453" s="297"/>
      <c r="BO453" s="297"/>
      <c r="BP453" s="297"/>
      <c r="BR453" s="297"/>
      <c r="BS453" s="297"/>
      <c r="BT453" s="297"/>
      <c r="BU453" s="297"/>
      <c r="BV453" s="297"/>
      <c r="BW453" s="297"/>
      <c r="BX453" s="297"/>
      <c r="DK453" s="278"/>
      <c r="DL453" s="278"/>
      <c r="DM453" s="278"/>
      <c r="DN453" s="278"/>
      <c r="DO453" s="278"/>
      <c r="DP453" s="278"/>
      <c r="DQ453" s="278"/>
      <c r="DR453" s="278"/>
      <c r="DS453" s="278"/>
    </row>
    <row r="454" ht="15.75" customHeight="1"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97"/>
      <c r="AJ454" s="297"/>
      <c r="AK454" s="297"/>
      <c r="AL454" s="297"/>
      <c r="AM454" s="297"/>
      <c r="AN454" s="297"/>
      <c r="AO454" s="297"/>
      <c r="AP454" s="297"/>
      <c r="AQ454" s="297"/>
      <c r="AR454" s="297"/>
      <c r="BD454" s="297"/>
      <c r="BE454" s="297"/>
      <c r="BF454" s="297"/>
      <c r="BH454" s="297"/>
      <c r="BI454" s="297"/>
      <c r="BJ454" s="297"/>
      <c r="BK454" s="297"/>
      <c r="BL454" s="297"/>
      <c r="BM454" s="297"/>
      <c r="BN454" s="297"/>
      <c r="BO454" s="297"/>
      <c r="BP454" s="297"/>
      <c r="BR454" s="297"/>
      <c r="BS454" s="297"/>
      <c r="BT454" s="297"/>
      <c r="BU454" s="297"/>
      <c r="BV454" s="297"/>
      <c r="BW454" s="297"/>
      <c r="BX454" s="297"/>
      <c r="DK454" s="278"/>
      <c r="DL454" s="278"/>
      <c r="DM454" s="278"/>
      <c r="DN454" s="278"/>
      <c r="DO454" s="278"/>
      <c r="DP454" s="278"/>
      <c r="DQ454" s="278"/>
      <c r="DR454" s="278"/>
      <c r="DS454" s="278"/>
    </row>
    <row r="455" ht="15.75" customHeight="1"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  <c r="AG455" s="276"/>
      <c r="AH455" s="276"/>
      <c r="AI455" s="297"/>
      <c r="AJ455" s="297"/>
      <c r="AK455" s="297"/>
      <c r="AL455" s="297"/>
      <c r="AM455" s="297"/>
      <c r="AN455" s="297"/>
      <c r="AO455" s="297"/>
      <c r="AP455" s="297"/>
      <c r="AQ455" s="297"/>
      <c r="AR455" s="297"/>
      <c r="BD455" s="297"/>
      <c r="BE455" s="297"/>
      <c r="BF455" s="297"/>
      <c r="BH455" s="297"/>
      <c r="BI455" s="297"/>
      <c r="BJ455" s="297"/>
      <c r="BK455" s="297"/>
      <c r="BL455" s="297"/>
      <c r="BM455" s="297"/>
      <c r="BN455" s="297"/>
      <c r="BO455" s="297"/>
      <c r="BP455" s="297"/>
      <c r="BR455" s="297"/>
      <c r="BS455" s="297"/>
      <c r="BT455" s="297"/>
      <c r="BU455" s="297"/>
      <c r="BV455" s="297"/>
      <c r="BW455" s="297"/>
      <c r="BX455" s="297"/>
      <c r="DK455" s="278"/>
      <c r="DL455" s="278"/>
      <c r="DM455" s="278"/>
      <c r="DN455" s="278"/>
      <c r="DO455" s="278"/>
      <c r="DP455" s="278"/>
      <c r="DQ455" s="278"/>
      <c r="DR455" s="278"/>
      <c r="DS455" s="278"/>
    </row>
    <row r="456" ht="15.75" customHeight="1"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97"/>
      <c r="AJ456" s="297"/>
      <c r="AK456" s="297"/>
      <c r="AL456" s="297"/>
      <c r="AM456" s="297"/>
      <c r="AN456" s="297"/>
      <c r="AO456" s="297"/>
      <c r="AP456" s="297"/>
      <c r="AQ456" s="297"/>
      <c r="AR456" s="297"/>
      <c r="BD456" s="297"/>
      <c r="BE456" s="297"/>
      <c r="BF456" s="297"/>
      <c r="BH456" s="297"/>
      <c r="BI456" s="297"/>
      <c r="BJ456" s="297"/>
      <c r="BK456" s="297"/>
      <c r="BL456" s="297"/>
      <c r="BM456" s="297"/>
      <c r="BN456" s="297"/>
      <c r="BO456" s="297"/>
      <c r="BP456" s="297"/>
      <c r="BR456" s="297"/>
      <c r="BS456" s="297"/>
      <c r="BT456" s="297"/>
      <c r="BU456" s="297"/>
      <c r="BV456" s="297"/>
      <c r="BW456" s="297"/>
      <c r="BX456" s="297"/>
      <c r="DK456" s="278"/>
      <c r="DL456" s="278"/>
      <c r="DM456" s="278"/>
      <c r="DN456" s="278"/>
      <c r="DO456" s="278"/>
      <c r="DP456" s="278"/>
      <c r="DQ456" s="278"/>
      <c r="DR456" s="278"/>
      <c r="DS456" s="278"/>
    </row>
    <row r="457" ht="15.75" customHeight="1"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97"/>
      <c r="AJ457" s="297"/>
      <c r="AK457" s="297"/>
      <c r="AL457" s="297"/>
      <c r="AM457" s="297"/>
      <c r="AN457" s="297"/>
      <c r="AO457" s="297"/>
      <c r="AP457" s="297"/>
      <c r="AQ457" s="297"/>
      <c r="AR457" s="297"/>
      <c r="BD457" s="297"/>
      <c r="BE457" s="297"/>
      <c r="BF457" s="297"/>
      <c r="BH457" s="297"/>
      <c r="BI457" s="297"/>
      <c r="BJ457" s="297"/>
      <c r="BK457" s="297"/>
      <c r="BL457" s="297"/>
      <c r="BM457" s="297"/>
      <c r="BN457" s="297"/>
      <c r="BO457" s="297"/>
      <c r="BP457" s="297"/>
      <c r="BR457" s="297"/>
      <c r="BS457" s="297"/>
      <c r="BT457" s="297"/>
      <c r="BU457" s="297"/>
      <c r="BV457" s="297"/>
      <c r="BW457" s="297"/>
      <c r="BX457" s="297"/>
      <c r="DK457" s="278"/>
      <c r="DL457" s="278"/>
      <c r="DM457" s="278"/>
      <c r="DN457" s="278"/>
      <c r="DO457" s="278"/>
      <c r="DP457" s="278"/>
      <c r="DQ457" s="278"/>
      <c r="DR457" s="278"/>
      <c r="DS457" s="278"/>
    </row>
    <row r="458" ht="15.75" customHeight="1"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97"/>
      <c r="AJ458" s="297"/>
      <c r="AK458" s="297"/>
      <c r="AL458" s="297"/>
      <c r="AM458" s="297"/>
      <c r="AN458" s="297"/>
      <c r="AO458" s="297"/>
      <c r="AP458" s="297"/>
      <c r="AQ458" s="297"/>
      <c r="AR458" s="297"/>
      <c r="BD458" s="297"/>
      <c r="BE458" s="297"/>
      <c r="BF458" s="297"/>
      <c r="BH458" s="297"/>
      <c r="BI458" s="297"/>
      <c r="BJ458" s="297"/>
      <c r="BK458" s="297"/>
      <c r="BL458" s="297"/>
      <c r="BM458" s="297"/>
      <c r="BN458" s="297"/>
      <c r="BO458" s="297"/>
      <c r="BP458" s="297"/>
      <c r="BR458" s="297"/>
      <c r="BS458" s="297"/>
      <c r="BT458" s="297"/>
      <c r="BU458" s="297"/>
      <c r="BV458" s="297"/>
      <c r="BW458" s="297"/>
      <c r="BX458" s="297"/>
      <c r="DK458" s="278"/>
      <c r="DL458" s="278"/>
      <c r="DM458" s="278"/>
      <c r="DN458" s="278"/>
      <c r="DO458" s="278"/>
      <c r="DP458" s="278"/>
      <c r="DQ458" s="278"/>
      <c r="DR458" s="278"/>
      <c r="DS458" s="278"/>
    </row>
    <row r="459" ht="15.75" customHeight="1"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97"/>
      <c r="AJ459" s="297"/>
      <c r="AK459" s="297"/>
      <c r="AL459" s="297"/>
      <c r="AM459" s="297"/>
      <c r="AN459" s="297"/>
      <c r="AO459" s="297"/>
      <c r="AP459" s="297"/>
      <c r="AQ459" s="297"/>
      <c r="AR459" s="297"/>
      <c r="BD459" s="297"/>
      <c r="BE459" s="297"/>
      <c r="BF459" s="297"/>
      <c r="BH459" s="297"/>
      <c r="BI459" s="297"/>
      <c r="BJ459" s="297"/>
      <c r="BK459" s="297"/>
      <c r="BL459" s="297"/>
      <c r="BM459" s="297"/>
      <c r="BN459" s="297"/>
      <c r="BO459" s="297"/>
      <c r="BP459" s="297"/>
      <c r="BR459" s="297"/>
      <c r="BS459" s="297"/>
      <c r="BT459" s="297"/>
      <c r="BU459" s="297"/>
      <c r="BV459" s="297"/>
      <c r="BW459" s="297"/>
      <c r="BX459" s="297"/>
      <c r="DK459" s="278"/>
      <c r="DL459" s="278"/>
      <c r="DM459" s="278"/>
      <c r="DN459" s="278"/>
      <c r="DO459" s="278"/>
      <c r="DP459" s="278"/>
      <c r="DQ459" s="278"/>
      <c r="DR459" s="278"/>
      <c r="DS459" s="278"/>
    </row>
    <row r="460" ht="15.75" customHeight="1"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97"/>
      <c r="AJ460" s="297"/>
      <c r="AK460" s="297"/>
      <c r="AL460" s="297"/>
      <c r="AM460" s="297"/>
      <c r="AN460" s="297"/>
      <c r="AO460" s="297"/>
      <c r="AP460" s="297"/>
      <c r="AQ460" s="297"/>
      <c r="AR460" s="297"/>
      <c r="BD460" s="297"/>
      <c r="BE460" s="297"/>
      <c r="BF460" s="297"/>
      <c r="BH460" s="297"/>
      <c r="BI460" s="297"/>
      <c r="BJ460" s="297"/>
      <c r="BK460" s="297"/>
      <c r="BL460" s="297"/>
      <c r="BM460" s="297"/>
      <c r="BN460" s="297"/>
      <c r="BO460" s="297"/>
      <c r="BP460" s="297"/>
      <c r="BR460" s="297"/>
      <c r="BS460" s="297"/>
      <c r="BT460" s="297"/>
      <c r="BU460" s="297"/>
      <c r="BV460" s="297"/>
      <c r="BW460" s="297"/>
      <c r="BX460" s="297"/>
      <c r="DK460" s="278"/>
      <c r="DL460" s="278"/>
      <c r="DM460" s="278"/>
      <c r="DN460" s="278"/>
      <c r="DO460" s="278"/>
      <c r="DP460" s="278"/>
      <c r="DQ460" s="278"/>
      <c r="DR460" s="278"/>
      <c r="DS460" s="278"/>
    </row>
    <row r="461" ht="15.75" customHeight="1"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97"/>
      <c r="AJ461" s="297"/>
      <c r="AK461" s="297"/>
      <c r="AL461" s="297"/>
      <c r="AM461" s="297"/>
      <c r="AN461" s="297"/>
      <c r="AO461" s="297"/>
      <c r="AP461" s="297"/>
      <c r="AQ461" s="297"/>
      <c r="AR461" s="297"/>
      <c r="BD461" s="297"/>
      <c r="BE461" s="297"/>
      <c r="BF461" s="297"/>
      <c r="BH461" s="297"/>
      <c r="BI461" s="297"/>
      <c r="BJ461" s="297"/>
      <c r="BK461" s="297"/>
      <c r="BL461" s="297"/>
      <c r="BM461" s="297"/>
      <c r="BN461" s="297"/>
      <c r="BO461" s="297"/>
      <c r="BP461" s="297"/>
      <c r="BR461" s="297"/>
      <c r="BS461" s="297"/>
      <c r="BT461" s="297"/>
      <c r="BU461" s="297"/>
      <c r="BV461" s="297"/>
      <c r="BW461" s="297"/>
      <c r="BX461" s="297"/>
      <c r="DK461" s="278"/>
      <c r="DL461" s="278"/>
      <c r="DM461" s="278"/>
      <c r="DN461" s="278"/>
      <c r="DO461" s="278"/>
      <c r="DP461" s="278"/>
      <c r="DQ461" s="278"/>
      <c r="DR461" s="278"/>
      <c r="DS461" s="278"/>
    </row>
    <row r="462" ht="15.75" customHeight="1"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97"/>
      <c r="AJ462" s="297"/>
      <c r="AK462" s="297"/>
      <c r="AL462" s="297"/>
      <c r="AM462" s="297"/>
      <c r="AN462" s="297"/>
      <c r="AO462" s="297"/>
      <c r="AP462" s="297"/>
      <c r="AQ462" s="297"/>
      <c r="AR462" s="297"/>
      <c r="BD462" s="297"/>
      <c r="BE462" s="297"/>
      <c r="BF462" s="297"/>
      <c r="BH462" s="297"/>
      <c r="BI462" s="297"/>
      <c r="BJ462" s="297"/>
      <c r="BK462" s="297"/>
      <c r="BL462" s="297"/>
      <c r="BM462" s="297"/>
      <c r="BN462" s="297"/>
      <c r="BO462" s="297"/>
      <c r="BP462" s="297"/>
      <c r="BR462" s="297"/>
      <c r="BS462" s="297"/>
      <c r="BT462" s="297"/>
      <c r="BU462" s="297"/>
      <c r="BV462" s="297"/>
      <c r="BW462" s="297"/>
      <c r="BX462" s="297"/>
      <c r="DK462" s="278"/>
      <c r="DL462" s="278"/>
      <c r="DM462" s="278"/>
      <c r="DN462" s="278"/>
      <c r="DO462" s="278"/>
      <c r="DP462" s="278"/>
      <c r="DQ462" s="278"/>
      <c r="DR462" s="278"/>
      <c r="DS462" s="278"/>
    </row>
    <row r="463" ht="15.75" customHeight="1"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  <c r="AB463" s="276"/>
      <c r="AC463" s="276"/>
      <c r="AD463" s="276"/>
      <c r="AE463" s="276"/>
      <c r="AF463" s="276"/>
      <c r="AG463" s="276"/>
      <c r="AH463" s="276"/>
      <c r="AI463" s="297"/>
      <c r="AJ463" s="297"/>
      <c r="AK463" s="297"/>
      <c r="AL463" s="297"/>
      <c r="AM463" s="297"/>
      <c r="AN463" s="297"/>
      <c r="AO463" s="297"/>
      <c r="AP463" s="297"/>
      <c r="AQ463" s="297"/>
      <c r="AR463" s="297"/>
      <c r="BD463" s="297"/>
      <c r="BE463" s="297"/>
      <c r="BF463" s="297"/>
      <c r="BH463" s="297"/>
      <c r="BI463" s="297"/>
      <c r="BJ463" s="297"/>
      <c r="BK463" s="297"/>
      <c r="BL463" s="297"/>
      <c r="BM463" s="297"/>
      <c r="BN463" s="297"/>
      <c r="BO463" s="297"/>
      <c r="BP463" s="297"/>
      <c r="BR463" s="297"/>
      <c r="BS463" s="297"/>
      <c r="BT463" s="297"/>
      <c r="BU463" s="297"/>
      <c r="BV463" s="297"/>
      <c r="BW463" s="297"/>
      <c r="BX463" s="297"/>
      <c r="DK463" s="278"/>
      <c r="DL463" s="278"/>
      <c r="DM463" s="278"/>
      <c r="DN463" s="278"/>
      <c r="DO463" s="278"/>
      <c r="DP463" s="278"/>
      <c r="DQ463" s="278"/>
      <c r="DR463" s="278"/>
      <c r="DS463" s="278"/>
    </row>
    <row r="464" ht="15.75" customHeight="1"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  <c r="AB464" s="276"/>
      <c r="AC464" s="276"/>
      <c r="AD464" s="276"/>
      <c r="AE464" s="276"/>
      <c r="AF464" s="276"/>
      <c r="AG464" s="276"/>
      <c r="AH464" s="276"/>
      <c r="AI464" s="297"/>
      <c r="AJ464" s="297"/>
      <c r="AK464" s="297"/>
      <c r="AL464" s="297"/>
      <c r="AM464" s="297"/>
      <c r="AN464" s="297"/>
      <c r="AO464" s="297"/>
      <c r="AP464" s="297"/>
      <c r="AQ464" s="297"/>
      <c r="AR464" s="297"/>
      <c r="BD464" s="297"/>
      <c r="BE464" s="297"/>
      <c r="BF464" s="297"/>
      <c r="BH464" s="297"/>
      <c r="BI464" s="297"/>
      <c r="BJ464" s="297"/>
      <c r="BK464" s="297"/>
      <c r="BL464" s="297"/>
      <c r="BM464" s="297"/>
      <c r="BN464" s="297"/>
      <c r="BO464" s="297"/>
      <c r="BP464" s="297"/>
      <c r="BR464" s="297"/>
      <c r="BS464" s="297"/>
      <c r="BT464" s="297"/>
      <c r="BU464" s="297"/>
      <c r="BV464" s="297"/>
      <c r="BW464" s="297"/>
      <c r="BX464" s="297"/>
      <c r="DK464" s="278"/>
      <c r="DL464" s="278"/>
      <c r="DM464" s="278"/>
      <c r="DN464" s="278"/>
      <c r="DO464" s="278"/>
      <c r="DP464" s="278"/>
      <c r="DQ464" s="278"/>
      <c r="DR464" s="278"/>
      <c r="DS464" s="278"/>
    </row>
    <row r="465" ht="15.75" customHeight="1"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97"/>
      <c r="AJ465" s="297"/>
      <c r="AK465" s="297"/>
      <c r="AL465" s="297"/>
      <c r="AM465" s="297"/>
      <c r="AN465" s="297"/>
      <c r="AO465" s="297"/>
      <c r="AP465" s="297"/>
      <c r="AQ465" s="297"/>
      <c r="AR465" s="297"/>
      <c r="BD465" s="297"/>
      <c r="BE465" s="297"/>
      <c r="BF465" s="297"/>
      <c r="BH465" s="297"/>
      <c r="BI465" s="297"/>
      <c r="BJ465" s="297"/>
      <c r="BK465" s="297"/>
      <c r="BL465" s="297"/>
      <c r="BM465" s="297"/>
      <c r="BN465" s="297"/>
      <c r="BO465" s="297"/>
      <c r="BP465" s="297"/>
      <c r="BR465" s="297"/>
      <c r="BS465" s="297"/>
      <c r="BT465" s="297"/>
      <c r="BU465" s="297"/>
      <c r="BV465" s="297"/>
      <c r="BW465" s="297"/>
      <c r="BX465" s="297"/>
      <c r="DK465" s="278"/>
      <c r="DL465" s="278"/>
      <c r="DM465" s="278"/>
      <c r="DN465" s="278"/>
      <c r="DO465" s="278"/>
      <c r="DP465" s="278"/>
      <c r="DQ465" s="278"/>
      <c r="DR465" s="278"/>
      <c r="DS465" s="278"/>
    </row>
    <row r="466" ht="15.75" customHeight="1"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97"/>
      <c r="AJ466" s="297"/>
      <c r="AK466" s="297"/>
      <c r="AL466" s="297"/>
      <c r="AM466" s="297"/>
      <c r="AN466" s="297"/>
      <c r="AO466" s="297"/>
      <c r="AP466" s="297"/>
      <c r="AQ466" s="297"/>
      <c r="AR466" s="297"/>
      <c r="BD466" s="297"/>
      <c r="BE466" s="297"/>
      <c r="BF466" s="297"/>
      <c r="BH466" s="297"/>
      <c r="BI466" s="297"/>
      <c r="BJ466" s="297"/>
      <c r="BK466" s="297"/>
      <c r="BL466" s="297"/>
      <c r="BM466" s="297"/>
      <c r="BN466" s="297"/>
      <c r="BO466" s="297"/>
      <c r="BP466" s="297"/>
      <c r="BR466" s="297"/>
      <c r="BS466" s="297"/>
      <c r="BT466" s="297"/>
      <c r="BU466" s="297"/>
      <c r="BV466" s="297"/>
      <c r="BW466" s="297"/>
      <c r="BX466" s="297"/>
      <c r="DK466" s="278"/>
      <c r="DL466" s="278"/>
      <c r="DM466" s="278"/>
      <c r="DN466" s="278"/>
      <c r="DO466" s="278"/>
      <c r="DP466" s="278"/>
      <c r="DQ466" s="278"/>
      <c r="DR466" s="278"/>
      <c r="DS466" s="278"/>
    </row>
    <row r="467" ht="15.75" customHeight="1"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  <c r="AB467" s="276"/>
      <c r="AC467" s="276"/>
      <c r="AD467" s="276"/>
      <c r="AE467" s="276"/>
      <c r="AF467" s="276"/>
      <c r="AG467" s="276"/>
      <c r="AH467" s="276"/>
      <c r="AI467" s="297"/>
      <c r="AJ467" s="297"/>
      <c r="AK467" s="297"/>
      <c r="AL467" s="297"/>
      <c r="AM467" s="297"/>
      <c r="AN467" s="297"/>
      <c r="AO467" s="297"/>
      <c r="AP467" s="297"/>
      <c r="AQ467" s="297"/>
      <c r="AR467" s="297"/>
      <c r="BD467" s="297"/>
      <c r="BE467" s="297"/>
      <c r="BF467" s="297"/>
      <c r="BH467" s="297"/>
      <c r="BI467" s="297"/>
      <c r="BJ467" s="297"/>
      <c r="BK467" s="297"/>
      <c r="BL467" s="297"/>
      <c r="BM467" s="297"/>
      <c r="BN467" s="297"/>
      <c r="BO467" s="297"/>
      <c r="BP467" s="297"/>
      <c r="BR467" s="297"/>
      <c r="BS467" s="297"/>
      <c r="BT467" s="297"/>
      <c r="BU467" s="297"/>
      <c r="BV467" s="297"/>
      <c r="BW467" s="297"/>
      <c r="BX467" s="297"/>
      <c r="DK467" s="278"/>
      <c r="DL467" s="278"/>
      <c r="DM467" s="278"/>
      <c r="DN467" s="278"/>
      <c r="DO467" s="278"/>
      <c r="DP467" s="278"/>
      <c r="DQ467" s="278"/>
      <c r="DR467" s="278"/>
      <c r="DS467" s="278"/>
    </row>
    <row r="468" ht="15.75" customHeight="1"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  <c r="AB468" s="276"/>
      <c r="AC468" s="276"/>
      <c r="AD468" s="276"/>
      <c r="AE468" s="276"/>
      <c r="AF468" s="276"/>
      <c r="AG468" s="276"/>
      <c r="AH468" s="276"/>
      <c r="AI468" s="297"/>
      <c r="AJ468" s="297"/>
      <c r="AK468" s="297"/>
      <c r="AL468" s="297"/>
      <c r="AM468" s="297"/>
      <c r="AN468" s="297"/>
      <c r="AO468" s="297"/>
      <c r="AP468" s="297"/>
      <c r="AQ468" s="297"/>
      <c r="AR468" s="297"/>
      <c r="BD468" s="297"/>
      <c r="BE468" s="297"/>
      <c r="BF468" s="297"/>
      <c r="BH468" s="297"/>
      <c r="BI468" s="297"/>
      <c r="BJ468" s="297"/>
      <c r="BK468" s="297"/>
      <c r="BL468" s="297"/>
      <c r="BM468" s="297"/>
      <c r="BN468" s="297"/>
      <c r="BO468" s="297"/>
      <c r="BP468" s="297"/>
      <c r="BR468" s="297"/>
      <c r="BS468" s="297"/>
      <c r="BT468" s="297"/>
      <c r="BU468" s="297"/>
      <c r="BV468" s="297"/>
      <c r="BW468" s="297"/>
      <c r="BX468" s="297"/>
      <c r="DK468" s="278"/>
      <c r="DL468" s="278"/>
      <c r="DM468" s="278"/>
      <c r="DN468" s="278"/>
      <c r="DO468" s="278"/>
      <c r="DP468" s="278"/>
      <c r="DQ468" s="278"/>
      <c r="DR468" s="278"/>
      <c r="DS468" s="278"/>
    </row>
    <row r="469" ht="15.75" customHeight="1"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  <c r="AB469" s="276"/>
      <c r="AC469" s="276"/>
      <c r="AD469" s="276"/>
      <c r="AE469" s="276"/>
      <c r="AF469" s="276"/>
      <c r="AG469" s="276"/>
      <c r="AH469" s="276"/>
      <c r="AI469" s="297"/>
      <c r="AJ469" s="297"/>
      <c r="AK469" s="297"/>
      <c r="AL469" s="297"/>
      <c r="AM469" s="297"/>
      <c r="AN469" s="297"/>
      <c r="AO469" s="297"/>
      <c r="AP469" s="297"/>
      <c r="AQ469" s="297"/>
      <c r="AR469" s="297"/>
      <c r="BD469" s="297"/>
      <c r="BE469" s="297"/>
      <c r="BF469" s="297"/>
      <c r="BH469" s="297"/>
      <c r="BI469" s="297"/>
      <c r="BJ469" s="297"/>
      <c r="BK469" s="297"/>
      <c r="BL469" s="297"/>
      <c r="BM469" s="297"/>
      <c r="BN469" s="297"/>
      <c r="BO469" s="297"/>
      <c r="BP469" s="297"/>
      <c r="BR469" s="297"/>
      <c r="BS469" s="297"/>
      <c r="BT469" s="297"/>
      <c r="BU469" s="297"/>
      <c r="BV469" s="297"/>
      <c r="BW469" s="297"/>
      <c r="BX469" s="297"/>
      <c r="DK469" s="278"/>
      <c r="DL469" s="278"/>
      <c r="DM469" s="278"/>
      <c r="DN469" s="278"/>
      <c r="DO469" s="278"/>
      <c r="DP469" s="278"/>
      <c r="DQ469" s="278"/>
      <c r="DR469" s="278"/>
      <c r="DS469" s="278"/>
    </row>
    <row r="470" ht="15.75" customHeight="1"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  <c r="AB470" s="276"/>
      <c r="AC470" s="276"/>
      <c r="AD470" s="276"/>
      <c r="AE470" s="276"/>
      <c r="AF470" s="276"/>
      <c r="AG470" s="276"/>
      <c r="AH470" s="276"/>
      <c r="AI470" s="297"/>
      <c r="AJ470" s="297"/>
      <c r="AK470" s="297"/>
      <c r="AL470" s="297"/>
      <c r="AM470" s="297"/>
      <c r="AN470" s="297"/>
      <c r="AO470" s="297"/>
      <c r="AP470" s="297"/>
      <c r="AQ470" s="297"/>
      <c r="AR470" s="297"/>
      <c r="BD470" s="297"/>
      <c r="BE470" s="297"/>
      <c r="BF470" s="297"/>
      <c r="BH470" s="297"/>
      <c r="BI470" s="297"/>
      <c r="BJ470" s="297"/>
      <c r="BK470" s="297"/>
      <c r="BL470" s="297"/>
      <c r="BM470" s="297"/>
      <c r="BN470" s="297"/>
      <c r="BO470" s="297"/>
      <c r="BP470" s="297"/>
      <c r="BR470" s="297"/>
      <c r="BS470" s="297"/>
      <c r="BT470" s="297"/>
      <c r="BU470" s="297"/>
      <c r="BV470" s="297"/>
      <c r="BW470" s="297"/>
      <c r="BX470" s="297"/>
      <c r="DK470" s="278"/>
      <c r="DL470" s="278"/>
      <c r="DM470" s="278"/>
      <c r="DN470" s="278"/>
      <c r="DO470" s="278"/>
      <c r="DP470" s="278"/>
      <c r="DQ470" s="278"/>
      <c r="DR470" s="278"/>
      <c r="DS470" s="278"/>
    </row>
    <row r="471" ht="15.75" customHeight="1"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  <c r="AB471" s="276"/>
      <c r="AC471" s="276"/>
      <c r="AD471" s="276"/>
      <c r="AE471" s="276"/>
      <c r="AF471" s="276"/>
      <c r="AG471" s="276"/>
      <c r="AH471" s="276"/>
      <c r="AI471" s="297"/>
      <c r="AJ471" s="297"/>
      <c r="AK471" s="297"/>
      <c r="AL471" s="297"/>
      <c r="AM471" s="297"/>
      <c r="AN471" s="297"/>
      <c r="AO471" s="297"/>
      <c r="AP471" s="297"/>
      <c r="AQ471" s="297"/>
      <c r="AR471" s="297"/>
      <c r="BD471" s="297"/>
      <c r="BE471" s="297"/>
      <c r="BF471" s="297"/>
      <c r="BH471" s="297"/>
      <c r="BI471" s="297"/>
      <c r="BJ471" s="297"/>
      <c r="BK471" s="297"/>
      <c r="BL471" s="297"/>
      <c r="BM471" s="297"/>
      <c r="BN471" s="297"/>
      <c r="BO471" s="297"/>
      <c r="BP471" s="297"/>
      <c r="BR471" s="297"/>
      <c r="BS471" s="297"/>
      <c r="BT471" s="297"/>
      <c r="BU471" s="297"/>
      <c r="BV471" s="297"/>
      <c r="BW471" s="297"/>
      <c r="BX471" s="297"/>
      <c r="DK471" s="278"/>
      <c r="DL471" s="278"/>
      <c r="DM471" s="278"/>
      <c r="DN471" s="278"/>
      <c r="DO471" s="278"/>
      <c r="DP471" s="278"/>
      <c r="DQ471" s="278"/>
      <c r="DR471" s="278"/>
      <c r="DS471" s="278"/>
    </row>
    <row r="472" ht="15.75" customHeight="1"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  <c r="AB472" s="276"/>
      <c r="AC472" s="276"/>
      <c r="AD472" s="276"/>
      <c r="AE472" s="276"/>
      <c r="AF472" s="276"/>
      <c r="AG472" s="276"/>
      <c r="AH472" s="276"/>
      <c r="AI472" s="297"/>
      <c r="AJ472" s="297"/>
      <c r="AK472" s="297"/>
      <c r="AL472" s="297"/>
      <c r="AM472" s="297"/>
      <c r="AN472" s="297"/>
      <c r="AO472" s="297"/>
      <c r="AP472" s="297"/>
      <c r="AQ472" s="297"/>
      <c r="AR472" s="297"/>
      <c r="BD472" s="297"/>
      <c r="BE472" s="297"/>
      <c r="BF472" s="297"/>
      <c r="BH472" s="297"/>
      <c r="BI472" s="297"/>
      <c r="BJ472" s="297"/>
      <c r="BK472" s="297"/>
      <c r="BL472" s="297"/>
      <c r="BM472" s="297"/>
      <c r="BN472" s="297"/>
      <c r="BO472" s="297"/>
      <c r="BP472" s="297"/>
      <c r="BR472" s="297"/>
      <c r="BS472" s="297"/>
      <c r="BT472" s="297"/>
      <c r="BU472" s="297"/>
      <c r="BV472" s="297"/>
      <c r="BW472" s="297"/>
      <c r="BX472" s="297"/>
      <c r="DK472" s="278"/>
      <c r="DL472" s="278"/>
      <c r="DM472" s="278"/>
      <c r="DN472" s="278"/>
      <c r="DO472" s="278"/>
      <c r="DP472" s="278"/>
      <c r="DQ472" s="278"/>
      <c r="DR472" s="278"/>
      <c r="DS472" s="278"/>
    </row>
    <row r="473" ht="15.75" customHeight="1"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  <c r="AB473" s="276"/>
      <c r="AC473" s="276"/>
      <c r="AD473" s="276"/>
      <c r="AE473" s="276"/>
      <c r="AF473" s="276"/>
      <c r="AG473" s="276"/>
      <c r="AH473" s="276"/>
      <c r="AI473" s="297"/>
      <c r="AJ473" s="297"/>
      <c r="AK473" s="297"/>
      <c r="AL473" s="297"/>
      <c r="AM473" s="297"/>
      <c r="AN473" s="297"/>
      <c r="AO473" s="297"/>
      <c r="AP473" s="297"/>
      <c r="AQ473" s="297"/>
      <c r="AR473" s="297"/>
      <c r="BD473" s="297"/>
      <c r="BE473" s="297"/>
      <c r="BF473" s="297"/>
      <c r="BH473" s="297"/>
      <c r="BI473" s="297"/>
      <c r="BJ473" s="297"/>
      <c r="BK473" s="297"/>
      <c r="BL473" s="297"/>
      <c r="BM473" s="297"/>
      <c r="BN473" s="297"/>
      <c r="BO473" s="297"/>
      <c r="BP473" s="297"/>
      <c r="BR473" s="297"/>
      <c r="BS473" s="297"/>
      <c r="BT473" s="297"/>
      <c r="BU473" s="297"/>
      <c r="BV473" s="297"/>
      <c r="BW473" s="297"/>
      <c r="BX473" s="297"/>
      <c r="DK473" s="278"/>
      <c r="DL473" s="278"/>
      <c r="DM473" s="278"/>
      <c r="DN473" s="278"/>
      <c r="DO473" s="278"/>
      <c r="DP473" s="278"/>
      <c r="DQ473" s="278"/>
      <c r="DR473" s="278"/>
      <c r="DS473" s="278"/>
    </row>
    <row r="474" ht="15.75" customHeight="1"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  <c r="AB474" s="276"/>
      <c r="AC474" s="276"/>
      <c r="AD474" s="276"/>
      <c r="AE474" s="276"/>
      <c r="AF474" s="276"/>
      <c r="AG474" s="276"/>
      <c r="AH474" s="276"/>
      <c r="AI474" s="297"/>
      <c r="AJ474" s="297"/>
      <c r="AK474" s="297"/>
      <c r="AL474" s="297"/>
      <c r="AM474" s="297"/>
      <c r="AN474" s="297"/>
      <c r="AO474" s="297"/>
      <c r="AP474" s="297"/>
      <c r="AQ474" s="297"/>
      <c r="AR474" s="297"/>
      <c r="BD474" s="297"/>
      <c r="BE474" s="297"/>
      <c r="BF474" s="297"/>
      <c r="BH474" s="297"/>
      <c r="BI474" s="297"/>
      <c r="BJ474" s="297"/>
      <c r="BK474" s="297"/>
      <c r="BL474" s="297"/>
      <c r="BM474" s="297"/>
      <c r="BN474" s="297"/>
      <c r="BO474" s="297"/>
      <c r="BP474" s="297"/>
      <c r="BR474" s="297"/>
      <c r="BS474" s="297"/>
      <c r="BT474" s="297"/>
      <c r="BU474" s="297"/>
      <c r="BV474" s="297"/>
      <c r="BW474" s="297"/>
      <c r="BX474" s="297"/>
      <c r="DK474" s="278"/>
      <c r="DL474" s="278"/>
      <c r="DM474" s="278"/>
      <c r="DN474" s="278"/>
      <c r="DO474" s="278"/>
      <c r="DP474" s="278"/>
      <c r="DQ474" s="278"/>
      <c r="DR474" s="278"/>
      <c r="DS474" s="278"/>
    </row>
    <row r="475" ht="15.75" customHeight="1"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  <c r="AB475" s="276"/>
      <c r="AC475" s="276"/>
      <c r="AD475" s="276"/>
      <c r="AE475" s="276"/>
      <c r="AF475" s="276"/>
      <c r="AG475" s="276"/>
      <c r="AH475" s="276"/>
      <c r="AI475" s="297"/>
      <c r="AJ475" s="297"/>
      <c r="AK475" s="297"/>
      <c r="AL475" s="297"/>
      <c r="AM475" s="297"/>
      <c r="AN475" s="297"/>
      <c r="AO475" s="297"/>
      <c r="AP475" s="297"/>
      <c r="AQ475" s="297"/>
      <c r="AR475" s="297"/>
      <c r="BD475" s="297"/>
      <c r="BE475" s="297"/>
      <c r="BF475" s="297"/>
      <c r="BH475" s="297"/>
      <c r="BI475" s="297"/>
      <c r="BJ475" s="297"/>
      <c r="BK475" s="297"/>
      <c r="BL475" s="297"/>
      <c r="BM475" s="297"/>
      <c r="BN475" s="297"/>
      <c r="BO475" s="297"/>
      <c r="BP475" s="297"/>
      <c r="BR475" s="297"/>
      <c r="BS475" s="297"/>
      <c r="BT475" s="297"/>
      <c r="BU475" s="297"/>
      <c r="BV475" s="297"/>
      <c r="BW475" s="297"/>
      <c r="BX475" s="297"/>
      <c r="DK475" s="278"/>
      <c r="DL475" s="278"/>
      <c r="DM475" s="278"/>
      <c r="DN475" s="278"/>
      <c r="DO475" s="278"/>
      <c r="DP475" s="278"/>
      <c r="DQ475" s="278"/>
      <c r="DR475" s="278"/>
      <c r="DS475" s="278"/>
    </row>
    <row r="476" ht="15.75" customHeight="1"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  <c r="AB476" s="276"/>
      <c r="AC476" s="276"/>
      <c r="AD476" s="276"/>
      <c r="AE476" s="276"/>
      <c r="AF476" s="276"/>
      <c r="AG476" s="276"/>
      <c r="AH476" s="276"/>
      <c r="AI476" s="297"/>
      <c r="AJ476" s="297"/>
      <c r="AK476" s="297"/>
      <c r="AL476" s="297"/>
      <c r="AM476" s="297"/>
      <c r="AN476" s="297"/>
      <c r="AO476" s="297"/>
      <c r="AP476" s="297"/>
      <c r="AQ476" s="297"/>
      <c r="AR476" s="297"/>
      <c r="BD476" s="297"/>
      <c r="BE476" s="297"/>
      <c r="BF476" s="297"/>
      <c r="BH476" s="297"/>
      <c r="BI476" s="297"/>
      <c r="BJ476" s="297"/>
      <c r="BK476" s="297"/>
      <c r="BL476" s="297"/>
      <c r="BM476" s="297"/>
      <c r="BN476" s="297"/>
      <c r="BO476" s="297"/>
      <c r="BP476" s="297"/>
      <c r="BR476" s="297"/>
      <c r="BS476" s="297"/>
      <c r="BT476" s="297"/>
      <c r="BU476" s="297"/>
      <c r="BV476" s="297"/>
      <c r="BW476" s="297"/>
      <c r="BX476" s="297"/>
      <c r="DK476" s="278"/>
      <c r="DL476" s="278"/>
      <c r="DM476" s="278"/>
      <c r="DN476" s="278"/>
      <c r="DO476" s="278"/>
      <c r="DP476" s="278"/>
      <c r="DQ476" s="278"/>
      <c r="DR476" s="278"/>
      <c r="DS476" s="278"/>
    </row>
    <row r="477" ht="15.75" customHeight="1"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76"/>
      <c r="AF477" s="276"/>
      <c r="AG477" s="276"/>
      <c r="AH477" s="276"/>
      <c r="AI477" s="297"/>
      <c r="AJ477" s="297"/>
      <c r="AK477" s="297"/>
      <c r="AL477" s="297"/>
      <c r="AM477" s="297"/>
      <c r="AN477" s="297"/>
      <c r="AO477" s="297"/>
      <c r="AP477" s="297"/>
      <c r="AQ477" s="297"/>
      <c r="AR477" s="297"/>
      <c r="BD477" s="297"/>
      <c r="BE477" s="297"/>
      <c r="BF477" s="297"/>
      <c r="BH477" s="297"/>
      <c r="BI477" s="297"/>
      <c r="BJ477" s="297"/>
      <c r="BK477" s="297"/>
      <c r="BL477" s="297"/>
      <c r="BM477" s="297"/>
      <c r="BN477" s="297"/>
      <c r="BO477" s="297"/>
      <c r="BP477" s="297"/>
      <c r="BR477" s="297"/>
      <c r="BS477" s="297"/>
      <c r="BT477" s="297"/>
      <c r="BU477" s="297"/>
      <c r="BV477" s="297"/>
      <c r="BW477" s="297"/>
      <c r="BX477" s="297"/>
      <c r="DK477" s="278"/>
      <c r="DL477" s="278"/>
      <c r="DM477" s="278"/>
      <c r="DN477" s="278"/>
      <c r="DO477" s="278"/>
      <c r="DP477" s="278"/>
      <c r="DQ477" s="278"/>
      <c r="DR477" s="278"/>
      <c r="DS477" s="278"/>
    </row>
    <row r="478" ht="15.75" customHeight="1"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  <c r="AB478" s="276"/>
      <c r="AC478" s="276"/>
      <c r="AD478" s="276"/>
      <c r="AE478" s="276"/>
      <c r="AF478" s="276"/>
      <c r="AG478" s="276"/>
      <c r="AH478" s="276"/>
      <c r="AI478" s="297"/>
      <c r="AJ478" s="297"/>
      <c r="AK478" s="297"/>
      <c r="AL478" s="297"/>
      <c r="AM478" s="297"/>
      <c r="AN478" s="297"/>
      <c r="AO478" s="297"/>
      <c r="AP478" s="297"/>
      <c r="AQ478" s="297"/>
      <c r="AR478" s="297"/>
      <c r="BD478" s="297"/>
      <c r="BE478" s="297"/>
      <c r="BF478" s="297"/>
      <c r="BH478" s="297"/>
      <c r="BI478" s="297"/>
      <c r="BJ478" s="297"/>
      <c r="BK478" s="297"/>
      <c r="BL478" s="297"/>
      <c r="BM478" s="297"/>
      <c r="BN478" s="297"/>
      <c r="BO478" s="297"/>
      <c r="BP478" s="297"/>
      <c r="BR478" s="297"/>
      <c r="BS478" s="297"/>
      <c r="BT478" s="297"/>
      <c r="BU478" s="297"/>
      <c r="BV478" s="297"/>
      <c r="BW478" s="297"/>
      <c r="BX478" s="297"/>
      <c r="DK478" s="278"/>
      <c r="DL478" s="278"/>
      <c r="DM478" s="278"/>
      <c r="DN478" s="278"/>
      <c r="DO478" s="278"/>
      <c r="DP478" s="278"/>
      <c r="DQ478" s="278"/>
      <c r="DR478" s="278"/>
      <c r="DS478" s="278"/>
    </row>
    <row r="479" ht="15.75" customHeight="1"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  <c r="AB479" s="276"/>
      <c r="AC479" s="276"/>
      <c r="AD479" s="276"/>
      <c r="AE479" s="276"/>
      <c r="AF479" s="276"/>
      <c r="AG479" s="276"/>
      <c r="AH479" s="276"/>
      <c r="AI479" s="297"/>
      <c r="AJ479" s="297"/>
      <c r="AK479" s="297"/>
      <c r="AL479" s="297"/>
      <c r="AM479" s="297"/>
      <c r="AN479" s="297"/>
      <c r="AO479" s="297"/>
      <c r="AP479" s="297"/>
      <c r="AQ479" s="297"/>
      <c r="AR479" s="297"/>
      <c r="BD479" s="297"/>
      <c r="BE479" s="297"/>
      <c r="BF479" s="297"/>
      <c r="BH479" s="297"/>
      <c r="BI479" s="297"/>
      <c r="BJ479" s="297"/>
      <c r="BK479" s="297"/>
      <c r="BL479" s="297"/>
      <c r="BM479" s="297"/>
      <c r="BN479" s="297"/>
      <c r="BO479" s="297"/>
      <c r="BP479" s="297"/>
      <c r="BR479" s="297"/>
      <c r="BS479" s="297"/>
      <c r="BT479" s="297"/>
      <c r="BU479" s="297"/>
      <c r="BV479" s="297"/>
      <c r="BW479" s="297"/>
      <c r="BX479" s="297"/>
      <c r="DK479" s="278"/>
      <c r="DL479" s="278"/>
      <c r="DM479" s="278"/>
      <c r="DN479" s="278"/>
      <c r="DO479" s="278"/>
      <c r="DP479" s="278"/>
      <c r="DQ479" s="278"/>
      <c r="DR479" s="278"/>
      <c r="DS479" s="278"/>
    </row>
    <row r="480" ht="15.75" customHeight="1"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  <c r="AB480" s="276"/>
      <c r="AC480" s="276"/>
      <c r="AD480" s="276"/>
      <c r="AE480" s="276"/>
      <c r="AF480" s="276"/>
      <c r="AG480" s="276"/>
      <c r="AH480" s="276"/>
      <c r="AI480" s="297"/>
      <c r="AJ480" s="297"/>
      <c r="AK480" s="297"/>
      <c r="AL480" s="297"/>
      <c r="AM480" s="297"/>
      <c r="AN480" s="297"/>
      <c r="AO480" s="297"/>
      <c r="AP480" s="297"/>
      <c r="AQ480" s="297"/>
      <c r="AR480" s="297"/>
      <c r="BD480" s="297"/>
      <c r="BE480" s="297"/>
      <c r="BF480" s="297"/>
      <c r="BH480" s="297"/>
      <c r="BI480" s="297"/>
      <c r="BJ480" s="297"/>
      <c r="BK480" s="297"/>
      <c r="BL480" s="297"/>
      <c r="BM480" s="297"/>
      <c r="BN480" s="297"/>
      <c r="BO480" s="297"/>
      <c r="BP480" s="297"/>
      <c r="BR480" s="297"/>
      <c r="BS480" s="297"/>
      <c r="BT480" s="297"/>
      <c r="BU480" s="297"/>
      <c r="BV480" s="297"/>
      <c r="BW480" s="297"/>
      <c r="BX480" s="297"/>
      <c r="DK480" s="278"/>
      <c r="DL480" s="278"/>
      <c r="DM480" s="278"/>
      <c r="DN480" s="278"/>
      <c r="DO480" s="278"/>
      <c r="DP480" s="278"/>
      <c r="DQ480" s="278"/>
      <c r="DR480" s="278"/>
      <c r="DS480" s="278"/>
    </row>
    <row r="481" ht="15.75" customHeight="1"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  <c r="AB481" s="276"/>
      <c r="AC481" s="276"/>
      <c r="AD481" s="276"/>
      <c r="AE481" s="276"/>
      <c r="AF481" s="276"/>
      <c r="AG481" s="276"/>
      <c r="AH481" s="276"/>
      <c r="AI481" s="297"/>
      <c r="AJ481" s="297"/>
      <c r="AK481" s="297"/>
      <c r="AL481" s="297"/>
      <c r="AM481" s="297"/>
      <c r="AN481" s="297"/>
      <c r="AO481" s="297"/>
      <c r="AP481" s="297"/>
      <c r="AQ481" s="297"/>
      <c r="AR481" s="297"/>
      <c r="BD481" s="297"/>
      <c r="BE481" s="297"/>
      <c r="BF481" s="297"/>
      <c r="BH481" s="297"/>
      <c r="BI481" s="297"/>
      <c r="BJ481" s="297"/>
      <c r="BK481" s="297"/>
      <c r="BL481" s="297"/>
      <c r="BM481" s="297"/>
      <c r="BN481" s="297"/>
      <c r="BO481" s="297"/>
      <c r="BP481" s="297"/>
      <c r="BR481" s="297"/>
      <c r="BS481" s="297"/>
      <c r="BT481" s="297"/>
      <c r="BU481" s="297"/>
      <c r="BV481" s="297"/>
      <c r="BW481" s="297"/>
      <c r="BX481" s="297"/>
      <c r="DK481" s="278"/>
      <c r="DL481" s="278"/>
      <c r="DM481" s="278"/>
      <c r="DN481" s="278"/>
      <c r="DO481" s="278"/>
      <c r="DP481" s="278"/>
      <c r="DQ481" s="278"/>
      <c r="DR481" s="278"/>
      <c r="DS481" s="278"/>
    </row>
    <row r="482" ht="15.75" customHeight="1"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  <c r="AB482" s="276"/>
      <c r="AC482" s="276"/>
      <c r="AD482" s="276"/>
      <c r="AE482" s="276"/>
      <c r="AF482" s="276"/>
      <c r="AG482" s="276"/>
      <c r="AH482" s="276"/>
      <c r="AI482" s="297"/>
      <c r="AJ482" s="297"/>
      <c r="AK482" s="297"/>
      <c r="AL482" s="297"/>
      <c r="AM482" s="297"/>
      <c r="AN482" s="297"/>
      <c r="AO482" s="297"/>
      <c r="AP482" s="297"/>
      <c r="AQ482" s="297"/>
      <c r="AR482" s="297"/>
      <c r="BD482" s="297"/>
      <c r="BE482" s="297"/>
      <c r="BF482" s="297"/>
      <c r="BH482" s="297"/>
      <c r="BI482" s="297"/>
      <c r="BJ482" s="297"/>
      <c r="BK482" s="297"/>
      <c r="BL482" s="297"/>
      <c r="BM482" s="297"/>
      <c r="BN482" s="297"/>
      <c r="BO482" s="297"/>
      <c r="BP482" s="297"/>
      <c r="BR482" s="297"/>
      <c r="BS482" s="297"/>
      <c r="BT482" s="297"/>
      <c r="BU482" s="297"/>
      <c r="BV482" s="297"/>
      <c r="BW482" s="297"/>
      <c r="BX482" s="297"/>
      <c r="DK482" s="278"/>
      <c r="DL482" s="278"/>
      <c r="DM482" s="278"/>
      <c r="DN482" s="278"/>
      <c r="DO482" s="278"/>
      <c r="DP482" s="278"/>
      <c r="DQ482" s="278"/>
      <c r="DR482" s="278"/>
      <c r="DS482" s="278"/>
    </row>
    <row r="483" ht="15.75" customHeight="1"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  <c r="AB483" s="276"/>
      <c r="AC483" s="276"/>
      <c r="AD483" s="276"/>
      <c r="AE483" s="276"/>
      <c r="AF483" s="276"/>
      <c r="AG483" s="276"/>
      <c r="AH483" s="276"/>
      <c r="AI483" s="297"/>
      <c r="AJ483" s="297"/>
      <c r="AK483" s="297"/>
      <c r="AL483" s="297"/>
      <c r="AM483" s="297"/>
      <c r="AN483" s="297"/>
      <c r="AO483" s="297"/>
      <c r="AP483" s="297"/>
      <c r="AQ483" s="297"/>
      <c r="AR483" s="297"/>
      <c r="BD483" s="297"/>
      <c r="BE483" s="297"/>
      <c r="BF483" s="297"/>
      <c r="BH483" s="297"/>
      <c r="BI483" s="297"/>
      <c r="BJ483" s="297"/>
      <c r="BK483" s="297"/>
      <c r="BL483" s="297"/>
      <c r="BM483" s="297"/>
      <c r="BN483" s="297"/>
      <c r="BO483" s="297"/>
      <c r="BP483" s="297"/>
      <c r="BR483" s="297"/>
      <c r="BS483" s="297"/>
      <c r="BT483" s="297"/>
      <c r="BU483" s="297"/>
      <c r="BV483" s="297"/>
      <c r="BW483" s="297"/>
      <c r="BX483" s="297"/>
      <c r="DK483" s="278"/>
      <c r="DL483" s="278"/>
      <c r="DM483" s="278"/>
      <c r="DN483" s="278"/>
      <c r="DO483" s="278"/>
      <c r="DP483" s="278"/>
      <c r="DQ483" s="278"/>
      <c r="DR483" s="278"/>
      <c r="DS483" s="278"/>
    </row>
    <row r="484" ht="15.75" customHeight="1"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  <c r="AB484" s="276"/>
      <c r="AC484" s="276"/>
      <c r="AD484" s="276"/>
      <c r="AE484" s="276"/>
      <c r="AF484" s="276"/>
      <c r="AG484" s="276"/>
      <c r="AH484" s="276"/>
      <c r="AI484" s="297"/>
      <c r="AJ484" s="297"/>
      <c r="AK484" s="297"/>
      <c r="AL484" s="297"/>
      <c r="AM484" s="297"/>
      <c r="AN484" s="297"/>
      <c r="AO484" s="297"/>
      <c r="AP484" s="297"/>
      <c r="AQ484" s="297"/>
      <c r="AR484" s="297"/>
      <c r="BD484" s="297"/>
      <c r="BE484" s="297"/>
      <c r="BF484" s="297"/>
      <c r="BH484" s="297"/>
      <c r="BI484" s="297"/>
      <c r="BJ484" s="297"/>
      <c r="BK484" s="297"/>
      <c r="BL484" s="297"/>
      <c r="BM484" s="297"/>
      <c r="BN484" s="297"/>
      <c r="BO484" s="297"/>
      <c r="BP484" s="297"/>
      <c r="BR484" s="297"/>
      <c r="BS484" s="297"/>
      <c r="BT484" s="297"/>
      <c r="BU484" s="297"/>
      <c r="BV484" s="297"/>
      <c r="BW484" s="297"/>
      <c r="BX484" s="297"/>
      <c r="DK484" s="278"/>
      <c r="DL484" s="278"/>
      <c r="DM484" s="278"/>
      <c r="DN484" s="278"/>
      <c r="DO484" s="278"/>
      <c r="DP484" s="278"/>
      <c r="DQ484" s="278"/>
      <c r="DR484" s="278"/>
      <c r="DS484" s="278"/>
    </row>
    <row r="485" ht="15.75" customHeight="1"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  <c r="AB485" s="276"/>
      <c r="AC485" s="276"/>
      <c r="AD485" s="276"/>
      <c r="AE485" s="276"/>
      <c r="AF485" s="276"/>
      <c r="AG485" s="276"/>
      <c r="AH485" s="276"/>
      <c r="AI485" s="297"/>
      <c r="AJ485" s="297"/>
      <c r="AK485" s="297"/>
      <c r="AL485" s="297"/>
      <c r="AM485" s="297"/>
      <c r="AN485" s="297"/>
      <c r="AO485" s="297"/>
      <c r="AP485" s="297"/>
      <c r="AQ485" s="297"/>
      <c r="AR485" s="297"/>
      <c r="BD485" s="297"/>
      <c r="BE485" s="297"/>
      <c r="BF485" s="297"/>
      <c r="BH485" s="297"/>
      <c r="BI485" s="297"/>
      <c r="BJ485" s="297"/>
      <c r="BK485" s="297"/>
      <c r="BL485" s="297"/>
      <c r="BM485" s="297"/>
      <c r="BN485" s="297"/>
      <c r="BO485" s="297"/>
      <c r="BP485" s="297"/>
      <c r="BR485" s="297"/>
      <c r="BS485" s="297"/>
      <c r="BT485" s="297"/>
      <c r="BU485" s="297"/>
      <c r="BV485" s="297"/>
      <c r="BW485" s="297"/>
      <c r="BX485" s="297"/>
      <c r="DK485" s="278"/>
      <c r="DL485" s="278"/>
      <c r="DM485" s="278"/>
      <c r="DN485" s="278"/>
      <c r="DO485" s="278"/>
      <c r="DP485" s="278"/>
      <c r="DQ485" s="278"/>
      <c r="DR485" s="278"/>
      <c r="DS485" s="278"/>
    </row>
    <row r="486" ht="15.75" customHeight="1"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  <c r="AB486" s="276"/>
      <c r="AC486" s="276"/>
      <c r="AD486" s="276"/>
      <c r="AE486" s="276"/>
      <c r="AF486" s="276"/>
      <c r="AG486" s="276"/>
      <c r="AH486" s="276"/>
      <c r="AI486" s="297"/>
      <c r="AJ486" s="297"/>
      <c r="AK486" s="297"/>
      <c r="AL486" s="297"/>
      <c r="AM486" s="297"/>
      <c r="AN486" s="297"/>
      <c r="AO486" s="297"/>
      <c r="AP486" s="297"/>
      <c r="AQ486" s="297"/>
      <c r="AR486" s="297"/>
      <c r="BD486" s="297"/>
      <c r="BE486" s="297"/>
      <c r="BF486" s="297"/>
      <c r="BH486" s="297"/>
      <c r="BI486" s="297"/>
      <c r="BJ486" s="297"/>
      <c r="BK486" s="297"/>
      <c r="BL486" s="297"/>
      <c r="BM486" s="297"/>
      <c r="BN486" s="297"/>
      <c r="BO486" s="297"/>
      <c r="BP486" s="297"/>
      <c r="BR486" s="297"/>
      <c r="BS486" s="297"/>
      <c r="BT486" s="297"/>
      <c r="BU486" s="297"/>
      <c r="BV486" s="297"/>
      <c r="BW486" s="297"/>
      <c r="BX486" s="297"/>
      <c r="DK486" s="278"/>
      <c r="DL486" s="278"/>
      <c r="DM486" s="278"/>
      <c r="DN486" s="278"/>
      <c r="DO486" s="278"/>
      <c r="DP486" s="278"/>
      <c r="DQ486" s="278"/>
      <c r="DR486" s="278"/>
      <c r="DS486" s="278"/>
    </row>
    <row r="487" ht="15.75" customHeight="1"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  <c r="AB487" s="276"/>
      <c r="AC487" s="276"/>
      <c r="AD487" s="276"/>
      <c r="AE487" s="276"/>
      <c r="AF487" s="276"/>
      <c r="AG487" s="276"/>
      <c r="AH487" s="276"/>
      <c r="AI487" s="297"/>
      <c r="AJ487" s="297"/>
      <c r="AK487" s="297"/>
      <c r="AL487" s="297"/>
      <c r="AM487" s="297"/>
      <c r="AN487" s="297"/>
      <c r="AO487" s="297"/>
      <c r="AP487" s="297"/>
      <c r="AQ487" s="297"/>
      <c r="AR487" s="297"/>
      <c r="BD487" s="297"/>
      <c r="BE487" s="297"/>
      <c r="BF487" s="297"/>
      <c r="BH487" s="297"/>
      <c r="BI487" s="297"/>
      <c r="BJ487" s="297"/>
      <c r="BK487" s="297"/>
      <c r="BL487" s="297"/>
      <c r="BM487" s="297"/>
      <c r="BN487" s="297"/>
      <c r="BO487" s="297"/>
      <c r="BP487" s="297"/>
      <c r="BR487" s="297"/>
      <c r="BS487" s="297"/>
      <c r="BT487" s="297"/>
      <c r="BU487" s="297"/>
      <c r="BV487" s="297"/>
      <c r="BW487" s="297"/>
      <c r="BX487" s="297"/>
      <c r="DK487" s="278"/>
      <c r="DL487" s="278"/>
      <c r="DM487" s="278"/>
      <c r="DN487" s="278"/>
      <c r="DO487" s="278"/>
      <c r="DP487" s="278"/>
      <c r="DQ487" s="278"/>
      <c r="DR487" s="278"/>
      <c r="DS487" s="278"/>
    </row>
    <row r="488" ht="15.75" customHeight="1"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  <c r="AB488" s="276"/>
      <c r="AC488" s="276"/>
      <c r="AD488" s="276"/>
      <c r="AE488" s="276"/>
      <c r="AF488" s="276"/>
      <c r="AG488" s="276"/>
      <c r="AH488" s="276"/>
      <c r="AI488" s="297"/>
      <c r="AJ488" s="297"/>
      <c r="AK488" s="297"/>
      <c r="AL488" s="297"/>
      <c r="AM488" s="297"/>
      <c r="AN488" s="297"/>
      <c r="AO488" s="297"/>
      <c r="AP488" s="297"/>
      <c r="AQ488" s="297"/>
      <c r="AR488" s="297"/>
      <c r="BD488" s="297"/>
      <c r="BE488" s="297"/>
      <c r="BF488" s="297"/>
      <c r="BH488" s="297"/>
      <c r="BI488" s="297"/>
      <c r="BJ488" s="297"/>
      <c r="BK488" s="297"/>
      <c r="BL488" s="297"/>
      <c r="BM488" s="297"/>
      <c r="BN488" s="297"/>
      <c r="BO488" s="297"/>
      <c r="BP488" s="297"/>
      <c r="BR488" s="297"/>
      <c r="BS488" s="297"/>
      <c r="BT488" s="297"/>
      <c r="BU488" s="297"/>
      <c r="BV488" s="297"/>
      <c r="BW488" s="297"/>
      <c r="BX488" s="297"/>
      <c r="DK488" s="278"/>
      <c r="DL488" s="278"/>
      <c r="DM488" s="278"/>
      <c r="DN488" s="278"/>
      <c r="DO488" s="278"/>
      <c r="DP488" s="278"/>
      <c r="DQ488" s="278"/>
      <c r="DR488" s="278"/>
      <c r="DS488" s="278"/>
    </row>
    <row r="489" ht="15.75" customHeight="1"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  <c r="AB489" s="276"/>
      <c r="AC489" s="276"/>
      <c r="AD489" s="276"/>
      <c r="AE489" s="276"/>
      <c r="AF489" s="276"/>
      <c r="AG489" s="276"/>
      <c r="AH489" s="276"/>
      <c r="AI489" s="297"/>
      <c r="AJ489" s="297"/>
      <c r="AK489" s="297"/>
      <c r="AL489" s="297"/>
      <c r="AM489" s="297"/>
      <c r="AN489" s="297"/>
      <c r="AO489" s="297"/>
      <c r="AP489" s="297"/>
      <c r="AQ489" s="297"/>
      <c r="AR489" s="297"/>
      <c r="BD489" s="297"/>
      <c r="BE489" s="297"/>
      <c r="BF489" s="297"/>
      <c r="BH489" s="297"/>
      <c r="BI489" s="297"/>
      <c r="BJ489" s="297"/>
      <c r="BK489" s="297"/>
      <c r="BL489" s="297"/>
      <c r="BM489" s="297"/>
      <c r="BN489" s="297"/>
      <c r="BO489" s="297"/>
      <c r="BP489" s="297"/>
      <c r="BR489" s="297"/>
      <c r="BS489" s="297"/>
      <c r="BT489" s="297"/>
      <c r="BU489" s="297"/>
      <c r="BV489" s="297"/>
      <c r="BW489" s="297"/>
      <c r="BX489" s="297"/>
      <c r="DK489" s="278"/>
      <c r="DL489" s="278"/>
      <c r="DM489" s="278"/>
      <c r="DN489" s="278"/>
      <c r="DO489" s="278"/>
      <c r="DP489" s="278"/>
      <c r="DQ489" s="278"/>
      <c r="DR489" s="278"/>
      <c r="DS489" s="278"/>
    </row>
    <row r="490" ht="15.75" customHeight="1"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  <c r="AB490" s="276"/>
      <c r="AC490" s="276"/>
      <c r="AD490" s="276"/>
      <c r="AE490" s="276"/>
      <c r="AF490" s="276"/>
      <c r="AG490" s="276"/>
      <c r="AH490" s="276"/>
      <c r="AI490" s="297"/>
      <c r="AJ490" s="297"/>
      <c r="AK490" s="297"/>
      <c r="AL490" s="297"/>
      <c r="AM490" s="297"/>
      <c r="AN490" s="297"/>
      <c r="AO490" s="297"/>
      <c r="AP490" s="297"/>
      <c r="AQ490" s="297"/>
      <c r="AR490" s="297"/>
      <c r="BD490" s="297"/>
      <c r="BE490" s="297"/>
      <c r="BF490" s="297"/>
      <c r="BH490" s="297"/>
      <c r="BI490" s="297"/>
      <c r="BJ490" s="297"/>
      <c r="BK490" s="297"/>
      <c r="BL490" s="297"/>
      <c r="BM490" s="297"/>
      <c r="BN490" s="297"/>
      <c r="BO490" s="297"/>
      <c r="BP490" s="297"/>
      <c r="BR490" s="297"/>
      <c r="BS490" s="297"/>
      <c r="BT490" s="297"/>
      <c r="BU490" s="297"/>
      <c r="BV490" s="297"/>
      <c r="BW490" s="297"/>
      <c r="BX490" s="297"/>
      <c r="DK490" s="278"/>
      <c r="DL490" s="278"/>
      <c r="DM490" s="278"/>
      <c r="DN490" s="278"/>
      <c r="DO490" s="278"/>
      <c r="DP490" s="278"/>
      <c r="DQ490" s="278"/>
      <c r="DR490" s="278"/>
      <c r="DS490" s="278"/>
    </row>
    <row r="491" ht="15.75" customHeight="1"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97"/>
      <c r="AJ491" s="297"/>
      <c r="AK491" s="297"/>
      <c r="AL491" s="297"/>
      <c r="AM491" s="297"/>
      <c r="AN491" s="297"/>
      <c r="AO491" s="297"/>
      <c r="AP491" s="297"/>
      <c r="AQ491" s="297"/>
      <c r="AR491" s="297"/>
      <c r="BD491" s="297"/>
      <c r="BE491" s="297"/>
      <c r="BF491" s="297"/>
      <c r="BH491" s="297"/>
      <c r="BI491" s="297"/>
      <c r="BJ491" s="297"/>
      <c r="BK491" s="297"/>
      <c r="BL491" s="297"/>
      <c r="BM491" s="297"/>
      <c r="BN491" s="297"/>
      <c r="BO491" s="297"/>
      <c r="BP491" s="297"/>
      <c r="BR491" s="297"/>
      <c r="BS491" s="297"/>
      <c r="BT491" s="297"/>
      <c r="BU491" s="297"/>
      <c r="BV491" s="297"/>
      <c r="BW491" s="297"/>
      <c r="BX491" s="297"/>
      <c r="DK491" s="278"/>
      <c r="DL491" s="278"/>
      <c r="DM491" s="278"/>
      <c r="DN491" s="278"/>
      <c r="DO491" s="278"/>
      <c r="DP491" s="278"/>
      <c r="DQ491" s="278"/>
      <c r="DR491" s="278"/>
      <c r="DS491" s="278"/>
    </row>
    <row r="492" ht="15.75" customHeight="1"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  <c r="AB492" s="276"/>
      <c r="AC492" s="276"/>
      <c r="AD492" s="276"/>
      <c r="AE492" s="276"/>
      <c r="AF492" s="276"/>
      <c r="AG492" s="276"/>
      <c r="AH492" s="276"/>
      <c r="AI492" s="297"/>
      <c r="AJ492" s="297"/>
      <c r="AK492" s="297"/>
      <c r="AL492" s="297"/>
      <c r="AM492" s="297"/>
      <c r="AN492" s="297"/>
      <c r="AO492" s="297"/>
      <c r="AP492" s="297"/>
      <c r="AQ492" s="297"/>
      <c r="AR492" s="297"/>
      <c r="BD492" s="297"/>
      <c r="BE492" s="297"/>
      <c r="BF492" s="297"/>
      <c r="BH492" s="297"/>
      <c r="BI492" s="297"/>
      <c r="BJ492" s="297"/>
      <c r="BK492" s="297"/>
      <c r="BL492" s="297"/>
      <c r="BM492" s="297"/>
      <c r="BN492" s="297"/>
      <c r="BO492" s="297"/>
      <c r="BP492" s="297"/>
      <c r="BR492" s="297"/>
      <c r="BS492" s="297"/>
      <c r="BT492" s="297"/>
      <c r="BU492" s="297"/>
      <c r="BV492" s="297"/>
      <c r="BW492" s="297"/>
      <c r="BX492" s="297"/>
      <c r="DK492" s="278"/>
      <c r="DL492" s="278"/>
      <c r="DM492" s="278"/>
      <c r="DN492" s="278"/>
      <c r="DO492" s="278"/>
      <c r="DP492" s="278"/>
      <c r="DQ492" s="278"/>
      <c r="DR492" s="278"/>
      <c r="DS492" s="278"/>
    </row>
    <row r="493" ht="15.75" customHeight="1"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  <c r="AB493" s="276"/>
      <c r="AC493" s="276"/>
      <c r="AD493" s="276"/>
      <c r="AE493" s="276"/>
      <c r="AF493" s="276"/>
      <c r="AG493" s="276"/>
      <c r="AH493" s="276"/>
      <c r="AI493" s="297"/>
      <c r="AJ493" s="297"/>
      <c r="AK493" s="297"/>
      <c r="AL493" s="297"/>
      <c r="AM493" s="297"/>
      <c r="AN493" s="297"/>
      <c r="AO493" s="297"/>
      <c r="AP493" s="297"/>
      <c r="AQ493" s="297"/>
      <c r="AR493" s="297"/>
      <c r="BD493" s="297"/>
      <c r="BE493" s="297"/>
      <c r="BF493" s="297"/>
      <c r="BH493" s="297"/>
      <c r="BI493" s="297"/>
      <c r="BJ493" s="297"/>
      <c r="BK493" s="297"/>
      <c r="BL493" s="297"/>
      <c r="BM493" s="297"/>
      <c r="BN493" s="297"/>
      <c r="BO493" s="297"/>
      <c r="BP493" s="297"/>
      <c r="BR493" s="297"/>
      <c r="BS493" s="297"/>
      <c r="BT493" s="297"/>
      <c r="BU493" s="297"/>
      <c r="BV493" s="297"/>
      <c r="BW493" s="297"/>
      <c r="BX493" s="297"/>
      <c r="DK493" s="278"/>
      <c r="DL493" s="278"/>
      <c r="DM493" s="278"/>
      <c r="DN493" s="278"/>
      <c r="DO493" s="278"/>
      <c r="DP493" s="278"/>
      <c r="DQ493" s="278"/>
      <c r="DR493" s="278"/>
      <c r="DS493" s="278"/>
    </row>
    <row r="494" ht="15.75" customHeight="1"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  <c r="AB494" s="276"/>
      <c r="AC494" s="276"/>
      <c r="AD494" s="276"/>
      <c r="AE494" s="276"/>
      <c r="AF494" s="276"/>
      <c r="AG494" s="276"/>
      <c r="AH494" s="276"/>
      <c r="AI494" s="297"/>
      <c r="AJ494" s="297"/>
      <c r="AK494" s="297"/>
      <c r="AL494" s="297"/>
      <c r="AM494" s="297"/>
      <c r="AN494" s="297"/>
      <c r="AO494" s="297"/>
      <c r="AP494" s="297"/>
      <c r="AQ494" s="297"/>
      <c r="AR494" s="297"/>
      <c r="BD494" s="297"/>
      <c r="BE494" s="297"/>
      <c r="BF494" s="297"/>
      <c r="BH494" s="297"/>
      <c r="BI494" s="297"/>
      <c r="BJ494" s="297"/>
      <c r="BK494" s="297"/>
      <c r="BL494" s="297"/>
      <c r="BM494" s="297"/>
      <c r="BN494" s="297"/>
      <c r="BO494" s="297"/>
      <c r="BP494" s="297"/>
      <c r="BR494" s="297"/>
      <c r="BS494" s="297"/>
      <c r="BT494" s="297"/>
      <c r="BU494" s="297"/>
      <c r="BV494" s="297"/>
      <c r="BW494" s="297"/>
      <c r="BX494" s="297"/>
      <c r="DK494" s="278"/>
      <c r="DL494" s="278"/>
      <c r="DM494" s="278"/>
      <c r="DN494" s="278"/>
      <c r="DO494" s="278"/>
      <c r="DP494" s="278"/>
      <c r="DQ494" s="278"/>
      <c r="DR494" s="278"/>
      <c r="DS494" s="278"/>
    </row>
    <row r="495" ht="15.75" customHeight="1"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  <c r="AB495" s="276"/>
      <c r="AC495" s="276"/>
      <c r="AD495" s="276"/>
      <c r="AE495" s="276"/>
      <c r="AF495" s="276"/>
      <c r="AG495" s="276"/>
      <c r="AH495" s="276"/>
      <c r="AI495" s="297"/>
      <c r="AJ495" s="297"/>
      <c r="AK495" s="297"/>
      <c r="AL495" s="297"/>
      <c r="AM495" s="297"/>
      <c r="AN495" s="297"/>
      <c r="AO495" s="297"/>
      <c r="AP495" s="297"/>
      <c r="AQ495" s="297"/>
      <c r="AR495" s="297"/>
      <c r="BD495" s="297"/>
      <c r="BE495" s="297"/>
      <c r="BF495" s="297"/>
      <c r="BH495" s="297"/>
      <c r="BI495" s="297"/>
      <c r="BJ495" s="297"/>
      <c r="BK495" s="297"/>
      <c r="BL495" s="297"/>
      <c r="BM495" s="297"/>
      <c r="BN495" s="297"/>
      <c r="BO495" s="297"/>
      <c r="BP495" s="297"/>
      <c r="BR495" s="297"/>
      <c r="BS495" s="297"/>
      <c r="BT495" s="297"/>
      <c r="BU495" s="297"/>
      <c r="BV495" s="297"/>
      <c r="BW495" s="297"/>
      <c r="BX495" s="297"/>
      <c r="DK495" s="278"/>
      <c r="DL495" s="278"/>
      <c r="DM495" s="278"/>
      <c r="DN495" s="278"/>
      <c r="DO495" s="278"/>
      <c r="DP495" s="278"/>
      <c r="DQ495" s="278"/>
      <c r="DR495" s="278"/>
      <c r="DS495" s="278"/>
    </row>
    <row r="496" ht="15.75" customHeight="1"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97"/>
      <c r="AJ496" s="297"/>
      <c r="AK496" s="297"/>
      <c r="AL496" s="297"/>
      <c r="AM496" s="297"/>
      <c r="AN496" s="297"/>
      <c r="AO496" s="297"/>
      <c r="AP496" s="297"/>
      <c r="AQ496" s="297"/>
      <c r="AR496" s="297"/>
      <c r="BD496" s="297"/>
      <c r="BE496" s="297"/>
      <c r="BF496" s="297"/>
      <c r="BH496" s="297"/>
      <c r="BI496" s="297"/>
      <c r="BJ496" s="297"/>
      <c r="BK496" s="297"/>
      <c r="BL496" s="297"/>
      <c r="BM496" s="297"/>
      <c r="BN496" s="297"/>
      <c r="BO496" s="297"/>
      <c r="BP496" s="297"/>
      <c r="BR496" s="297"/>
      <c r="BS496" s="297"/>
      <c r="BT496" s="297"/>
      <c r="BU496" s="297"/>
      <c r="BV496" s="297"/>
      <c r="BW496" s="297"/>
      <c r="BX496" s="297"/>
      <c r="DK496" s="278"/>
      <c r="DL496" s="278"/>
      <c r="DM496" s="278"/>
      <c r="DN496" s="278"/>
      <c r="DO496" s="278"/>
      <c r="DP496" s="278"/>
      <c r="DQ496" s="278"/>
      <c r="DR496" s="278"/>
      <c r="DS496" s="278"/>
    </row>
    <row r="497" ht="15.75" customHeight="1"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97"/>
      <c r="AJ497" s="297"/>
      <c r="AK497" s="297"/>
      <c r="AL497" s="297"/>
      <c r="AM497" s="297"/>
      <c r="AN497" s="297"/>
      <c r="AO497" s="297"/>
      <c r="AP497" s="297"/>
      <c r="AQ497" s="297"/>
      <c r="AR497" s="297"/>
      <c r="BD497" s="297"/>
      <c r="BE497" s="297"/>
      <c r="BF497" s="297"/>
      <c r="BH497" s="297"/>
      <c r="BI497" s="297"/>
      <c r="BJ497" s="297"/>
      <c r="BK497" s="297"/>
      <c r="BL497" s="297"/>
      <c r="BM497" s="297"/>
      <c r="BN497" s="297"/>
      <c r="BO497" s="297"/>
      <c r="BP497" s="297"/>
      <c r="BR497" s="297"/>
      <c r="BS497" s="297"/>
      <c r="BT497" s="297"/>
      <c r="BU497" s="297"/>
      <c r="BV497" s="297"/>
      <c r="BW497" s="297"/>
      <c r="BX497" s="297"/>
      <c r="DK497" s="278"/>
      <c r="DL497" s="278"/>
      <c r="DM497" s="278"/>
      <c r="DN497" s="278"/>
      <c r="DO497" s="278"/>
      <c r="DP497" s="278"/>
      <c r="DQ497" s="278"/>
      <c r="DR497" s="278"/>
      <c r="DS497" s="278"/>
    </row>
    <row r="498" ht="15.75" customHeight="1"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97"/>
      <c r="AJ498" s="297"/>
      <c r="AK498" s="297"/>
      <c r="AL498" s="297"/>
      <c r="AM498" s="297"/>
      <c r="AN498" s="297"/>
      <c r="AO498" s="297"/>
      <c r="AP498" s="297"/>
      <c r="AQ498" s="297"/>
      <c r="AR498" s="297"/>
      <c r="BD498" s="297"/>
      <c r="BE498" s="297"/>
      <c r="BF498" s="297"/>
      <c r="BH498" s="297"/>
      <c r="BI498" s="297"/>
      <c r="BJ498" s="297"/>
      <c r="BK498" s="297"/>
      <c r="BL498" s="297"/>
      <c r="BM498" s="297"/>
      <c r="BN498" s="297"/>
      <c r="BO498" s="297"/>
      <c r="BP498" s="297"/>
      <c r="BR498" s="297"/>
      <c r="BS498" s="297"/>
      <c r="BT498" s="297"/>
      <c r="BU498" s="297"/>
      <c r="BV498" s="297"/>
      <c r="BW498" s="297"/>
      <c r="BX498" s="297"/>
      <c r="DK498" s="278"/>
      <c r="DL498" s="278"/>
      <c r="DM498" s="278"/>
      <c r="DN498" s="278"/>
      <c r="DO498" s="278"/>
      <c r="DP498" s="278"/>
      <c r="DQ498" s="278"/>
      <c r="DR498" s="278"/>
      <c r="DS498" s="278"/>
    </row>
    <row r="499" ht="15.75" customHeight="1"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97"/>
      <c r="AJ499" s="297"/>
      <c r="AK499" s="297"/>
      <c r="AL499" s="297"/>
      <c r="AM499" s="297"/>
      <c r="AN499" s="297"/>
      <c r="AO499" s="297"/>
      <c r="AP499" s="297"/>
      <c r="AQ499" s="297"/>
      <c r="AR499" s="297"/>
      <c r="BD499" s="297"/>
      <c r="BE499" s="297"/>
      <c r="BF499" s="297"/>
      <c r="BH499" s="297"/>
      <c r="BI499" s="297"/>
      <c r="BJ499" s="297"/>
      <c r="BK499" s="297"/>
      <c r="BL499" s="297"/>
      <c r="BM499" s="297"/>
      <c r="BN499" s="297"/>
      <c r="BO499" s="297"/>
      <c r="BP499" s="297"/>
      <c r="BR499" s="297"/>
      <c r="BS499" s="297"/>
      <c r="BT499" s="297"/>
      <c r="BU499" s="297"/>
      <c r="BV499" s="297"/>
      <c r="BW499" s="297"/>
      <c r="BX499" s="297"/>
      <c r="DK499" s="278"/>
      <c r="DL499" s="278"/>
      <c r="DM499" s="278"/>
      <c r="DN499" s="278"/>
      <c r="DO499" s="278"/>
      <c r="DP499" s="278"/>
      <c r="DQ499" s="278"/>
      <c r="DR499" s="278"/>
      <c r="DS499" s="278"/>
    </row>
    <row r="500" ht="15.75" customHeight="1"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97"/>
      <c r="AJ500" s="297"/>
      <c r="AK500" s="297"/>
      <c r="AL500" s="297"/>
      <c r="AM500" s="297"/>
      <c r="AN500" s="297"/>
      <c r="AO500" s="297"/>
      <c r="AP500" s="297"/>
      <c r="AQ500" s="297"/>
      <c r="AR500" s="297"/>
      <c r="BD500" s="297"/>
      <c r="BE500" s="297"/>
      <c r="BF500" s="297"/>
      <c r="BH500" s="297"/>
      <c r="BI500" s="297"/>
      <c r="BJ500" s="297"/>
      <c r="BK500" s="297"/>
      <c r="BL500" s="297"/>
      <c r="BM500" s="297"/>
      <c r="BN500" s="297"/>
      <c r="BO500" s="297"/>
      <c r="BP500" s="297"/>
      <c r="BR500" s="297"/>
      <c r="BS500" s="297"/>
      <c r="BT500" s="297"/>
      <c r="BU500" s="297"/>
      <c r="BV500" s="297"/>
      <c r="BW500" s="297"/>
      <c r="BX500" s="297"/>
      <c r="DK500" s="278"/>
      <c r="DL500" s="278"/>
      <c r="DM500" s="278"/>
      <c r="DN500" s="278"/>
      <c r="DO500" s="278"/>
      <c r="DP500" s="278"/>
      <c r="DQ500" s="278"/>
      <c r="DR500" s="278"/>
      <c r="DS500" s="278"/>
    </row>
    <row r="501" ht="15.75" customHeight="1"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  <c r="AB501" s="276"/>
      <c r="AC501" s="276"/>
      <c r="AD501" s="276"/>
      <c r="AE501" s="276"/>
      <c r="AF501" s="276"/>
      <c r="AG501" s="276"/>
      <c r="AH501" s="276"/>
      <c r="AI501" s="297"/>
      <c r="AJ501" s="297"/>
      <c r="AK501" s="297"/>
      <c r="AL501" s="297"/>
      <c r="AM501" s="297"/>
      <c r="AN501" s="297"/>
      <c r="AO501" s="297"/>
      <c r="AP501" s="297"/>
      <c r="AQ501" s="297"/>
      <c r="AR501" s="297"/>
      <c r="BD501" s="297"/>
      <c r="BE501" s="297"/>
      <c r="BF501" s="297"/>
      <c r="BH501" s="297"/>
      <c r="BI501" s="297"/>
      <c r="BJ501" s="297"/>
      <c r="BK501" s="297"/>
      <c r="BL501" s="297"/>
      <c r="BM501" s="297"/>
      <c r="BN501" s="297"/>
      <c r="BO501" s="297"/>
      <c r="BP501" s="297"/>
      <c r="BR501" s="297"/>
      <c r="BS501" s="297"/>
      <c r="BT501" s="297"/>
      <c r="BU501" s="297"/>
      <c r="BV501" s="297"/>
      <c r="BW501" s="297"/>
      <c r="BX501" s="297"/>
      <c r="DK501" s="278"/>
      <c r="DL501" s="278"/>
      <c r="DM501" s="278"/>
      <c r="DN501" s="278"/>
      <c r="DO501" s="278"/>
      <c r="DP501" s="278"/>
      <c r="DQ501" s="278"/>
      <c r="DR501" s="278"/>
      <c r="DS501" s="278"/>
    </row>
    <row r="502" ht="15.75" customHeight="1"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  <c r="AB502" s="276"/>
      <c r="AC502" s="276"/>
      <c r="AD502" s="276"/>
      <c r="AE502" s="276"/>
      <c r="AF502" s="276"/>
      <c r="AG502" s="276"/>
      <c r="AH502" s="276"/>
      <c r="AI502" s="297"/>
      <c r="AJ502" s="297"/>
      <c r="AK502" s="297"/>
      <c r="AL502" s="297"/>
      <c r="AM502" s="297"/>
      <c r="AN502" s="297"/>
      <c r="AO502" s="297"/>
      <c r="AP502" s="297"/>
      <c r="AQ502" s="297"/>
      <c r="AR502" s="297"/>
      <c r="BD502" s="297"/>
      <c r="BE502" s="297"/>
      <c r="BF502" s="297"/>
      <c r="BH502" s="297"/>
      <c r="BI502" s="297"/>
      <c r="BJ502" s="297"/>
      <c r="BK502" s="297"/>
      <c r="BL502" s="297"/>
      <c r="BM502" s="297"/>
      <c r="BN502" s="297"/>
      <c r="BO502" s="297"/>
      <c r="BP502" s="297"/>
      <c r="BR502" s="297"/>
      <c r="BS502" s="297"/>
      <c r="BT502" s="297"/>
      <c r="BU502" s="297"/>
      <c r="BV502" s="297"/>
      <c r="BW502" s="297"/>
      <c r="BX502" s="297"/>
      <c r="DK502" s="278"/>
      <c r="DL502" s="278"/>
      <c r="DM502" s="278"/>
      <c r="DN502" s="278"/>
      <c r="DO502" s="278"/>
      <c r="DP502" s="278"/>
      <c r="DQ502" s="278"/>
      <c r="DR502" s="278"/>
      <c r="DS502" s="278"/>
    </row>
    <row r="503" ht="15.75" customHeight="1"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  <c r="AB503" s="276"/>
      <c r="AC503" s="276"/>
      <c r="AD503" s="276"/>
      <c r="AE503" s="276"/>
      <c r="AF503" s="276"/>
      <c r="AG503" s="276"/>
      <c r="AH503" s="276"/>
      <c r="AI503" s="297"/>
      <c r="AJ503" s="297"/>
      <c r="AK503" s="297"/>
      <c r="AL503" s="297"/>
      <c r="AM503" s="297"/>
      <c r="AN503" s="297"/>
      <c r="AO503" s="297"/>
      <c r="AP503" s="297"/>
      <c r="AQ503" s="297"/>
      <c r="AR503" s="297"/>
      <c r="BD503" s="297"/>
      <c r="BE503" s="297"/>
      <c r="BF503" s="297"/>
      <c r="BH503" s="297"/>
      <c r="BI503" s="297"/>
      <c r="BJ503" s="297"/>
      <c r="BK503" s="297"/>
      <c r="BL503" s="297"/>
      <c r="BM503" s="297"/>
      <c r="BN503" s="297"/>
      <c r="BO503" s="297"/>
      <c r="BP503" s="297"/>
      <c r="BR503" s="297"/>
      <c r="BS503" s="297"/>
      <c r="BT503" s="297"/>
      <c r="BU503" s="297"/>
      <c r="BV503" s="297"/>
      <c r="BW503" s="297"/>
      <c r="BX503" s="297"/>
      <c r="DK503" s="278"/>
      <c r="DL503" s="278"/>
      <c r="DM503" s="278"/>
      <c r="DN503" s="278"/>
      <c r="DO503" s="278"/>
      <c r="DP503" s="278"/>
      <c r="DQ503" s="278"/>
      <c r="DR503" s="278"/>
      <c r="DS503" s="278"/>
    </row>
    <row r="504" ht="15.75" customHeight="1"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  <c r="AB504" s="276"/>
      <c r="AC504" s="276"/>
      <c r="AD504" s="276"/>
      <c r="AE504" s="276"/>
      <c r="AF504" s="276"/>
      <c r="AG504" s="276"/>
      <c r="AH504" s="276"/>
      <c r="AI504" s="297"/>
      <c r="AJ504" s="297"/>
      <c r="AK504" s="297"/>
      <c r="AL504" s="297"/>
      <c r="AM504" s="297"/>
      <c r="AN504" s="297"/>
      <c r="AO504" s="297"/>
      <c r="AP504" s="297"/>
      <c r="AQ504" s="297"/>
      <c r="AR504" s="297"/>
      <c r="BD504" s="297"/>
      <c r="BE504" s="297"/>
      <c r="BF504" s="297"/>
      <c r="BH504" s="297"/>
      <c r="BI504" s="297"/>
      <c r="BJ504" s="297"/>
      <c r="BK504" s="297"/>
      <c r="BL504" s="297"/>
      <c r="BM504" s="297"/>
      <c r="BN504" s="297"/>
      <c r="BO504" s="297"/>
      <c r="BP504" s="297"/>
      <c r="BR504" s="297"/>
      <c r="BS504" s="297"/>
      <c r="BT504" s="297"/>
      <c r="BU504" s="297"/>
      <c r="BV504" s="297"/>
      <c r="BW504" s="297"/>
      <c r="BX504" s="297"/>
      <c r="DK504" s="278"/>
      <c r="DL504" s="278"/>
      <c r="DM504" s="278"/>
      <c r="DN504" s="278"/>
      <c r="DO504" s="278"/>
      <c r="DP504" s="278"/>
      <c r="DQ504" s="278"/>
      <c r="DR504" s="278"/>
      <c r="DS504" s="278"/>
    </row>
    <row r="505" ht="15.75" customHeight="1"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  <c r="AB505" s="276"/>
      <c r="AC505" s="276"/>
      <c r="AD505" s="276"/>
      <c r="AE505" s="276"/>
      <c r="AF505" s="276"/>
      <c r="AG505" s="276"/>
      <c r="AH505" s="276"/>
      <c r="AI505" s="297"/>
      <c r="AJ505" s="297"/>
      <c r="AK505" s="297"/>
      <c r="AL505" s="297"/>
      <c r="AM505" s="297"/>
      <c r="AN505" s="297"/>
      <c r="AO505" s="297"/>
      <c r="AP505" s="297"/>
      <c r="AQ505" s="297"/>
      <c r="AR505" s="297"/>
      <c r="BD505" s="297"/>
      <c r="BE505" s="297"/>
      <c r="BF505" s="297"/>
      <c r="BH505" s="297"/>
      <c r="BI505" s="297"/>
      <c r="BJ505" s="297"/>
      <c r="BK505" s="297"/>
      <c r="BL505" s="297"/>
      <c r="BM505" s="297"/>
      <c r="BN505" s="297"/>
      <c r="BO505" s="297"/>
      <c r="BP505" s="297"/>
      <c r="BR505" s="297"/>
      <c r="BS505" s="297"/>
      <c r="BT505" s="297"/>
      <c r="BU505" s="297"/>
      <c r="BV505" s="297"/>
      <c r="BW505" s="297"/>
      <c r="BX505" s="297"/>
      <c r="DK505" s="278"/>
      <c r="DL505" s="278"/>
      <c r="DM505" s="278"/>
      <c r="DN505" s="278"/>
      <c r="DO505" s="278"/>
      <c r="DP505" s="278"/>
      <c r="DQ505" s="278"/>
      <c r="DR505" s="278"/>
      <c r="DS505" s="278"/>
    </row>
    <row r="506" ht="15.75" customHeight="1"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  <c r="AB506" s="276"/>
      <c r="AC506" s="276"/>
      <c r="AD506" s="276"/>
      <c r="AE506" s="276"/>
      <c r="AF506" s="276"/>
      <c r="AG506" s="276"/>
      <c r="AH506" s="276"/>
      <c r="AI506" s="297"/>
      <c r="AJ506" s="297"/>
      <c r="AK506" s="297"/>
      <c r="AL506" s="297"/>
      <c r="AM506" s="297"/>
      <c r="AN506" s="297"/>
      <c r="AO506" s="297"/>
      <c r="AP506" s="297"/>
      <c r="AQ506" s="297"/>
      <c r="AR506" s="297"/>
      <c r="BD506" s="297"/>
      <c r="BE506" s="297"/>
      <c r="BF506" s="297"/>
      <c r="BH506" s="297"/>
      <c r="BI506" s="297"/>
      <c r="BJ506" s="297"/>
      <c r="BK506" s="297"/>
      <c r="BL506" s="297"/>
      <c r="BM506" s="297"/>
      <c r="BN506" s="297"/>
      <c r="BO506" s="297"/>
      <c r="BP506" s="297"/>
      <c r="BR506" s="297"/>
      <c r="BS506" s="297"/>
      <c r="BT506" s="297"/>
      <c r="BU506" s="297"/>
      <c r="BV506" s="297"/>
      <c r="BW506" s="297"/>
      <c r="BX506" s="297"/>
      <c r="DK506" s="278"/>
      <c r="DL506" s="278"/>
      <c r="DM506" s="278"/>
      <c r="DN506" s="278"/>
      <c r="DO506" s="278"/>
      <c r="DP506" s="278"/>
      <c r="DQ506" s="278"/>
      <c r="DR506" s="278"/>
      <c r="DS506" s="278"/>
    </row>
    <row r="507" ht="15.75" customHeight="1"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  <c r="AB507" s="276"/>
      <c r="AC507" s="276"/>
      <c r="AD507" s="276"/>
      <c r="AE507" s="276"/>
      <c r="AF507" s="276"/>
      <c r="AG507" s="276"/>
      <c r="AH507" s="276"/>
      <c r="AI507" s="297"/>
      <c r="AJ507" s="297"/>
      <c r="AK507" s="297"/>
      <c r="AL507" s="297"/>
      <c r="AM507" s="297"/>
      <c r="AN507" s="297"/>
      <c r="AO507" s="297"/>
      <c r="AP507" s="297"/>
      <c r="AQ507" s="297"/>
      <c r="AR507" s="297"/>
      <c r="BD507" s="297"/>
      <c r="BE507" s="297"/>
      <c r="BF507" s="297"/>
      <c r="BH507" s="297"/>
      <c r="BI507" s="297"/>
      <c r="BJ507" s="297"/>
      <c r="BK507" s="297"/>
      <c r="BL507" s="297"/>
      <c r="BM507" s="297"/>
      <c r="BN507" s="297"/>
      <c r="BO507" s="297"/>
      <c r="BP507" s="297"/>
      <c r="BR507" s="297"/>
      <c r="BS507" s="297"/>
      <c r="BT507" s="297"/>
      <c r="BU507" s="297"/>
      <c r="BV507" s="297"/>
      <c r="BW507" s="297"/>
      <c r="BX507" s="297"/>
      <c r="DK507" s="278"/>
      <c r="DL507" s="278"/>
      <c r="DM507" s="278"/>
      <c r="DN507" s="278"/>
      <c r="DO507" s="278"/>
      <c r="DP507" s="278"/>
      <c r="DQ507" s="278"/>
      <c r="DR507" s="278"/>
      <c r="DS507" s="278"/>
    </row>
    <row r="508" ht="15.75" customHeight="1"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  <c r="AB508" s="276"/>
      <c r="AC508" s="276"/>
      <c r="AD508" s="276"/>
      <c r="AE508" s="276"/>
      <c r="AF508" s="276"/>
      <c r="AG508" s="276"/>
      <c r="AH508" s="276"/>
      <c r="AI508" s="297"/>
      <c r="AJ508" s="297"/>
      <c r="AK508" s="297"/>
      <c r="AL508" s="297"/>
      <c r="AM508" s="297"/>
      <c r="AN508" s="297"/>
      <c r="AO508" s="297"/>
      <c r="AP508" s="297"/>
      <c r="AQ508" s="297"/>
      <c r="AR508" s="297"/>
      <c r="BD508" s="297"/>
      <c r="BE508" s="297"/>
      <c r="BF508" s="297"/>
      <c r="BH508" s="297"/>
      <c r="BI508" s="297"/>
      <c r="BJ508" s="297"/>
      <c r="BK508" s="297"/>
      <c r="BL508" s="297"/>
      <c r="BM508" s="297"/>
      <c r="BN508" s="297"/>
      <c r="BO508" s="297"/>
      <c r="BP508" s="297"/>
      <c r="BR508" s="297"/>
      <c r="BS508" s="297"/>
      <c r="BT508" s="297"/>
      <c r="BU508" s="297"/>
      <c r="BV508" s="297"/>
      <c r="BW508" s="297"/>
      <c r="BX508" s="297"/>
      <c r="DK508" s="278"/>
      <c r="DL508" s="278"/>
      <c r="DM508" s="278"/>
      <c r="DN508" s="278"/>
      <c r="DO508" s="278"/>
      <c r="DP508" s="278"/>
      <c r="DQ508" s="278"/>
      <c r="DR508" s="278"/>
      <c r="DS508" s="278"/>
    </row>
    <row r="509" ht="15.75" customHeight="1"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  <c r="AB509" s="276"/>
      <c r="AC509" s="276"/>
      <c r="AD509" s="276"/>
      <c r="AE509" s="276"/>
      <c r="AF509" s="276"/>
      <c r="AG509" s="276"/>
      <c r="AH509" s="276"/>
      <c r="AI509" s="297"/>
      <c r="AJ509" s="297"/>
      <c r="AK509" s="297"/>
      <c r="AL509" s="297"/>
      <c r="AM509" s="297"/>
      <c r="AN509" s="297"/>
      <c r="AO509" s="297"/>
      <c r="AP509" s="297"/>
      <c r="AQ509" s="297"/>
      <c r="AR509" s="297"/>
      <c r="BD509" s="297"/>
      <c r="BE509" s="297"/>
      <c r="BF509" s="297"/>
      <c r="BH509" s="297"/>
      <c r="BI509" s="297"/>
      <c r="BJ509" s="297"/>
      <c r="BK509" s="297"/>
      <c r="BL509" s="297"/>
      <c r="BM509" s="297"/>
      <c r="BN509" s="297"/>
      <c r="BO509" s="297"/>
      <c r="BP509" s="297"/>
      <c r="BR509" s="297"/>
      <c r="BS509" s="297"/>
      <c r="BT509" s="297"/>
      <c r="BU509" s="297"/>
      <c r="BV509" s="297"/>
      <c r="BW509" s="297"/>
      <c r="BX509" s="297"/>
      <c r="DK509" s="278"/>
      <c r="DL509" s="278"/>
      <c r="DM509" s="278"/>
      <c r="DN509" s="278"/>
      <c r="DO509" s="278"/>
      <c r="DP509" s="278"/>
      <c r="DQ509" s="278"/>
      <c r="DR509" s="278"/>
      <c r="DS509" s="278"/>
    </row>
    <row r="510" ht="15.75" customHeight="1"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  <c r="AB510" s="276"/>
      <c r="AC510" s="276"/>
      <c r="AD510" s="276"/>
      <c r="AE510" s="276"/>
      <c r="AF510" s="276"/>
      <c r="AG510" s="276"/>
      <c r="AH510" s="276"/>
      <c r="AI510" s="297"/>
      <c r="AJ510" s="297"/>
      <c r="AK510" s="297"/>
      <c r="AL510" s="297"/>
      <c r="AM510" s="297"/>
      <c r="AN510" s="297"/>
      <c r="AO510" s="297"/>
      <c r="AP510" s="297"/>
      <c r="AQ510" s="297"/>
      <c r="AR510" s="297"/>
      <c r="BD510" s="297"/>
      <c r="BE510" s="297"/>
      <c r="BF510" s="297"/>
      <c r="BH510" s="297"/>
      <c r="BI510" s="297"/>
      <c r="BJ510" s="297"/>
      <c r="BK510" s="297"/>
      <c r="BL510" s="297"/>
      <c r="BM510" s="297"/>
      <c r="BN510" s="297"/>
      <c r="BO510" s="297"/>
      <c r="BP510" s="297"/>
      <c r="BR510" s="297"/>
      <c r="BS510" s="297"/>
      <c r="BT510" s="297"/>
      <c r="BU510" s="297"/>
      <c r="BV510" s="297"/>
      <c r="BW510" s="297"/>
      <c r="BX510" s="297"/>
      <c r="DK510" s="278"/>
      <c r="DL510" s="278"/>
      <c r="DM510" s="278"/>
      <c r="DN510" s="278"/>
      <c r="DO510" s="278"/>
      <c r="DP510" s="278"/>
      <c r="DQ510" s="278"/>
      <c r="DR510" s="278"/>
      <c r="DS510" s="278"/>
    </row>
    <row r="511" ht="15.75" customHeight="1"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  <c r="AB511" s="276"/>
      <c r="AC511" s="276"/>
      <c r="AD511" s="276"/>
      <c r="AE511" s="276"/>
      <c r="AF511" s="276"/>
      <c r="AG511" s="276"/>
      <c r="AH511" s="276"/>
      <c r="AI511" s="297"/>
      <c r="AJ511" s="297"/>
      <c r="AK511" s="297"/>
      <c r="AL511" s="297"/>
      <c r="AM511" s="297"/>
      <c r="AN511" s="297"/>
      <c r="AO511" s="297"/>
      <c r="AP511" s="297"/>
      <c r="AQ511" s="297"/>
      <c r="AR511" s="297"/>
      <c r="BD511" s="297"/>
      <c r="BE511" s="297"/>
      <c r="BF511" s="297"/>
      <c r="BH511" s="297"/>
      <c r="BI511" s="297"/>
      <c r="BJ511" s="297"/>
      <c r="BK511" s="297"/>
      <c r="BL511" s="297"/>
      <c r="BM511" s="297"/>
      <c r="BN511" s="297"/>
      <c r="BO511" s="297"/>
      <c r="BP511" s="297"/>
      <c r="BR511" s="297"/>
      <c r="BS511" s="297"/>
      <c r="BT511" s="297"/>
      <c r="BU511" s="297"/>
      <c r="BV511" s="297"/>
      <c r="BW511" s="297"/>
      <c r="BX511" s="297"/>
      <c r="DK511" s="278"/>
      <c r="DL511" s="278"/>
      <c r="DM511" s="278"/>
      <c r="DN511" s="278"/>
      <c r="DO511" s="278"/>
      <c r="DP511" s="278"/>
      <c r="DQ511" s="278"/>
      <c r="DR511" s="278"/>
      <c r="DS511" s="278"/>
    </row>
    <row r="512" ht="15.75" customHeight="1"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  <c r="AB512" s="276"/>
      <c r="AC512" s="276"/>
      <c r="AD512" s="276"/>
      <c r="AE512" s="276"/>
      <c r="AF512" s="276"/>
      <c r="AG512" s="276"/>
      <c r="AH512" s="276"/>
      <c r="AI512" s="297"/>
      <c r="AJ512" s="297"/>
      <c r="AK512" s="297"/>
      <c r="AL512" s="297"/>
      <c r="AM512" s="297"/>
      <c r="AN512" s="297"/>
      <c r="AO512" s="297"/>
      <c r="AP512" s="297"/>
      <c r="AQ512" s="297"/>
      <c r="AR512" s="297"/>
      <c r="BD512" s="297"/>
      <c r="BE512" s="297"/>
      <c r="BF512" s="297"/>
      <c r="BH512" s="297"/>
      <c r="BI512" s="297"/>
      <c r="BJ512" s="297"/>
      <c r="BK512" s="297"/>
      <c r="BL512" s="297"/>
      <c r="BM512" s="297"/>
      <c r="BN512" s="297"/>
      <c r="BO512" s="297"/>
      <c r="BP512" s="297"/>
      <c r="BR512" s="297"/>
      <c r="BS512" s="297"/>
      <c r="BT512" s="297"/>
      <c r="BU512" s="297"/>
      <c r="BV512" s="297"/>
      <c r="BW512" s="297"/>
      <c r="BX512" s="297"/>
      <c r="DK512" s="278"/>
      <c r="DL512" s="278"/>
      <c r="DM512" s="278"/>
      <c r="DN512" s="278"/>
      <c r="DO512" s="278"/>
      <c r="DP512" s="278"/>
      <c r="DQ512" s="278"/>
      <c r="DR512" s="278"/>
      <c r="DS512" s="278"/>
    </row>
    <row r="513" ht="15.75" customHeight="1"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  <c r="AB513" s="276"/>
      <c r="AC513" s="276"/>
      <c r="AD513" s="276"/>
      <c r="AE513" s="276"/>
      <c r="AF513" s="276"/>
      <c r="AG513" s="276"/>
      <c r="AH513" s="276"/>
      <c r="AI513" s="297"/>
      <c r="AJ513" s="297"/>
      <c r="AK513" s="297"/>
      <c r="AL513" s="297"/>
      <c r="AM513" s="297"/>
      <c r="AN513" s="297"/>
      <c r="AO513" s="297"/>
      <c r="AP513" s="297"/>
      <c r="AQ513" s="297"/>
      <c r="AR513" s="297"/>
      <c r="BD513" s="297"/>
      <c r="BE513" s="297"/>
      <c r="BF513" s="297"/>
      <c r="BH513" s="297"/>
      <c r="BI513" s="297"/>
      <c r="BJ513" s="297"/>
      <c r="BK513" s="297"/>
      <c r="BL513" s="297"/>
      <c r="BM513" s="297"/>
      <c r="BN513" s="297"/>
      <c r="BO513" s="297"/>
      <c r="BP513" s="297"/>
      <c r="BR513" s="297"/>
      <c r="BS513" s="297"/>
      <c r="BT513" s="297"/>
      <c r="BU513" s="297"/>
      <c r="BV513" s="297"/>
      <c r="BW513" s="297"/>
      <c r="BX513" s="297"/>
      <c r="DK513" s="278"/>
      <c r="DL513" s="278"/>
      <c r="DM513" s="278"/>
      <c r="DN513" s="278"/>
      <c r="DO513" s="278"/>
      <c r="DP513" s="278"/>
      <c r="DQ513" s="278"/>
      <c r="DR513" s="278"/>
      <c r="DS513" s="278"/>
    </row>
    <row r="514" ht="15.75" customHeight="1"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  <c r="AB514" s="276"/>
      <c r="AC514" s="276"/>
      <c r="AD514" s="276"/>
      <c r="AE514" s="276"/>
      <c r="AF514" s="276"/>
      <c r="AG514" s="276"/>
      <c r="AH514" s="276"/>
      <c r="AI514" s="297"/>
      <c r="AJ514" s="297"/>
      <c r="AK514" s="297"/>
      <c r="AL514" s="297"/>
      <c r="AM514" s="297"/>
      <c r="AN514" s="297"/>
      <c r="AO514" s="297"/>
      <c r="AP514" s="297"/>
      <c r="AQ514" s="297"/>
      <c r="AR514" s="297"/>
      <c r="BD514" s="297"/>
      <c r="BE514" s="297"/>
      <c r="BF514" s="297"/>
      <c r="BH514" s="297"/>
      <c r="BI514" s="297"/>
      <c r="BJ514" s="297"/>
      <c r="BK514" s="297"/>
      <c r="BL514" s="297"/>
      <c r="BM514" s="297"/>
      <c r="BN514" s="297"/>
      <c r="BO514" s="297"/>
      <c r="BP514" s="297"/>
      <c r="BR514" s="297"/>
      <c r="BS514" s="297"/>
      <c r="BT514" s="297"/>
      <c r="BU514" s="297"/>
      <c r="BV514" s="297"/>
      <c r="BW514" s="297"/>
      <c r="BX514" s="297"/>
      <c r="DK514" s="278"/>
      <c r="DL514" s="278"/>
      <c r="DM514" s="278"/>
      <c r="DN514" s="278"/>
      <c r="DO514" s="278"/>
      <c r="DP514" s="278"/>
      <c r="DQ514" s="278"/>
      <c r="DR514" s="278"/>
      <c r="DS514" s="278"/>
    </row>
    <row r="515" ht="15.75" customHeight="1"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  <c r="AB515" s="276"/>
      <c r="AC515" s="276"/>
      <c r="AD515" s="276"/>
      <c r="AE515" s="276"/>
      <c r="AF515" s="276"/>
      <c r="AG515" s="276"/>
      <c r="AH515" s="276"/>
      <c r="AI515" s="297"/>
      <c r="AJ515" s="297"/>
      <c r="AK515" s="297"/>
      <c r="AL515" s="297"/>
      <c r="AM515" s="297"/>
      <c r="AN515" s="297"/>
      <c r="AO515" s="297"/>
      <c r="AP515" s="297"/>
      <c r="AQ515" s="297"/>
      <c r="AR515" s="297"/>
      <c r="BD515" s="297"/>
      <c r="BE515" s="297"/>
      <c r="BF515" s="297"/>
      <c r="BH515" s="297"/>
      <c r="BI515" s="297"/>
      <c r="BJ515" s="297"/>
      <c r="BK515" s="297"/>
      <c r="BL515" s="297"/>
      <c r="BM515" s="297"/>
      <c r="BN515" s="297"/>
      <c r="BO515" s="297"/>
      <c r="BP515" s="297"/>
      <c r="BR515" s="297"/>
      <c r="BS515" s="297"/>
      <c r="BT515" s="297"/>
      <c r="BU515" s="297"/>
      <c r="BV515" s="297"/>
      <c r="BW515" s="297"/>
      <c r="BX515" s="297"/>
      <c r="DK515" s="278"/>
      <c r="DL515" s="278"/>
      <c r="DM515" s="278"/>
      <c r="DN515" s="278"/>
      <c r="DO515" s="278"/>
      <c r="DP515" s="278"/>
      <c r="DQ515" s="278"/>
      <c r="DR515" s="278"/>
      <c r="DS515" s="278"/>
    </row>
    <row r="516" ht="15.75" customHeight="1"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  <c r="AB516" s="276"/>
      <c r="AC516" s="276"/>
      <c r="AD516" s="276"/>
      <c r="AE516" s="276"/>
      <c r="AF516" s="276"/>
      <c r="AG516" s="276"/>
      <c r="AH516" s="276"/>
      <c r="AI516" s="297"/>
      <c r="AJ516" s="297"/>
      <c r="AK516" s="297"/>
      <c r="AL516" s="297"/>
      <c r="AM516" s="297"/>
      <c r="AN516" s="297"/>
      <c r="AO516" s="297"/>
      <c r="AP516" s="297"/>
      <c r="AQ516" s="297"/>
      <c r="AR516" s="297"/>
      <c r="BD516" s="297"/>
      <c r="BE516" s="297"/>
      <c r="BF516" s="297"/>
      <c r="BH516" s="297"/>
      <c r="BI516" s="297"/>
      <c r="BJ516" s="297"/>
      <c r="BK516" s="297"/>
      <c r="BL516" s="297"/>
      <c r="BM516" s="297"/>
      <c r="BN516" s="297"/>
      <c r="BO516" s="297"/>
      <c r="BP516" s="297"/>
      <c r="BR516" s="297"/>
      <c r="BS516" s="297"/>
      <c r="BT516" s="297"/>
      <c r="BU516" s="297"/>
      <c r="BV516" s="297"/>
      <c r="BW516" s="297"/>
      <c r="BX516" s="297"/>
      <c r="DK516" s="278"/>
      <c r="DL516" s="278"/>
      <c r="DM516" s="278"/>
      <c r="DN516" s="278"/>
      <c r="DO516" s="278"/>
      <c r="DP516" s="278"/>
      <c r="DQ516" s="278"/>
      <c r="DR516" s="278"/>
      <c r="DS516" s="278"/>
    </row>
    <row r="517" ht="15.75" customHeight="1"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  <c r="AB517" s="276"/>
      <c r="AC517" s="276"/>
      <c r="AD517" s="276"/>
      <c r="AE517" s="276"/>
      <c r="AF517" s="276"/>
      <c r="AG517" s="276"/>
      <c r="AH517" s="276"/>
      <c r="AI517" s="297"/>
      <c r="AJ517" s="297"/>
      <c r="AK517" s="297"/>
      <c r="AL517" s="297"/>
      <c r="AM517" s="297"/>
      <c r="AN517" s="297"/>
      <c r="AO517" s="297"/>
      <c r="AP517" s="297"/>
      <c r="AQ517" s="297"/>
      <c r="AR517" s="297"/>
      <c r="BD517" s="297"/>
      <c r="BE517" s="297"/>
      <c r="BF517" s="297"/>
      <c r="BH517" s="297"/>
      <c r="BI517" s="297"/>
      <c r="BJ517" s="297"/>
      <c r="BK517" s="297"/>
      <c r="BL517" s="297"/>
      <c r="BM517" s="297"/>
      <c r="BN517" s="297"/>
      <c r="BO517" s="297"/>
      <c r="BP517" s="297"/>
      <c r="BR517" s="297"/>
      <c r="BS517" s="297"/>
      <c r="BT517" s="297"/>
      <c r="BU517" s="297"/>
      <c r="BV517" s="297"/>
      <c r="BW517" s="297"/>
      <c r="BX517" s="297"/>
      <c r="DK517" s="278"/>
      <c r="DL517" s="278"/>
      <c r="DM517" s="278"/>
      <c r="DN517" s="278"/>
      <c r="DO517" s="278"/>
      <c r="DP517" s="278"/>
      <c r="DQ517" s="278"/>
      <c r="DR517" s="278"/>
      <c r="DS517" s="278"/>
    </row>
    <row r="518" ht="15.75" customHeight="1"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  <c r="AB518" s="276"/>
      <c r="AC518" s="276"/>
      <c r="AD518" s="276"/>
      <c r="AE518" s="276"/>
      <c r="AF518" s="276"/>
      <c r="AG518" s="276"/>
      <c r="AH518" s="276"/>
      <c r="AI518" s="297"/>
      <c r="AJ518" s="297"/>
      <c r="AK518" s="297"/>
      <c r="AL518" s="297"/>
      <c r="AM518" s="297"/>
      <c r="AN518" s="297"/>
      <c r="AO518" s="297"/>
      <c r="AP518" s="297"/>
      <c r="AQ518" s="297"/>
      <c r="AR518" s="297"/>
      <c r="BD518" s="297"/>
      <c r="BE518" s="297"/>
      <c r="BF518" s="297"/>
      <c r="BH518" s="297"/>
      <c r="BI518" s="297"/>
      <c r="BJ518" s="297"/>
      <c r="BK518" s="297"/>
      <c r="BL518" s="297"/>
      <c r="BM518" s="297"/>
      <c r="BN518" s="297"/>
      <c r="BO518" s="297"/>
      <c r="BP518" s="297"/>
      <c r="BR518" s="297"/>
      <c r="BS518" s="297"/>
      <c r="BT518" s="297"/>
      <c r="BU518" s="297"/>
      <c r="BV518" s="297"/>
      <c r="BW518" s="297"/>
      <c r="BX518" s="297"/>
      <c r="DK518" s="278"/>
      <c r="DL518" s="278"/>
      <c r="DM518" s="278"/>
      <c r="DN518" s="278"/>
      <c r="DO518" s="278"/>
      <c r="DP518" s="278"/>
      <c r="DQ518" s="278"/>
      <c r="DR518" s="278"/>
      <c r="DS518" s="278"/>
    </row>
    <row r="519" ht="15.75" customHeight="1"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  <c r="AB519" s="276"/>
      <c r="AC519" s="276"/>
      <c r="AD519" s="276"/>
      <c r="AE519" s="276"/>
      <c r="AF519" s="276"/>
      <c r="AG519" s="276"/>
      <c r="AH519" s="276"/>
      <c r="AI519" s="297"/>
      <c r="AJ519" s="297"/>
      <c r="AK519" s="297"/>
      <c r="AL519" s="297"/>
      <c r="AM519" s="297"/>
      <c r="AN519" s="297"/>
      <c r="AO519" s="297"/>
      <c r="AP519" s="297"/>
      <c r="AQ519" s="297"/>
      <c r="AR519" s="297"/>
      <c r="BD519" s="297"/>
      <c r="BE519" s="297"/>
      <c r="BF519" s="297"/>
      <c r="BH519" s="297"/>
      <c r="BI519" s="297"/>
      <c r="BJ519" s="297"/>
      <c r="BK519" s="297"/>
      <c r="BL519" s="297"/>
      <c r="BM519" s="297"/>
      <c r="BN519" s="297"/>
      <c r="BO519" s="297"/>
      <c r="BP519" s="297"/>
      <c r="BR519" s="297"/>
      <c r="BS519" s="297"/>
      <c r="BT519" s="297"/>
      <c r="BU519" s="297"/>
      <c r="BV519" s="297"/>
      <c r="BW519" s="297"/>
      <c r="BX519" s="297"/>
      <c r="DK519" s="278"/>
      <c r="DL519" s="278"/>
      <c r="DM519" s="278"/>
      <c r="DN519" s="278"/>
      <c r="DO519" s="278"/>
      <c r="DP519" s="278"/>
      <c r="DQ519" s="278"/>
      <c r="DR519" s="278"/>
      <c r="DS519" s="278"/>
    </row>
    <row r="520" ht="15.75" customHeight="1"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97"/>
      <c r="AJ520" s="297"/>
      <c r="AK520" s="297"/>
      <c r="AL520" s="297"/>
      <c r="AM520" s="297"/>
      <c r="AN520" s="297"/>
      <c r="AO520" s="297"/>
      <c r="AP520" s="297"/>
      <c r="AQ520" s="297"/>
      <c r="AR520" s="297"/>
      <c r="BD520" s="297"/>
      <c r="BE520" s="297"/>
      <c r="BF520" s="297"/>
      <c r="BH520" s="297"/>
      <c r="BI520" s="297"/>
      <c r="BJ520" s="297"/>
      <c r="BK520" s="297"/>
      <c r="BL520" s="297"/>
      <c r="BM520" s="297"/>
      <c r="BN520" s="297"/>
      <c r="BO520" s="297"/>
      <c r="BP520" s="297"/>
      <c r="BR520" s="297"/>
      <c r="BS520" s="297"/>
      <c r="BT520" s="297"/>
      <c r="BU520" s="297"/>
      <c r="BV520" s="297"/>
      <c r="BW520" s="297"/>
      <c r="BX520" s="297"/>
      <c r="DK520" s="278"/>
      <c r="DL520" s="278"/>
      <c r="DM520" s="278"/>
      <c r="DN520" s="278"/>
      <c r="DO520" s="278"/>
      <c r="DP520" s="278"/>
      <c r="DQ520" s="278"/>
      <c r="DR520" s="278"/>
      <c r="DS520" s="278"/>
    </row>
    <row r="521" ht="15.75" customHeight="1"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97"/>
      <c r="AJ521" s="297"/>
      <c r="AK521" s="297"/>
      <c r="AL521" s="297"/>
      <c r="AM521" s="297"/>
      <c r="AN521" s="297"/>
      <c r="AO521" s="297"/>
      <c r="AP521" s="297"/>
      <c r="AQ521" s="297"/>
      <c r="AR521" s="297"/>
      <c r="BD521" s="297"/>
      <c r="BE521" s="297"/>
      <c r="BF521" s="297"/>
      <c r="BH521" s="297"/>
      <c r="BI521" s="297"/>
      <c r="BJ521" s="297"/>
      <c r="BK521" s="297"/>
      <c r="BL521" s="297"/>
      <c r="BM521" s="297"/>
      <c r="BN521" s="297"/>
      <c r="BO521" s="297"/>
      <c r="BP521" s="297"/>
      <c r="BR521" s="297"/>
      <c r="BS521" s="297"/>
      <c r="BT521" s="297"/>
      <c r="BU521" s="297"/>
      <c r="BV521" s="297"/>
      <c r="BW521" s="297"/>
      <c r="BX521" s="297"/>
      <c r="DK521" s="278"/>
      <c r="DL521" s="278"/>
      <c r="DM521" s="278"/>
      <c r="DN521" s="278"/>
      <c r="DO521" s="278"/>
      <c r="DP521" s="278"/>
      <c r="DQ521" s="278"/>
      <c r="DR521" s="278"/>
      <c r="DS521" s="278"/>
    </row>
    <row r="522" ht="15.75" customHeight="1"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97"/>
      <c r="AJ522" s="297"/>
      <c r="AK522" s="297"/>
      <c r="AL522" s="297"/>
      <c r="AM522" s="297"/>
      <c r="AN522" s="297"/>
      <c r="AO522" s="297"/>
      <c r="AP522" s="297"/>
      <c r="AQ522" s="297"/>
      <c r="AR522" s="297"/>
      <c r="BD522" s="297"/>
      <c r="BE522" s="297"/>
      <c r="BF522" s="297"/>
      <c r="BH522" s="297"/>
      <c r="BI522" s="297"/>
      <c r="BJ522" s="297"/>
      <c r="BK522" s="297"/>
      <c r="BL522" s="297"/>
      <c r="BM522" s="297"/>
      <c r="BN522" s="297"/>
      <c r="BO522" s="297"/>
      <c r="BP522" s="297"/>
      <c r="BR522" s="297"/>
      <c r="BS522" s="297"/>
      <c r="BT522" s="297"/>
      <c r="BU522" s="297"/>
      <c r="BV522" s="297"/>
      <c r="BW522" s="297"/>
      <c r="BX522" s="297"/>
      <c r="DK522" s="278"/>
      <c r="DL522" s="278"/>
      <c r="DM522" s="278"/>
      <c r="DN522" s="278"/>
      <c r="DO522" s="278"/>
      <c r="DP522" s="278"/>
      <c r="DQ522" s="278"/>
      <c r="DR522" s="278"/>
      <c r="DS522" s="278"/>
    </row>
    <row r="523" ht="15.75" customHeight="1"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  <c r="AB523" s="276"/>
      <c r="AC523" s="276"/>
      <c r="AD523" s="276"/>
      <c r="AE523" s="276"/>
      <c r="AF523" s="276"/>
      <c r="AG523" s="276"/>
      <c r="AH523" s="276"/>
      <c r="AI523" s="297"/>
      <c r="AJ523" s="297"/>
      <c r="AK523" s="297"/>
      <c r="AL523" s="297"/>
      <c r="AM523" s="297"/>
      <c r="AN523" s="297"/>
      <c r="AO523" s="297"/>
      <c r="AP523" s="297"/>
      <c r="AQ523" s="297"/>
      <c r="AR523" s="297"/>
      <c r="BD523" s="297"/>
      <c r="BE523" s="297"/>
      <c r="BF523" s="297"/>
      <c r="BH523" s="297"/>
      <c r="BI523" s="297"/>
      <c r="BJ523" s="297"/>
      <c r="BK523" s="297"/>
      <c r="BL523" s="297"/>
      <c r="BM523" s="297"/>
      <c r="BN523" s="297"/>
      <c r="BO523" s="297"/>
      <c r="BP523" s="297"/>
      <c r="BR523" s="297"/>
      <c r="BS523" s="297"/>
      <c r="BT523" s="297"/>
      <c r="BU523" s="297"/>
      <c r="BV523" s="297"/>
      <c r="BW523" s="297"/>
      <c r="BX523" s="297"/>
      <c r="DK523" s="278"/>
      <c r="DL523" s="278"/>
      <c r="DM523" s="278"/>
      <c r="DN523" s="278"/>
      <c r="DO523" s="278"/>
      <c r="DP523" s="278"/>
      <c r="DQ523" s="278"/>
      <c r="DR523" s="278"/>
      <c r="DS523" s="278"/>
    </row>
    <row r="524" ht="15.75" customHeight="1"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  <c r="AB524" s="276"/>
      <c r="AC524" s="276"/>
      <c r="AD524" s="276"/>
      <c r="AE524" s="276"/>
      <c r="AF524" s="276"/>
      <c r="AG524" s="276"/>
      <c r="AH524" s="276"/>
      <c r="AI524" s="297"/>
      <c r="AJ524" s="297"/>
      <c r="AK524" s="297"/>
      <c r="AL524" s="297"/>
      <c r="AM524" s="297"/>
      <c r="AN524" s="297"/>
      <c r="AO524" s="297"/>
      <c r="AP524" s="297"/>
      <c r="AQ524" s="297"/>
      <c r="AR524" s="297"/>
      <c r="BD524" s="297"/>
      <c r="BE524" s="297"/>
      <c r="BF524" s="297"/>
      <c r="BH524" s="297"/>
      <c r="BI524" s="297"/>
      <c r="BJ524" s="297"/>
      <c r="BK524" s="297"/>
      <c r="BL524" s="297"/>
      <c r="BM524" s="297"/>
      <c r="BN524" s="297"/>
      <c r="BO524" s="297"/>
      <c r="BP524" s="297"/>
      <c r="BR524" s="297"/>
      <c r="BS524" s="297"/>
      <c r="BT524" s="297"/>
      <c r="BU524" s="297"/>
      <c r="BV524" s="297"/>
      <c r="BW524" s="297"/>
      <c r="BX524" s="297"/>
      <c r="DK524" s="278"/>
      <c r="DL524" s="278"/>
      <c r="DM524" s="278"/>
      <c r="DN524" s="278"/>
      <c r="DO524" s="278"/>
      <c r="DP524" s="278"/>
      <c r="DQ524" s="278"/>
      <c r="DR524" s="278"/>
      <c r="DS524" s="278"/>
    </row>
    <row r="525" ht="15.75" customHeight="1"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  <c r="AB525" s="276"/>
      <c r="AC525" s="276"/>
      <c r="AD525" s="276"/>
      <c r="AE525" s="276"/>
      <c r="AF525" s="276"/>
      <c r="AG525" s="276"/>
      <c r="AH525" s="276"/>
      <c r="AI525" s="297"/>
      <c r="AJ525" s="297"/>
      <c r="AK525" s="297"/>
      <c r="AL525" s="297"/>
      <c r="AM525" s="297"/>
      <c r="AN525" s="297"/>
      <c r="AO525" s="297"/>
      <c r="AP525" s="297"/>
      <c r="AQ525" s="297"/>
      <c r="AR525" s="297"/>
      <c r="BD525" s="297"/>
      <c r="BE525" s="297"/>
      <c r="BF525" s="297"/>
      <c r="BH525" s="297"/>
      <c r="BI525" s="297"/>
      <c r="BJ525" s="297"/>
      <c r="BK525" s="297"/>
      <c r="BL525" s="297"/>
      <c r="BM525" s="297"/>
      <c r="BN525" s="297"/>
      <c r="BO525" s="297"/>
      <c r="BP525" s="297"/>
      <c r="BR525" s="297"/>
      <c r="BS525" s="297"/>
      <c r="BT525" s="297"/>
      <c r="BU525" s="297"/>
      <c r="BV525" s="297"/>
      <c r="BW525" s="297"/>
      <c r="BX525" s="297"/>
      <c r="DK525" s="278"/>
      <c r="DL525" s="278"/>
      <c r="DM525" s="278"/>
      <c r="DN525" s="278"/>
      <c r="DO525" s="278"/>
      <c r="DP525" s="278"/>
      <c r="DQ525" s="278"/>
      <c r="DR525" s="278"/>
      <c r="DS525" s="278"/>
    </row>
    <row r="526" ht="15.75" customHeight="1"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  <c r="AB526" s="276"/>
      <c r="AC526" s="276"/>
      <c r="AD526" s="276"/>
      <c r="AE526" s="276"/>
      <c r="AF526" s="276"/>
      <c r="AG526" s="276"/>
      <c r="AH526" s="276"/>
      <c r="AI526" s="297"/>
      <c r="AJ526" s="297"/>
      <c r="AK526" s="297"/>
      <c r="AL526" s="297"/>
      <c r="AM526" s="297"/>
      <c r="AN526" s="297"/>
      <c r="AO526" s="297"/>
      <c r="AP526" s="297"/>
      <c r="AQ526" s="297"/>
      <c r="AR526" s="297"/>
      <c r="BD526" s="297"/>
      <c r="BE526" s="297"/>
      <c r="BF526" s="297"/>
      <c r="BH526" s="297"/>
      <c r="BI526" s="297"/>
      <c r="BJ526" s="297"/>
      <c r="BK526" s="297"/>
      <c r="BL526" s="297"/>
      <c r="BM526" s="297"/>
      <c r="BN526" s="297"/>
      <c r="BO526" s="297"/>
      <c r="BP526" s="297"/>
      <c r="BR526" s="297"/>
      <c r="BS526" s="297"/>
      <c r="BT526" s="297"/>
      <c r="BU526" s="297"/>
      <c r="BV526" s="297"/>
      <c r="BW526" s="297"/>
      <c r="BX526" s="297"/>
      <c r="DK526" s="278"/>
      <c r="DL526" s="278"/>
      <c r="DM526" s="278"/>
      <c r="DN526" s="278"/>
      <c r="DO526" s="278"/>
      <c r="DP526" s="278"/>
      <c r="DQ526" s="278"/>
      <c r="DR526" s="278"/>
      <c r="DS526" s="278"/>
    </row>
    <row r="527" ht="15.75" customHeight="1"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  <c r="AB527" s="276"/>
      <c r="AC527" s="276"/>
      <c r="AD527" s="276"/>
      <c r="AE527" s="276"/>
      <c r="AF527" s="276"/>
      <c r="AG527" s="276"/>
      <c r="AH527" s="276"/>
      <c r="AI527" s="297"/>
      <c r="AJ527" s="297"/>
      <c r="AK527" s="297"/>
      <c r="AL527" s="297"/>
      <c r="AM527" s="297"/>
      <c r="AN527" s="297"/>
      <c r="AO527" s="297"/>
      <c r="AP527" s="297"/>
      <c r="AQ527" s="297"/>
      <c r="AR527" s="297"/>
      <c r="BD527" s="297"/>
      <c r="BE527" s="297"/>
      <c r="BF527" s="297"/>
      <c r="BH527" s="297"/>
      <c r="BI527" s="297"/>
      <c r="BJ527" s="297"/>
      <c r="BK527" s="297"/>
      <c r="BL527" s="297"/>
      <c r="BM527" s="297"/>
      <c r="BN527" s="297"/>
      <c r="BO527" s="297"/>
      <c r="BP527" s="297"/>
      <c r="BR527" s="297"/>
      <c r="BS527" s="297"/>
      <c r="BT527" s="297"/>
      <c r="BU527" s="297"/>
      <c r="BV527" s="297"/>
      <c r="BW527" s="297"/>
      <c r="BX527" s="297"/>
      <c r="DK527" s="278"/>
      <c r="DL527" s="278"/>
      <c r="DM527" s="278"/>
      <c r="DN527" s="278"/>
      <c r="DO527" s="278"/>
      <c r="DP527" s="278"/>
      <c r="DQ527" s="278"/>
      <c r="DR527" s="278"/>
      <c r="DS527" s="278"/>
    </row>
    <row r="528" ht="15.75" customHeight="1"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  <c r="AB528" s="276"/>
      <c r="AC528" s="276"/>
      <c r="AD528" s="276"/>
      <c r="AE528" s="276"/>
      <c r="AF528" s="276"/>
      <c r="AG528" s="276"/>
      <c r="AH528" s="276"/>
      <c r="AI528" s="297"/>
      <c r="AJ528" s="297"/>
      <c r="AK528" s="297"/>
      <c r="AL528" s="297"/>
      <c r="AM528" s="297"/>
      <c r="AN528" s="297"/>
      <c r="AO528" s="297"/>
      <c r="AP528" s="297"/>
      <c r="AQ528" s="297"/>
      <c r="AR528" s="297"/>
      <c r="BD528" s="297"/>
      <c r="BE528" s="297"/>
      <c r="BF528" s="297"/>
      <c r="BH528" s="297"/>
      <c r="BI528" s="297"/>
      <c r="BJ528" s="297"/>
      <c r="BK528" s="297"/>
      <c r="BL528" s="297"/>
      <c r="BM528" s="297"/>
      <c r="BN528" s="297"/>
      <c r="BO528" s="297"/>
      <c r="BP528" s="297"/>
      <c r="BR528" s="297"/>
      <c r="BS528" s="297"/>
      <c r="BT528" s="297"/>
      <c r="BU528" s="297"/>
      <c r="BV528" s="297"/>
      <c r="BW528" s="297"/>
      <c r="BX528" s="297"/>
      <c r="DK528" s="278"/>
      <c r="DL528" s="278"/>
      <c r="DM528" s="278"/>
      <c r="DN528" s="278"/>
      <c r="DO528" s="278"/>
      <c r="DP528" s="278"/>
      <c r="DQ528" s="278"/>
      <c r="DR528" s="278"/>
      <c r="DS528" s="278"/>
    </row>
    <row r="529" ht="15.75" customHeight="1"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  <c r="AB529" s="276"/>
      <c r="AC529" s="276"/>
      <c r="AD529" s="276"/>
      <c r="AE529" s="276"/>
      <c r="AF529" s="276"/>
      <c r="AG529" s="276"/>
      <c r="AH529" s="276"/>
      <c r="AI529" s="297"/>
      <c r="AJ529" s="297"/>
      <c r="AK529" s="297"/>
      <c r="AL529" s="297"/>
      <c r="AM529" s="297"/>
      <c r="AN529" s="297"/>
      <c r="AO529" s="297"/>
      <c r="AP529" s="297"/>
      <c r="AQ529" s="297"/>
      <c r="AR529" s="297"/>
      <c r="BD529" s="297"/>
      <c r="BE529" s="297"/>
      <c r="BF529" s="297"/>
      <c r="BH529" s="297"/>
      <c r="BI529" s="297"/>
      <c r="BJ529" s="297"/>
      <c r="BK529" s="297"/>
      <c r="BL529" s="297"/>
      <c r="BM529" s="297"/>
      <c r="BN529" s="297"/>
      <c r="BO529" s="297"/>
      <c r="BP529" s="297"/>
      <c r="BR529" s="297"/>
      <c r="BS529" s="297"/>
      <c r="BT529" s="297"/>
      <c r="BU529" s="297"/>
      <c r="BV529" s="297"/>
      <c r="BW529" s="297"/>
      <c r="BX529" s="297"/>
      <c r="DK529" s="278"/>
      <c r="DL529" s="278"/>
      <c r="DM529" s="278"/>
      <c r="DN529" s="278"/>
      <c r="DO529" s="278"/>
      <c r="DP529" s="278"/>
      <c r="DQ529" s="278"/>
      <c r="DR529" s="278"/>
      <c r="DS529" s="278"/>
    </row>
    <row r="530" ht="15.75" customHeight="1"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  <c r="AB530" s="276"/>
      <c r="AC530" s="276"/>
      <c r="AD530" s="276"/>
      <c r="AE530" s="276"/>
      <c r="AF530" s="276"/>
      <c r="AG530" s="276"/>
      <c r="AH530" s="276"/>
      <c r="AI530" s="297"/>
      <c r="AJ530" s="297"/>
      <c r="AK530" s="297"/>
      <c r="AL530" s="297"/>
      <c r="AM530" s="297"/>
      <c r="AN530" s="297"/>
      <c r="AO530" s="297"/>
      <c r="AP530" s="297"/>
      <c r="AQ530" s="297"/>
      <c r="AR530" s="297"/>
      <c r="BD530" s="297"/>
      <c r="BE530" s="297"/>
      <c r="BF530" s="297"/>
      <c r="BH530" s="297"/>
      <c r="BI530" s="297"/>
      <c r="BJ530" s="297"/>
      <c r="BK530" s="297"/>
      <c r="BL530" s="297"/>
      <c r="BM530" s="297"/>
      <c r="BN530" s="297"/>
      <c r="BO530" s="297"/>
      <c r="BP530" s="297"/>
      <c r="BR530" s="297"/>
      <c r="BS530" s="297"/>
      <c r="BT530" s="297"/>
      <c r="BU530" s="297"/>
      <c r="BV530" s="297"/>
      <c r="BW530" s="297"/>
      <c r="BX530" s="297"/>
      <c r="DK530" s="278"/>
      <c r="DL530" s="278"/>
      <c r="DM530" s="278"/>
      <c r="DN530" s="278"/>
      <c r="DO530" s="278"/>
      <c r="DP530" s="278"/>
      <c r="DQ530" s="278"/>
      <c r="DR530" s="278"/>
      <c r="DS530" s="278"/>
    </row>
    <row r="531" ht="15.75" customHeight="1"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  <c r="AB531" s="276"/>
      <c r="AC531" s="276"/>
      <c r="AD531" s="276"/>
      <c r="AE531" s="276"/>
      <c r="AF531" s="276"/>
      <c r="AG531" s="276"/>
      <c r="AH531" s="276"/>
      <c r="AI531" s="297"/>
      <c r="AJ531" s="297"/>
      <c r="AK531" s="297"/>
      <c r="AL531" s="297"/>
      <c r="AM531" s="297"/>
      <c r="AN531" s="297"/>
      <c r="AO531" s="297"/>
      <c r="AP531" s="297"/>
      <c r="AQ531" s="297"/>
      <c r="AR531" s="297"/>
      <c r="BD531" s="297"/>
      <c r="BE531" s="297"/>
      <c r="BF531" s="297"/>
      <c r="BH531" s="297"/>
      <c r="BI531" s="297"/>
      <c r="BJ531" s="297"/>
      <c r="BK531" s="297"/>
      <c r="BL531" s="297"/>
      <c r="BM531" s="297"/>
      <c r="BN531" s="297"/>
      <c r="BO531" s="297"/>
      <c r="BP531" s="297"/>
      <c r="BR531" s="297"/>
      <c r="BS531" s="297"/>
      <c r="BT531" s="297"/>
      <c r="BU531" s="297"/>
      <c r="BV531" s="297"/>
      <c r="BW531" s="297"/>
      <c r="BX531" s="297"/>
      <c r="DK531" s="278"/>
      <c r="DL531" s="278"/>
      <c r="DM531" s="278"/>
      <c r="DN531" s="278"/>
      <c r="DO531" s="278"/>
      <c r="DP531" s="278"/>
      <c r="DQ531" s="278"/>
      <c r="DR531" s="278"/>
      <c r="DS531" s="278"/>
    </row>
    <row r="532" ht="15.75" customHeight="1"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  <c r="AB532" s="276"/>
      <c r="AC532" s="276"/>
      <c r="AD532" s="276"/>
      <c r="AE532" s="276"/>
      <c r="AF532" s="276"/>
      <c r="AG532" s="276"/>
      <c r="AH532" s="276"/>
      <c r="AI532" s="297"/>
      <c r="AJ532" s="297"/>
      <c r="AK532" s="297"/>
      <c r="AL532" s="297"/>
      <c r="AM532" s="297"/>
      <c r="AN532" s="297"/>
      <c r="AO532" s="297"/>
      <c r="AP532" s="297"/>
      <c r="AQ532" s="297"/>
      <c r="AR532" s="297"/>
      <c r="BD532" s="297"/>
      <c r="BE532" s="297"/>
      <c r="BF532" s="297"/>
      <c r="BH532" s="297"/>
      <c r="BI532" s="297"/>
      <c r="BJ532" s="297"/>
      <c r="BK532" s="297"/>
      <c r="BL532" s="297"/>
      <c r="BM532" s="297"/>
      <c r="BN532" s="297"/>
      <c r="BO532" s="297"/>
      <c r="BP532" s="297"/>
      <c r="BR532" s="297"/>
      <c r="BS532" s="297"/>
      <c r="BT532" s="297"/>
      <c r="BU532" s="297"/>
      <c r="BV532" s="297"/>
      <c r="BW532" s="297"/>
      <c r="BX532" s="297"/>
      <c r="DK532" s="278"/>
      <c r="DL532" s="278"/>
      <c r="DM532" s="278"/>
      <c r="DN532" s="278"/>
      <c r="DO532" s="278"/>
      <c r="DP532" s="278"/>
      <c r="DQ532" s="278"/>
      <c r="DR532" s="278"/>
      <c r="DS532" s="278"/>
    </row>
    <row r="533" ht="15.75" customHeight="1"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  <c r="AB533" s="276"/>
      <c r="AC533" s="276"/>
      <c r="AD533" s="276"/>
      <c r="AE533" s="276"/>
      <c r="AF533" s="276"/>
      <c r="AG533" s="276"/>
      <c r="AH533" s="276"/>
      <c r="AI533" s="297"/>
      <c r="AJ533" s="297"/>
      <c r="AK533" s="297"/>
      <c r="AL533" s="297"/>
      <c r="AM533" s="297"/>
      <c r="AN533" s="297"/>
      <c r="AO533" s="297"/>
      <c r="AP533" s="297"/>
      <c r="AQ533" s="297"/>
      <c r="AR533" s="297"/>
      <c r="BD533" s="297"/>
      <c r="BE533" s="297"/>
      <c r="BF533" s="297"/>
      <c r="BH533" s="297"/>
      <c r="BI533" s="297"/>
      <c r="BJ533" s="297"/>
      <c r="BK533" s="297"/>
      <c r="BL533" s="297"/>
      <c r="BM533" s="297"/>
      <c r="BN533" s="297"/>
      <c r="BO533" s="297"/>
      <c r="BP533" s="297"/>
      <c r="BR533" s="297"/>
      <c r="BS533" s="297"/>
      <c r="BT533" s="297"/>
      <c r="BU533" s="297"/>
      <c r="BV533" s="297"/>
      <c r="BW533" s="297"/>
      <c r="BX533" s="297"/>
      <c r="DK533" s="278"/>
      <c r="DL533" s="278"/>
      <c r="DM533" s="278"/>
      <c r="DN533" s="278"/>
      <c r="DO533" s="278"/>
      <c r="DP533" s="278"/>
      <c r="DQ533" s="278"/>
      <c r="DR533" s="278"/>
      <c r="DS533" s="278"/>
    </row>
    <row r="534" ht="15.75" customHeight="1"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  <c r="AB534" s="276"/>
      <c r="AC534" s="276"/>
      <c r="AD534" s="276"/>
      <c r="AE534" s="276"/>
      <c r="AF534" s="276"/>
      <c r="AG534" s="276"/>
      <c r="AH534" s="276"/>
      <c r="AI534" s="297"/>
      <c r="AJ534" s="297"/>
      <c r="AK534" s="297"/>
      <c r="AL534" s="297"/>
      <c r="AM534" s="297"/>
      <c r="AN534" s="297"/>
      <c r="AO534" s="297"/>
      <c r="AP534" s="297"/>
      <c r="AQ534" s="297"/>
      <c r="AR534" s="297"/>
      <c r="BD534" s="297"/>
      <c r="BE534" s="297"/>
      <c r="BF534" s="297"/>
      <c r="BH534" s="297"/>
      <c r="BI534" s="297"/>
      <c r="BJ534" s="297"/>
      <c r="BK534" s="297"/>
      <c r="BL534" s="297"/>
      <c r="BM534" s="297"/>
      <c r="BN534" s="297"/>
      <c r="BO534" s="297"/>
      <c r="BP534" s="297"/>
      <c r="BR534" s="297"/>
      <c r="BS534" s="297"/>
      <c r="BT534" s="297"/>
      <c r="BU534" s="297"/>
      <c r="BV534" s="297"/>
      <c r="BW534" s="297"/>
      <c r="BX534" s="297"/>
      <c r="DK534" s="278"/>
      <c r="DL534" s="278"/>
      <c r="DM534" s="278"/>
      <c r="DN534" s="278"/>
      <c r="DO534" s="278"/>
      <c r="DP534" s="278"/>
      <c r="DQ534" s="278"/>
      <c r="DR534" s="278"/>
      <c r="DS534" s="278"/>
    </row>
    <row r="535" ht="15.75" customHeight="1"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  <c r="AB535" s="276"/>
      <c r="AC535" s="276"/>
      <c r="AD535" s="276"/>
      <c r="AE535" s="276"/>
      <c r="AF535" s="276"/>
      <c r="AG535" s="276"/>
      <c r="AH535" s="276"/>
      <c r="AI535" s="297"/>
      <c r="AJ535" s="297"/>
      <c r="AK535" s="297"/>
      <c r="AL535" s="297"/>
      <c r="AM535" s="297"/>
      <c r="AN535" s="297"/>
      <c r="AO535" s="297"/>
      <c r="AP535" s="297"/>
      <c r="AQ535" s="297"/>
      <c r="AR535" s="297"/>
      <c r="BD535" s="297"/>
      <c r="BE535" s="297"/>
      <c r="BF535" s="297"/>
      <c r="BH535" s="297"/>
      <c r="BI535" s="297"/>
      <c r="BJ535" s="297"/>
      <c r="BK535" s="297"/>
      <c r="BL535" s="297"/>
      <c r="BM535" s="297"/>
      <c r="BN535" s="297"/>
      <c r="BO535" s="297"/>
      <c r="BP535" s="297"/>
      <c r="BR535" s="297"/>
      <c r="BS535" s="297"/>
      <c r="BT535" s="297"/>
      <c r="BU535" s="297"/>
      <c r="BV535" s="297"/>
      <c r="BW535" s="297"/>
      <c r="BX535" s="297"/>
      <c r="DK535" s="278"/>
      <c r="DL535" s="278"/>
      <c r="DM535" s="278"/>
      <c r="DN535" s="278"/>
      <c r="DO535" s="278"/>
      <c r="DP535" s="278"/>
      <c r="DQ535" s="278"/>
      <c r="DR535" s="278"/>
      <c r="DS535" s="278"/>
    </row>
    <row r="536" ht="15.75" customHeight="1"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  <c r="AB536" s="276"/>
      <c r="AC536" s="276"/>
      <c r="AD536" s="276"/>
      <c r="AE536" s="276"/>
      <c r="AF536" s="276"/>
      <c r="AG536" s="276"/>
      <c r="AH536" s="276"/>
      <c r="AI536" s="297"/>
      <c r="AJ536" s="297"/>
      <c r="AK536" s="297"/>
      <c r="AL536" s="297"/>
      <c r="AM536" s="297"/>
      <c r="AN536" s="297"/>
      <c r="AO536" s="297"/>
      <c r="AP536" s="297"/>
      <c r="AQ536" s="297"/>
      <c r="AR536" s="297"/>
      <c r="BD536" s="297"/>
      <c r="BE536" s="297"/>
      <c r="BF536" s="297"/>
      <c r="BH536" s="297"/>
      <c r="BI536" s="297"/>
      <c r="BJ536" s="297"/>
      <c r="BK536" s="297"/>
      <c r="BL536" s="297"/>
      <c r="BM536" s="297"/>
      <c r="BN536" s="297"/>
      <c r="BO536" s="297"/>
      <c r="BP536" s="297"/>
      <c r="BR536" s="297"/>
      <c r="BS536" s="297"/>
      <c r="BT536" s="297"/>
      <c r="BU536" s="297"/>
      <c r="BV536" s="297"/>
      <c r="BW536" s="297"/>
      <c r="BX536" s="297"/>
      <c r="DK536" s="278"/>
      <c r="DL536" s="278"/>
      <c r="DM536" s="278"/>
      <c r="DN536" s="278"/>
      <c r="DO536" s="278"/>
      <c r="DP536" s="278"/>
      <c r="DQ536" s="278"/>
      <c r="DR536" s="278"/>
      <c r="DS536" s="278"/>
    </row>
    <row r="537" ht="15.75" customHeight="1"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  <c r="AB537" s="276"/>
      <c r="AC537" s="276"/>
      <c r="AD537" s="276"/>
      <c r="AE537" s="276"/>
      <c r="AF537" s="276"/>
      <c r="AG537" s="276"/>
      <c r="AH537" s="276"/>
      <c r="AI537" s="297"/>
      <c r="AJ537" s="297"/>
      <c r="AK537" s="297"/>
      <c r="AL537" s="297"/>
      <c r="AM537" s="297"/>
      <c r="AN537" s="297"/>
      <c r="AO537" s="297"/>
      <c r="AP537" s="297"/>
      <c r="AQ537" s="297"/>
      <c r="AR537" s="297"/>
      <c r="BD537" s="297"/>
      <c r="BE537" s="297"/>
      <c r="BF537" s="297"/>
      <c r="BH537" s="297"/>
      <c r="BI537" s="297"/>
      <c r="BJ537" s="297"/>
      <c r="BK537" s="297"/>
      <c r="BL537" s="297"/>
      <c r="BM537" s="297"/>
      <c r="BN537" s="297"/>
      <c r="BO537" s="297"/>
      <c r="BP537" s="297"/>
      <c r="BR537" s="297"/>
      <c r="BS537" s="297"/>
      <c r="BT537" s="297"/>
      <c r="BU537" s="297"/>
      <c r="BV537" s="297"/>
      <c r="BW537" s="297"/>
      <c r="BX537" s="297"/>
      <c r="DK537" s="278"/>
      <c r="DL537" s="278"/>
      <c r="DM537" s="278"/>
      <c r="DN537" s="278"/>
      <c r="DO537" s="278"/>
      <c r="DP537" s="278"/>
      <c r="DQ537" s="278"/>
      <c r="DR537" s="278"/>
      <c r="DS537" s="278"/>
    </row>
    <row r="538" ht="15.75" customHeight="1"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  <c r="AB538" s="276"/>
      <c r="AC538" s="276"/>
      <c r="AD538" s="276"/>
      <c r="AE538" s="276"/>
      <c r="AF538" s="276"/>
      <c r="AG538" s="276"/>
      <c r="AH538" s="276"/>
      <c r="AI538" s="297"/>
      <c r="AJ538" s="297"/>
      <c r="AK538" s="297"/>
      <c r="AL538" s="297"/>
      <c r="AM538" s="297"/>
      <c r="AN538" s="297"/>
      <c r="AO538" s="297"/>
      <c r="AP538" s="297"/>
      <c r="AQ538" s="297"/>
      <c r="AR538" s="297"/>
      <c r="BD538" s="297"/>
      <c r="BE538" s="297"/>
      <c r="BF538" s="297"/>
      <c r="BH538" s="297"/>
      <c r="BI538" s="297"/>
      <c r="BJ538" s="297"/>
      <c r="BK538" s="297"/>
      <c r="BL538" s="297"/>
      <c r="BM538" s="297"/>
      <c r="BN538" s="297"/>
      <c r="BO538" s="297"/>
      <c r="BP538" s="297"/>
      <c r="BR538" s="297"/>
      <c r="BS538" s="297"/>
      <c r="BT538" s="297"/>
      <c r="BU538" s="297"/>
      <c r="BV538" s="297"/>
      <c r="BW538" s="297"/>
      <c r="BX538" s="297"/>
      <c r="DK538" s="278"/>
      <c r="DL538" s="278"/>
      <c r="DM538" s="278"/>
      <c r="DN538" s="278"/>
      <c r="DO538" s="278"/>
      <c r="DP538" s="278"/>
      <c r="DQ538" s="278"/>
      <c r="DR538" s="278"/>
      <c r="DS538" s="278"/>
    </row>
    <row r="539" ht="15.75" customHeight="1"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  <c r="AB539" s="276"/>
      <c r="AC539" s="276"/>
      <c r="AD539" s="276"/>
      <c r="AE539" s="276"/>
      <c r="AF539" s="276"/>
      <c r="AG539" s="276"/>
      <c r="AH539" s="276"/>
      <c r="AI539" s="297"/>
      <c r="AJ539" s="297"/>
      <c r="AK539" s="297"/>
      <c r="AL539" s="297"/>
      <c r="AM539" s="297"/>
      <c r="AN539" s="297"/>
      <c r="AO539" s="297"/>
      <c r="AP539" s="297"/>
      <c r="AQ539" s="297"/>
      <c r="AR539" s="297"/>
      <c r="BD539" s="297"/>
      <c r="BE539" s="297"/>
      <c r="BF539" s="297"/>
      <c r="BH539" s="297"/>
      <c r="BI539" s="297"/>
      <c r="BJ539" s="297"/>
      <c r="BK539" s="297"/>
      <c r="BL539" s="297"/>
      <c r="BM539" s="297"/>
      <c r="BN539" s="297"/>
      <c r="BO539" s="297"/>
      <c r="BP539" s="297"/>
      <c r="BR539" s="297"/>
      <c r="BS539" s="297"/>
      <c r="BT539" s="297"/>
      <c r="BU539" s="297"/>
      <c r="BV539" s="297"/>
      <c r="BW539" s="297"/>
      <c r="BX539" s="297"/>
      <c r="DK539" s="278"/>
      <c r="DL539" s="278"/>
      <c r="DM539" s="278"/>
      <c r="DN539" s="278"/>
      <c r="DO539" s="278"/>
      <c r="DP539" s="278"/>
      <c r="DQ539" s="278"/>
      <c r="DR539" s="278"/>
      <c r="DS539" s="278"/>
    </row>
    <row r="540" ht="15.75" customHeight="1"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  <c r="AB540" s="276"/>
      <c r="AC540" s="276"/>
      <c r="AD540" s="276"/>
      <c r="AE540" s="276"/>
      <c r="AF540" s="276"/>
      <c r="AG540" s="276"/>
      <c r="AH540" s="276"/>
      <c r="AI540" s="297"/>
      <c r="AJ540" s="297"/>
      <c r="AK540" s="297"/>
      <c r="AL540" s="297"/>
      <c r="AM540" s="297"/>
      <c r="AN540" s="297"/>
      <c r="AO540" s="297"/>
      <c r="AP540" s="297"/>
      <c r="AQ540" s="297"/>
      <c r="AR540" s="297"/>
      <c r="BD540" s="297"/>
      <c r="BE540" s="297"/>
      <c r="BF540" s="297"/>
      <c r="BH540" s="297"/>
      <c r="BI540" s="297"/>
      <c r="BJ540" s="297"/>
      <c r="BK540" s="297"/>
      <c r="BL540" s="297"/>
      <c r="BM540" s="297"/>
      <c r="BN540" s="297"/>
      <c r="BO540" s="297"/>
      <c r="BP540" s="297"/>
      <c r="BR540" s="297"/>
      <c r="BS540" s="297"/>
      <c r="BT540" s="297"/>
      <c r="BU540" s="297"/>
      <c r="BV540" s="297"/>
      <c r="BW540" s="297"/>
      <c r="BX540" s="297"/>
      <c r="DK540" s="278"/>
      <c r="DL540" s="278"/>
      <c r="DM540" s="278"/>
      <c r="DN540" s="278"/>
      <c r="DO540" s="278"/>
      <c r="DP540" s="278"/>
      <c r="DQ540" s="278"/>
      <c r="DR540" s="278"/>
      <c r="DS540" s="278"/>
    </row>
    <row r="541" ht="15.75" customHeight="1"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  <c r="AB541" s="276"/>
      <c r="AC541" s="276"/>
      <c r="AD541" s="276"/>
      <c r="AE541" s="276"/>
      <c r="AF541" s="276"/>
      <c r="AG541" s="276"/>
      <c r="AH541" s="276"/>
      <c r="AI541" s="297"/>
      <c r="AJ541" s="297"/>
      <c r="AK541" s="297"/>
      <c r="AL541" s="297"/>
      <c r="AM541" s="297"/>
      <c r="AN541" s="297"/>
      <c r="AO541" s="297"/>
      <c r="AP541" s="297"/>
      <c r="AQ541" s="297"/>
      <c r="AR541" s="297"/>
      <c r="BD541" s="297"/>
      <c r="BE541" s="297"/>
      <c r="BF541" s="297"/>
      <c r="BH541" s="297"/>
      <c r="BI541" s="297"/>
      <c r="BJ541" s="297"/>
      <c r="BK541" s="297"/>
      <c r="BL541" s="297"/>
      <c r="BM541" s="297"/>
      <c r="BN541" s="297"/>
      <c r="BO541" s="297"/>
      <c r="BP541" s="297"/>
      <c r="BR541" s="297"/>
      <c r="BS541" s="297"/>
      <c r="BT541" s="297"/>
      <c r="BU541" s="297"/>
      <c r="BV541" s="297"/>
      <c r="BW541" s="297"/>
      <c r="BX541" s="297"/>
      <c r="DK541" s="278"/>
      <c r="DL541" s="278"/>
      <c r="DM541" s="278"/>
      <c r="DN541" s="278"/>
      <c r="DO541" s="278"/>
      <c r="DP541" s="278"/>
      <c r="DQ541" s="278"/>
      <c r="DR541" s="278"/>
      <c r="DS541" s="278"/>
    </row>
    <row r="542" ht="15.75" customHeight="1"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  <c r="AB542" s="276"/>
      <c r="AC542" s="276"/>
      <c r="AD542" s="276"/>
      <c r="AE542" s="276"/>
      <c r="AF542" s="276"/>
      <c r="AG542" s="276"/>
      <c r="AH542" s="276"/>
      <c r="AI542" s="297"/>
      <c r="AJ542" s="297"/>
      <c r="AK542" s="297"/>
      <c r="AL542" s="297"/>
      <c r="AM542" s="297"/>
      <c r="AN542" s="297"/>
      <c r="AO542" s="297"/>
      <c r="AP542" s="297"/>
      <c r="AQ542" s="297"/>
      <c r="AR542" s="297"/>
      <c r="BD542" s="297"/>
      <c r="BE542" s="297"/>
      <c r="BF542" s="297"/>
      <c r="BH542" s="297"/>
      <c r="BI542" s="297"/>
      <c r="BJ542" s="297"/>
      <c r="BK542" s="297"/>
      <c r="BL542" s="297"/>
      <c r="BM542" s="297"/>
      <c r="BN542" s="297"/>
      <c r="BO542" s="297"/>
      <c r="BP542" s="297"/>
      <c r="BR542" s="297"/>
      <c r="BS542" s="297"/>
      <c r="BT542" s="297"/>
      <c r="BU542" s="297"/>
      <c r="BV542" s="297"/>
      <c r="BW542" s="297"/>
      <c r="BX542" s="297"/>
      <c r="DK542" s="278"/>
      <c r="DL542" s="278"/>
      <c r="DM542" s="278"/>
      <c r="DN542" s="278"/>
      <c r="DO542" s="278"/>
      <c r="DP542" s="278"/>
      <c r="DQ542" s="278"/>
      <c r="DR542" s="278"/>
      <c r="DS542" s="278"/>
    </row>
    <row r="543" ht="15.75" customHeight="1"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  <c r="AB543" s="276"/>
      <c r="AC543" s="276"/>
      <c r="AD543" s="276"/>
      <c r="AE543" s="276"/>
      <c r="AF543" s="276"/>
      <c r="AG543" s="276"/>
      <c r="AH543" s="276"/>
      <c r="AI543" s="297"/>
      <c r="AJ543" s="297"/>
      <c r="AK543" s="297"/>
      <c r="AL543" s="297"/>
      <c r="AM543" s="297"/>
      <c r="AN543" s="297"/>
      <c r="AO543" s="297"/>
      <c r="AP543" s="297"/>
      <c r="AQ543" s="297"/>
      <c r="AR543" s="297"/>
      <c r="BD543" s="297"/>
      <c r="BE543" s="297"/>
      <c r="BF543" s="297"/>
      <c r="BH543" s="297"/>
      <c r="BI543" s="297"/>
      <c r="BJ543" s="297"/>
      <c r="BK543" s="297"/>
      <c r="BL543" s="297"/>
      <c r="BM543" s="297"/>
      <c r="BN543" s="297"/>
      <c r="BO543" s="297"/>
      <c r="BP543" s="297"/>
      <c r="BR543" s="297"/>
      <c r="BS543" s="297"/>
      <c r="BT543" s="297"/>
      <c r="BU543" s="297"/>
      <c r="BV543" s="297"/>
      <c r="BW543" s="297"/>
      <c r="BX543" s="297"/>
      <c r="DK543" s="278"/>
      <c r="DL543" s="278"/>
      <c r="DM543" s="278"/>
      <c r="DN543" s="278"/>
      <c r="DO543" s="278"/>
      <c r="DP543" s="278"/>
      <c r="DQ543" s="278"/>
      <c r="DR543" s="278"/>
      <c r="DS543" s="278"/>
    </row>
    <row r="544" ht="15.75" customHeight="1"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  <c r="AB544" s="276"/>
      <c r="AC544" s="276"/>
      <c r="AD544" s="276"/>
      <c r="AE544" s="276"/>
      <c r="AF544" s="276"/>
      <c r="AG544" s="276"/>
      <c r="AH544" s="276"/>
      <c r="AI544" s="297"/>
      <c r="AJ544" s="297"/>
      <c r="AK544" s="297"/>
      <c r="AL544" s="297"/>
      <c r="AM544" s="297"/>
      <c r="AN544" s="297"/>
      <c r="AO544" s="297"/>
      <c r="AP544" s="297"/>
      <c r="AQ544" s="297"/>
      <c r="AR544" s="297"/>
      <c r="BD544" s="297"/>
      <c r="BE544" s="297"/>
      <c r="BF544" s="297"/>
      <c r="BH544" s="297"/>
      <c r="BI544" s="297"/>
      <c r="BJ544" s="297"/>
      <c r="BK544" s="297"/>
      <c r="BL544" s="297"/>
      <c r="BM544" s="297"/>
      <c r="BN544" s="297"/>
      <c r="BO544" s="297"/>
      <c r="BP544" s="297"/>
      <c r="BR544" s="297"/>
      <c r="BS544" s="297"/>
      <c r="BT544" s="297"/>
      <c r="BU544" s="297"/>
      <c r="BV544" s="297"/>
      <c r="BW544" s="297"/>
      <c r="BX544" s="297"/>
      <c r="DK544" s="278"/>
      <c r="DL544" s="278"/>
      <c r="DM544" s="278"/>
      <c r="DN544" s="278"/>
      <c r="DO544" s="278"/>
      <c r="DP544" s="278"/>
      <c r="DQ544" s="278"/>
      <c r="DR544" s="278"/>
      <c r="DS544" s="278"/>
    </row>
    <row r="545" ht="15.75" customHeight="1"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  <c r="AB545" s="276"/>
      <c r="AC545" s="276"/>
      <c r="AD545" s="276"/>
      <c r="AE545" s="276"/>
      <c r="AF545" s="276"/>
      <c r="AG545" s="276"/>
      <c r="AH545" s="276"/>
      <c r="AI545" s="297"/>
      <c r="AJ545" s="297"/>
      <c r="AK545" s="297"/>
      <c r="AL545" s="297"/>
      <c r="AM545" s="297"/>
      <c r="AN545" s="297"/>
      <c r="AO545" s="297"/>
      <c r="AP545" s="297"/>
      <c r="AQ545" s="297"/>
      <c r="AR545" s="297"/>
      <c r="BD545" s="297"/>
      <c r="BE545" s="297"/>
      <c r="BF545" s="297"/>
      <c r="BH545" s="297"/>
      <c r="BI545" s="297"/>
      <c r="BJ545" s="297"/>
      <c r="BK545" s="297"/>
      <c r="BL545" s="297"/>
      <c r="BM545" s="297"/>
      <c r="BN545" s="297"/>
      <c r="BO545" s="297"/>
      <c r="BP545" s="297"/>
      <c r="BR545" s="297"/>
      <c r="BS545" s="297"/>
      <c r="BT545" s="297"/>
      <c r="BU545" s="297"/>
      <c r="BV545" s="297"/>
      <c r="BW545" s="297"/>
      <c r="BX545" s="297"/>
      <c r="DK545" s="278"/>
      <c r="DL545" s="278"/>
      <c r="DM545" s="278"/>
      <c r="DN545" s="278"/>
      <c r="DO545" s="278"/>
      <c r="DP545" s="278"/>
      <c r="DQ545" s="278"/>
      <c r="DR545" s="278"/>
      <c r="DS545" s="278"/>
    </row>
    <row r="546" ht="15.75" customHeight="1"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  <c r="AB546" s="276"/>
      <c r="AC546" s="276"/>
      <c r="AD546" s="276"/>
      <c r="AE546" s="276"/>
      <c r="AF546" s="276"/>
      <c r="AG546" s="276"/>
      <c r="AH546" s="276"/>
      <c r="AI546" s="297"/>
      <c r="AJ546" s="297"/>
      <c r="AK546" s="297"/>
      <c r="AL546" s="297"/>
      <c r="AM546" s="297"/>
      <c r="AN546" s="297"/>
      <c r="AO546" s="297"/>
      <c r="AP546" s="297"/>
      <c r="AQ546" s="297"/>
      <c r="AR546" s="297"/>
      <c r="BD546" s="297"/>
      <c r="BE546" s="297"/>
      <c r="BF546" s="297"/>
      <c r="BH546" s="297"/>
      <c r="BI546" s="297"/>
      <c r="BJ546" s="297"/>
      <c r="BK546" s="297"/>
      <c r="BL546" s="297"/>
      <c r="BM546" s="297"/>
      <c r="BN546" s="297"/>
      <c r="BO546" s="297"/>
      <c r="BP546" s="297"/>
      <c r="BR546" s="297"/>
      <c r="BS546" s="297"/>
      <c r="BT546" s="297"/>
      <c r="BU546" s="297"/>
      <c r="BV546" s="297"/>
      <c r="BW546" s="297"/>
      <c r="BX546" s="297"/>
      <c r="DK546" s="278"/>
      <c r="DL546" s="278"/>
      <c r="DM546" s="278"/>
      <c r="DN546" s="278"/>
      <c r="DO546" s="278"/>
      <c r="DP546" s="278"/>
      <c r="DQ546" s="278"/>
      <c r="DR546" s="278"/>
      <c r="DS546" s="278"/>
    </row>
    <row r="547" ht="15.75" customHeight="1"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  <c r="AB547" s="276"/>
      <c r="AC547" s="276"/>
      <c r="AD547" s="276"/>
      <c r="AE547" s="276"/>
      <c r="AF547" s="276"/>
      <c r="AG547" s="276"/>
      <c r="AH547" s="276"/>
      <c r="AI547" s="297"/>
      <c r="AJ547" s="297"/>
      <c r="AK547" s="297"/>
      <c r="AL547" s="297"/>
      <c r="AM547" s="297"/>
      <c r="AN547" s="297"/>
      <c r="AO547" s="297"/>
      <c r="AP547" s="297"/>
      <c r="AQ547" s="297"/>
      <c r="AR547" s="297"/>
      <c r="BD547" s="297"/>
      <c r="BE547" s="297"/>
      <c r="BF547" s="297"/>
      <c r="BH547" s="297"/>
      <c r="BI547" s="297"/>
      <c r="BJ547" s="297"/>
      <c r="BK547" s="297"/>
      <c r="BL547" s="297"/>
      <c r="BM547" s="297"/>
      <c r="BN547" s="297"/>
      <c r="BO547" s="297"/>
      <c r="BP547" s="297"/>
      <c r="BR547" s="297"/>
      <c r="BS547" s="297"/>
      <c r="BT547" s="297"/>
      <c r="BU547" s="297"/>
      <c r="BV547" s="297"/>
      <c r="BW547" s="297"/>
      <c r="BX547" s="297"/>
      <c r="DK547" s="278"/>
      <c r="DL547" s="278"/>
      <c r="DM547" s="278"/>
      <c r="DN547" s="278"/>
      <c r="DO547" s="278"/>
      <c r="DP547" s="278"/>
      <c r="DQ547" s="278"/>
      <c r="DR547" s="278"/>
      <c r="DS547" s="278"/>
    </row>
    <row r="548" ht="15.75" customHeight="1"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  <c r="AB548" s="276"/>
      <c r="AC548" s="276"/>
      <c r="AD548" s="276"/>
      <c r="AE548" s="276"/>
      <c r="AF548" s="276"/>
      <c r="AG548" s="276"/>
      <c r="AH548" s="276"/>
      <c r="AI548" s="297"/>
      <c r="AJ548" s="297"/>
      <c r="AK548" s="297"/>
      <c r="AL548" s="297"/>
      <c r="AM548" s="297"/>
      <c r="AN548" s="297"/>
      <c r="AO548" s="297"/>
      <c r="AP548" s="297"/>
      <c r="AQ548" s="297"/>
      <c r="AR548" s="297"/>
      <c r="BD548" s="297"/>
      <c r="BE548" s="297"/>
      <c r="BF548" s="297"/>
      <c r="BH548" s="297"/>
      <c r="BI548" s="297"/>
      <c r="BJ548" s="297"/>
      <c r="BK548" s="297"/>
      <c r="BL548" s="297"/>
      <c r="BM548" s="297"/>
      <c r="BN548" s="297"/>
      <c r="BO548" s="297"/>
      <c r="BP548" s="297"/>
      <c r="BR548" s="297"/>
      <c r="BS548" s="297"/>
      <c r="BT548" s="297"/>
      <c r="BU548" s="297"/>
      <c r="BV548" s="297"/>
      <c r="BW548" s="297"/>
      <c r="BX548" s="297"/>
      <c r="DK548" s="278"/>
      <c r="DL548" s="278"/>
      <c r="DM548" s="278"/>
      <c r="DN548" s="278"/>
      <c r="DO548" s="278"/>
      <c r="DP548" s="278"/>
      <c r="DQ548" s="278"/>
      <c r="DR548" s="278"/>
      <c r="DS548" s="278"/>
    </row>
    <row r="549" ht="15.75" customHeight="1"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  <c r="AB549" s="276"/>
      <c r="AC549" s="276"/>
      <c r="AD549" s="276"/>
      <c r="AE549" s="276"/>
      <c r="AF549" s="276"/>
      <c r="AG549" s="276"/>
      <c r="AH549" s="276"/>
      <c r="AI549" s="297"/>
      <c r="AJ549" s="297"/>
      <c r="AK549" s="297"/>
      <c r="AL549" s="297"/>
      <c r="AM549" s="297"/>
      <c r="AN549" s="297"/>
      <c r="AO549" s="297"/>
      <c r="AP549" s="297"/>
      <c r="AQ549" s="297"/>
      <c r="AR549" s="297"/>
      <c r="BD549" s="297"/>
      <c r="BE549" s="297"/>
      <c r="BF549" s="297"/>
      <c r="BH549" s="297"/>
      <c r="BI549" s="297"/>
      <c r="BJ549" s="297"/>
      <c r="BK549" s="297"/>
      <c r="BL549" s="297"/>
      <c r="BM549" s="297"/>
      <c r="BN549" s="297"/>
      <c r="BO549" s="297"/>
      <c r="BP549" s="297"/>
      <c r="BR549" s="297"/>
      <c r="BS549" s="297"/>
      <c r="BT549" s="297"/>
      <c r="BU549" s="297"/>
      <c r="BV549" s="297"/>
      <c r="BW549" s="297"/>
      <c r="BX549" s="297"/>
      <c r="DK549" s="278"/>
      <c r="DL549" s="278"/>
      <c r="DM549" s="278"/>
      <c r="DN549" s="278"/>
      <c r="DO549" s="278"/>
      <c r="DP549" s="278"/>
      <c r="DQ549" s="278"/>
      <c r="DR549" s="278"/>
      <c r="DS549" s="278"/>
    </row>
    <row r="550" ht="15.75" customHeight="1"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  <c r="AB550" s="276"/>
      <c r="AC550" s="276"/>
      <c r="AD550" s="276"/>
      <c r="AE550" s="276"/>
      <c r="AF550" s="276"/>
      <c r="AG550" s="276"/>
      <c r="AH550" s="276"/>
      <c r="AI550" s="297"/>
      <c r="AJ550" s="297"/>
      <c r="AK550" s="297"/>
      <c r="AL550" s="297"/>
      <c r="AM550" s="297"/>
      <c r="AN550" s="297"/>
      <c r="AO550" s="297"/>
      <c r="AP550" s="297"/>
      <c r="AQ550" s="297"/>
      <c r="AR550" s="297"/>
      <c r="BD550" s="297"/>
      <c r="BE550" s="297"/>
      <c r="BF550" s="297"/>
      <c r="BH550" s="297"/>
      <c r="BI550" s="297"/>
      <c r="BJ550" s="297"/>
      <c r="BK550" s="297"/>
      <c r="BL550" s="297"/>
      <c r="BM550" s="297"/>
      <c r="BN550" s="297"/>
      <c r="BO550" s="297"/>
      <c r="BP550" s="297"/>
      <c r="BR550" s="297"/>
      <c r="BS550" s="297"/>
      <c r="BT550" s="297"/>
      <c r="BU550" s="297"/>
      <c r="BV550" s="297"/>
      <c r="BW550" s="297"/>
      <c r="BX550" s="297"/>
      <c r="DK550" s="278"/>
      <c r="DL550" s="278"/>
      <c r="DM550" s="278"/>
      <c r="DN550" s="278"/>
      <c r="DO550" s="278"/>
      <c r="DP550" s="278"/>
      <c r="DQ550" s="278"/>
      <c r="DR550" s="278"/>
      <c r="DS550" s="278"/>
    </row>
    <row r="551" ht="15.75" customHeight="1"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  <c r="AB551" s="276"/>
      <c r="AC551" s="276"/>
      <c r="AD551" s="276"/>
      <c r="AE551" s="276"/>
      <c r="AF551" s="276"/>
      <c r="AG551" s="276"/>
      <c r="AH551" s="276"/>
      <c r="AI551" s="297"/>
      <c r="AJ551" s="297"/>
      <c r="AK551" s="297"/>
      <c r="AL551" s="297"/>
      <c r="AM551" s="297"/>
      <c r="AN551" s="297"/>
      <c r="AO551" s="297"/>
      <c r="AP551" s="297"/>
      <c r="AQ551" s="297"/>
      <c r="AR551" s="297"/>
      <c r="BD551" s="297"/>
      <c r="BE551" s="297"/>
      <c r="BF551" s="297"/>
      <c r="BH551" s="297"/>
      <c r="BI551" s="297"/>
      <c r="BJ551" s="297"/>
      <c r="BK551" s="297"/>
      <c r="BL551" s="297"/>
      <c r="BM551" s="297"/>
      <c r="BN551" s="297"/>
      <c r="BO551" s="297"/>
      <c r="BP551" s="297"/>
      <c r="BR551" s="297"/>
      <c r="BS551" s="297"/>
      <c r="BT551" s="297"/>
      <c r="BU551" s="297"/>
      <c r="BV551" s="297"/>
      <c r="BW551" s="297"/>
      <c r="BX551" s="297"/>
      <c r="DK551" s="278"/>
      <c r="DL551" s="278"/>
      <c r="DM551" s="278"/>
      <c r="DN551" s="278"/>
      <c r="DO551" s="278"/>
      <c r="DP551" s="278"/>
      <c r="DQ551" s="278"/>
      <c r="DR551" s="278"/>
      <c r="DS551" s="278"/>
    </row>
    <row r="552" ht="15.75" customHeight="1"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  <c r="AB552" s="276"/>
      <c r="AC552" s="276"/>
      <c r="AD552" s="276"/>
      <c r="AE552" s="276"/>
      <c r="AF552" s="276"/>
      <c r="AG552" s="276"/>
      <c r="AH552" s="276"/>
      <c r="AI552" s="297"/>
      <c r="AJ552" s="297"/>
      <c r="AK552" s="297"/>
      <c r="AL552" s="297"/>
      <c r="AM552" s="297"/>
      <c r="AN552" s="297"/>
      <c r="AO552" s="297"/>
      <c r="AP552" s="297"/>
      <c r="AQ552" s="297"/>
      <c r="AR552" s="297"/>
      <c r="BD552" s="297"/>
      <c r="BE552" s="297"/>
      <c r="BF552" s="297"/>
      <c r="BH552" s="297"/>
      <c r="BI552" s="297"/>
      <c r="BJ552" s="297"/>
      <c r="BK552" s="297"/>
      <c r="BL552" s="297"/>
      <c r="BM552" s="297"/>
      <c r="BN552" s="297"/>
      <c r="BO552" s="297"/>
      <c r="BP552" s="297"/>
      <c r="BR552" s="297"/>
      <c r="BS552" s="297"/>
      <c r="BT552" s="297"/>
      <c r="BU552" s="297"/>
      <c r="BV552" s="297"/>
      <c r="BW552" s="297"/>
      <c r="BX552" s="297"/>
      <c r="DK552" s="278"/>
      <c r="DL552" s="278"/>
      <c r="DM552" s="278"/>
      <c r="DN552" s="278"/>
      <c r="DO552" s="278"/>
      <c r="DP552" s="278"/>
      <c r="DQ552" s="278"/>
      <c r="DR552" s="278"/>
      <c r="DS552" s="278"/>
    </row>
    <row r="553" ht="15.75" customHeight="1"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  <c r="AB553" s="276"/>
      <c r="AC553" s="276"/>
      <c r="AD553" s="276"/>
      <c r="AE553" s="276"/>
      <c r="AF553" s="276"/>
      <c r="AG553" s="276"/>
      <c r="AH553" s="276"/>
      <c r="AI553" s="297"/>
      <c r="AJ553" s="297"/>
      <c r="AK553" s="297"/>
      <c r="AL553" s="297"/>
      <c r="AM553" s="297"/>
      <c r="AN553" s="297"/>
      <c r="AO553" s="297"/>
      <c r="AP553" s="297"/>
      <c r="AQ553" s="297"/>
      <c r="AR553" s="297"/>
      <c r="BD553" s="297"/>
      <c r="BE553" s="297"/>
      <c r="BF553" s="297"/>
      <c r="BH553" s="297"/>
      <c r="BI553" s="297"/>
      <c r="BJ553" s="297"/>
      <c r="BK553" s="297"/>
      <c r="BL553" s="297"/>
      <c r="BM553" s="297"/>
      <c r="BN553" s="297"/>
      <c r="BO553" s="297"/>
      <c r="BP553" s="297"/>
      <c r="BR553" s="297"/>
      <c r="BS553" s="297"/>
      <c r="BT553" s="297"/>
      <c r="BU553" s="297"/>
      <c r="BV553" s="297"/>
      <c r="BW553" s="297"/>
      <c r="BX553" s="297"/>
      <c r="DK553" s="278"/>
      <c r="DL553" s="278"/>
      <c r="DM553" s="278"/>
      <c r="DN553" s="278"/>
      <c r="DO553" s="278"/>
      <c r="DP553" s="278"/>
      <c r="DQ553" s="278"/>
      <c r="DR553" s="278"/>
      <c r="DS553" s="278"/>
    </row>
    <row r="554" ht="15.75" customHeight="1"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  <c r="AB554" s="276"/>
      <c r="AC554" s="276"/>
      <c r="AD554" s="276"/>
      <c r="AE554" s="276"/>
      <c r="AF554" s="276"/>
      <c r="AG554" s="276"/>
      <c r="AH554" s="276"/>
      <c r="AI554" s="297"/>
      <c r="AJ554" s="297"/>
      <c r="AK554" s="297"/>
      <c r="AL554" s="297"/>
      <c r="AM554" s="297"/>
      <c r="AN554" s="297"/>
      <c r="AO554" s="297"/>
      <c r="AP554" s="297"/>
      <c r="AQ554" s="297"/>
      <c r="AR554" s="297"/>
      <c r="BD554" s="297"/>
      <c r="BE554" s="297"/>
      <c r="BF554" s="297"/>
      <c r="BH554" s="297"/>
      <c r="BI554" s="297"/>
      <c r="BJ554" s="297"/>
      <c r="BK554" s="297"/>
      <c r="BL554" s="297"/>
      <c r="BM554" s="297"/>
      <c r="BN554" s="297"/>
      <c r="BO554" s="297"/>
      <c r="BP554" s="297"/>
      <c r="BR554" s="297"/>
      <c r="BS554" s="297"/>
      <c r="BT554" s="297"/>
      <c r="BU554" s="297"/>
      <c r="BV554" s="297"/>
      <c r="BW554" s="297"/>
      <c r="BX554" s="297"/>
      <c r="DK554" s="278"/>
      <c r="DL554" s="278"/>
      <c r="DM554" s="278"/>
      <c r="DN554" s="278"/>
      <c r="DO554" s="278"/>
      <c r="DP554" s="278"/>
      <c r="DQ554" s="278"/>
      <c r="DR554" s="278"/>
      <c r="DS554" s="278"/>
    </row>
    <row r="555" ht="15.75" customHeight="1"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  <c r="AB555" s="276"/>
      <c r="AC555" s="276"/>
      <c r="AD555" s="276"/>
      <c r="AE555" s="276"/>
      <c r="AF555" s="276"/>
      <c r="AG555" s="276"/>
      <c r="AH555" s="276"/>
      <c r="AI555" s="297"/>
      <c r="AJ555" s="297"/>
      <c r="AK555" s="297"/>
      <c r="AL555" s="297"/>
      <c r="AM555" s="297"/>
      <c r="AN555" s="297"/>
      <c r="AO555" s="297"/>
      <c r="AP555" s="297"/>
      <c r="AQ555" s="297"/>
      <c r="AR555" s="297"/>
      <c r="BD555" s="297"/>
      <c r="BE555" s="297"/>
      <c r="BF555" s="297"/>
      <c r="BH555" s="297"/>
      <c r="BI555" s="297"/>
      <c r="BJ555" s="297"/>
      <c r="BK555" s="297"/>
      <c r="BL555" s="297"/>
      <c r="BM555" s="297"/>
      <c r="BN555" s="297"/>
      <c r="BO555" s="297"/>
      <c r="BP555" s="297"/>
      <c r="BR555" s="297"/>
      <c r="BS555" s="297"/>
      <c r="BT555" s="297"/>
      <c r="BU555" s="297"/>
      <c r="BV555" s="297"/>
      <c r="BW555" s="297"/>
      <c r="BX555" s="297"/>
      <c r="DK555" s="278"/>
      <c r="DL555" s="278"/>
      <c r="DM555" s="278"/>
      <c r="DN555" s="278"/>
      <c r="DO555" s="278"/>
      <c r="DP555" s="278"/>
      <c r="DQ555" s="278"/>
      <c r="DR555" s="278"/>
      <c r="DS555" s="278"/>
    </row>
    <row r="556" ht="15.75" customHeight="1"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  <c r="AB556" s="276"/>
      <c r="AC556" s="276"/>
      <c r="AD556" s="276"/>
      <c r="AE556" s="276"/>
      <c r="AF556" s="276"/>
      <c r="AG556" s="276"/>
      <c r="AH556" s="276"/>
      <c r="AI556" s="297"/>
      <c r="AJ556" s="297"/>
      <c r="AK556" s="297"/>
      <c r="AL556" s="297"/>
      <c r="AM556" s="297"/>
      <c r="AN556" s="297"/>
      <c r="AO556" s="297"/>
      <c r="AP556" s="297"/>
      <c r="AQ556" s="297"/>
      <c r="AR556" s="297"/>
      <c r="BD556" s="297"/>
      <c r="BE556" s="297"/>
      <c r="BF556" s="297"/>
      <c r="BH556" s="297"/>
      <c r="BI556" s="297"/>
      <c r="BJ556" s="297"/>
      <c r="BK556" s="297"/>
      <c r="BL556" s="297"/>
      <c r="BM556" s="297"/>
      <c r="BN556" s="297"/>
      <c r="BO556" s="297"/>
      <c r="BP556" s="297"/>
      <c r="BR556" s="297"/>
      <c r="BS556" s="297"/>
      <c r="BT556" s="297"/>
      <c r="BU556" s="297"/>
      <c r="BV556" s="297"/>
      <c r="BW556" s="297"/>
      <c r="BX556" s="297"/>
      <c r="DK556" s="278"/>
      <c r="DL556" s="278"/>
      <c r="DM556" s="278"/>
      <c r="DN556" s="278"/>
      <c r="DO556" s="278"/>
      <c r="DP556" s="278"/>
      <c r="DQ556" s="278"/>
      <c r="DR556" s="278"/>
      <c r="DS556" s="278"/>
    </row>
    <row r="557" ht="15.75" customHeight="1"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  <c r="AB557" s="276"/>
      <c r="AC557" s="276"/>
      <c r="AD557" s="276"/>
      <c r="AE557" s="276"/>
      <c r="AF557" s="276"/>
      <c r="AG557" s="276"/>
      <c r="AH557" s="276"/>
      <c r="AI557" s="297"/>
      <c r="AJ557" s="297"/>
      <c r="AK557" s="297"/>
      <c r="AL557" s="297"/>
      <c r="AM557" s="297"/>
      <c r="AN557" s="297"/>
      <c r="AO557" s="297"/>
      <c r="AP557" s="297"/>
      <c r="AQ557" s="297"/>
      <c r="AR557" s="297"/>
      <c r="BD557" s="297"/>
      <c r="BE557" s="297"/>
      <c r="BF557" s="297"/>
      <c r="BH557" s="297"/>
      <c r="BI557" s="297"/>
      <c r="BJ557" s="297"/>
      <c r="BK557" s="297"/>
      <c r="BL557" s="297"/>
      <c r="BM557" s="297"/>
      <c r="BN557" s="297"/>
      <c r="BO557" s="297"/>
      <c r="BP557" s="297"/>
      <c r="BR557" s="297"/>
      <c r="BS557" s="297"/>
      <c r="BT557" s="297"/>
      <c r="BU557" s="297"/>
      <c r="BV557" s="297"/>
      <c r="BW557" s="297"/>
      <c r="BX557" s="297"/>
      <c r="DK557" s="278"/>
      <c r="DL557" s="278"/>
      <c r="DM557" s="278"/>
      <c r="DN557" s="278"/>
      <c r="DO557" s="278"/>
      <c r="DP557" s="278"/>
      <c r="DQ557" s="278"/>
      <c r="DR557" s="278"/>
      <c r="DS557" s="278"/>
    </row>
    <row r="558" ht="15.75" customHeight="1"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  <c r="AB558" s="276"/>
      <c r="AC558" s="276"/>
      <c r="AD558" s="276"/>
      <c r="AE558" s="276"/>
      <c r="AF558" s="276"/>
      <c r="AG558" s="276"/>
      <c r="AH558" s="276"/>
      <c r="AI558" s="297"/>
      <c r="AJ558" s="297"/>
      <c r="AK558" s="297"/>
      <c r="AL558" s="297"/>
      <c r="AM558" s="297"/>
      <c r="AN558" s="297"/>
      <c r="AO558" s="297"/>
      <c r="AP558" s="297"/>
      <c r="AQ558" s="297"/>
      <c r="AR558" s="297"/>
      <c r="BD558" s="297"/>
      <c r="BE558" s="297"/>
      <c r="BF558" s="297"/>
      <c r="BH558" s="297"/>
      <c r="BI558" s="297"/>
      <c r="BJ558" s="297"/>
      <c r="BK558" s="297"/>
      <c r="BL558" s="297"/>
      <c r="BM558" s="297"/>
      <c r="BN558" s="297"/>
      <c r="BO558" s="297"/>
      <c r="BP558" s="297"/>
      <c r="BR558" s="297"/>
      <c r="BS558" s="297"/>
      <c r="BT558" s="297"/>
      <c r="BU558" s="297"/>
      <c r="BV558" s="297"/>
      <c r="BW558" s="297"/>
      <c r="BX558" s="297"/>
      <c r="DK558" s="278"/>
      <c r="DL558" s="278"/>
      <c r="DM558" s="278"/>
      <c r="DN558" s="278"/>
      <c r="DO558" s="278"/>
      <c r="DP558" s="278"/>
      <c r="DQ558" s="278"/>
      <c r="DR558" s="278"/>
      <c r="DS558" s="278"/>
    </row>
    <row r="559" ht="15.75" customHeight="1"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  <c r="AB559" s="276"/>
      <c r="AC559" s="276"/>
      <c r="AD559" s="276"/>
      <c r="AE559" s="276"/>
      <c r="AF559" s="276"/>
      <c r="AG559" s="276"/>
      <c r="AH559" s="276"/>
      <c r="AI559" s="297"/>
      <c r="AJ559" s="297"/>
      <c r="AK559" s="297"/>
      <c r="AL559" s="297"/>
      <c r="AM559" s="297"/>
      <c r="AN559" s="297"/>
      <c r="AO559" s="297"/>
      <c r="AP559" s="297"/>
      <c r="AQ559" s="297"/>
      <c r="AR559" s="297"/>
      <c r="BD559" s="297"/>
      <c r="BE559" s="297"/>
      <c r="BF559" s="297"/>
      <c r="BH559" s="297"/>
      <c r="BI559" s="297"/>
      <c r="BJ559" s="297"/>
      <c r="BK559" s="297"/>
      <c r="BL559" s="297"/>
      <c r="BM559" s="297"/>
      <c r="BN559" s="297"/>
      <c r="BO559" s="297"/>
      <c r="BP559" s="297"/>
      <c r="BR559" s="297"/>
      <c r="BS559" s="297"/>
      <c r="BT559" s="297"/>
      <c r="BU559" s="297"/>
      <c r="BV559" s="297"/>
      <c r="BW559" s="297"/>
      <c r="BX559" s="297"/>
      <c r="DK559" s="278"/>
      <c r="DL559" s="278"/>
      <c r="DM559" s="278"/>
      <c r="DN559" s="278"/>
      <c r="DO559" s="278"/>
      <c r="DP559" s="278"/>
      <c r="DQ559" s="278"/>
      <c r="DR559" s="278"/>
      <c r="DS559" s="278"/>
    </row>
    <row r="560" ht="15.75" customHeight="1"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  <c r="AB560" s="276"/>
      <c r="AC560" s="276"/>
      <c r="AD560" s="276"/>
      <c r="AE560" s="276"/>
      <c r="AF560" s="276"/>
      <c r="AG560" s="276"/>
      <c r="AH560" s="276"/>
      <c r="AI560" s="297"/>
      <c r="AJ560" s="297"/>
      <c r="AK560" s="297"/>
      <c r="AL560" s="297"/>
      <c r="AM560" s="297"/>
      <c r="AN560" s="297"/>
      <c r="AO560" s="297"/>
      <c r="AP560" s="297"/>
      <c r="AQ560" s="297"/>
      <c r="AR560" s="297"/>
      <c r="BD560" s="297"/>
      <c r="BE560" s="297"/>
      <c r="BF560" s="297"/>
      <c r="BH560" s="297"/>
      <c r="BI560" s="297"/>
      <c r="BJ560" s="297"/>
      <c r="BK560" s="297"/>
      <c r="BL560" s="297"/>
      <c r="BM560" s="297"/>
      <c r="BN560" s="297"/>
      <c r="BO560" s="297"/>
      <c r="BP560" s="297"/>
      <c r="BR560" s="297"/>
      <c r="BS560" s="297"/>
      <c r="BT560" s="297"/>
      <c r="BU560" s="297"/>
      <c r="BV560" s="297"/>
      <c r="BW560" s="297"/>
      <c r="BX560" s="297"/>
      <c r="DK560" s="278"/>
      <c r="DL560" s="278"/>
      <c r="DM560" s="278"/>
      <c r="DN560" s="278"/>
      <c r="DO560" s="278"/>
      <c r="DP560" s="278"/>
      <c r="DQ560" s="278"/>
      <c r="DR560" s="278"/>
      <c r="DS560" s="278"/>
    </row>
    <row r="561" ht="15.75" customHeight="1"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  <c r="AB561" s="276"/>
      <c r="AC561" s="276"/>
      <c r="AD561" s="276"/>
      <c r="AE561" s="276"/>
      <c r="AF561" s="276"/>
      <c r="AG561" s="276"/>
      <c r="AH561" s="276"/>
      <c r="AI561" s="297"/>
      <c r="AJ561" s="297"/>
      <c r="AK561" s="297"/>
      <c r="AL561" s="297"/>
      <c r="AM561" s="297"/>
      <c r="AN561" s="297"/>
      <c r="AO561" s="297"/>
      <c r="AP561" s="297"/>
      <c r="AQ561" s="297"/>
      <c r="AR561" s="297"/>
      <c r="BD561" s="297"/>
      <c r="BE561" s="297"/>
      <c r="BF561" s="297"/>
      <c r="BH561" s="297"/>
      <c r="BI561" s="297"/>
      <c r="BJ561" s="297"/>
      <c r="BK561" s="297"/>
      <c r="BL561" s="297"/>
      <c r="BM561" s="297"/>
      <c r="BN561" s="297"/>
      <c r="BO561" s="297"/>
      <c r="BP561" s="297"/>
      <c r="BR561" s="297"/>
      <c r="BS561" s="297"/>
      <c r="BT561" s="297"/>
      <c r="BU561" s="297"/>
      <c r="BV561" s="297"/>
      <c r="BW561" s="297"/>
      <c r="BX561" s="297"/>
      <c r="DK561" s="278"/>
      <c r="DL561" s="278"/>
      <c r="DM561" s="278"/>
      <c r="DN561" s="278"/>
      <c r="DO561" s="278"/>
      <c r="DP561" s="278"/>
      <c r="DQ561" s="278"/>
      <c r="DR561" s="278"/>
      <c r="DS561" s="278"/>
    </row>
    <row r="562" ht="15.75" customHeight="1"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  <c r="AB562" s="276"/>
      <c r="AC562" s="276"/>
      <c r="AD562" s="276"/>
      <c r="AE562" s="276"/>
      <c r="AF562" s="276"/>
      <c r="AG562" s="276"/>
      <c r="AH562" s="276"/>
      <c r="AI562" s="297"/>
      <c r="AJ562" s="297"/>
      <c r="AK562" s="297"/>
      <c r="AL562" s="297"/>
      <c r="AM562" s="297"/>
      <c r="AN562" s="297"/>
      <c r="AO562" s="297"/>
      <c r="AP562" s="297"/>
      <c r="AQ562" s="297"/>
      <c r="AR562" s="297"/>
      <c r="BD562" s="297"/>
      <c r="BE562" s="297"/>
      <c r="BF562" s="297"/>
      <c r="BH562" s="297"/>
      <c r="BI562" s="297"/>
      <c r="BJ562" s="297"/>
      <c r="BK562" s="297"/>
      <c r="BL562" s="297"/>
      <c r="BM562" s="297"/>
      <c r="BN562" s="297"/>
      <c r="BO562" s="297"/>
      <c r="BP562" s="297"/>
      <c r="BR562" s="297"/>
      <c r="BS562" s="297"/>
      <c r="BT562" s="297"/>
      <c r="BU562" s="297"/>
      <c r="BV562" s="297"/>
      <c r="BW562" s="297"/>
      <c r="BX562" s="297"/>
      <c r="DK562" s="278"/>
      <c r="DL562" s="278"/>
      <c r="DM562" s="278"/>
      <c r="DN562" s="278"/>
      <c r="DO562" s="278"/>
      <c r="DP562" s="278"/>
      <c r="DQ562" s="278"/>
      <c r="DR562" s="278"/>
      <c r="DS562" s="278"/>
    </row>
    <row r="563" ht="15.75" customHeight="1"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  <c r="AB563" s="276"/>
      <c r="AC563" s="276"/>
      <c r="AD563" s="276"/>
      <c r="AE563" s="276"/>
      <c r="AF563" s="276"/>
      <c r="AG563" s="276"/>
      <c r="AH563" s="276"/>
      <c r="AI563" s="297"/>
      <c r="AJ563" s="297"/>
      <c r="AK563" s="297"/>
      <c r="AL563" s="297"/>
      <c r="AM563" s="297"/>
      <c r="AN563" s="297"/>
      <c r="AO563" s="297"/>
      <c r="AP563" s="297"/>
      <c r="AQ563" s="297"/>
      <c r="AR563" s="297"/>
      <c r="BD563" s="297"/>
      <c r="BE563" s="297"/>
      <c r="BF563" s="297"/>
      <c r="BH563" s="297"/>
      <c r="BI563" s="297"/>
      <c r="BJ563" s="297"/>
      <c r="BK563" s="297"/>
      <c r="BL563" s="297"/>
      <c r="BM563" s="297"/>
      <c r="BN563" s="297"/>
      <c r="BO563" s="297"/>
      <c r="BP563" s="297"/>
      <c r="BR563" s="297"/>
      <c r="BS563" s="297"/>
      <c r="BT563" s="297"/>
      <c r="BU563" s="297"/>
      <c r="BV563" s="297"/>
      <c r="BW563" s="297"/>
      <c r="BX563" s="297"/>
      <c r="DK563" s="278"/>
      <c r="DL563" s="278"/>
      <c r="DM563" s="278"/>
      <c r="DN563" s="278"/>
      <c r="DO563" s="278"/>
      <c r="DP563" s="278"/>
      <c r="DQ563" s="278"/>
      <c r="DR563" s="278"/>
      <c r="DS563" s="278"/>
    </row>
    <row r="564" ht="15.75" customHeight="1"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  <c r="AB564" s="276"/>
      <c r="AC564" s="276"/>
      <c r="AD564" s="276"/>
      <c r="AE564" s="276"/>
      <c r="AF564" s="276"/>
      <c r="AG564" s="276"/>
      <c r="AH564" s="276"/>
      <c r="AI564" s="297"/>
      <c r="AJ564" s="297"/>
      <c r="AK564" s="297"/>
      <c r="AL564" s="297"/>
      <c r="AM564" s="297"/>
      <c r="AN564" s="297"/>
      <c r="AO564" s="297"/>
      <c r="AP564" s="297"/>
      <c r="AQ564" s="297"/>
      <c r="AR564" s="297"/>
      <c r="BD564" s="297"/>
      <c r="BE564" s="297"/>
      <c r="BF564" s="297"/>
      <c r="BH564" s="297"/>
      <c r="BI564" s="297"/>
      <c r="BJ564" s="297"/>
      <c r="BK564" s="297"/>
      <c r="BL564" s="297"/>
      <c r="BM564" s="297"/>
      <c r="BN564" s="297"/>
      <c r="BO564" s="297"/>
      <c r="BP564" s="297"/>
      <c r="BR564" s="297"/>
      <c r="BS564" s="297"/>
      <c r="BT564" s="297"/>
      <c r="BU564" s="297"/>
      <c r="BV564" s="297"/>
      <c r="BW564" s="297"/>
      <c r="BX564" s="297"/>
      <c r="DK564" s="278"/>
      <c r="DL564" s="278"/>
      <c r="DM564" s="278"/>
      <c r="DN564" s="278"/>
      <c r="DO564" s="278"/>
      <c r="DP564" s="278"/>
      <c r="DQ564" s="278"/>
      <c r="DR564" s="278"/>
      <c r="DS564" s="278"/>
    </row>
    <row r="565" ht="15.75" customHeight="1"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  <c r="AB565" s="276"/>
      <c r="AC565" s="276"/>
      <c r="AD565" s="276"/>
      <c r="AE565" s="276"/>
      <c r="AF565" s="276"/>
      <c r="AG565" s="276"/>
      <c r="AH565" s="276"/>
      <c r="AI565" s="297"/>
      <c r="AJ565" s="297"/>
      <c r="AK565" s="297"/>
      <c r="AL565" s="297"/>
      <c r="AM565" s="297"/>
      <c r="AN565" s="297"/>
      <c r="AO565" s="297"/>
      <c r="AP565" s="297"/>
      <c r="AQ565" s="297"/>
      <c r="AR565" s="297"/>
      <c r="BD565" s="297"/>
      <c r="BE565" s="297"/>
      <c r="BF565" s="297"/>
      <c r="BH565" s="297"/>
      <c r="BI565" s="297"/>
      <c r="BJ565" s="297"/>
      <c r="BK565" s="297"/>
      <c r="BL565" s="297"/>
      <c r="BM565" s="297"/>
      <c r="BN565" s="297"/>
      <c r="BO565" s="297"/>
      <c r="BP565" s="297"/>
      <c r="BR565" s="297"/>
      <c r="BS565" s="297"/>
      <c r="BT565" s="297"/>
      <c r="BU565" s="297"/>
      <c r="BV565" s="297"/>
      <c r="BW565" s="297"/>
      <c r="BX565" s="297"/>
      <c r="DK565" s="278"/>
      <c r="DL565" s="278"/>
      <c r="DM565" s="278"/>
      <c r="DN565" s="278"/>
      <c r="DO565" s="278"/>
      <c r="DP565" s="278"/>
      <c r="DQ565" s="278"/>
      <c r="DR565" s="278"/>
      <c r="DS565" s="278"/>
    </row>
    <row r="566" ht="15.75" customHeight="1"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  <c r="AB566" s="276"/>
      <c r="AC566" s="276"/>
      <c r="AD566" s="276"/>
      <c r="AE566" s="276"/>
      <c r="AF566" s="276"/>
      <c r="AG566" s="276"/>
      <c r="AH566" s="276"/>
      <c r="AI566" s="297"/>
      <c r="AJ566" s="297"/>
      <c r="AK566" s="297"/>
      <c r="AL566" s="297"/>
      <c r="AM566" s="297"/>
      <c r="AN566" s="297"/>
      <c r="AO566" s="297"/>
      <c r="AP566" s="297"/>
      <c r="AQ566" s="297"/>
      <c r="AR566" s="297"/>
      <c r="BD566" s="297"/>
      <c r="BE566" s="297"/>
      <c r="BF566" s="297"/>
      <c r="BH566" s="297"/>
      <c r="BI566" s="297"/>
      <c r="BJ566" s="297"/>
      <c r="BK566" s="297"/>
      <c r="BL566" s="297"/>
      <c r="BM566" s="297"/>
      <c r="BN566" s="297"/>
      <c r="BO566" s="297"/>
      <c r="BP566" s="297"/>
      <c r="BR566" s="297"/>
      <c r="BS566" s="297"/>
      <c r="BT566" s="297"/>
      <c r="BU566" s="297"/>
      <c r="BV566" s="297"/>
      <c r="BW566" s="297"/>
      <c r="BX566" s="297"/>
      <c r="DK566" s="278"/>
      <c r="DL566" s="278"/>
      <c r="DM566" s="278"/>
      <c r="DN566" s="278"/>
      <c r="DO566" s="278"/>
      <c r="DP566" s="278"/>
      <c r="DQ566" s="278"/>
      <c r="DR566" s="278"/>
      <c r="DS566" s="278"/>
    </row>
    <row r="567" ht="15.75" customHeight="1"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  <c r="AB567" s="276"/>
      <c r="AC567" s="276"/>
      <c r="AD567" s="276"/>
      <c r="AE567" s="276"/>
      <c r="AF567" s="276"/>
      <c r="AG567" s="276"/>
      <c r="AH567" s="276"/>
      <c r="AI567" s="297"/>
      <c r="AJ567" s="297"/>
      <c r="AK567" s="297"/>
      <c r="AL567" s="297"/>
      <c r="AM567" s="297"/>
      <c r="AN567" s="297"/>
      <c r="AO567" s="297"/>
      <c r="AP567" s="297"/>
      <c r="AQ567" s="297"/>
      <c r="AR567" s="297"/>
      <c r="BD567" s="297"/>
      <c r="BE567" s="297"/>
      <c r="BF567" s="297"/>
      <c r="BH567" s="297"/>
      <c r="BI567" s="297"/>
      <c r="BJ567" s="297"/>
      <c r="BK567" s="297"/>
      <c r="BL567" s="297"/>
      <c r="BM567" s="297"/>
      <c r="BN567" s="297"/>
      <c r="BO567" s="297"/>
      <c r="BP567" s="297"/>
      <c r="BR567" s="297"/>
      <c r="BS567" s="297"/>
      <c r="BT567" s="297"/>
      <c r="BU567" s="297"/>
      <c r="BV567" s="297"/>
      <c r="BW567" s="297"/>
      <c r="BX567" s="297"/>
      <c r="DK567" s="278"/>
      <c r="DL567" s="278"/>
      <c r="DM567" s="278"/>
      <c r="DN567" s="278"/>
      <c r="DO567" s="278"/>
      <c r="DP567" s="278"/>
      <c r="DQ567" s="278"/>
      <c r="DR567" s="278"/>
      <c r="DS567" s="278"/>
    </row>
    <row r="568" ht="15.75" customHeight="1"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  <c r="AB568" s="276"/>
      <c r="AC568" s="276"/>
      <c r="AD568" s="276"/>
      <c r="AE568" s="276"/>
      <c r="AF568" s="276"/>
      <c r="AG568" s="276"/>
      <c r="AH568" s="276"/>
      <c r="AI568" s="297"/>
      <c r="AJ568" s="297"/>
      <c r="AK568" s="297"/>
      <c r="AL568" s="297"/>
      <c r="AM568" s="297"/>
      <c r="AN568" s="297"/>
      <c r="AO568" s="297"/>
      <c r="AP568" s="297"/>
      <c r="AQ568" s="297"/>
      <c r="AR568" s="297"/>
      <c r="BD568" s="297"/>
      <c r="BE568" s="297"/>
      <c r="BF568" s="297"/>
      <c r="BH568" s="297"/>
      <c r="BI568" s="297"/>
      <c r="BJ568" s="297"/>
      <c r="BK568" s="297"/>
      <c r="BL568" s="297"/>
      <c r="BM568" s="297"/>
      <c r="BN568" s="297"/>
      <c r="BO568" s="297"/>
      <c r="BP568" s="297"/>
      <c r="BR568" s="297"/>
      <c r="BS568" s="297"/>
      <c r="BT568" s="297"/>
      <c r="BU568" s="297"/>
      <c r="BV568" s="297"/>
      <c r="BW568" s="297"/>
      <c r="BX568" s="297"/>
      <c r="DK568" s="278"/>
      <c r="DL568" s="278"/>
      <c r="DM568" s="278"/>
      <c r="DN568" s="278"/>
      <c r="DO568" s="278"/>
      <c r="DP568" s="278"/>
      <c r="DQ568" s="278"/>
      <c r="DR568" s="278"/>
      <c r="DS568" s="278"/>
    </row>
    <row r="569" ht="15.75" customHeight="1"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  <c r="AB569" s="276"/>
      <c r="AC569" s="276"/>
      <c r="AD569" s="276"/>
      <c r="AE569" s="276"/>
      <c r="AF569" s="276"/>
      <c r="AG569" s="276"/>
      <c r="AH569" s="276"/>
      <c r="AI569" s="297"/>
      <c r="AJ569" s="297"/>
      <c r="AK569" s="297"/>
      <c r="AL569" s="297"/>
      <c r="AM569" s="297"/>
      <c r="AN569" s="297"/>
      <c r="AO569" s="297"/>
      <c r="AP569" s="297"/>
      <c r="AQ569" s="297"/>
      <c r="AR569" s="297"/>
      <c r="BD569" s="297"/>
      <c r="BE569" s="297"/>
      <c r="BF569" s="297"/>
      <c r="BH569" s="297"/>
      <c r="BI569" s="297"/>
      <c r="BJ569" s="297"/>
      <c r="BK569" s="297"/>
      <c r="BL569" s="297"/>
      <c r="BM569" s="297"/>
      <c r="BN569" s="297"/>
      <c r="BO569" s="297"/>
      <c r="BP569" s="297"/>
      <c r="BR569" s="297"/>
      <c r="BS569" s="297"/>
      <c r="BT569" s="297"/>
      <c r="BU569" s="297"/>
      <c r="BV569" s="297"/>
      <c r="BW569" s="297"/>
      <c r="BX569" s="297"/>
      <c r="DK569" s="278"/>
      <c r="DL569" s="278"/>
      <c r="DM569" s="278"/>
      <c r="DN569" s="278"/>
      <c r="DO569" s="278"/>
      <c r="DP569" s="278"/>
      <c r="DQ569" s="278"/>
      <c r="DR569" s="278"/>
      <c r="DS569" s="278"/>
    </row>
    <row r="570" ht="15.75" customHeight="1"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  <c r="AB570" s="276"/>
      <c r="AC570" s="276"/>
      <c r="AD570" s="276"/>
      <c r="AE570" s="276"/>
      <c r="AF570" s="276"/>
      <c r="AG570" s="276"/>
      <c r="AH570" s="276"/>
      <c r="AI570" s="297"/>
      <c r="AJ570" s="297"/>
      <c r="AK570" s="297"/>
      <c r="AL570" s="297"/>
      <c r="AM570" s="297"/>
      <c r="AN570" s="297"/>
      <c r="AO570" s="297"/>
      <c r="AP570" s="297"/>
      <c r="AQ570" s="297"/>
      <c r="AR570" s="297"/>
      <c r="BD570" s="297"/>
      <c r="BE570" s="297"/>
      <c r="BF570" s="297"/>
      <c r="BH570" s="297"/>
      <c r="BI570" s="297"/>
      <c r="BJ570" s="297"/>
      <c r="BK570" s="297"/>
      <c r="BL570" s="297"/>
      <c r="BM570" s="297"/>
      <c r="BN570" s="297"/>
      <c r="BO570" s="297"/>
      <c r="BP570" s="297"/>
      <c r="BR570" s="297"/>
      <c r="BS570" s="297"/>
      <c r="BT570" s="297"/>
      <c r="BU570" s="297"/>
      <c r="BV570" s="297"/>
      <c r="BW570" s="297"/>
      <c r="BX570" s="297"/>
      <c r="DK570" s="278"/>
      <c r="DL570" s="278"/>
      <c r="DM570" s="278"/>
      <c r="DN570" s="278"/>
      <c r="DO570" s="278"/>
      <c r="DP570" s="278"/>
      <c r="DQ570" s="278"/>
      <c r="DR570" s="278"/>
      <c r="DS570" s="278"/>
    </row>
    <row r="571" ht="15.75" customHeight="1"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97"/>
      <c r="AJ571" s="297"/>
      <c r="AK571" s="297"/>
      <c r="AL571" s="297"/>
      <c r="AM571" s="297"/>
      <c r="AN571" s="297"/>
      <c r="AO571" s="297"/>
      <c r="AP571" s="297"/>
      <c r="AQ571" s="297"/>
      <c r="AR571" s="297"/>
      <c r="BD571" s="297"/>
      <c r="BE571" s="297"/>
      <c r="BF571" s="297"/>
      <c r="BH571" s="297"/>
      <c r="BI571" s="297"/>
      <c r="BJ571" s="297"/>
      <c r="BK571" s="297"/>
      <c r="BL571" s="297"/>
      <c r="BM571" s="297"/>
      <c r="BN571" s="297"/>
      <c r="BO571" s="297"/>
      <c r="BP571" s="297"/>
      <c r="BR571" s="297"/>
      <c r="BS571" s="297"/>
      <c r="BT571" s="297"/>
      <c r="BU571" s="297"/>
      <c r="BV571" s="297"/>
      <c r="BW571" s="297"/>
      <c r="BX571" s="297"/>
      <c r="DK571" s="278"/>
      <c r="DL571" s="278"/>
      <c r="DM571" s="278"/>
      <c r="DN571" s="278"/>
      <c r="DO571" s="278"/>
      <c r="DP571" s="278"/>
      <c r="DQ571" s="278"/>
      <c r="DR571" s="278"/>
      <c r="DS571" s="278"/>
    </row>
    <row r="572" ht="15.75" customHeight="1"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  <c r="AB572" s="276"/>
      <c r="AC572" s="276"/>
      <c r="AD572" s="276"/>
      <c r="AE572" s="276"/>
      <c r="AF572" s="276"/>
      <c r="AG572" s="276"/>
      <c r="AH572" s="276"/>
      <c r="AI572" s="297"/>
      <c r="AJ572" s="297"/>
      <c r="AK572" s="297"/>
      <c r="AL572" s="297"/>
      <c r="AM572" s="297"/>
      <c r="AN572" s="297"/>
      <c r="AO572" s="297"/>
      <c r="AP572" s="297"/>
      <c r="AQ572" s="297"/>
      <c r="AR572" s="297"/>
      <c r="BD572" s="297"/>
      <c r="BE572" s="297"/>
      <c r="BF572" s="297"/>
      <c r="BH572" s="297"/>
      <c r="BI572" s="297"/>
      <c r="BJ572" s="297"/>
      <c r="BK572" s="297"/>
      <c r="BL572" s="297"/>
      <c r="BM572" s="297"/>
      <c r="BN572" s="297"/>
      <c r="BO572" s="297"/>
      <c r="BP572" s="297"/>
      <c r="BR572" s="297"/>
      <c r="BS572" s="297"/>
      <c r="BT572" s="297"/>
      <c r="BU572" s="297"/>
      <c r="BV572" s="297"/>
      <c r="BW572" s="297"/>
      <c r="BX572" s="297"/>
      <c r="DK572" s="278"/>
      <c r="DL572" s="278"/>
      <c r="DM572" s="278"/>
      <c r="DN572" s="278"/>
      <c r="DO572" s="278"/>
      <c r="DP572" s="278"/>
      <c r="DQ572" s="278"/>
      <c r="DR572" s="278"/>
      <c r="DS572" s="278"/>
    </row>
    <row r="573" ht="15.75" customHeight="1"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  <c r="AB573" s="276"/>
      <c r="AC573" s="276"/>
      <c r="AD573" s="276"/>
      <c r="AE573" s="276"/>
      <c r="AF573" s="276"/>
      <c r="AG573" s="276"/>
      <c r="AH573" s="276"/>
      <c r="AI573" s="297"/>
      <c r="AJ573" s="297"/>
      <c r="AK573" s="297"/>
      <c r="AL573" s="297"/>
      <c r="AM573" s="297"/>
      <c r="AN573" s="297"/>
      <c r="AO573" s="297"/>
      <c r="AP573" s="297"/>
      <c r="AQ573" s="297"/>
      <c r="AR573" s="297"/>
      <c r="BD573" s="297"/>
      <c r="BE573" s="297"/>
      <c r="BF573" s="297"/>
      <c r="BH573" s="297"/>
      <c r="BI573" s="297"/>
      <c r="BJ573" s="297"/>
      <c r="BK573" s="297"/>
      <c r="BL573" s="297"/>
      <c r="BM573" s="297"/>
      <c r="BN573" s="297"/>
      <c r="BO573" s="297"/>
      <c r="BP573" s="297"/>
      <c r="BR573" s="297"/>
      <c r="BS573" s="297"/>
      <c r="BT573" s="297"/>
      <c r="BU573" s="297"/>
      <c r="BV573" s="297"/>
      <c r="BW573" s="297"/>
      <c r="BX573" s="297"/>
      <c r="DK573" s="278"/>
      <c r="DL573" s="278"/>
      <c r="DM573" s="278"/>
      <c r="DN573" s="278"/>
      <c r="DO573" s="278"/>
      <c r="DP573" s="278"/>
      <c r="DQ573" s="278"/>
      <c r="DR573" s="278"/>
      <c r="DS573" s="278"/>
    </row>
    <row r="574" ht="15.75" customHeight="1"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  <c r="AB574" s="276"/>
      <c r="AC574" s="276"/>
      <c r="AD574" s="276"/>
      <c r="AE574" s="276"/>
      <c r="AF574" s="276"/>
      <c r="AG574" s="276"/>
      <c r="AH574" s="276"/>
      <c r="AI574" s="297"/>
      <c r="AJ574" s="297"/>
      <c r="AK574" s="297"/>
      <c r="AL574" s="297"/>
      <c r="AM574" s="297"/>
      <c r="AN574" s="297"/>
      <c r="AO574" s="297"/>
      <c r="AP574" s="297"/>
      <c r="AQ574" s="297"/>
      <c r="AR574" s="297"/>
      <c r="BD574" s="297"/>
      <c r="BE574" s="297"/>
      <c r="BF574" s="297"/>
      <c r="BH574" s="297"/>
      <c r="BI574" s="297"/>
      <c r="BJ574" s="297"/>
      <c r="BK574" s="297"/>
      <c r="BL574" s="297"/>
      <c r="BM574" s="297"/>
      <c r="BN574" s="297"/>
      <c r="BO574" s="297"/>
      <c r="BP574" s="297"/>
      <c r="BR574" s="297"/>
      <c r="BS574" s="297"/>
      <c r="BT574" s="297"/>
      <c r="BU574" s="297"/>
      <c r="BV574" s="297"/>
      <c r="BW574" s="297"/>
      <c r="BX574" s="297"/>
      <c r="DK574" s="278"/>
      <c r="DL574" s="278"/>
      <c r="DM574" s="278"/>
      <c r="DN574" s="278"/>
      <c r="DO574" s="278"/>
      <c r="DP574" s="278"/>
      <c r="DQ574" s="278"/>
      <c r="DR574" s="278"/>
      <c r="DS574" s="278"/>
    </row>
    <row r="575" ht="15.75" customHeight="1"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  <c r="AB575" s="276"/>
      <c r="AC575" s="276"/>
      <c r="AD575" s="276"/>
      <c r="AE575" s="276"/>
      <c r="AF575" s="276"/>
      <c r="AG575" s="276"/>
      <c r="AH575" s="276"/>
      <c r="AI575" s="297"/>
      <c r="AJ575" s="297"/>
      <c r="AK575" s="297"/>
      <c r="AL575" s="297"/>
      <c r="AM575" s="297"/>
      <c r="AN575" s="297"/>
      <c r="AO575" s="297"/>
      <c r="AP575" s="297"/>
      <c r="AQ575" s="297"/>
      <c r="AR575" s="297"/>
      <c r="BD575" s="297"/>
      <c r="BE575" s="297"/>
      <c r="BF575" s="297"/>
      <c r="BH575" s="297"/>
      <c r="BI575" s="297"/>
      <c r="BJ575" s="297"/>
      <c r="BK575" s="297"/>
      <c r="BL575" s="297"/>
      <c r="BM575" s="297"/>
      <c r="BN575" s="297"/>
      <c r="BO575" s="297"/>
      <c r="BP575" s="297"/>
      <c r="BR575" s="297"/>
      <c r="BS575" s="297"/>
      <c r="BT575" s="297"/>
      <c r="BU575" s="297"/>
      <c r="BV575" s="297"/>
      <c r="BW575" s="297"/>
      <c r="BX575" s="297"/>
      <c r="DK575" s="278"/>
      <c r="DL575" s="278"/>
      <c r="DM575" s="278"/>
      <c r="DN575" s="278"/>
      <c r="DO575" s="278"/>
      <c r="DP575" s="278"/>
      <c r="DQ575" s="278"/>
      <c r="DR575" s="278"/>
      <c r="DS575" s="278"/>
    </row>
    <row r="576" ht="15.75" customHeight="1"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  <c r="AB576" s="276"/>
      <c r="AC576" s="276"/>
      <c r="AD576" s="276"/>
      <c r="AE576" s="276"/>
      <c r="AF576" s="276"/>
      <c r="AG576" s="276"/>
      <c r="AH576" s="276"/>
      <c r="AI576" s="297"/>
      <c r="AJ576" s="297"/>
      <c r="AK576" s="297"/>
      <c r="AL576" s="297"/>
      <c r="AM576" s="297"/>
      <c r="AN576" s="297"/>
      <c r="AO576" s="297"/>
      <c r="AP576" s="297"/>
      <c r="AQ576" s="297"/>
      <c r="AR576" s="297"/>
      <c r="BD576" s="297"/>
      <c r="BE576" s="297"/>
      <c r="BF576" s="297"/>
      <c r="BH576" s="297"/>
      <c r="BI576" s="297"/>
      <c r="BJ576" s="297"/>
      <c r="BK576" s="297"/>
      <c r="BL576" s="297"/>
      <c r="BM576" s="297"/>
      <c r="BN576" s="297"/>
      <c r="BO576" s="297"/>
      <c r="BP576" s="297"/>
      <c r="BR576" s="297"/>
      <c r="BS576" s="297"/>
      <c r="BT576" s="297"/>
      <c r="BU576" s="297"/>
      <c r="BV576" s="297"/>
      <c r="BW576" s="297"/>
      <c r="BX576" s="297"/>
      <c r="DK576" s="278"/>
      <c r="DL576" s="278"/>
      <c r="DM576" s="278"/>
      <c r="DN576" s="278"/>
      <c r="DO576" s="278"/>
      <c r="DP576" s="278"/>
      <c r="DQ576" s="278"/>
      <c r="DR576" s="278"/>
      <c r="DS576" s="278"/>
    </row>
    <row r="577" ht="15.75" customHeight="1"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  <c r="AB577" s="276"/>
      <c r="AC577" s="276"/>
      <c r="AD577" s="276"/>
      <c r="AE577" s="276"/>
      <c r="AF577" s="276"/>
      <c r="AG577" s="276"/>
      <c r="AH577" s="276"/>
      <c r="AI577" s="297"/>
      <c r="AJ577" s="297"/>
      <c r="AK577" s="297"/>
      <c r="AL577" s="297"/>
      <c r="AM577" s="297"/>
      <c r="AN577" s="297"/>
      <c r="AO577" s="297"/>
      <c r="AP577" s="297"/>
      <c r="AQ577" s="297"/>
      <c r="AR577" s="297"/>
      <c r="BD577" s="297"/>
      <c r="BE577" s="297"/>
      <c r="BF577" s="297"/>
      <c r="BH577" s="297"/>
      <c r="BI577" s="297"/>
      <c r="BJ577" s="297"/>
      <c r="BK577" s="297"/>
      <c r="BL577" s="297"/>
      <c r="BM577" s="297"/>
      <c r="BN577" s="297"/>
      <c r="BO577" s="297"/>
      <c r="BP577" s="297"/>
      <c r="BR577" s="297"/>
      <c r="BS577" s="297"/>
      <c r="BT577" s="297"/>
      <c r="BU577" s="297"/>
      <c r="BV577" s="297"/>
      <c r="BW577" s="297"/>
      <c r="BX577" s="297"/>
      <c r="DK577" s="278"/>
      <c r="DL577" s="278"/>
      <c r="DM577" s="278"/>
      <c r="DN577" s="278"/>
      <c r="DO577" s="278"/>
      <c r="DP577" s="278"/>
      <c r="DQ577" s="278"/>
      <c r="DR577" s="278"/>
      <c r="DS577" s="278"/>
    </row>
    <row r="578" ht="15.75" customHeight="1"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  <c r="AB578" s="276"/>
      <c r="AC578" s="276"/>
      <c r="AD578" s="276"/>
      <c r="AE578" s="276"/>
      <c r="AF578" s="276"/>
      <c r="AG578" s="276"/>
      <c r="AH578" s="276"/>
      <c r="AI578" s="297"/>
      <c r="AJ578" s="297"/>
      <c r="AK578" s="297"/>
      <c r="AL578" s="297"/>
      <c r="AM578" s="297"/>
      <c r="AN578" s="297"/>
      <c r="AO578" s="297"/>
      <c r="AP578" s="297"/>
      <c r="AQ578" s="297"/>
      <c r="AR578" s="297"/>
      <c r="BD578" s="297"/>
      <c r="BE578" s="297"/>
      <c r="BF578" s="297"/>
      <c r="BH578" s="297"/>
      <c r="BI578" s="297"/>
      <c r="BJ578" s="297"/>
      <c r="BK578" s="297"/>
      <c r="BL578" s="297"/>
      <c r="BM578" s="297"/>
      <c r="BN578" s="297"/>
      <c r="BO578" s="297"/>
      <c r="BP578" s="297"/>
      <c r="BR578" s="297"/>
      <c r="BS578" s="297"/>
      <c r="BT578" s="297"/>
      <c r="BU578" s="297"/>
      <c r="BV578" s="297"/>
      <c r="BW578" s="297"/>
      <c r="BX578" s="297"/>
      <c r="DK578" s="278"/>
      <c r="DL578" s="278"/>
      <c r="DM578" s="278"/>
      <c r="DN578" s="278"/>
      <c r="DO578" s="278"/>
      <c r="DP578" s="278"/>
      <c r="DQ578" s="278"/>
      <c r="DR578" s="278"/>
      <c r="DS578" s="278"/>
    </row>
    <row r="579" ht="15.75" customHeight="1"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  <c r="AB579" s="276"/>
      <c r="AC579" s="276"/>
      <c r="AD579" s="276"/>
      <c r="AE579" s="276"/>
      <c r="AF579" s="276"/>
      <c r="AG579" s="276"/>
      <c r="AH579" s="276"/>
      <c r="AI579" s="297"/>
      <c r="AJ579" s="297"/>
      <c r="AK579" s="297"/>
      <c r="AL579" s="297"/>
      <c r="AM579" s="297"/>
      <c r="AN579" s="297"/>
      <c r="AO579" s="297"/>
      <c r="AP579" s="297"/>
      <c r="AQ579" s="297"/>
      <c r="AR579" s="297"/>
      <c r="BD579" s="297"/>
      <c r="BE579" s="297"/>
      <c r="BF579" s="297"/>
      <c r="BH579" s="297"/>
      <c r="BI579" s="297"/>
      <c r="BJ579" s="297"/>
      <c r="BK579" s="297"/>
      <c r="BL579" s="297"/>
      <c r="BM579" s="297"/>
      <c r="BN579" s="297"/>
      <c r="BO579" s="297"/>
      <c r="BP579" s="297"/>
      <c r="BR579" s="297"/>
      <c r="BS579" s="297"/>
      <c r="BT579" s="297"/>
      <c r="BU579" s="297"/>
      <c r="BV579" s="297"/>
      <c r="BW579" s="297"/>
      <c r="BX579" s="297"/>
      <c r="DK579" s="278"/>
      <c r="DL579" s="278"/>
      <c r="DM579" s="278"/>
      <c r="DN579" s="278"/>
      <c r="DO579" s="278"/>
      <c r="DP579" s="278"/>
      <c r="DQ579" s="278"/>
      <c r="DR579" s="278"/>
      <c r="DS579" s="278"/>
    </row>
    <row r="580" ht="15.75" customHeight="1"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  <c r="AB580" s="276"/>
      <c r="AC580" s="276"/>
      <c r="AD580" s="276"/>
      <c r="AE580" s="276"/>
      <c r="AF580" s="276"/>
      <c r="AG580" s="276"/>
      <c r="AH580" s="276"/>
      <c r="AI580" s="297"/>
      <c r="AJ580" s="297"/>
      <c r="AK580" s="297"/>
      <c r="AL580" s="297"/>
      <c r="AM580" s="297"/>
      <c r="AN580" s="297"/>
      <c r="AO580" s="297"/>
      <c r="AP580" s="297"/>
      <c r="AQ580" s="297"/>
      <c r="AR580" s="297"/>
      <c r="BD580" s="297"/>
      <c r="BE580" s="297"/>
      <c r="BF580" s="297"/>
      <c r="BH580" s="297"/>
      <c r="BI580" s="297"/>
      <c r="BJ580" s="297"/>
      <c r="BK580" s="297"/>
      <c r="BL580" s="297"/>
      <c r="BM580" s="297"/>
      <c r="BN580" s="297"/>
      <c r="BO580" s="297"/>
      <c r="BP580" s="297"/>
      <c r="BR580" s="297"/>
      <c r="BS580" s="297"/>
      <c r="BT580" s="297"/>
      <c r="BU580" s="297"/>
      <c r="BV580" s="297"/>
      <c r="BW580" s="297"/>
      <c r="BX580" s="297"/>
      <c r="DK580" s="278"/>
      <c r="DL580" s="278"/>
      <c r="DM580" s="278"/>
      <c r="DN580" s="278"/>
      <c r="DO580" s="278"/>
      <c r="DP580" s="278"/>
      <c r="DQ580" s="278"/>
      <c r="DR580" s="278"/>
      <c r="DS580" s="278"/>
    </row>
    <row r="581" ht="15.75" customHeight="1"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  <c r="AB581" s="276"/>
      <c r="AC581" s="276"/>
      <c r="AD581" s="276"/>
      <c r="AE581" s="276"/>
      <c r="AF581" s="276"/>
      <c r="AG581" s="276"/>
      <c r="AH581" s="276"/>
      <c r="AI581" s="297"/>
      <c r="AJ581" s="297"/>
      <c r="AK581" s="297"/>
      <c r="AL581" s="297"/>
      <c r="AM581" s="297"/>
      <c r="AN581" s="297"/>
      <c r="AO581" s="297"/>
      <c r="AP581" s="297"/>
      <c r="AQ581" s="297"/>
      <c r="AR581" s="297"/>
      <c r="BD581" s="297"/>
      <c r="BE581" s="297"/>
      <c r="BF581" s="297"/>
      <c r="BH581" s="297"/>
      <c r="BI581" s="297"/>
      <c r="BJ581" s="297"/>
      <c r="BK581" s="297"/>
      <c r="BL581" s="297"/>
      <c r="BM581" s="297"/>
      <c r="BN581" s="297"/>
      <c r="BO581" s="297"/>
      <c r="BP581" s="297"/>
      <c r="BR581" s="297"/>
      <c r="BS581" s="297"/>
      <c r="BT581" s="297"/>
      <c r="BU581" s="297"/>
      <c r="BV581" s="297"/>
      <c r="BW581" s="297"/>
      <c r="BX581" s="297"/>
      <c r="DK581" s="278"/>
      <c r="DL581" s="278"/>
      <c r="DM581" s="278"/>
      <c r="DN581" s="278"/>
      <c r="DO581" s="278"/>
      <c r="DP581" s="278"/>
      <c r="DQ581" s="278"/>
      <c r="DR581" s="278"/>
      <c r="DS581" s="278"/>
    </row>
    <row r="582" ht="15.75" customHeight="1"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97"/>
      <c r="AJ582" s="297"/>
      <c r="AK582" s="297"/>
      <c r="AL582" s="297"/>
      <c r="AM582" s="297"/>
      <c r="AN582" s="297"/>
      <c r="AO582" s="297"/>
      <c r="AP582" s="297"/>
      <c r="AQ582" s="297"/>
      <c r="AR582" s="297"/>
      <c r="BD582" s="297"/>
      <c r="BE582" s="297"/>
      <c r="BF582" s="297"/>
      <c r="BH582" s="297"/>
      <c r="BI582" s="297"/>
      <c r="BJ582" s="297"/>
      <c r="BK582" s="297"/>
      <c r="BL582" s="297"/>
      <c r="BM582" s="297"/>
      <c r="BN582" s="297"/>
      <c r="BO582" s="297"/>
      <c r="BP582" s="297"/>
      <c r="BR582" s="297"/>
      <c r="BS582" s="297"/>
      <c r="BT582" s="297"/>
      <c r="BU582" s="297"/>
      <c r="BV582" s="297"/>
      <c r="BW582" s="297"/>
      <c r="BX582" s="297"/>
      <c r="DK582" s="278"/>
      <c r="DL582" s="278"/>
      <c r="DM582" s="278"/>
      <c r="DN582" s="278"/>
      <c r="DO582" s="278"/>
      <c r="DP582" s="278"/>
      <c r="DQ582" s="278"/>
      <c r="DR582" s="278"/>
      <c r="DS582" s="278"/>
    </row>
    <row r="583" ht="15.75" customHeight="1"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  <c r="AB583" s="276"/>
      <c r="AC583" s="276"/>
      <c r="AD583" s="276"/>
      <c r="AE583" s="276"/>
      <c r="AF583" s="276"/>
      <c r="AG583" s="276"/>
      <c r="AH583" s="276"/>
      <c r="AI583" s="297"/>
      <c r="AJ583" s="297"/>
      <c r="AK583" s="297"/>
      <c r="AL583" s="297"/>
      <c r="AM583" s="297"/>
      <c r="AN583" s="297"/>
      <c r="AO583" s="297"/>
      <c r="AP583" s="297"/>
      <c r="AQ583" s="297"/>
      <c r="AR583" s="297"/>
      <c r="BD583" s="297"/>
      <c r="BE583" s="297"/>
      <c r="BF583" s="297"/>
      <c r="BH583" s="297"/>
      <c r="BI583" s="297"/>
      <c r="BJ583" s="297"/>
      <c r="BK583" s="297"/>
      <c r="BL583" s="297"/>
      <c r="BM583" s="297"/>
      <c r="BN583" s="297"/>
      <c r="BO583" s="297"/>
      <c r="BP583" s="297"/>
      <c r="BR583" s="297"/>
      <c r="BS583" s="297"/>
      <c r="BT583" s="297"/>
      <c r="BU583" s="297"/>
      <c r="BV583" s="297"/>
      <c r="BW583" s="297"/>
      <c r="BX583" s="297"/>
      <c r="DK583" s="278"/>
      <c r="DL583" s="278"/>
      <c r="DM583" s="278"/>
      <c r="DN583" s="278"/>
      <c r="DO583" s="278"/>
      <c r="DP583" s="278"/>
      <c r="DQ583" s="278"/>
      <c r="DR583" s="278"/>
      <c r="DS583" s="278"/>
    </row>
    <row r="584" ht="15.75" customHeight="1"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  <c r="AB584" s="276"/>
      <c r="AC584" s="276"/>
      <c r="AD584" s="276"/>
      <c r="AE584" s="276"/>
      <c r="AF584" s="276"/>
      <c r="AG584" s="276"/>
      <c r="AH584" s="276"/>
      <c r="AI584" s="297"/>
      <c r="AJ584" s="297"/>
      <c r="AK584" s="297"/>
      <c r="AL584" s="297"/>
      <c r="AM584" s="297"/>
      <c r="AN584" s="297"/>
      <c r="AO584" s="297"/>
      <c r="AP584" s="297"/>
      <c r="AQ584" s="297"/>
      <c r="AR584" s="297"/>
      <c r="BD584" s="297"/>
      <c r="BE584" s="297"/>
      <c r="BF584" s="297"/>
      <c r="BH584" s="297"/>
      <c r="BI584" s="297"/>
      <c r="BJ584" s="297"/>
      <c r="BK584" s="297"/>
      <c r="BL584" s="297"/>
      <c r="BM584" s="297"/>
      <c r="BN584" s="297"/>
      <c r="BO584" s="297"/>
      <c r="BP584" s="297"/>
      <c r="BR584" s="297"/>
      <c r="BS584" s="297"/>
      <c r="BT584" s="297"/>
      <c r="BU584" s="297"/>
      <c r="BV584" s="297"/>
      <c r="BW584" s="297"/>
      <c r="BX584" s="297"/>
      <c r="DK584" s="278"/>
      <c r="DL584" s="278"/>
      <c r="DM584" s="278"/>
      <c r="DN584" s="278"/>
      <c r="DO584" s="278"/>
      <c r="DP584" s="278"/>
      <c r="DQ584" s="278"/>
      <c r="DR584" s="278"/>
      <c r="DS584" s="278"/>
    </row>
    <row r="585" ht="15.75" customHeight="1"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  <c r="AB585" s="276"/>
      <c r="AC585" s="276"/>
      <c r="AD585" s="276"/>
      <c r="AE585" s="276"/>
      <c r="AF585" s="276"/>
      <c r="AG585" s="276"/>
      <c r="AH585" s="276"/>
      <c r="AI585" s="297"/>
      <c r="AJ585" s="297"/>
      <c r="AK585" s="297"/>
      <c r="AL585" s="297"/>
      <c r="AM585" s="297"/>
      <c r="AN585" s="297"/>
      <c r="AO585" s="297"/>
      <c r="AP585" s="297"/>
      <c r="AQ585" s="297"/>
      <c r="AR585" s="297"/>
      <c r="BD585" s="297"/>
      <c r="BE585" s="297"/>
      <c r="BF585" s="297"/>
      <c r="BH585" s="297"/>
      <c r="BI585" s="297"/>
      <c r="BJ585" s="297"/>
      <c r="BK585" s="297"/>
      <c r="BL585" s="297"/>
      <c r="BM585" s="297"/>
      <c r="BN585" s="297"/>
      <c r="BO585" s="297"/>
      <c r="BP585" s="297"/>
      <c r="BR585" s="297"/>
      <c r="BS585" s="297"/>
      <c r="BT585" s="297"/>
      <c r="BU585" s="297"/>
      <c r="BV585" s="297"/>
      <c r="BW585" s="297"/>
      <c r="BX585" s="297"/>
      <c r="DK585" s="278"/>
      <c r="DL585" s="278"/>
      <c r="DM585" s="278"/>
      <c r="DN585" s="278"/>
      <c r="DO585" s="278"/>
      <c r="DP585" s="278"/>
      <c r="DQ585" s="278"/>
      <c r="DR585" s="278"/>
      <c r="DS585" s="278"/>
    </row>
    <row r="586" ht="15.75" customHeight="1"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  <c r="AB586" s="276"/>
      <c r="AC586" s="276"/>
      <c r="AD586" s="276"/>
      <c r="AE586" s="276"/>
      <c r="AF586" s="276"/>
      <c r="AG586" s="276"/>
      <c r="AH586" s="276"/>
      <c r="AI586" s="297"/>
      <c r="AJ586" s="297"/>
      <c r="AK586" s="297"/>
      <c r="AL586" s="297"/>
      <c r="AM586" s="297"/>
      <c r="AN586" s="297"/>
      <c r="AO586" s="297"/>
      <c r="AP586" s="297"/>
      <c r="AQ586" s="297"/>
      <c r="AR586" s="297"/>
      <c r="BD586" s="297"/>
      <c r="BE586" s="297"/>
      <c r="BF586" s="297"/>
      <c r="BH586" s="297"/>
      <c r="BI586" s="297"/>
      <c r="BJ586" s="297"/>
      <c r="BK586" s="297"/>
      <c r="BL586" s="297"/>
      <c r="BM586" s="297"/>
      <c r="BN586" s="297"/>
      <c r="BO586" s="297"/>
      <c r="BP586" s="297"/>
      <c r="BR586" s="297"/>
      <c r="BS586" s="297"/>
      <c r="BT586" s="297"/>
      <c r="BU586" s="297"/>
      <c r="BV586" s="297"/>
      <c r="BW586" s="297"/>
      <c r="BX586" s="297"/>
      <c r="DK586" s="278"/>
      <c r="DL586" s="278"/>
      <c r="DM586" s="278"/>
      <c r="DN586" s="278"/>
      <c r="DO586" s="278"/>
      <c r="DP586" s="278"/>
      <c r="DQ586" s="278"/>
      <c r="DR586" s="278"/>
      <c r="DS586" s="278"/>
    </row>
    <row r="587" ht="15.75" customHeight="1"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  <c r="AB587" s="276"/>
      <c r="AC587" s="276"/>
      <c r="AD587" s="276"/>
      <c r="AE587" s="276"/>
      <c r="AF587" s="276"/>
      <c r="AG587" s="276"/>
      <c r="AH587" s="276"/>
      <c r="AI587" s="297"/>
      <c r="AJ587" s="297"/>
      <c r="AK587" s="297"/>
      <c r="AL587" s="297"/>
      <c r="AM587" s="297"/>
      <c r="AN587" s="297"/>
      <c r="AO587" s="297"/>
      <c r="AP587" s="297"/>
      <c r="AQ587" s="297"/>
      <c r="AR587" s="297"/>
      <c r="BD587" s="297"/>
      <c r="BE587" s="297"/>
      <c r="BF587" s="297"/>
      <c r="BH587" s="297"/>
      <c r="BI587" s="297"/>
      <c r="BJ587" s="297"/>
      <c r="BK587" s="297"/>
      <c r="BL587" s="297"/>
      <c r="BM587" s="297"/>
      <c r="BN587" s="297"/>
      <c r="BO587" s="297"/>
      <c r="BP587" s="297"/>
      <c r="BR587" s="297"/>
      <c r="BS587" s="297"/>
      <c r="BT587" s="297"/>
      <c r="BU587" s="297"/>
      <c r="BV587" s="297"/>
      <c r="BW587" s="297"/>
      <c r="BX587" s="297"/>
      <c r="DK587" s="278"/>
      <c r="DL587" s="278"/>
      <c r="DM587" s="278"/>
      <c r="DN587" s="278"/>
      <c r="DO587" s="278"/>
      <c r="DP587" s="278"/>
      <c r="DQ587" s="278"/>
      <c r="DR587" s="278"/>
      <c r="DS587" s="278"/>
    </row>
    <row r="588" ht="15.75" customHeight="1"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  <c r="AB588" s="276"/>
      <c r="AC588" s="276"/>
      <c r="AD588" s="276"/>
      <c r="AE588" s="276"/>
      <c r="AF588" s="276"/>
      <c r="AG588" s="276"/>
      <c r="AH588" s="276"/>
      <c r="AI588" s="297"/>
      <c r="AJ588" s="297"/>
      <c r="AK588" s="297"/>
      <c r="AL588" s="297"/>
      <c r="AM588" s="297"/>
      <c r="AN588" s="297"/>
      <c r="AO588" s="297"/>
      <c r="AP588" s="297"/>
      <c r="AQ588" s="297"/>
      <c r="AR588" s="297"/>
      <c r="BD588" s="297"/>
      <c r="BE588" s="297"/>
      <c r="BF588" s="297"/>
      <c r="BH588" s="297"/>
      <c r="BI588" s="297"/>
      <c r="BJ588" s="297"/>
      <c r="BK588" s="297"/>
      <c r="BL588" s="297"/>
      <c r="BM588" s="297"/>
      <c r="BN588" s="297"/>
      <c r="BO588" s="297"/>
      <c r="BP588" s="297"/>
      <c r="BR588" s="297"/>
      <c r="BS588" s="297"/>
      <c r="BT588" s="297"/>
      <c r="BU588" s="297"/>
      <c r="BV588" s="297"/>
      <c r="BW588" s="297"/>
      <c r="BX588" s="297"/>
      <c r="DK588" s="278"/>
      <c r="DL588" s="278"/>
      <c r="DM588" s="278"/>
      <c r="DN588" s="278"/>
      <c r="DO588" s="278"/>
      <c r="DP588" s="278"/>
      <c r="DQ588" s="278"/>
      <c r="DR588" s="278"/>
      <c r="DS588" s="278"/>
    </row>
    <row r="589" ht="15.75" customHeight="1"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  <c r="AB589" s="276"/>
      <c r="AC589" s="276"/>
      <c r="AD589" s="276"/>
      <c r="AE589" s="276"/>
      <c r="AF589" s="276"/>
      <c r="AG589" s="276"/>
      <c r="AH589" s="276"/>
      <c r="AI589" s="297"/>
      <c r="AJ589" s="297"/>
      <c r="AK589" s="297"/>
      <c r="AL589" s="297"/>
      <c r="AM589" s="297"/>
      <c r="AN589" s="297"/>
      <c r="AO589" s="297"/>
      <c r="AP589" s="297"/>
      <c r="AQ589" s="297"/>
      <c r="AR589" s="297"/>
      <c r="BD589" s="297"/>
      <c r="BE589" s="297"/>
      <c r="BF589" s="297"/>
      <c r="BH589" s="297"/>
      <c r="BI589" s="297"/>
      <c r="BJ589" s="297"/>
      <c r="BK589" s="297"/>
      <c r="BL589" s="297"/>
      <c r="BM589" s="297"/>
      <c r="BN589" s="297"/>
      <c r="BO589" s="297"/>
      <c r="BP589" s="297"/>
      <c r="BR589" s="297"/>
      <c r="BS589" s="297"/>
      <c r="BT589" s="297"/>
      <c r="BU589" s="297"/>
      <c r="BV589" s="297"/>
      <c r="BW589" s="297"/>
      <c r="BX589" s="297"/>
      <c r="DK589" s="278"/>
      <c r="DL589" s="278"/>
      <c r="DM589" s="278"/>
      <c r="DN589" s="278"/>
      <c r="DO589" s="278"/>
      <c r="DP589" s="278"/>
      <c r="DQ589" s="278"/>
      <c r="DR589" s="278"/>
      <c r="DS589" s="278"/>
    </row>
    <row r="590" ht="15.75" customHeight="1"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  <c r="AB590" s="276"/>
      <c r="AC590" s="276"/>
      <c r="AD590" s="276"/>
      <c r="AE590" s="276"/>
      <c r="AF590" s="276"/>
      <c r="AG590" s="276"/>
      <c r="AH590" s="276"/>
      <c r="AI590" s="297"/>
      <c r="AJ590" s="297"/>
      <c r="AK590" s="297"/>
      <c r="AL590" s="297"/>
      <c r="AM590" s="297"/>
      <c r="AN590" s="297"/>
      <c r="AO590" s="297"/>
      <c r="AP590" s="297"/>
      <c r="AQ590" s="297"/>
      <c r="AR590" s="297"/>
      <c r="BD590" s="297"/>
      <c r="BE590" s="297"/>
      <c r="BF590" s="297"/>
      <c r="BH590" s="297"/>
      <c r="BI590" s="297"/>
      <c r="BJ590" s="297"/>
      <c r="BK590" s="297"/>
      <c r="BL590" s="297"/>
      <c r="BM590" s="297"/>
      <c r="BN590" s="297"/>
      <c r="BO590" s="297"/>
      <c r="BP590" s="297"/>
      <c r="BR590" s="297"/>
      <c r="BS590" s="297"/>
      <c r="BT590" s="297"/>
      <c r="BU590" s="297"/>
      <c r="BV590" s="297"/>
      <c r="BW590" s="297"/>
      <c r="BX590" s="297"/>
      <c r="DK590" s="278"/>
      <c r="DL590" s="278"/>
      <c r="DM590" s="278"/>
      <c r="DN590" s="278"/>
      <c r="DO590" s="278"/>
      <c r="DP590" s="278"/>
      <c r="DQ590" s="278"/>
      <c r="DR590" s="278"/>
      <c r="DS590" s="278"/>
    </row>
    <row r="591" ht="15.75" customHeight="1"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  <c r="AB591" s="276"/>
      <c r="AC591" s="276"/>
      <c r="AD591" s="276"/>
      <c r="AE591" s="276"/>
      <c r="AF591" s="276"/>
      <c r="AG591" s="276"/>
      <c r="AH591" s="276"/>
      <c r="AI591" s="297"/>
      <c r="AJ591" s="297"/>
      <c r="AK591" s="297"/>
      <c r="AL591" s="297"/>
      <c r="AM591" s="297"/>
      <c r="AN591" s="297"/>
      <c r="AO591" s="297"/>
      <c r="AP591" s="297"/>
      <c r="AQ591" s="297"/>
      <c r="AR591" s="297"/>
      <c r="BD591" s="297"/>
      <c r="BE591" s="297"/>
      <c r="BF591" s="297"/>
      <c r="BH591" s="297"/>
      <c r="BI591" s="297"/>
      <c r="BJ591" s="297"/>
      <c r="BK591" s="297"/>
      <c r="BL591" s="297"/>
      <c r="BM591" s="297"/>
      <c r="BN591" s="297"/>
      <c r="BO591" s="297"/>
      <c r="BP591" s="297"/>
      <c r="BR591" s="297"/>
      <c r="BS591" s="297"/>
      <c r="BT591" s="297"/>
      <c r="BU591" s="297"/>
      <c r="BV591" s="297"/>
      <c r="BW591" s="297"/>
      <c r="BX591" s="297"/>
      <c r="DK591" s="278"/>
      <c r="DL591" s="278"/>
      <c r="DM591" s="278"/>
      <c r="DN591" s="278"/>
      <c r="DO591" s="278"/>
      <c r="DP591" s="278"/>
      <c r="DQ591" s="278"/>
      <c r="DR591" s="278"/>
      <c r="DS591" s="278"/>
    </row>
    <row r="592" ht="15.75" customHeight="1"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  <c r="AB592" s="276"/>
      <c r="AC592" s="276"/>
      <c r="AD592" s="276"/>
      <c r="AE592" s="276"/>
      <c r="AF592" s="276"/>
      <c r="AG592" s="276"/>
      <c r="AH592" s="276"/>
      <c r="AI592" s="297"/>
      <c r="AJ592" s="297"/>
      <c r="AK592" s="297"/>
      <c r="AL592" s="297"/>
      <c r="AM592" s="297"/>
      <c r="AN592" s="297"/>
      <c r="AO592" s="297"/>
      <c r="AP592" s="297"/>
      <c r="AQ592" s="297"/>
      <c r="AR592" s="297"/>
      <c r="BD592" s="297"/>
      <c r="BE592" s="297"/>
      <c r="BF592" s="297"/>
      <c r="BH592" s="297"/>
      <c r="BI592" s="297"/>
      <c r="BJ592" s="297"/>
      <c r="BK592" s="297"/>
      <c r="BL592" s="297"/>
      <c r="BM592" s="297"/>
      <c r="BN592" s="297"/>
      <c r="BO592" s="297"/>
      <c r="BP592" s="297"/>
      <c r="BR592" s="297"/>
      <c r="BS592" s="297"/>
      <c r="BT592" s="297"/>
      <c r="BU592" s="297"/>
      <c r="BV592" s="297"/>
      <c r="BW592" s="297"/>
      <c r="BX592" s="297"/>
      <c r="DK592" s="278"/>
      <c r="DL592" s="278"/>
      <c r="DM592" s="278"/>
      <c r="DN592" s="278"/>
      <c r="DO592" s="278"/>
      <c r="DP592" s="278"/>
      <c r="DQ592" s="278"/>
      <c r="DR592" s="278"/>
      <c r="DS592" s="278"/>
    </row>
    <row r="593" ht="15.75" customHeight="1"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  <c r="AB593" s="276"/>
      <c r="AC593" s="276"/>
      <c r="AD593" s="276"/>
      <c r="AE593" s="276"/>
      <c r="AF593" s="276"/>
      <c r="AG593" s="276"/>
      <c r="AH593" s="276"/>
      <c r="AI593" s="297"/>
      <c r="AJ593" s="297"/>
      <c r="AK593" s="297"/>
      <c r="AL593" s="297"/>
      <c r="AM593" s="297"/>
      <c r="AN593" s="297"/>
      <c r="AO593" s="297"/>
      <c r="AP593" s="297"/>
      <c r="AQ593" s="297"/>
      <c r="AR593" s="297"/>
      <c r="BD593" s="297"/>
      <c r="BE593" s="297"/>
      <c r="BF593" s="297"/>
      <c r="BH593" s="297"/>
      <c r="BI593" s="297"/>
      <c r="BJ593" s="297"/>
      <c r="BK593" s="297"/>
      <c r="BL593" s="297"/>
      <c r="BM593" s="297"/>
      <c r="BN593" s="297"/>
      <c r="BO593" s="297"/>
      <c r="BP593" s="297"/>
      <c r="BR593" s="297"/>
      <c r="BS593" s="297"/>
      <c r="BT593" s="297"/>
      <c r="BU593" s="297"/>
      <c r="BV593" s="297"/>
      <c r="BW593" s="297"/>
      <c r="BX593" s="297"/>
      <c r="DK593" s="278"/>
      <c r="DL593" s="278"/>
      <c r="DM593" s="278"/>
      <c r="DN593" s="278"/>
      <c r="DO593" s="278"/>
      <c r="DP593" s="278"/>
      <c r="DQ593" s="278"/>
      <c r="DR593" s="278"/>
      <c r="DS593" s="278"/>
    </row>
    <row r="594" ht="15.75" customHeight="1"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  <c r="AB594" s="276"/>
      <c r="AC594" s="276"/>
      <c r="AD594" s="276"/>
      <c r="AE594" s="276"/>
      <c r="AF594" s="276"/>
      <c r="AG594" s="276"/>
      <c r="AH594" s="276"/>
      <c r="AI594" s="297"/>
      <c r="AJ594" s="297"/>
      <c r="AK594" s="297"/>
      <c r="AL594" s="297"/>
      <c r="AM594" s="297"/>
      <c r="AN594" s="297"/>
      <c r="AO594" s="297"/>
      <c r="AP594" s="297"/>
      <c r="AQ594" s="297"/>
      <c r="AR594" s="297"/>
      <c r="BD594" s="297"/>
      <c r="BE594" s="297"/>
      <c r="BF594" s="297"/>
      <c r="BH594" s="297"/>
      <c r="BI594" s="297"/>
      <c r="BJ594" s="297"/>
      <c r="BK594" s="297"/>
      <c r="BL594" s="297"/>
      <c r="BM594" s="297"/>
      <c r="BN594" s="297"/>
      <c r="BO594" s="297"/>
      <c r="BP594" s="297"/>
      <c r="BR594" s="297"/>
      <c r="BS594" s="297"/>
      <c r="BT594" s="297"/>
      <c r="BU594" s="297"/>
      <c r="BV594" s="297"/>
      <c r="BW594" s="297"/>
      <c r="BX594" s="297"/>
      <c r="DK594" s="278"/>
      <c r="DL594" s="278"/>
      <c r="DM594" s="278"/>
      <c r="DN594" s="278"/>
      <c r="DO594" s="278"/>
      <c r="DP594" s="278"/>
      <c r="DQ594" s="278"/>
      <c r="DR594" s="278"/>
      <c r="DS594" s="278"/>
    </row>
    <row r="595" ht="15.75" customHeight="1"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  <c r="AB595" s="276"/>
      <c r="AC595" s="276"/>
      <c r="AD595" s="276"/>
      <c r="AE595" s="276"/>
      <c r="AF595" s="276"/>
      <c r="AG595" s="276"/>
      <c r="AH595" s="276"/>
      <c r="AI595" s="297"/>
      <c r="AJ595" s="297"/>
      <c r="AK595" s="297"/>
      <c r="AL595" s="297"/>
      <c r="AM595" s="297"/>
      <c r="AN595" s="297"/>
      <c r="AO595" s="297"/>
      <c r="AP595" s="297"/>
      <c r="AQ595" s="297"/>
      <c r="AR595" s="297"/>
      <c r="BD595" s="297"/>
      <c r="BE595" s="297"/>
      <c r="BF595" s="297"/>
      <c r="BH595" s="297"/>
      <c r="BI595" s="297"/>
      <c r="BJ595" s="297"/>
      <c r="BK595" s="297"/>
      <c r="BL595" s="297"/>
      <c r="BM595" s="297"/>
      <c r="BN595" s="297"/>
      <c r="BO595" s="297"/>
      <c r="BP595" s="297"/>
      <c r="BR595" s="297"/>
      <c r="BS595" s="297"/>
      <c r="BT595" s="297"/>
      <c r="BU595" s="297"/>
      <c r="BV595" s="297"/>
      <c r="BW595" s="297"/>
      <c r="BX595" s="297"/>
      <c r="DK595" s="278"/>
      <c r="DL595" s="278"/>
      <c r="DM595" s="278"/>
      <c r="DN595" s="278"/>
      <c r="DO595" s="278"/>
      <c r="DP595" s="278"/>
      <c r="DQ595" s="278"/>
      <c r="DR595" s="278"/>
      <c r="DS595" s="278"/>
    </row>
    <row r="596" ht="15.75" customHeight="1"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  <c r="AB596" s="276"/>
      <c r="AC596" s="276"/>
      <c r="AD596" s="276"/>
      <c r="AE596" s="276"/>
      <c r="AF596" s="276"/>
      <c r="AG596" s="276"/>
      <c r="AH596" s="276"/>
      <c r="AI596" s="297"/>
      <c r="AJ596" s="297"/>
      <c r="AK596" s="297"/>
      <c r="AL596" s="297"/>
      <c r="AM596" s="297"/>
      <c r="AN596" s="297"/>
      <c r="AO596" s="297"/>
      <c r="AP596" s="297"/>
      <c r="AQ596" s="297"/>
      <c r="AR596" s="297"/>
      <c r="BD596" s="297"/>
      <c r="BE596" s="297"/>
      <c r="BF596" s="297"/>
      <c r="BH596" s="297"/>
      <c r="BI596" s="297"/>
      <c r="BJ596" s="297"/>
      <c r="BK596" s="297"/>
      <c r="BL596" s="297"/>
      <c r="BM596" s="297"/>
      <c r="BN596" s="297"/>
      <c r="BO596" s="297"/>
      <c r="BP596" s="297"/>
      <c r="BR596" s="297"/>
      <c r="BS596" s="297"/>
      <c r="BT596" s="297"/>
      <c r="BU596" s="297"/>
      <c r="BV596" s="297"/>
      <c r="BW596" s="297"/>
      <c r="BX596" s="297"/>
      <c r="DK596" s="278"/>
      <c r="DL596" s="278"/>
      <c r="DM596" s="278"/>
      <c r="DN596" s="278"/>
      <c r="DO596" s="278"/>
      <c r="DP596" s="278"/>
      <c r="DQ596" s="278"/>
      <c r="DR596" s="278"/>
      <c r="DS596" s="278"/>
    </row>
    <row r="597" ht="15.75" customHeight="1"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  <c r="AB597" s="276"/>
      <c r="AC597" s="276"/>
      <c r="AD597" s="276"/>
      <c r="AE597" s="276"/>
      <c r="AF597" s="276"/>
      <c r="AG597" s="276"/>
      <c r="AH597" s="276"/>
      <c r="AI597" s="297"/>
      <c r="AJ597" s="297"/>
      <c r="AK597" s="297"/>
      <c r="AL597" s="297"/>
      <c r="AM597" s="297"/>
      <c r="AN597" s="297"/>
      <c r="AO597" s="297"/>
      <c r="AP597" s="297"/>
      <c r="AQ597" s="297"/>
      <c r="AR597" s="297"/>
      <c r="BD597" s="297"/>
      <c r="BE597" s="297"/>
      <c r="BF597" s="297"/>
      <c r="BH597" s="297"/>
      <c r="BI597" s="297"/>
      <c r="BJ597" s="297"/>
      <c r="BK597" s="297"/>
      <c r="BL597" s="297"/>
      <c r="BM597" s="297"/>
      <c r="BN597" s="297"/>
      <c r="BO597" s="297"/>
      <c r="BP597" s="297"/>
      <c r="BR597" s="297"/>
      <c r="BS597" s="297"/>
      <c r="BT597" s="297"/>
      <c r="BU597" s="297"/>
      <c r="BV597" s="297"/>
      <c r="BW597" s="297"/>
      <c r="BX597" s="297"/>
      <c r="DK597" s="278"/>
      <c r="DL597" s="278"/>
      <c r="DM597" s="278"/>
      <c r="DN597" s="278"/>
      <c r="DO597" s="278"/>
      <c r="DP597" s="278"/>
      <c r="DQ597" s="278"/>
      <c r="DR597" s="278"/>
      <c r="DS597" s="278"/>
    </row>
    <row r="598" ht="15.75" customHeight="1"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  <c r="AB598" s="276"/>
      <c r="AC598" s="276"/>
      <c r="AD598" s="276"/>
      <c r="AE598" s="276"/>
      <c r="AF598" s="276"/>
      <c r="AG598" s="276"/>
      <c r="AH598" s="276"/>
      <c r="AI598" s="297"/>
      <c r="AJ598" s="297"/>
      <c r="AK598" s="297"/>
      <c r="AL598" s="297"/>
      <c r="AM598" s="297"/>
      <c r="AN598" s="297"/>
      <c r="AO598" s="297"/>
      <c r="AP598" s="297"/>
      <c r="AQ598" s="297"/>
      <c r="AR598" s="297"/>
      <c r="BD598" s="297"/>
      <c r="BE598" s="297"/>
      <c r="BF598" s="297"/>
      <c r="BH598" s="297"/>
      <c r="BI598" s="297"/>
      <c r="BJ598" s="297"/>
      <c r="BK598" s="297"/>
      <c r="BL598" s="297"/>
      <c r="BM598" s="297"/>
      <c r="BN598" s="297"/>
      <c r="BO598" s="297"/>
      <c r="BP598" s="297"/>
      <c r="BR598" s="297"/>
      <c r="BS598" s="297"/>
      <c r="BT598" s="297"/>
      <c r="BU598" s="297"/>
      <c r="BV598" s="297"/>
      <c r="BW598" s="297"/>
      <c r="BX598" s="297"/>
      <c r="DK598" s="278"/>
      <c r="DL598" s="278"/>
      <c r="DM598" s="278"/>
      <c r="DN598" s="278"/>
      <c r="DO598" s="278"/>
      <c r="DP598" s="278"/>
      <c r="DQ598" s="278"/>
      <c r="DR598" s="278"/>
      <c r="DS598" s="278"/>
    </row>
    <row r="599" ht="15.75" customHeight="1"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  <c r="AB599" s="276"/>
      <c r="AC599" s="276"/>
      <c r="AD599" s="276"/>
      <c r="AE599" s="276"/>
      <c r="AF599" s="276"/>
      <c r="AG599" s="276"/>
      <c r="AH599" s="276"/>
      <c r="AI599" s="297"/>
      <c r="AJ599" s="297"/>
      <c r="AK599" s="297"/>
      <c r="AL599" s="297"/>
      <c r="AM599" s="297"/>
      <c r="AN599" s="297"/>
      <c r="AO599" s="297"/>
      <c r="AP599" s="297"/>
      <c r="AQ599" s="297"/>
      <c r="AR599" s="297"/>
      <c r="BD599" s="297"/>
      <c r="BE599" s="297"/>
      <c r="BF599" s="297"/>
      <c r="BH599" s="297"/>
      <c r="BI599" s="297"/>
      <c r="BJ599" s="297"/>
      <c r="BK599" s="297"/>
      <c r="BL599" s="297"/>
      <c r="BM599" s="297"/>
      <c r="BN599" s="297"/>
      <c r="BO599" s="297"/>
      <c r="BP599" s="297"/>
      <c r="BR599" s="297"/>
      <c r="BS599" s="297"/>
      <c r="BT599" s="297"/>
      <c r="BU599" s="297"/>
      <c r="BV599" s="297"/>
      <c r="BW599" s="297"/>
      <c r="BX599" s="297"/>
      <c r="DK599" s="278"/>
      <c r="DL599" s="278"/>
      <c r="DM599" s="278"/>
      <c r="DN599" s="278"/>
      <c r="DO599" s="278"/>
      <c r="DP599" s="278"/>
      <c r="DQ599" s="278"/>
      <c r="DR599" s="278"/>
      <c r="DS599" s="278"/>
    </row>
    <row r="600" ht="15.75" customHeight="1"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  <c r="AB600" s="276"/>
      <c r="AC600" s="276"/>
      <c r="AD600" s="276"/>
      <c r="AE600" s="276"/>
      <c r="AF600" s="276"/>
      <c r="AG600" s="276"/>
      <c r="AH600" s="276"/>
      <c r="AI600" s="297"/>
      <c r="AJ600" s="297"/>
      <c r="AK600" s="297"/>
      <c r="AL600" s="297"/>
      <c r="AM600" s="297"/>
      <c r="AN600" s="297"/>
      <c r="AO600" s="297"/>
      <c r="AP600" s="297"/>
      <c r="AQ600" s="297"/>
      <c r="AR600" s="297"/>
      <c r="BD600" s="297"/>
      <c r="BE600" s="297"/>
      <c r="BF600" s="297"/>
      <c r="BH600" s="297"/>
      <c r="BI600" s="297"/>
      <c r="BJ600" s="297"/>
      <c r="BK600" s="297"/>
      <c r="BL600" s="297"/>
      <c r="BM600" s="297"/>
      <c r="BN600" s="297"/>
      <c r="BO600" s="297"/>
      <c r="BP600" s="297"/>
      <c r="BR600" s="297"/>
      <c r="BS600" s="297"/>
      <c r="BT600" s="297"/>
      <c r="BU600" s="297"/>
      <c r="BV600" s="297"/>
      <c r="BW600" s="297"/>
      <c r="BX600" s="297"/>
      <c r="DK600" s="278"/>
      <c r="DL600" s="278"/>
      <c r="DM600" s="278"/>
      <c r="DN600" s="278"/>
      <c r="DO600" s="278"/>
      <c r="DP600" s="278"/>
      <c r="DQ600" s="278"/>
      <c r="DR600" s="278"/>
      <c r="DS600" s="278"/>
    </row>
    <row r="601" ht="15.75" customHeight="1"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  <c r="AB601" s="276"/>
      <c r="AC601" s="276"/>
      <c r="AD601" s="276"/>
      <c r="AE601" s="276"/>
      <c r="AF601" s="276"/>
      <c r="AG601" s="276"/>
      <c r="AH601" s="276"/>
      <c r="AI601" s="297"/>
      <c r="AJ601" s="297"/>
      <c r="AK601" s="297"/>
      <c r="AL601" s="297"/>
      <c r="AM601" s="297"/>
      <c r="AN601" s="297"/>
      <c r="AO601" s="297"/>
      <c r="AP601" s="297"/>
      <c r="AQ601" s="297"/>
      <c r="AR601" s="297"/>
      <c r="BD601" s="297"/>
      <c r="BE601" s="297"/>
      <c r="BF601" s="297"/>
      <c r="BH601" s="297"/>
      <c r="BI601" s="297"/>
      <c r="BJ601" s="297"/>
      <c r="BK601" s="297"/>
      <c r="BL601" s="297"/>
      <c r="BM601" s="297"/>
      <c r="BN601" s="297"/>
      <c r="BO601" s="297"/>
      <c r="BP601" s="297"/>
      <c r="BR601" s="297"/>
      <c r="BS601" s="297"/>
      <c r="BT601" s="297"/>
      <c r="BU601" s="297"/>
      <c r="BV601" s="297"/>
      <c r="BW601" s="297"/>
      <c r="BX601" s="297"/>
      <c r="DK601" s="278"/>
      <c r="DL601" s="278"/>
      <c r="DM601" s="278"/>
      <c r="DN601" s="278"/>
      <c r="DO601" s="278"/>
      <c r="DP601" s="278"/>
      <c r="DQ601" s="278"/>
      <c r="DR601" s="278"/>
      <c r="DS601" s="278"/>
    </row>
    <row r="602" ht="15.75" customHeight="1"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  <c r="AB602" s="276"/>
      <c r="AC602" s="276"/>
      <c r="AD602" s="276"/>
      <c r="AE602" s="276"/>
      <c r="AF602" s="276"/>
      <c r="AG602" s="276"/>
      <c r="AH602" s="276"/>
      <c r="AI602" s="297"/>
      <c r="AJ602" s="297"/>
      <c r="AK602" s="297"/>
      <c r="AL602" s="297"/>
      <c r="AM602" s="297"/>
      <c r="AN602" s="297"/>
      <c r="AO602" s="297"/>
      <c r="AP602" s="297"/>
      <c r="AQ602" s="297"/>
      <c r="AR602" s="297"/>
      <c r="BD602" s="297"/>
      <c r="BE602" s="297"/>
      <c r="BF602" s="297"/>
      <c r="BH602" s="297"/>
      <c r="BI602" s="297"/>
      <c r="BJ602" s="297"/>
      <c r="BK602" s="297"/>
      <c r="BL602" s="297"/>
      <c r="BM602" s="297"/>
      <c r="BN602" s="297"/>
      <c r="BO602" s="297"/>
      <c r="BP602" s="297"/>
      <c r="BR602" s="297"/>
      <c r="BS602" s="297"/>
      <c r="BT602" s="297"/>
      <c r="BU602" s="297"/>
      <c r="BV602" s="297"/>
      <c r="BW602" s="297"/>
      <c r="BX602" s="297"/>
      <c r="DK602" s="278"/>
      <c r="DL602" s="278"/>
      <c r="DM602" s="278"/>
      <c r="DN602" s="278"/>
      <c r="DO602" s="278"/>
      <c r="DP602" s="278"/>
      <c r="DQ602" s="278"/>
      <c r="DR602" s="278"/>
      <c r="DS602" s="278"/>
    </row>
    <row r="603" ht="15.75" customHeight="1"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  <c r="AB603" s="276"/>
      <c r="AC603" s="276"/>
      <c r="AD603" s="276"/>
      <c r="AE603" s="276"/>
      <c r="AF603" s="276"/>
      <c r="AG603" s="276"/>
      <c r="AH603" s="276"/>
      <c r="AI603" s="297"/>
      <c r="AJ603" s="297"/>
      <c r="AK603" s="297"/>
      <c r="AL603" s="297"/>
      <c r="AM603" s="297"/>
      <c r="AN603" s="297"/>
      <c r="AO603" s="297"/>
      <c r="AP603" s="297"/>
      <c r="AQ603" s="297"/>
      <c r="AR603" s="297"/>
      <c r="BD603" s="297"/>
      <c r="BE603" s="297"/>
      <c r="BF603" s="297"/>
      <c r="BH603" s="297"/>
      <c r="BI603" s="297"/>
      <c r="BJ603" s="297"/>
      <c r="BK603" s="297"/>
      <c r="BL603" s="297"/>
      <c r="BM603" s="297"/>
      <c r="BN603" s="297"/>
      <c r="BO603" s="297"/>
      <c r="BP603" s="297"/>
      <c r="BR603" s="297"/>
      <c r="BS603" s="297"/>
      <c r="BT603" s="297"/>
      <c r="BU603" s="297"/>
      <c r="BV603" s="297"/>
      <c r="BW603" s="297"/>
      <c r="BX603" s="297"/>
      <c r="DK603" s="278"/>
      <c r="DL603" s="278"/>
      <c r="DM603" s="278"/>
      <c r="DN603" s="278"/>
      <c r="DO603" s="278"/>
      <c r="DP603" s="278"/>
      <c r="DQ603" s="278"/>
      <c r="DR603" s="278"/>
      <c r="DS603" s="278"/>
    </row>
    <row r="604" ht="15.75" customHeight="1"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97"/>
      <c r="AJ604" s="297"/>
      <c r="AK604" s="297"/>
      <c r="AL604" s="297"/>
      <c r="AM604" s="297"/>
      <c r="AN604" s="297"/>
      <c r="AO604" s="297"/>
      <c r="AP604" s="297"/>
      <c r="AQ604" s="297"/>
      <c r="AR604" s="297"/>
      <c r="BD604" s="297"/>
      <c r="BE604" s="297"/>
      <c r="BF604" s="297"/>
      <c r="BH604" s="297"/>
      <c r="BI604" s="297"/>
      <c r="BJ604" s="297"/>
      <c r="BK604" s="297"/>
      <c r="BL604" s="297"/>
      <c r="BM604" s="297"/>
      <c r="BN604" s="297"/>
      <c r="BO604" s="297"/>
      <c r="BP604" s="297"/>
      <c r="BR604" s="297"/>
      <c r="BS604" s="297"/>
      <c r="BT604" s="297"/>
      <c r="BU604" s="297"/>
      <c r="BV604" s="297"/>
      <c r="BW604" s="297"/>
      <c r="BX604" s="297"/>
      <c r="DK604" s="278"/>
      <c r="DL604" s="278"/>
      <c r="DM604" s="278"/>
      <c r="DN604" s="278"/>
      <c r="DO604" s="278"/>
      <c r="DP604" s="278"/>
      <c r="DQ604" s="278"/>
      <c r="DR604" s="278"/>
      <c r="DS604" s="278"/>
    </row>
    <row r="605" ht="15.75" customHeight="1"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  <c r="AB605" s="276"/>
      <c r="AC605" s="276"/>
      <c r="AD605" s="276"/>
      <c r="AE605" s="276"/>
      <c r="AF605" s="276"/>
      <c r="AG605" s="276"/>
      <c r="AH605" s="276"/>
      <c r="AI605" s="297"/>
      <c r="AJ605" s="297"/>
      <c r="AK605" s="297"/>
      <c r="AL605" s="297"/>
      <c r="AM605" s="297"/>
      <c r="AN605" s="297"/>
      <c r="AO605" s="297"/>
      <c r="AP605" s="297"/>
      <c r="AQ605" s="297"/>
      <c r="AR605" s="297"/>
      <c r="BD605" s="297"/>
      <c r="BE605" s="297"/>
      <c r="BF605" s="297"/>
      <c r="BH605" s="297"/>
      <c r="BI605" s="297"/>
      <c r="BJ605" s="297"/>
      <c r="BK605" s="297"/>
      <c r="BL605" s="297"/>
      <c r="BM605" s="297"/>
      <c r="BN605" s="297"/>
      <c r="BO605" s="297"/>
      <c r="BP605" s="297"/>
      <c r="BR605" s="297"/>
      <c r="BS605" s="297"/>
      <c r="BT605" s="297"/>
      <c r="BU605" s="297"/>
      <c r="BV605" s="297"/>
      <c r="BW605" s="297"/>
      <c r="BX605" s="297"/>
      <c r="DK605" s="278"/>
      <c r="DL605" s="278"/>
      <c r="DM605" s="278"/>
      <c r="DN605" s="278"/>
      <c r="DO605" s="278"/>
      <c r="DP605" s="278"/>
      <c r="DQ605" s="278"/>
      <c r="DR605" s="278"/>
      <c r="DS605" s="278"/>
    </row>
    <row r="606" ht="15.75" customHeight="1"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  <c r="AB606" s="276"/>
      <c r="AC606" s="276"/>
      <c r="AD606" s="276"/>
      <c r="AE606" s="276"/>
      <c r="AF606" s="276"/>
      <c r="AG606" s="276"/>
      <c r="AH606" s="276"/>
      <c r="AI606" s="297"/>
      <c r="AJ606" s="297"/>
      <c r="AK606" s="297"/>
      <c r="AL606" s="297"/>
      <c r="AM606" s="297"/>
      <c r="AN606" s="297"/>
      <c r="AO606" s="297"/>
      <c r="AP606" s="297"/>
      <c r="AQ606" s="297"/>
      <c r="AR606" s="297"/>
      <c r="BD606" s="297"/>
      <c r="BE606" s="297"/>
      <c r="BF606" s="297"/>
      <c r="BH606" s="297"/>
      <c r="BI606" s="297"/>
      <c r="BJ606" s="297"/>
      <c r="BK606" s="297"/>
      <c r="BL606" s="297"/>
      <c r="BM606" s="297"/>
      <c r="BN606" s="297"/>
      <c r="BO606" s="297"/>
      <c r="BP606" s="297"/>
      <c r="BR606" s="297"/>
      <c r="BS606" s="297"/>
      <c r="BT606" s="297"/>
      <c r="BU606" s="297"/>
      <c r="BV606" s="297"/>
      <c r="BW606" s="297"/>
      <c r="BX606" s="297"/>
      <c r="DK606" s="278"/>
      <c r="DL606" s="278"/>
      <c r="DM606" s="278"/>
      <c r="DN606" s="278"/>
      <c r="DO606" s="278"/>
      <c r="DP606" s="278"/>
      <c r="DQ606" s="278"/>
      <c r="DR606" s="278"/>
      <c r="DS606" s="278"/>
    </row>
    <row r="607" ht="15.75" customHeight="1"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  <c r="AB607" s="276"/>
      <c r="AC607" s="276"/>
      <c r="AD607" s="276"/>
      <c r="AE607" s="276"/>
      <c r="AF607" s="276"/>
      <c r="AG607" s="276"/>
      <c r="AH607" s="276"/>
      <c r="AI607" s="297"/>
      <c r="AJ607" s="297"/>
      <c r="AK607" s="297"/>
      <c r="AL607" s="297"/>
      <c r="AM607" s="297"/>
      <c r="AN607" s="297"/>
      <c r="AO607" s="297"/>
      <c r="AP607" s="297"/>
      <c r="AQ607" s="297"/>
      <c r="AR607" s="297"/>
      <c r="BD607" s="297"/>
      <c r="BE607" s="297"/>
      <c r="BF607" s="297"/>
      <c r="BH607" s="297"/>
      <c r="BI607" s="297"/>
      <c r="BJ607" s="297"/>
      <c r="BK607" s="297"/>
      <c r="BL607" s="297"/>
      <c r="BM607" s="297"/>
      <c r="BN607" s="297"/>
      <c r="BO607" s="297"/>
      <c r="BP607" s="297"/>
      <c r="BR607" s="297"/>
      <c r="BS607" s="297"/>
      <c r="BT607" s="297"/>
      <c r="BU607" s="297"/>
      <c r="BV607" s="297"/>
      <c r="BW607" s="297"/>
      <c r="BX607" s="297"/>
      <c r="DK607" s="278"/>
      <c r="DL607" s="278"/>
      <c r="DM607" s="278"/>
      <c r="DN607" s="278"/>
      <c r="DO607" s="278"/>
      <c r="DP607" s="278"/>
      <c r="DQ607" s="278"/>
      <c r="DR607" s="278"/>
      <c r="DS607" s="278"/>
    </row>
    <row r="608" ht="15.75" customHeight="1"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  <c r="AB608" s="276"/>
      <c r="AC608" s="276"/>
      <c r="AD608" s="276"/>
      <c r="AE608" s="276"/>
      <c r="AF608" s="276"/>
      <c r="AG608" s="276"/>
      <c r="AH608" s="276"/>
      <c r="AI608" s="297"/>
      <c r="AJ608" s="297"/>
      <c r="AK608" s="297"/>
      <c r="AL608" s="297"/>
      <c r="AM608" s="297"/>
      <c r="AN608" s="297"/>
      <c r="AO608" s="297"/>
      <c r="AP608" s="297"/>
      <c r="AQ608" s="297"/>
      <c r="AR608" s="297"/>
      <c r="BD608" s="297"/>
      <c r="BE608" s="297"/>
      <c r="BF608" s="297"/>
      <c r="BH608" s="297"/>
      <c r="BI608" s="297"/>
      <c r="BJ608" s="297"/>
      <c r="BK608" s="297"/>
      <c r="BL608" s="297"/>
      <c r="BM608" s="297"/>
      <c r="BN608" s="297"/>
      <c r="BO608" s="297"/>
      <c r="BP608" s="297"/>
      <c r="BR608" s="297"/>
      <c r="BS608" s="297"/>
      <c r="BT608" s="297"/>
      <c r="BU608" s="297"/>
      <c r="BV608" s="297"/>
      <c r="BW608" s="297"/>
      <c r="BX608" s="297"/>
      <c r="DK608" s="278"/>
      <c r="DL608" s="278"/>
      <c r="DM608" s="278"/>
      <c r="DN608" s="278"/>
      <c r="DO608" s="278"/>
      <c r="DP608" s="278"/>
      <c r="DQ608" s="278"/>
      <c r="DR608" s="278"/>
      <c r="DS608" s="278"/>
    </row>
    <row r="609" ht="15.75" customHeight="1"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  <c r="AB609" s="276"/>
      <c r="AC609" s="276"/>
      <c r="AD609" s="276"/>
      <c r="AE609" s="276"/>
      <c r="AF609" s="276"/>
      <c r="AG609" s="276"/>
      <c r="AH609" s="276"/>
      <c r="AI609" s="297"/>
      <c r="AJ609" s="297"/>
      <c r="AK609" s="297"/>
      <c r="AL609" s="297"/>
      <c r="AM609" s="297"/>
      <c r="AN609" s="297"/>
      <c r="AO609" s="297"/>
      <c r="AP609" s="297"/>
      <c r="AQ609" s="297"/>
      <c r="AR609" s="297"/>
      <c r="BD609" s="297"/>
      <c r="BE609" s="297"/>
      <c r="BF609" s="297"/>
      <c r="BH609" s="297"/>
      <c r="BI609" s="297"/>
      <c r="BJ609" s="297"/>
      <c r="BK609" s="297"/>
      <c r="BL609" s="297"/>
      <c r="BM609" s="297"/>
      <c r="BN609" s="297"/>
      <c r="BO609" s="297"/>
      <c r="BP609" s="297"/>
      <c r="BR609" s="297"/>
      <c r="BS609" s="297"/>
      <c r="BT609" s="297"/>
      <c r="BU609" s="297"/>
      <c r="BV609" s="297"/>
      <c r="BW609" s="297"/>
      <c r="BX609" s="297"/>
      <c r="DK609" s="278"/>
      <c r="DL609" s="278"/>
      <c r="DM609" s="278"/>
      <c r="DN609" s="278"/>
      <c r="DO609" s="278"/>
      <c r="DP609" s="278"/>
      <c r="DQ609" s="278"/>
      <c r="DR609" s="278"/>
      <c r="DS609" s="278"/>
    </row>
    <row r="610" ht="15.75" customHeight="1"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  <c r="AB610" s="276"/>
      <c r="AC610" s="276"/>
      <c r="AD610" s="276"/>
      <c r="AE610" s="276"/>
      <c r="AF610" s="276"/>
      <c r="AG610" s="276"/>
      <c r="AH610" s="276"/>
      <c r="AI610" s="297"/>
      <c r="AJ610" s="297"/>
      <c r="AK610" s="297"/>
      <c r="AL610" s="297"/>
      <c r="AM610" s="297"/>
      <c r="AN610" s="297"/>
      <c r="AO610" s="297"/>
      <c r="AP610" s="297"/>
      <c r="AQ610" s="297"/>
      <c r="AR610" s="297"/>
      <c r="BD610" s="297"/>
      <c r="BE610" s="297"/>
      <c r="BF610" s="297"/>
      <c r="BH610" s="297"/>
      <c r="BI610" s="297"/>
      <c r="BJ610" s="297"/>
      <c r="BK610" s="297"/>
      <c r="BL610" s="297"/>
      <c r="BM610" s="297"/>
      <c r="BN610" s="297"/>
      <c r="BO610" s="297"/>
      <c r="BP610" s="297"/>
      <c r="BR610" s="297"/>
      <c r="BS610" s="297"/>
      <c r="BT610" s="297"/>
      <c r="BU610" s="297"/>
      <c r="BV610" s="297"/>
      <c r="BW610" s="297"/>
      <c r="BX610" s="297"/>
      <c r="DK610" s="278"/>
      <c r="DL610" s="278"/>
      <c r="DM610" s="278"/>
      <c r="DN610" s="278"/>
      <c r="DO610" s="278"/>
      <c r="DP610" s="278"/>
      <c r="DQ610" s="278"/>
      <c r="DR610" s="278"/>
      <c r="DS610" s="278"/>
    </row>
    <row r="611" ht="15.75" customHeight="1"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  <c r="AB611" s="276"/>
      <c r="AC611" s="276"/>
      <c r="AD611" s="276"/>
      <c r="AE611" s="276"/>
      <c r="AF611" s="276"/>
      <c r="AG611" s="276"/>
      <c r="AH611" s="276"/>
      <c r="AI611" s="297"/>
      <c r="AJ611" s="297"/>
      <c r="AK611" s="297"/>
      <c r="AL611" s="297"/>
      <c r="AM611" s="297"/>
      <c r="AN611" s="297"/>
      <c r="AO611" s="297"/>
      <c r="AP611" s="297"/>
      <c r="AQ611" s="297"/>
      <c r="AR611" s="297"/>
      <c r="BD611" s="297"/>
      <c r="BE611" s="297"/>
      <c r="BF611" s="297"/>
      <c r="BH611" s="297"/>
      <c r="BI611" s="297"/>
      <c r="BJ611" s="297"/>
      <c r="BK611" s="297"/>
      <c r="BL611" s="297"/>
      <c r="BM611" s="297"/>
      <c r="BN611" s="297"/>
      <c r="BO611" s="297"/>
      <c r="BP611" s="297"/>
      <c r="BR611" s="297"/>
      <c r="BS611" s="297"/>
      <c r="BT611" s="297"/>
      <c r="BU611" s="297"/>
      <c r="BV611" s="297"/>
      <c r="BW611" s="297"/>
      <c r="BX611" s="297"/>
      <c r="DK611" s="278"/>
      <c r="DL611" s="278"/>
      <c r="DM611" s="278"/>
      <c r="DN611" s="278"/>
      <c r="DO611" s="278"/>
      <c r="DP611" s="278"/>
      <c r="DQ611" s="278"/>
      <c r="DR611" s="278"/>
      <c r="DS611" s="278"/>
    </row>
    <row r="612" ht="15.75" customHeight="1"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  <c r="AB612" s="276"/>
      <c r="AC612" s="276"/>
      <c r="AD612" s="276"/>
      <c r="AE612" s="276"/>
      <c r="AF612" s="276"/>
      <c r="AG612" s="276"/>
      <c r="AH612" s="276"/>
      <c r="AI612" s="297"/>
      <c r="AJ612" s="297"/>
      <c r="AK612" s="297"/>
      <c r="AL612" s="297"/>
      <c r="AM612" s="297"/>
      <c r="AN612" s="297"/>
      <c r="AO612" s="297"/>
      <c r="AP612" s="297"/>
      <c r="AQ612" s="297"/>
      <c r="AR612" s="297"/>
      <c r="BD612" s="297"/>
      <c r="BE612" s="297"/>
      <c r="BF612" s="297"/>
      <c r="BH612" s="297"/>
      <c r="BI612" s="297"/>
      <c r="BJ612" s="297"/>
      <c r="BK612" s="297"/>
      <c r="BL612" s="297"/>
      <c r="BM612" s="297"/>
      <c r="BN612" s="297"/>
      <c r="BO612" s="297"/>
      <c r="BP612" s="297"/>
      <c r="BR612" s="297"/>
      <c r="BS612" s="297"/>
      <c r="BT612" s="297"/>
      <c r="BU612" s="297"/>
      <c r="BV612" s="297"/>
      <c r="BW612" s="297"/>
      <c r="BX612" s="297"/>
      <c r="DK612" s="278"/>
      <c r="DL612" s="278"/>
      <c r="DM612" s="278"/>
      <c r="DN612" s="278"/>
      <c r="DO612" s="278"/>
      <c r="DP612" s="278"/>
      <c r="DQ612" s="278"/>
      <c r="DR612" s="278"/>
      <c r="DS612" s="278"/>
    </row>
    <row r="613" ht="15.75" customHeight="1"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  <c r="AB613" s="276"/>
      <c r="AC613" s="276"/>
      <c r="AD613" s="276"/>
      <c r="AE613" s="276"/>
      <c r="AF613" s="276"/>
      <c r="AG613" s="276"/>
      <c r="AH613" s="276"/>
      <c r="AI613" s="297"/>
      <c r="AJ613" s="297"/>
      <c r="AK613" s="297"/>
      <c r="AL613" s="297"/>
      <c r="AM613" s="297"/>
      <c r="AN613" s="297"/>
      <c r="AO613" s="297"/>
      <c r="AP613" s="297"/>
      <c r="AQ613" s="297"/>
      <c r="AR613" s="297"/>
      <c r="BD613" s="297"/>
      <c r="BE613" s="297"/>
      <c r="BF613" s="297"/>
      <c r="BH613" s="297"/>
      <c r="BI613" s="297"/>
      <c r="BJ613" s="297"/>
      <c r="BK613" s="297"/>
      <c r="BL613" s="297"/>
      <c r="BM613" s="297"/>
      <c r="BN613" s="297"/>
      <c r="BO613" s="297"/>
      <c r="BP613" s="297"/>
      <c r="BR613" s="297"/>
      <c r="BS613" s="297"/>
      <c r="BT613" s="297"/>
      <c r="BU613" s="297"/>
      <c r="BV613" s="297"/>
      <c r="BW613" s="297"/>
      <c r="BX613" s="297"/>
      <c r="DK613" s="278"/>
      <c r="DL613" s="278"/>
      <c r="DM613" s="278"/>
      <c r="DN613" s="278"/>
      <c r="DO613" s="278"/>
      <c r="DP613" s="278"/>
      <c r="DQ613" s="278"/>
      <c r="DR613" s="278"/>
      <c r="DS613" s="278"/>
    </row>
    <row r="614" ht="15.75" customHeight="1"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  <c r="AB614" s="276"/>
      <c r="AC614" s="276"/>
      <c r="AD614" s="276"/>
      <c r="AE614" s="276"/>
      <c r="AF614" s="276"/>
      <c r="AG614" s="276"/>
      <c r="AH614" s="276"/>
      <c r="AI614" s="297"/>
      <c r="AJ614" s="297"/>
      <c r="AK614" s="297"/>
      <c r="AL614" s="297"/>
      <c r="AM614" s="297"/>
      <c r="AN614" s="297"/>
      <c r="AO614" s="297"/>
      <c r="AP614" s="297"/>
      <c r="AQ614" s="297"/>
      <c r="AR614" s="297"/>
      <c r="BD614" s="297"/>
      <c r="BE614" s="297"/>
      <c r="BF614" s="297"/>
      <c r="BH614" s="297"/>
      <c r="BI614" s="297"/>
      <c r="BJ614" s="297"/>
      <c r="BK614" s="297"/>
      <c r="BL614" s="297"/>
      <c r="BM614" s="297"/>
      <c r="BN614" s="297"/>
      <c r="BO614" s="297"/>
      <c r="BP614" s="297"/>
      <c r="BR614" s="297"/>
      <c r="BS614" s="297"/>
      <c r="BT614" s="297"/>
      <c r="BU614" s="297"/>
      <c r="BV614" s="297"/>
      <c r="BW614" s="297"/>
      <c r="BX614" s="297"/>
      <c r="DK614" s="278"/>
      <c r="DL614" s="278"/>
      <c r="DM614" s="278"/>
      <c r="DN614" s="278"/>
      <c r="DO614" s="278"/>
      <c r="DP614" s="278"/>
      <c r="DQ614" s="278"/>
      <c r="DR614" s="278"/>
      <c r="DS614" s="278"/>
    </row>
    <row r="615" ht="15.75" customHeight="1"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  <c r="AB615" s="276"/>
      <c r="AC615" s="276"/>
      <c r="AD615" s="276"/>
      <c r="AE615" s="276"/>
      <c r="AF615" s="276"/>
      <c r="AG615" s="276"/>
      <c r="AH615" s="276"/>
      <c r="AI615" s="297"/>
      <c r="AJ615" s="297"/>
      <c r="AK615" s="297"/>
      <c r="AL615" s="297"/>
      <c r="AM615" s="297"/>
      <c r="AN615" s="297"/>
      <c r="AO615" s="297"/>
      <c r="AP615" s="297"/>
      <c r="AQ615" s="297"/>
      <c r="AR615" s="297"/>
      <c r="BD615" s="297"/>
      <c r="BE615" s="297"/>
      <c r="BF615" s="297"/>
      <c r="BH615" s="297"/>
      <c r="BI615" s="297"/>
      <c r="BJ615" s="297"/>
      <c r="BK615" s="297"/>
      <c r="BL615" s="297"/>
      <c r="BM615" s="297"/>
      <c r="BN615" s="297"/>
      <c r="BO615" s="297"/>
      <c r="BP615" s="297"/>
      <c r="BR615" s="297"/>
      <c r="BS615" s="297"/>
      <c r="BT615" s="297"/>
      <c r="BU615" s="297"/>
      <c r="BV615" s="297"/>
      <c r="BW615" s="297"/>
      <c r="BX615" s="297"/>
      <c r="DK615" s="278"/>
      <c r="DL615" s="278"/>
      <c r="DM615" s="278"/>
      <c r="DN615" s="278"/>
      <c r="DO615" s="278"/>
      <c r="DP615" s="278"/>
      <c r="DQ615" s="278"/>
      <c r="DR615" s="278"/>
      <c r="DS615" s="278"/>
    </row>
    <row r="616" ht="15.75" customHeight="1"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  <c r="AB616" s="276"/>
      <c r="AC616" s="276"/>
      <c r="AD616" s="276"/>
      <c r="AE616" s="276"/>
      <c r="AF616" s="276"/>
      <c r="AG616" s="276"/>
      <c r="AH616" s="276"/>
      <c r="AI616" s="297"/>
      <c r="AJ616" s="297"/>
      <c r="AK616" s="297"/>
      <c r="AL616" s="297"/>
      <c r="AM616" s="297"/>
      <c r="AN616" s="297"/>
      <c r="AO616" s="297"/>
      <c r="AP616" s="297"/>
      <c r="AQ616" s="297"/>
      <c r="AR616" s="297"/>
      <c r="BD616" s="297"/>
      <c r="BE616" s="297"/>
      <c r="BF616" s="297"/>
      <c r="BH616" s="297"/>
      <c r="BI616" s="297"/>
      <c r="BJ616" s="297"/>
      <c r="BK616" s="297"/>
      <c r="BL616" s="297"/>
      <c r="BM616" s="297"/>
      <c r="BN616" s="297"/>
      <c r="BO616" s="297"/>
      <c r="BP616" s="297"/>
      <c r="BR616" s="297"/>
      <c r="BS616" s="297"/>
      <c r="BT616" s="297"/>
      <c r="BU616" s="297"/>
      <c r="BV616" s="297"/>
      <c r="BW616" s="297"/>
      <c r="BX616" s="297"/>
      <c r="DK616" s="278"/>
      <c r="DL616" s="278"/>
      <c r="DM616" s="278"/>
      <c r="DN616" s="278"/>
      <c r="DO616" s="278"/>
      <c r="DP616" s="278"/>
      <c r="DQ616" s="278"/>
      <c r="DR616" s="278"/>
      <c r="DS616" s="278"/>
    </row>
    <row r="617" ht="15.75" customHeight="1"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  <c r="AB617" s="276"/>
      <c r="AC617" s="276"/>
      <c r="AD617" s="276"/>
      <c r="AE617" s="276"/>
      <c r="AF617" s="276"/>
      <c r="AG617" s="276"/>
      <c r="AH617" s="276"/>
      <c r="AI617" s="297"/>
      <c r="AJ617" s="297"/>
      <c r="AK617" s="297"/>
      <c r="AL617" s="297"/>
      <c r="AM617" s="297"/>
      <c r="AN617" s="297"/>
      <c r="AO617" s="297"/>
      <c r="AP617" s="297"/>
      <c r="AQ617" s="297"/>
      <c r="AR617" s="297"/>
      <c r="BD617" s="297"/>
      <c r="BE617" s="297"/>
      <c r="BF617" s="297"/>
      <c r="BH617" s="297"/>
      <c r="BI617" s="297"/>
      <c r="BJ617" s="297"/>
      <c r="BK617" s="297"/>
      <c r="BL617" s="297"/>
      <c r="BM617" s="297"/>
      <c r="BN617" s="297"/>
      <c r="BO617" s="297"/>
      <c r="BP617" s="297"/>
      <c r="BR617" s="297"/>
      <c r="BS617" s="297"/>
      <c r="BT617" s="297"/>
      <c r="BU617" s="297"/>
      <c r="BV617" s="297"/>
      <c r="BW617" s="297"/>
      <c r="BX617" s="297"/>
      <c r="DK617" s="278"/>
      <c r="DL617" s="278"/>
      <c r="DM617" s="278"/>
      <c r="DN617" s="278"/>
      <c r="DO617" s="278"/>
      <c r="DP617" s="278"/>
      <c r="DQ617" s="278"/>
      <c r="DR617" s="278"/>
      <c r="DS617" s="278"/>
    </row>
    <row r="618" ht="15.75" customHeight="1"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  <c r="AB618" s="276"/>
      <c r="AC618" s="276"/>
      <c r="AD618" s="276"/>
      <c r="AE618" s="276"/>
      <c r="AF618" s="276"/>
      <c r="AG618" s="276"/>
      <c r="AH618" s="276"/>
      <c r="AI618" s="297"/>
      <c r="AJ618" s="297"/>
      <c r="AK618" s="297"/>
      <c r="AL618" s="297"/>
      <c r="AM618" s="297"/>
      <c r="AN618" s="297"/>
      <c r="AO618" s="297"/>
      <c r="AP618" s="297"/>
      <c r="AQ618" s="297"/>
      <c r="AR618" s="297"/>
      <c r="BD618" s="297"/>
      <c r="BE618" s="297"/>
      <c r="BF618" s="297"/>
      <c r="BH618" s="297"/>
      <c r="BI618" s="297"/>
      <c r="BJ618" s="297"/>
      <c r="BK618" s="297"/>
      <c r="BL618" s="297"/>
      <c r="BM618" s="297"/>
      <c r="BN618" s="297"/>
      <c r="BO618" s="297"/>
      <c r="BP618" s="297"/>
      <c r="BR618" s="297"/>
      <c r="BS618" s="297"/>
      <c r="BT618" s="297"/>
      <c r="BU618" s="297"/>
      <c r="BV618" s="297"/>
      <c r="BW618" s="297"/>
      <c r="BX618" s="297"/>
      <c r="DK618" s="278"/>
      <c r="DL618" s="278"/>
      <c r="DM618" s="278"/>
      <c r="DN618" s="278"/>
      <c r="DO618" s="278"/>
      <c r="DP618" s="278"/>
      <c r="DQ618" s="278"/>
      <c r="DR618" s="278"/>
      <c r="DS618" s="278"/>
    </row>
    <row r="619" ht="15.75" customHeight="1"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  <c r="AB619" s="276"/>
      <c r="AC619" s="276"/>
      <c r="AD619" s="276"/>
      <c r="AE619" s="276"/>
      <c r="AF619" s="276"/>
      <c r="AG619" s="276"/>
      <c r="AH619" s="276"/>
      <c r="AI619" s="297"/>
      <c r="AJ619" s="297"/>
      <c r="AK619" s="297"/>
      <c r="AL619" s="297"/>
      <c r="AM619" s="297"/>
      <c r="AN619" s="297"/>
      <c r="AO619" s="297"/>
      <c r="AP619" s="297"/>
      <c r="AQ619" s="297"/>
      <c r="AR619" s="297"/>
      <c r="BD619" s="297"/>
      <c r="BE619" s="297"/>
      <c r="BF619" s="297"/>
      <c r="BH619" s="297"/>
      <c r="BI619" s="297"/>
      <c r="BJ619" s="297"/>
      <c r="BK619" s="297"/>
      <c r="BL619" s="297"/>
      <c r="BM619" s="297"/>
      <c r="BN619" s="297"/>
      <c r="BO619" s="297"/>
      <c r="BP619" s="297"/>
      <c r="BR619" s="297"/>
      <c r="BS619" s="297"/>
      <c r="BT619" s="297"/>
      <c r="BU619" s="297"/>
      <c r="BV619" s="297"/>
      <c r="BW619" s="297"/>
      <c r="BX619" s="297"/>
      <c r="DK619" s="278"/>
      <c r="DL619" s="278"/>
      <c r="DM619" s="278"/>
      <c r="DN619" s="278"/>
      <c r="DO619" s="278"/>
      <c r="DP619" s="278"/>
      <c r="DQ619" s="278"/>
      <c r="DR619" s="278"/>
      <c r="DS619" s="278"/>
    </row>
    <row r="620" ht="15.75" customHeight="1"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  <c r="AB620" s="276"/>
      <c r="AC620" s="276"/>
      <c r="AD620" s="276"/>
      <c r="AE620" s="276"/>
      <c r="AF620" s="276"/>
      <c r="AG620" s="276"/>
      <c r="AH620" s="276"/>
      <c r="AI620" s="297"/>
      <c r="AJ620" s="297"/>
      <c r="AK620" s="297"/>
      <c r="AL620" s="297"/>
      <c r="AM620" s="297"/>
      <c r="AN620" s="297"/>
      <c r="AO620" s="297"/>
      <c r="AP620" s="297"/>
      <c r="AQ620" s="297"/>
      <c r="AR620" s="297"/>
      <c r="BD620" s="297"/>
      <c r="BE620" s="297"/>
      <c r="BF620" s="297"/>
      <c r="BH620" s="297"/>
      <c r="BI620" s="297"/>
      <c r="BJ620" s="297"/>
      <c r="BK620" s="297"/>
      <c r="BL620" s="297"/>
      <c r="BM620" s="297"/>
      <c r="BN620" s="297"/>
      <c r="BO620" s="297"/>
      <c r="BP620" s="297"/>
      <c r="BR620" s="297"/>
      <c r="BS620" s="297"/>
      <c r="BT620" s="297"/>
      <c r="BU620" s="297"/>
      <c r="BV620" s="297"/>
      <c r="BW620" s="297"/>
      <c r="BX620" s="297"/>
      <c r="DK620" s="278"/>
      <c r="DL620" s="278"/>
      <c r="DM620" s="278"/>
      <c r="DN620" s="278"/>
      <c r="DO620" s="278"/>
      <c r="DP620" s="278"/>
      <c r="DQ620" s="278"/>
      <c r="DR620" s="278"/>
      <c r="DS620" s="278"/>
    </row>
    <row r="621" ht="15.75" customHeight="1"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  <c r="AB621" s="276"/>
      <c r="AC621" s="276"/>
      <c r="AD621" s="276"/>
      <c r="AE621" s="276"/>
      <c r="AF621" s="276"/>
      <c r="AG621" s="276"/>
      <c r="AH621" s="276"/>
      <c r="AI621" s="297"/>
      <c r="AJ621" s="297"/>
      <c r="AK621" s="297"/>
      <c r="AL621" s="297"/>
      <c r="AM621" s="297"/>
      <c r="AN621" s="297"/>
      <c r="AO621" s="297"/>
      <c r="AP621" s="297"/>
      <c r="AQ621" s="297"/>
      <c r="AR621" s="297"/>
      <c r="BD621" s="297"/>
      <c r="BE621" s="297"/>
      <c r="BF621" s="297"/>
      <c r="BH621" s="297"/>
      <c r="BI621" s="297"/>
      <c r="BJ621" s="297"/>
      <c r="BK621" s="297"/>
      <c r="BL621" s="297"/>
      <c r="BM621" s="297"/>
      <c r="BN621" s="297"/>
      <c r="BO621" s="297"/>
      <c r="BP621" s="297"/>
      <c r="BR621" s="297"/>
      <c r="BS621" s="297"/>
      <c r="BT621" s="297"/>
      <c r="BU621" s="297"/>
      <c r="BV621" s="297"/>
      <c r="BW621" s="297"/>
      <c r="BX621" s="297"/>
      <c r="DK621" s="278"/>
      <c r="DL621" s="278"/>
      <c r="DM621" s="278"/>
      <c r="DN621" s="278"/>
      <c r="DO621" s="278"/>
      <c r="DP621" s="278"/>
      <c r="DQ621" s="278"/>
      <c r="DR621" s="278"/>
      <c r="DS621" s="278"/>
    </row>
    <row r="622" ht="15.75" customHeight="1"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97"/>
      <c r="AJ622" s="297"/>
      <c r="AK622" s="297"/>
      <c r="AL622" s="297"/>
      <c r="AM622" s="297"/>
      <c r="AN622" s="297"/>
      <c r="AO622" s="297"/>
      <c r="AP622" s="297"/>
      <c r="AQ622" s="297"/>
      <c r="AR622" s="297"/>
      <c r="BD622" s="297"/>
      <c r="BE622" s="297"/>
      <c r="BF622" s="297"/>
      <c r="BH622" s="297"/>
      <c r="BI622" s="297"/>
      <c r="BJ622" s="297"/>
      <c r="BK622" s="297"/>
      <c r="BL622" s="297"/>
      <c r="BM622" s="297"/>
      <c r="BN622" s="297"/>
      <c r="BO622" s="297"/>
      <c r="BP622" s="297"/>
      <c r="BR622" s="297"/>
      <c r="BS622" s="297"/>
      <c r="BT622" s="297"/>
      <c r="BU622" s="297"/>
      <c r="BV622" s="297"/>
      <c r="BW622" s="297"/>
      <c r="BX622" s="297"/>
      <c r="DK622" s="278"/>
      <c r="DL622" s="278"/>
      <c r="DM622" s="278"/>
      <c r="DN622" s="278"/>
      <c r="DO622" s="278"/>
      <c r="DP622" s="278"/>
      <c r="DQ622" s="278"/>
      <c r="DR622" s="278"/>
      <c r="DS622" s="278"/>
    </row>
    <row r="623" ht="15.75" customHeight="1"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97"/>
      <c r="AJ623" s="297"/>
      <c r="AK623" s="297"/>
      <c r="AL623" s="297"/>
      <c r="AM623" s="297"/>
      <c r="AN623" s="297"/>
      <c r="AO623" s="297"/>
      <c r="AP623" s="297"/>
      <c r="AQ623" s="297"/>
      <c r="AR623" s="297"/>
      <c r="BD623" s="297"/>
      <c r="BE623" s="297"/>
      <c r="BF623" s="297"/>
      <c r="BH623" s="297"/>
      <c r="BI623" s="297"/>
      <c r="BJ623" s="297"/>
      <c r="BK623" s="297"/>
      <c r="BL623" s="297"/>
      <c r="BM623" s="297"/>
      <c r="BN623" s="297"/>
      <c r="BO623" s="297"/>
      <c r="BP623" s="297"/>
      <c r="BR623" s="297"/>
      <c r="BS623" s="297"/>
      <c r="BT623" s="297"/>
      <c r="BU623" s="297"/>
      <c r="BV623" s="297"/>
      <c r="BW623" s="297"/>
      <c r="BX623" s="297"/>
      <c r="DK623" s="278"/>
      <c r="DL623" s="278"/>
      <c r="DM623" s="278"/>
      <c r="DN623" s="278"/>
      <c r="DO623" s="278"/>
      <c r="DP623" s="278"/>
      <c r="DQ623" s="278"/>
      <c r="DR623" s="278"/>
      <c r="DS623" s="278"/>
    </row>
    <row r="624" ht="15.75" customHeight="1"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97"/>
      <c r="AJ624" s="297"/>
      <c r="AK624" s="297"/>
      <c r="AL624" s="297"/>
      <c r="AM624" s="297"/>
      <c r="AN624" s="297"/>
      <c r="AO624" s="297"/>
      <c r="AP624" s="297"/>
      <c r="AQ624" s="297"/>
      <c r="AR624" s="297"/>
      <c r="BD624" s="297"/>
      <c r="BE624" s="297"/>
      <c r="BF624" s="297"/>
      <c r="BH624" s="297"/>
      <c r="BI624" s="297"/>
      <c r="BJ624" s="297"/>
      <c r="BK624" s="297"/>
      <c r="BL624" s="297"/>
      <c r="BM624" s="297"/>
      <c r="BN624" s="297"/>
      <c r="BO624" s="297"/>
      <c r="BP624" s="297"/>
      <c r="BR624" s="297"/>
      <c r="BS624" s="297"/>
      <c r="BT624" s="297"/>
      <c r="BU624" s="297"/>
      <c r="BV624" s="297"/>
      <c r="BW624" s="297"/>
      <c r="BX624" s="297"/>
      <c r="DK624" s="278"/>
      <c r="DL624" s="278"/>
      <c r="DM624" s="278"/>
      <c r="DN624" s="278"/>
      <c r="DO624" s="278"/>
      <c r="DP624" s="278"/>
      <c r="DQ624" s="278"/>
      <c r="DR624" s="278"/>
      <c r="DS624" s="278"/>
    </row>
    <row r="625" ht="15.75" customHeight="1"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97"/>
      <c r="AJ625" s="297"/>
      <c r="AK625" s="297"/>
      <c r="AL625" s="297"/>
      <c r="AM625" s="297"/>
      <c r="AN625" s="297"/>
      <c r="AO625" s="297"/>
      <c r="AP625" s="297"/>
      <c r="AQ625" s="297"/>
      <c r="AR625" s="297"/>
      <c r="BD625" s="297"/>
      <c r="BE625" s="297"/>
      <c r="BF625" s="297"/>
      <c r="BH625" s="297"/>
      <c r="BI625" s="297"/>
      <c r="BJ625" s="297"/>
      <c r="BK625" s="297"/>
      <c r="BL625" s="297"/>
      <c r="BM625" s="297"/>
      <c r="BN625" s="297"/>
      <c r="BO625" s="297"/>
      <c r="BP625" s="297"/>
      <c r="BR625" s="297"/>
      <c r="BS625" s="297"/>
      <c r="BT625" s="297"/>
      <c r="BU625" s="297"/>
      <c r="BV625" s="297"/>
      <c r="BW625" s="297"/>
      <c r="BX625" s="297"/>
      <c r="DK625" s="278"/>
      <c r="DL625" s="278"/>
      <c r="DM625" s="278"/>
      <c r="DN625" s="278"/>
      <c r="DO625" s="278"/>
      <c r="DP625" s="278"/>
      <c r="DQ625" s="278"/>
      <c r="DR625" s="278"/>
      <c r="DS625" s="278"/>
    </row>
    <row r="626" ht="15.75" customHeight="1"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97"/>
      <c r="AJ626" s="297"/>
      <c r="AK626" s="297"/>
      <c r="AL626" s="297"/>
      <c r="AM626" s="297"/>
      <c r="AN626" s="297"/>
      <c r="AO626" s="297"/>
      <c r="AP626" s="297"/>
      <c r="AQ626" s="297"/>
      <c r="AR626" s="297"/>
      <c r="BD626" s="297"/>
      <c r="BE626" s="297"/>
      <c r="BF626" s="297"/>
      <c r="BH626" s="297"/>
      <c r="BI626" s="297"/>
      <c r="BJ626" s="297"/>
      <c r="BK626" s="297"/>
      <c r="BL626" s="297"/>
      <c r="BM626" s="297"/>
      <c r="BN626" s="297"/>
      <c r="BO626" s="297"/>
      <c r="BP626" s="297"/>
      <c r="BR626" s="297"/>
      <c r="BS626" s="297"/>
      <c r="BT626" s="297"/>
      <c r="BU626" s="297"/>
      <c r="BV626" s="297"/>
      <c r="BW626" s="297"/>
      <c r="BX626" s="297"/>
      <c r="DK626" s="278"/>
      <c r="DL626" s="278"/>
      <c r="DM626" s="278"/>
      <c r="DN626" s="278"/>
      <c r="DO626" s="278"/>
      <c r="DP626" s="278"/>
      <c r="DQ626" s="278"/>
      <c r="DR626" s="278"/>
      <c r="DS626" s="278"/>
    </row>
    <row r="627" ht="15.75" customHeight="1"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  <c r="AB627" s="276"/>
      <c r="AC627" s="276"/>
      <c r="AD627" s="276"/>
      <c r="AE627" s="276"/>
      <c r="AF627" s="276"/>
      <c r="AG627" s="276"/>
      <c r="AH627" s="276"/>
      <c r="AI627" s="297"/>
      <c r="AJ627" s="297"/>
      <c r="AK627" s="297"/>
      <c r="AL627" s="297"/>
      <c r="AM627" s="297"/>
      <c r="AN627" s="297"/>
      <c r="AO627" s="297"/>
      <c r="AP627" s="297"/>
      <c r="AQ627" s="297"/>
      <c r="AR627" s="297"/>
      <c r="BD627" s="297"/>
      <c r="BE627" s="297"/>
      <c r="BF627" s="297"/>
      <c r="BH627" s="297"/>
      <c r="BI627" s="297"/>
      <c r="BJ627" s="297"/>
      <c r="BK627" s="297"/>
      <c r="BL627" s="297"/>
      <c r="BM627" s="297"/>
      <c r="BN627" s="297"/>
      <c r="BO627" s="297"/>
      <c r="BP627" s="297"/>
      <c r="BR627" s="297"/>
      <c r="BS627" s="297"/>
      <c r="BT627" s="297"/>
      <c r="BU627" s="297"/>
      <c r="BV627" s="297"/>
      <c r="BW627" s="297"/>
      <c r="BX627" s="297"/>
      <c r="DK627" s="278"/>
      <c r="DL627" s="278"/>
      <c r="DM627" s="278"/>
      <c r="DN627" s="278"/>
      <c r="DO627" s="278"/>
      <c r="DP627" s="278"/>
      <c r="DQ627" s="278"/>
      <c r="DR627" s="278"/>
      <c r="DS627" s="278"/>
    </row>
    <row r="628" ht="15.75" customHeight="1"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  <c r="AB628" s="276"/>
      <c r="AC628" s="276"/>
      <c r="AD628" s="276"/>
      <c r="AE628" s="276"/>
      <c r="AF628" s="276"/>
      <c r="AG628" s="276"/>
      <c r="AH628" s="276"/>
      <c r="AI628" s="297"/>
      <c r="AJ628" s="297"/>
      <c r="AK628" s="297"/>
      <c r="AL628" s="297"/>
      <c r="AM628" s="297"/>
      <c r="AN628" s="297"/>
      <c r="AO628" s="297"/>
      <c r="AP628" s="297"/>
      <c r="AQ628" s="297"/>
      <c r="AR628" s="297"/>
      <c r="BD628" s="297"/>
      <c r="BE628" s="297"/>
      <c r="BF628" s="297"/>
      <c r="BH628" s="297"/>
      <c r="BI628" s="297"/>
      <c r="BJ628" s="297"/>
      <c r="BK628" s="297"/>
      <c r="BL628" s="297"/>
      <c r="BM628" s="297"/>
      <c r="BN628" s="297"/>
      <c r="BO628" s="297"/>
      <c r="BP628" s="297"/>
      <c r="BR628" s="297"/>
      <c r="BS628" s="297"/>
      <c r="BT628" s="297"/>
      <c r="BU628" s="297"/>
      <c r="BV628" s="297"/>
      <c r="BW628" s="297"/>
      <c r="BX628" s="297"/>
      <c r="DK628" s="278"/>
      <c r="DL628" s="278"/>
      <c r="DM628" s="278"/>
      <c r="DN628" s="278"/>
      <c r="DO628" s="278"/>
      <c r="DP628" s="278"/>
      <c r="DQ628" s="278"/>
      <c r="DR628" s="278"/>
      <c r="DS628" s="278"/>
    </row>
    <row r="629" ht="15.75" customHeight="1"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  <c r="AB629" s="276"/>
      <c r="AC629" s="276"/>
      <c r="AD629" s="276"/>
      <c r="AE629" s="276"/>
      <c r="AF629" s="276"/>
      <c r="AG629" s="276"/>
      <c r="AH629" s="276"/>
      <c r="AI629" s="297"/>
      <c r="AJ629" s="297"/>
      <c r="AK629" s="297"/>
      <c r="AL629" s="297"/>
      <c r="AM629" s="297"/>
      <c r="AN629" s="297"/>
      <c r="AO629" s="297"/>
      <c r="AP629" s="297"/>
      <c r="AQ629" s="297"/>
      <c r="AR629" s="297"/>
      <c r="BD629" s="297"/>
      <c r="BE629" s="297"/>
      <c r="BF629" s="297"/>
      <c r="BH629" s="297"/>
      <c r="BI629" s="297"/>
      <c r="BJ629" s="297"/>
      <c r="BK629" s="297"/>
      <c r="BL629" s="297"/>
      <c r="BM629" s="297"/>
      <c r="BN629" s="297"/>
      <c r="BO629" s="297"/>
      <c r="BP629" s="297"/>
      <c r="BR629" s="297"/>
      <c r="BS629" s="297"/>
      <c r="BT629" s="297"/>
      <c r="BU629" s="297"/>
      <c r="BV629" s="297"/>
      <c r="BW629" s="297"/>
      <c r="BX629" s="297"/>
      <c r="DK629" s="278"/>
      <c r="DL629" s="278"/>
      <c r="DM629" s="278"/>
      <c r="DN629" s="278"/>
      <c r="DO629" s="278"/>
      <c r="DP629" s="278"/>
      <c r="DQ629" s="278"/>
      <c r="DR629" s="278"/>
      <c r="DS629" s="278"/>
    </row>
    <row r="630" ht="15.75" customHeight="1"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  <c r="AB630" s="276"/>
      <c r="AC630" s="276"/>
      <c r="AD630" s="276"/>
      <c r="AE630" s="276"/>
      <c r="AF630" s="276"/>
      <c r="AG630" s="276"/>
      <c r="AH630" s="276"/>
      <c r="AI630" s="297"/>
      <c r="AJ630" s="297"/>
      <c r="AK630" s="297"/>
      <c r="AL630" s="297"/>
      <c r="AM630" s="297"/>
      <c r="AN630" s="297"/>
      <c r="AO630" s="297"/>
      <c r="AP630" s="297"/>
      <c r="AQ630" s="297"/>
      <c r="AR630" s="297"/>
      <c r="BD630" s="297"/>
      <c r="BE630" s="297"/>
      <c r="BF630" s="297"/>
      <c r="BH630" s="297"/>
      <c r="BI630" s="297"/>
      <c r="BJ630" s="297"/>
      <c r="BK630" s="297"/>
      <c r="BL630" s="297"/>
      <c r="BM630" s="297"/>
      <c r="BN630" s="297"/>
      <c r="BO630" s="297"/>
      <c r="BP630" s="297"/>
      <c r="BR630" s="297"/>
      <c r="BS630" s="297"/>
      <c r="BT630" s="297"/>
      <c r="BU630" s="297"/>
      <c r="BV630" s="297"/>
      <c r="BW630" s="297"/>
      <c r="BX630" s="297"/>
      <c r="DK630" s="278"/>
      <c r="DL630" s="278"/>
      <c r="DM630" s="278"/>
      <c r="DN630" s="278"/>
      <c r="DO630" s="278"/>
      <c r="DP630" s="278"/>
      <c r="DQ630" s="278"/>
      <c r="DR630" s="278"/>
      <c r="DS630" s="278"/>
    </row>
    <row r="631" ht="15.75" customHeight="1"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  <c r="AB631" s="276"/>
      <c r="AC631" s="276"/>
      <c r="AD631" s="276"/>
      <c r="AE631" s="276"/>
      <c r="AF631" s="276"/>
      <c r="AG631" s="276"/>
      <c r="AH631" s="276"/>
      <c r="AI631" s="297"/>
      <c r="AJ631" s="297"/>
      <c r="AK631" s="297"/>
      <c r="AL631" s="297"/>
      <c r="AM631" s="297"/>
      <c r="AN631" s="297"/>
      <c r="AO631" s="297"/>
      <c r="AP631" s="297"/>
      <c r="AQ631" s="297"/>
      <c r="AR631" s="297"/>
      <c r="BD631" s="297"/>
      <c r="BE631" s="297"/>
      <c r="BF631" s="297"/>
      <c r="BH631" s="297"/>
      <c r="BI631" s="297"/>
      <c r="BJ631" s="297"/>
      <c r="BK631" s="297"/>
      <c r="BL631" s="297"/>
      <c r="BM631" s="297"/>
      <c r="BN631" s="297"/>
      <c r="BO631" s="297"/>
      <c r="BP631" s="297"/>
      <c r="BR631" s="297"/>
      <c r="BS631" s="297"/>
      <c r="BT631" s="297"/>
      <c r="BU631" s="297"/>
      <c r="BV631" s="297"/>
      <c r="BW631" s="297"/>
      <c r="BX631" s="297"/>
      <c r="DK631" s="278"/>
      <c r="DL631" s="278"/>
      <c r="DM631" s="278"/>
      <c r="DN631" s="278"/>
      <c r="DO631" s="278"/>
      <c r="DP631" s="278"/>
      <c r="DQ631" s="278"/>
      <c r="DR631" s="278"/>
      <c r="DS631" s="278"/>
    </row>
    <row r="632" ht="15.75" customHeight="1"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  <c r="AB632" s="276"/>
      <c r="AC632" s="276"/>
      <c r="AD632" s="276"/>
      <c r="AE632" s="276"/>
      <c r="AF632" s="276"/>
      <c r="AG632" s="276"/>
      <c r="AH632" s="276"/>
      <c r="AI632" s="297"/>
      <c r="AJ632" s="297"/>
      <c r="AK632" s="297"/>
      <c r="AL632" s="297"/>
      <c r="AM632" s="297"/>
      <c r="AN632" s="297"/>
      <c r="AO632" s="297"/>
      <c r="AP632" s="297"/>
      <c r="AQ632" s="297"/>
      <c r="AR632" s="297"/>
      <c r="BD632" s="297"/>
      <c r="BE632" s="297"/>
      <c r="BF632" s="297"/>
      <c r="BH632" s="297"/>
      <c r="BI632" s="297"/>
      <c r="BJ632" s="297"/>
      <c r="BK632" s="297"/>
      <c r="BL632" s="297"/>
      <c r="BM632" s="297"/>
      <c r="BN632" s="297"/>
      <c r="BO632" s="297"/>
      <c r="BP632" s="297"/>
      <c r="BR632" s="297"/>
      <c r="BS632" s="297"/>
      <c r="BT632" s="297"/>
      <c r="BU632" s="297"/>
      <c r="BV632" s="297"/>
      <c r="BW632" s="297"/>
      <c r="BX632" s="297"/>
      <c r="DK632" s="278"/>
      <c r="DL632" s="278"/>
      <c r="DM632" s="278"/>
      <c r="DN632" s="278"/>
      <c r="DO632" s="278"/>
      <c r="DP632" s="278"/>
      <c r="DQ632" s="278"/>
      <c r="DR632" s="278"/>
      <c r="DS632" s="278"/>
    </row>
    <row r="633" ht="15.75" customHeight="1"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  <c r="AB633" s="276"/>
      <c r="AC633" s="276"/>
      <c r="AD633" s="276"/>
      <c r="AE633" s="276"/>
      <c r="AF633" s="276"/>
      <c r="AG633" s="276"/>
      <c r="AH633" s="276"/>
      <c r="AI633" s="297"/>
      <c r="AJ633" s="297"/>
      <c r="AK633" s="297"/>
      <c r="AL633" s="297"/>
      <c r="AM633" s="297"/>
      <c r="AN633" s="297"/>
      <c r="AO633" s="297"/>
      <c r="AP633" s="297"/>
      <c r="AQ633" s="297"/>
      <c r="AR633" s="297"/>
      <c r="BD633" s="297"/>
      <c r="BE633" s="297"/>
      <c r="BF633" s="297"/>
      <c r="BH633" s="297"/>
      <c r="BI633" s="297"/>
      <c r="BJ633" s="297"/>
      <c r="BK633" s="297"/>
      <c r="BL633" s="297"/>
      <c r="BM633" s="297"/>
      <c r="BN633" s="297"/>
      <c r="BO633" s="297"/>
      <c r="BP633" s="297"/>
      <c r="BR633" s="297"/>
      <c r="BS633" s="297"/>
      <c r="BT633" s="297"/>
      <c r="BU633" s="297"/>
      <c r="BV633" s="297"/>
      <c r="BW633" s="297"/>
      <c r="BX633" s="297"/>
      <c r="DK633" s="278"/>
      <c r="DL633" s="278"/>
      <c r="DM633" s="278"/>
      <c r="DN633" s="278"/>
      <c r="DO633" s="278"/>
      <c r="DP633" s="278"/>
      <c r="DQ633" s="278"/>
      <c r="DR633" s="278"/>
      <c r="DS633" s="278"/>
    </row>
    <row r="634" ht="15.75" customHeight="1"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  <c r="AB634" s="276"/>
      <c r="AC634" s="276"/>
      <c r="AD634" s="276"/>
      <c r="AE634" s="276"/>
      <c r="AF634" s="276"/>
      <c r="AG634" s="276"/>
      <c r="AH634" s="276"/>
      <c r="AI634" s="297"/>
      <c r="AJ634" s="297"/>
      <c r="AK634" s="297"/>
      <c r="AL634" s="297"/>
      <c r="AM634" s="297"/>
      <c r="AN634" s="297"/>
      <c r="AO634" s="297"/>
      <c r="AP634" s="297"/>
      <c r="AQ634" s="297"/>
      <c r="AR634" s="297"/>
      <c r="BD634" s="297"/>
      <c r="BE634" s="297"/>
      <c r="BF634" s="297"/>
      <c r="BH634" s="297"/>
      <c r="BI634" s="297"/>
      <c r="BJ634" s="297"/>
      <c r="BK634" s="297"/>
      <c r="BL634" s="297"/>
      <c r="BM634" s="297"/>
      <c r="BN634" s="297"/>
      <c r="BO634" s="297"/>
      <c r="BP634" s="297"/>
      <c r="BR634" s="297"/>
      <c r="BS634" s="297"/>
      <c r="BT634" s="297"/>
      <c r="BU634" s="297"/>
      <c r="BV634" s="297"/>
      <c r="BW634" s="297"/>
      <c r="BX634" s="297"/>
      <c r="DK634" s="278"/>
      <c r="DL634" s="278"/>
      <c r="DM634" s="278"/>
      <c r="DN634" s="278"/>
      <c r="DO634" s="278"/>
      <c r="DP634" s="278"/>
      <c r="DQ634" s="278"/>
      <c r="DR634" s="278"/>
      <c r="DS634" s="278"/>
    </row>
    <row r="635" ht="15.75" customHeight="1"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  <c r="AB635" s="276"/>
      <c r="AC635" s="276"/>
      <c r="AD635" s="276"/>
      <c r="AE635" s="276"/>
      <c r="AF635" s="276"/>
      <c r="AG635" s="276"/>
      <c r="AH635" s="276"/>
      <c r="AI635" s="297"/>
      <c r="AJ635" s="297"/>
      <c r="AK635" s="297"/>
      <c r="AL635" s="297"/>
      <c r="AM635" s="297"/>
      <c r="AN635" s="297"/>
      <c r="AO635" s="297"/>
      <c r="AP635" s="297"/>
      <c r="AQ635" s="297"/>
      <c r="AR635" s="297"/>
      <c r="BD635" s="297"/>
      <c r="BE635" s="297"/>
      <c r="BF635" s="297"/>
      <c r="BH635" s="297"/>
      <c r="BI635" s="297"/>
      <c r="BJ635" s="297"/>
      <c r="BK635" s="297"/>
      <c r="BL635" s="297"/>
      <c r="BM635" s="297"/>
      <c r="BN635" s="297"/>
      <c r="BO635" s="297"/>
      <c r="BP635" s="297"/>
      <c r="BR635" s="297"/>
      <c r="BS635" s="297"/>
      <c r="BT635" s="297"/>
      <c r="BU635" s="297"/>
      <c r="BV635" s="297"/>
      <c r="BW635" s="297"/>
      <c r="BX635" s="297"/>
      <c r="DK635" s="278"/>
      <c r="DL635" s="278"/>
      <c r="DM635" s="278"/>
      <c r="DN635" s="278"/>
      <c r="DO635" s="278"/>
      <c r="DP635" s="278"/>
      <c r="DQ635" s="278"/>
      <c r="DR635" s="278"/>
      <c r="DS635" s="278"/>
    </row>
    <row r="636" ht="15.75" customHeight="1"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  <c r="AB636" s="276"/>
      <c r="AC636" s="276"/>
      <c r="AD636" s="276"/>
      <c r="AE636" s="276"/>
      <c r="AF636" s="276"/>
      <c r="AG636" s="276"/>
      <c r="AH636" s="276"/>
      <c r="AI636" s="297"/>
      <c r="AJ636" s="297"/>
      <c r="AK636" s="297"/>
      <c r="AL636" s="297"/>
      <c r="AM636" s="297"/>
      <c r="AN636" s="297"/>
      <c r="AO636" s="297"/>
      <c r="AP636" s="297"/>
      <c r="AQ636" s="297"/>
      <c r="AR636" s="297"/>
      <c r="BD636" s="297"/>
      <c r="BE636" s="297"/>
      <c r="BF636" s="297"/>
      <c r="BH636" s="297"/>
      <c r="BI636" s="297"/>
      <c r="BJ636" s="297"/>
      <c r="BK636" s="297"/>
      <c r="BL636" s="297"/>
      <c r="BM636" s="297"/>
      <c r="BN636" s="297"/>
      <c r="BO636" s="297"/>
      <c r="BP636" s="297"/>
      <c r="BR636" s="297"/>
      <c r="BS636" s="297"/>
      <c r="BT636" s="297"/>
      <c r="BU636" s="297"/>
      <c r="BV636" s="297"/>
      <c r="BW636" s="297"/>
      <c r="BX636" s="297"/>
      <c r="DK636" s="278"/>
      <c r="DL636" s="278"/>
      <c r="DM636" s="278"/>
      <c r="DN636" s="278"/>
      <c r="DO636" s="278"/>
      <c r="DP636" s="278"/>
      <c r="DQ636" s="278"/>
      <c r="DR636" s="278"/>
      <c r="DS636" s="278"/>
    </row>
    <row r="637" ht="15.75" customHeight="1"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  <c r="AB637" s="276"/>
      <c r="AC637" s="276"/>
      <c r="AD637" s="276"/>
      <c r="AE637" s="276"/>
      <c r="AF637" s="276"/>
      <c r="AG637" s="276"/>
      <c r="AH637" s="276"/>
      <c r="AI637" s="297"/>
      <c r="AJ637" s="297"/>
      <c r="AK637" s="297"/>
      <c r="AL637" s="297"/>
      <c r="AM637" s="297"/>
      <c r="AN637" s="297"/>
      <c r="AO637" s="297"/>
      <c r="AP637" s="297"/>
      <c r="AQ637" s="297"/>
      <c r="AR637" s="297"/>
      <c r="BD637" s="297"/>
      <c r="BE637" s="297"/>
      <c r="BF637" s="297"/>
      <c r="BH637" s="297"/>
      <c r="BI637" s="297"/>
      <c r="BJ637" s="297"/>
      <c r="BK637" s="297"/>
      <c r="BL637" s="297"/>
      <c r="BM637" s="297"/>
      <c r="BN637" s="297"/>
      <c r="BO637" s="297"/>
      <c r="BP637" s="297"/>
      <c r="BR637" s="297"/>
      <c r="BS637" s="297"/>
      <c r="BT637" s="297"/>
      <c r="BU637" s="297"/>
      <c r="BV637" s="297"/>
      <c r="BW637" s="297"/>
      <c r="BX637" s="297"/>
      <c r="DK637" s="278"/>
      <c r="DL637" s="278"/>
      <c r="DM637" s="278"/>
      <c r="DN637" s="278"/>
      <c r="DO637" s="278"/>
      <c r="DP637" s="278"/>
      <c r="DQ637" s="278"/>
      <c r="DR637" s="278"/>
      <c r="DS637" s="278"/>
    </row>
    <row r="638" ht="15.75" customHeight="1"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  <c r="AB638" s="276"/>
      <c r="AC638" s="276"/>
      <c r="AD638" s="276"/>
      <c r="AE638" s="276"/>
      <c r="AF638" s="276"/>
      <c r="AG638" s="276"/>
      <c r="AH638" s="276"/>
      <c r="AI638" s="297"/>
      <c r="AJ638" s="297"/>
      <c r="AK638" s="297"/>
      <c r="AL638" s="297"/>
      <c r="AM638" s="297"/>
      <c r="AN638" s="297"/>
      <c r="AO638" s="297"/>
      <c r="AP638" s="297"/>
      <c r="AQ638" s="297"/>
      <c r="AR638" s="297"/>
      <c r="BD638" s="297"/>
      <c r="BE638" s="297"/>
      <c r="BF638" s="297"/>
      <c r="BH638" s="297"/>
      <c r="BI638" s="297"/>
      <c r="BJ638" s="297"/>
      <c r="BK638" s="297"/>
      <c r="BL638" s="297"/>
      <c r="BM638" s="297"/>
      <c r="BN638" s="297"/>
      <c r="BO638" s="297"/>
      <c r="BP638" s="297"/>
      <c r="BR638" s="297"/>
      <c r="BS638" s="297"/>
      <c r="BT638" s="297"/>
      <c r="BU638" s="297"/>
      <c r="BV638" s="297"/>
      <c r="BW638" s="297"/>
      <c r="BX638" s="297"/>
      <c r="DK638" s="278"/>
      <c r="DL638" s="278"/>
      <c r="DM638" s="278"/>
      <c r="DN638" s="278"/>
      <c r="DO638" s="278"/>
      <c r="DP638" s="278"/>
      <c r="DQ638" s="278"/>
      <c r="DR638" s="278"/>
      <c r="DS638" s="278"/>
    </row>
    <row r="639" ht="15.75" customHeight="1"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  <c r="AB639" s="276"/>
      <c r="AC639" s="276"/>
      <c r="AD639" s="276"/>
      <c r="AE639" s="276"/>
      <c r="AF639" s="276"/>
      <c r="AG639" s="276"/>
      <c r="AH639" s="276"/>
      <c r="AI639" s="297"/>
      <c r="AJ639" s="297"/>
      <c r="AK639" s="297"/>
      <c r="AL639" s="297"/>
      <c r="AM639" s="297"/>
      <c r="AN639" s="297"/>
      <c r="AO639" s="297"/>
      <c r="AP639" s="297"/>
      <c r="AQ639" s="297"/>
      <c r="AR639" s="297"/>
      <c r="BD639" s="297"/>
      <c r="BE639" s="297"/>
      <c r="BF639" s="297"/>
      <c r="BH639" s="297"/>
      <c r="BI639" s="297"/>
      <c r="BJ639" s="297"/>
      <c r="BK639" s="297"/>
      <c r="BL639" s="297"/>
      <c r="BM639" s="297"/>
      <c r="BN639" s="297"/>
      <c r="BO639" s="297"/>
      <c r="BP639" s="297"/>
      <c r="BR639" s="297"/>
      <c r="BS639" s="297"/>
      <c r="BT639" s="297"/>
      <c r="BU639" s="297"/>
      <c r="BV639" s="297"/>
      <c r="BW639" s="297"/>
      <c r="BX639" s="297"/>
      <c r="DK639" s="278"/>
      <c r="DL639" s="278"/>
      <c r="DM639" s="278"/>
      <c r="DN639" s="278"/>
      <c r="DO639" s="278"/>
      <c r="DP639" s="278"/>
      <c r="DQ639" s="278"/>
      <c r="DR639" s="278"/>
      <c r="DS639" s="278"/>
    </row>
    <row r="640" ht="15.75" customHeight="1"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  <c r="AB640" s="276"/>
      <c r="AC640" s="276"/>
      <c r="AD640" s="276"/>
      <c r="AE640" s="276"/>
      <c r="AF640" s="276"/>
      <c r="AG640" s="276"/>
      <c r="AH640" s="276"/>
      <c r="AI640" s="297"/>
      <c r="AJ640" s="297"/>
      <c r="AK640" s="297"/>
      <c r="AL640" s="297"/>
      <c r="AM640" s="297"/>
      <c r="AN640" s="297"/>
      <c r="AO640" s="297"/>
      <c r="AP640" s="297"/>
      <c r="AQ640" s="297"/>
      <c r="AR640" s="297"/>
      <c r="BD640" s="297"/>
      <c r="BE640" s="297"/>
      <c r="BF640" s="297"/>
      <c r="BH640" s="297"/>
      <c r="BI640" s="297"/>
      <c r="BJ640" s="297"/>
      <c r="BK640" s="297"/>
      <c r="BL640" s="297"/>
      <c r="BM640" s="297"/>
      <c r="BN640" s="297"/>
      <c r="BO640" s="297"/>
      <c r="BP640" s="297"/>
      <c r="BR640" s="297"/>
      <c r="BS640" s="297"/>
      <c r="BT640" s="297"/>
      <c r="BU640" s="297"/>
      <c r="BV640" s="297"/>
      <c r="BW640" s="297"/>
      <c r="BX640" s="297"/>
      <c r="DK640" s="278"/>
      <c r="DL640" s="278"/>
      <c r="DM640" s="278"/>
      <c r="DN640" s="278"/>
      <c r="DO640" s="278"/>
      <c r="DP640" s="278"/>
      <c r="DQ640" s="278"/>
      <c r="DR640" s="278"/>
      <c r="DS640" s="278"/>
    </row>
    <row r="641" ht="15.75" customHeight="1"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  <c r="AB641" s="276"/>
      <c r="AC641" s="276"/>
      <c r="AD641" s="276"/>
      <c r="AE641" s="276"/>
      <c r="AF641" s="276"/>
      <c r="AG641" s="276"/>
      <c r="AH641" s="276"/>
      <c r="AI641" s="297"/>
      <c r="AJ641" s="297"/>
      <c r="AK641" s="297"/>
      <c r="AL641" s="297"/>
      <c r="AM641" s="297"/>
      <c r="AN641" s="297"/>
      <c r="AO641" s="297"/>
      <c r="AP641" s="297"/>
      <c r="AQ641" s="297"/>
      <c r="AR641" s="297"/>
      <c r="BD641" s="297"/>
      <c r="BE641" s="297"/>
      <c r="BF641" s="297"/>
      <c r="BH641" s="297"/>
      <c r="BI641" s="297"/>
      <c r="BJ641" s="297"/>
      <c r="BK641" s="297"/>
      <c r="BL641" s="297"/>
      <c r="BM641" s="297"/>
      <c r="BN641" s="297"/>
      <c r="BO641" s="297"/>
      <c r="BP641" s="297"/>
      <c r="BR641" s="297"/>
      <c r="BS641" s="297"/>
      <c r="BT641" s="297"/>
      <c r="BU641" s="297"/>
      <c r="BV641" s="297"/>
      <c r="BW641" s="297"/>
      <c r="BX641" s="297"/>
      <c r="DK641" s="278"/>
      <c r="DL641" s="278"/>
      <c r="DM641" s="278"/>
      <c r="DN641" s="278"/>
      <c r="DO641" s="278"/>
      <c r="DP641" s="278"/>
      <c r="DQ641" s="278"/>
      <c r="DR641" s="278"/>
      <c r="DS641" s="278"/>
    </row>
    <row r="642" ht="15.75" customHeight="1"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  <c r="AB642" s="276"/>
      <c r="AC642" s="276"/>
      <c r="AD642" s="276"/>
      <c r="AE642" s="276"/>
      <c r="AF642" s="276"/>
      <c r="AG642" s="276"/>
      <c r="AH642" s="276"/>
      <c r="AI642" s="297"/>
      <c r="AJ642" s="297"/>
      <c r="AK642" s="297"/>
      <c r="AL642" s="297"/>
      <c r="AM642" s="297"/>
      <c r="AN642" s="297"/>
      <c r="AO642" s="297"/>
      <c r="AP642" s="297"/>
      <c r="AQ642" s="297"/>
      <c r="AR642" s="297"/>
      <c r="BD642" s="297"/>
      <c r="BE642" s="297"/>
      <c r="BF642" s="297"/>
      <c r="BH642" s="297"/>
      <c r="BI642" s="297"/>
      <c r="BJ642" s="297"/>
      <c r="BK642" s="297"/>
      <c r="BL642" s="297"/>
      <c r="BM642" s="297"/>
      <c r="BN642" s="297"/>
      <c r="BO642" s="297"/>
      <c r="BP642" s="297"/>
      <c r="BR642" s="297"/>
      <c r="BS642" s="297"/>
      <c r="BT642" s="297"/>
      <c r="BU642" s="297"/>
      <c r="BV642" s="297"/>
      <c r="BW642" s="297"/>
      <c r="BX642" s="297"/>
      <c r="DK642" s="278"/>
      <c r="DL642" s="278"/>
      <c r="DM642" s="278"/>
      <c r="DN642" s="278"/>
      <c r="DO642" s="278"/>
      <c r="DP642" s="278"/>
      <c r="DQ642" s="278"/>
      <c r="DR642" s="278"/>
      <c r="DS642" s="278"/>
    </row>
    <row r="643" ht="15.75" customHeight="1"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  <c r="AB643" s="276"/>
      <c r="AC643" s="276"/>
      <c r="AD643" s="276"/>
      <c r="AE643" s="276"/>
      <c r="AF643" s="276"/>
      <c r="AG643" s="276"/>
      <c r="AH643" s="276"/>
      <c r="AI643" s="297"/>
      <c r="AJ643" s="297"/>
      <c r="AK643" s="297"/>
      <c r="AL643" s="297"/>
      <c r="AM643" s="297"/>
      <c r="AN643" s="297"/>
      <c r="AO643" s="297"/>
      <c r="AP643" s="297"/>
      <c r="AQ643" s="297"/>
      <c r="AR643" s="297"/>
      <c r="BD643" s="297"/>
      <c r="BE643" s="297"/>
      <c r="BF643" s="297"/>
      <c r="BH643" s="297"/>
      <c r="BI643" s="297"/>
      <c r="BJ643" s="297"/>
      <c r="BK643" s="297"/>
      <c r="BL643" s="297"/>
      <c r="BM643" s="297"/>
      <c r="BN643" s="297"/>
      <c r="BO643" s="297"/>
      <c r="BP643" s="297"/>
      <c r="BR643" s="297"/>
      <c r="BS643" s="297"/>
      <c r="BT643" s="297"/>
      <c r="BU643" s="297"/>
      <c r="BV643" s="297"/>
      <c r="BW643" s="297"/>
      <c r="BX643" s="297"/>
      <c r="DK643" s="278"/>
      <c r="DL643" s="278"/>
      <c r="DM643" s="278"/>
      <c r="DN643" s="278"/>
      <c r="DO643" s="278"/>
      <c r="DP643" s="278"/>
      <c r="DQ643" s="278"/>
      <c r="DR643" s="278"/>
      <c r="DS643" s="278"/>
    </row>
    <row r="644" ht="15.75" customHeight="1"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  <c r="AB644" s="276"/>
      <c r="AC644" s="276"/>
      <c r="AD644" s="276"/>
      <c r="AE644" s="276"/>
      <c r="AF644" s="276"/>
      <c r="AG644" s="276"/>
      <c r="AH644" s="276"/>
      <c r="AI644" s="297"/>
      <c r="AJ644" s="297"/>
      <c r="AK644" s="297"/>
      <c r="AL644" s="297"/>
      <c r="AM644" s="297"/>
      <c r="AN644" s="297"/>
      <c r="AO644" s="297"/>
      <c r="AP644" s="297"/>
      <c r="AQ644" s="297"/>
      <c r="AR644" s="297"/>
      <c r="BD644" s="297"/>
      <c r="BE644" s="297"/>
      <c r="BF644" s="297"/>
      <c r="BH644" s="297"/>
      <c r="BI644" s="297"/>
      <c r="BJ644" s="297"/>
      <c r="BK644" s="297"/>
      <c r="BL644" s="297"/>
      <c r="BM644" s="297"/>
      <c r="BN644" s="297"/>
      <c r="BO644" s="297"/>
      <c r="BP644" s="297"/>
      <c r="BR644" s="297"/>
      <c r="BS644" s="297"/>
      <c r="BT644" s="297"/>
      <c r="BU644" s="297"/>
      <c r="BV644" s="297"/>
      <c r="BW644" s="297"/>
      <c r="BX644" s="297"/>
      <c r="DK644" s="278"/>
      <c r="DL644" s="278"/>
      <c r="DM644" s="278"/>
      <c r="DN644" s="278"/>
      <c r="DO644" s="278"/>
      <c r="DP644" s="278"/>
      <c r="DQ644" s="278"/>
      <c r="DR644" s="278"/>
      <c r="DS644" s="278"/>
    </row>
    <row r="645" ht="15.75" customHeight="1"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  <c r="AB645" s="276"/>
      <c r="AC645" s="276"/>
      <c r="AD645" s="276"/>
      <c r="AE645" s="276"/>
      <c r="AF645" s="276"/>
      <c r="AG645" s="276"/>
      <c r="AH645" s="276"/>
      <c r="AI645" s="297"/>
      <c r="AJ645" s="297"/>
      <c r="AK645" s="297"/>
      <c r="AL645" s="297"/>
      <c r="AM645" s="297"/>
      <c r="AN645" s="297"/>
      <c r="AO645" s="297"/>
      <c r="AP645" s="297"/>
      <c r="AQ645" s="297"/>
      <c r="AR645" s="297"/>
      <c r="BD645" s="297"/>
      <c r="BE645" s="297"/>
      <c r="BF645" s="297"/>
      <c r="BH645" s="297"/>
      <c r="BI645" s="297"/>
      <c r="BJ645" s="297"/>
      <c r="BK645" s="297"/>
      <c r="BL645" s="297"/>
      <c r="BM645" s="297"/>
      <c r="BN645" s="297"/>
      <c r="BO645" s="297"/>
      <c r="BP645" s="297"/>
      <c r="BR645" s="297"/>
      <c r="BS645" s="297"/>
      <c r="BT645" s="297"/>
      <c r="BU645" s="297"/>
      <c r="BV645" s="297"/>
      <c r="BW645" s="297"/>
      <c r="BX645" s="297"/>
      <c r="DK645" s="278"/>
      <c r="DL645" s="278"/>
      <c r="DM645" s="278"/>
      <c r="DN645" s="278"/>
      <c r="DO645" s="278"/>
      <c r="DP645" s="278"/>
      <c r="DQ645" s="278"/>
      <c r="DR645" s="278"/>
      <c r="DS645" s="278"/>
    </row>
    <row r="646" ht="15.75" customHeight="1"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  <c r="AB646" s="276"/>
      <c r="AC646" s="276"/>
      <c r="AD646" s="276"/>
      <c r="AE646" s="276"/>
      <c r="AF646" s="276"/>
      <c r="AG646" s="276"/>
      <c r="AH646" s="276"/>
      <c r="AI646" s="297"/>
      <c r="AJ646" s="297"/>
      <c r="AK646" s="297"/>
      <c r="AL646" s="297"/>
      <c r="AM646" s="297"/>
      <c r="AN646" s="297"/>
      <c r="AO646" s="297"/>
      <c r="AP646" s="297"/>
      <c r="AQ646" s="297"/>
      <c r="AR646" s="297"/>
      <c r="BD646" s="297"/>
      <c r="BE646" s="297"/>
      <c r="BF646" s="297"/>
      <c r="BH646" s="297"/>
      <c r="BI646" s="297"/>
      <c r="BJ646" s="297"/>
      <c r="BK646" s="297"/>
      <c r="BL646" s="297"/>
      <c r="BM646" s="297"/>
      <c r="BN646" s="297"/>
      <c r="BO646" s="297"/>
      <c r="BP646" s="297"/>
      <c r="BR646" s="297"/>
      <c r="BS646" s="297"/>
      <c r="BT646" s="297"/>
      <c r="BU646" s="297"/>
      <c r="BV646" s="297"/>
      <c r="BW646" s="297"/>
      <c r="BX646" s="297"/>
      <c r="DK646" s="278"/>
      <c r="DL646" s="278"/>
      <c r="DM646" s="278"/>
      <c r="DN646" s="278"/>
      <c r="DO646" s="278"/>
      <c r="DP646" s="278"/>
      <c r="DQ646" s="278"/>
      <c r="DR646" s="278"/>
      <c r="DS646" s="278"/>
    </row>
    <row r="647" ht="15.75" customHeight="1"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  <c r="AB647" s="276"/>
      <c r="AC647" s="276"/>
      <c r="AD647" s="276"/>
      <c r="AE647" s="276"/>
      <c r="AF647" s="276"/>
      <c r="AG647" s="276"/>
      <c r="AH647" s="276"/>
      <c r="AI647" s="297"/>
      <c r="AJ647" s="297"/>
      <c r="AK647" s="297"/>
      <c r="AL647" s="297"/>
      <c r="AM647" s="297"/>
      <c r="AN647" s="297"/>
      <c r="AO647" s="297"/>
      <c r="AP647" s="297"/>
      <c r="AQ647" s="297"/>
      <c r="AR647" s="297"/>
      <c r="BD647" s="297"/>
      <c r="BE647" s="297"/>
      <c r="BF647" s="297"/>
      <c r="BH647" s="297"/>
      <c r="BI647" s="297"/>
      <c r="BJ647" s="297"/>
      <c r="BK647" s="297"/>
      <c r="BL647" s="297"/>
      <c r="BM647" s="297"/>
      <c r="BN647" s="297"/>
      <c r="BO647" s="297"/>
      <c r="BP647" s="297"/>
      <c r="BR647" s="297"/>
      <c r="BS647" s="297"/>
      <c r="BT647" s="297"/>
      <c r="BU647" s="297"/>
      <c r="BV647" s="297"/>
      <c r="BW647" s="297"/>
      <c r="BX647" s="297"/>
      <c r="DK647" s="278"/>
      <c r="DL647" s="278"/>
      <c r="DM647" s="278"/>
      <c r="DN647" s="278"/>
      <c r="DO647" s="278"/>
      <c r="DP647" s="278"/>
      <c r="DQ647" s="278"/>
      <c r="DR647" s="278"/>
      <c r="DS647" s="278"/>
    </row>
    <row r="648" ht="15.75" customHeight="1"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  <c r="AB648" s="276"/>
      <c r="AC648" s="276"/>
      <c r="AD648" s="276"/>
      <c r="AE648" s="276"/>
      <c r="AF648" s="276"/>
      <c r="AG648" s="276"/>
      <c r="AH648" s="276"/>
      <c r="AI648" s="297"/>
      <c r="AJ648" s="297"/>
      <c r="AK648" s="297"/>
      <c r="AL648" s="297"/>
      <c r="AM648" s="297"/>
      <c r="AN648" s="297"/>
      <c r="AO648" s="297"/>
      <c r="AP648" s="297"/>
      <c r="AQ648" s="297"/>
      <c r="AR648" s="297"/>
      <c r="BD648" s="297"/>
      <c r="BE648" s="297"/>
      <c r="BF648" s="297"/>
      <c r="BH648" s="297"/>
      <c r="BI648" s="297"/>
      <c r="BJ648" s="297"/>
      <c r="BK648" s="297"/>
      <c r="BL648" s="297"/>
      <c r="BM648" s="297"/>
      <c r="BN648" s="297"/>
      <c r="BO648" s="297"/>
      <c r="BP648" s="297"/>
      <c r="BR648" s="297"/>
      <c r="BS648" s="297"/>
      <c r="BT648" s="297"/>
      <c r="BU648" s="297"/>
      <c r="BV648" s="297"/>
      <c r="BW648" s="297"/>
      <c r="BX648" s="297"/>
      <c r="DK648" s="278"/>
      <c r="DL648" s="278"/>
      <c r="DM648" s="278"/>
      <c r="DN648" s="278"/>
      <c r="DO648" s="278"/>
      <c r="DP648" s="278"/>
      <c r="DQ648" s="278"/>
      <c r="DR648" s="278"/>
      <c r="DS648" s="278"/>
    </row>
    <row r="649" ht="15.75" customHeight="1"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  <c r="AB649" s="276"/>
      <c r="AC649" s="276"/>
      <c r="AD649" s="276"/>
      <c r="AE649" s="276"/>
      <c r="AF649" s="276"/>
      <c r="AG649" s="276"/>
      <c r="AH649" s="276"/>
      <c r="AI649" s="297"/>
      <c r="AJ649" s="297"/>
      <c r="AK649" s="297"/>
      <c r="AL649" s="297"/>
      <c r="AM649" s="297"/>
      <c r="AN649" s="297"/>
      <c r="AO649" s="297"/>
      <c r="AP649" s="297"/>
      <c r="AQ649" s="297"/>
      <c r="AR649" s="297"/>
      <c r="BD649" s="297"/>
      <c r="BE649" s="297"/>
      <c r="BF649" s="297"/>
      <c r="BH649" s="297"/>
      <c r="BI649" s="297"/>
      <c r="BJ649" s="297"/>
      <c r="BK649" s="297"/>
      <c r="BL649" s="297"/>
      <c r="BM649" s="297"/>
      <c r="BN649" s="297"/>
      <c r="BO649" s="297"/>
      <c r="BP649" s="297"/>
      <c r="BR649" s="297"/>
      <c r="BS649" s="297"/>
      <c r="BT649" s="297"/>
      <c r="BU649" s="297"/>
      <c r="BV649" s="297"/>
      <c r="BW649" s="297"/>
      <c r="BX649" s="297"/>
      <c r="DK649" s="278"/>
      <c r="DL649" s="278"/>
      <c r="DM649" s="278"/>
      <c r="DN649" s="278"/>
      <c r="DO649" s="278"/>
      <c r="DP649" s="278"/>
      <c r="DQ649" s="278"/>
      <c r="DR649" s="278"/>
      <c r="DS649" s="278"/>
    </row>
    <row r="650" ht="15.75" customHeight="1"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  <c r="AB650" s="276"/>
      <c r="AC650" s="276"/>
      <c r="AD650" s="276"/>
      <c r="AE650" s="276"/>
      <c r="AF650" s="276"/>
      <c r="AG650" s="276"/>
      <c r="AH650" s="276"/>
      <c r="AI650" s="297"/>
      <c r="AJ650" s="297"/>
      <c r="AK650" s="297"/>
      <c r="AL650" s="297"/>
      <c r="AM650" s="297"/>
      <c r="AN650" s="297"/>
      <c r="AO650" s="297"/>
      <c r="AP650" s="297"/>
      <c r="AQ650" s="297"/>
      <c r="AR650" s="297"/>
      <c r="BD650" s="297"/>
      <c r="BE650" s="297"/>
      <c r="BF650" s="297"/>
      <c r="BH650" s="297"/>
      <c r="BI650" s="297"/>
      <c r="BJ650" s="297"/>
      <c r="BK650" s="297"/>
      <c r="BL650" s="297"/>
      <c r="BM650" s="297"/>
      <c r="BN650" s="297"/>
      <c r="BO650" s="297"/>
      <c r="BP650" s="297"/>
      <c r="BR650" s="297"/>
      <c r="BS650" s="297"/>
      <c r="BT650" s="297"/>
      <c r="BU650" s="297"/>
      <c r="BV650" s="297"/>
      <c r="BW650" s="297"/>
      <c r="BX650" s="297"/>
      <c r="DK650" s="278"/>
      <c r="DL650" s="278"/>
      <c r="DM650" s="278"/>
      <c r="DN650" s="278"/>
      <c r="DO650" s="278"/>
      <c r="DP650" s="278"/>
      <c r="DQ650" s="278"/>
      <c r="DR650" s="278"/>
      <c r="DS650" s="278"/>
    </row>
    <row r="651" ht="15.75" customHeight="1"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  <c r="AB651" s="276"/>
      <c r="AC651" s="276"/>
      <c r="AD651" s="276"/>
      <c r="AE651" s="276"/>
      <c r="AF651" s="276"/>
      <c r="AG651" s="276"/>
      <c r="AH651" s="276"/>
      <c r="AI651" s="297"/>
      <c r="AJ651" s="297"/>
      <c r="AK651" s="297"/>
      <c r="AL651" s="297"/>
      <c r="AM651" s="297"/>
      <c r="AN651" s="297"/>
      <c r="AO651" s="297"/>
      <c r="AP651" s="297"/>
      <c r="AQ651" s="297"/>
      <c r="AR651" s="297"/>
      <c r="BD651" s="297"/>
      <c r="BE651" s="297"/>
      <c r="BF651" s="297"/>
      <c r="BH651" s="297"/>
      <c r="BI651" s="297"/>
      <c r="BJ651" s="297"/>
      <c r="BK651" s="297"/>
      <c r="BL651" s="297"/>
      <c r="BM651" s="297"/>
      <c r="BN651" s="297"/>
      <c r="BO651" s="297"/>
      <c r="BP651" s="297"/>
      <c r="BR651" s="297"/>
      <c r="BS651" s="297"/>
      <c r="BT651" s="297"/>
      <c r="BU651" s="297"/>
      <c r="BV651" s="297"/>
      <c r="BW651" s="297"/>
      <c r="BX651" s="297"/>
      <c r="DK651" s="278"/>
      <c r="DL651" s="278"/>
      <c r="DM651" s="278"/>
      <c r="DN651" s="278"/>
      <c r="DO651" s="278"/>
      <c r="DP651" s="278"/>
      <c r="DQ651" s="278"/>
      <c r="DR651" s="278"/>
      <c r="DS651" s="278"/>
    </row>
    <row r="652" ht="15.75" customHeight="1"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  <c r="AB652" s="276"/>
      <c r="AC652" s="276"/>
      <c r="AD652" s="276"/>
      <c r="AE652" s="276"/>
      <c r="AF652" s="276"/>
      <c r="AG652" s="276"/>
      <c r="AH652" s="276"/>
      <c r="AI652" s="297"/>
      <c r="AJ652" s="297"/>
      <c r="AK652" s="297"/>
      <c r="AL652" s="297"/>
      <c r="AM652" s="297"/>
      <c r="AN652" s="297"/>
      <c r="AO652" s="297"/>
      <c r="AP652" s="297"/>
      <c r="AQ652" s="297"/>
      <c r="AR652" s="297"/>
      <c r="BD652" s="297"/>
      <c r="BE652" s="297"/>
      <c r="BF652" s="297"/>
      <c r="BH652" s="297"/>
      <c r="BI652" s="297"/>
      <c r="BJ652" s="297"/>
      <c r="BK652" s="297"/>
      <c r="BL652" s="297"/>
      <c r="BM652" s="297"/>
      <c r="BN652" s="297"/>
      <c r="BO652" s="297"/>
      <c r="BP652" s="297"/>
      <c r="BR652" s="297"/>
      <c r="BS652" s="297"/>
      <c r="BT652" s="297"/>
      <c r="BU652" s="297"/>
      <c r="BV652" s="297"/>
      <c r="BW652" s="297"/>
      <c r="BX652" s="297"/>
      <c r="DK652" s="278"/>
      <c r="DL652" s="278"/>
      <c r="DM652" s="278"/>
      <c r="DN652" s="278"/>
      <c r="DO652" s="278"/>
      <c r="DP652" s="278"/>
      <c r="DQ652" s="278"/>
      <c r="DR652" s="278"/>
      <c r="DS652" s="278"/>
    </row>
    <row r="653" ht="15.75" customHeight="1"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  <c r="AB653" s="276"/>
      <c r="AC653" s="276"/>
      <c r="AD653" s="276"/>
      <c r="AE653" s="276"/>
      <c r="AF653" s="276"/>
      <c r="AG653" s="276"/>
      <c r="AH653" s="276"/>
      <c r="AI653" s="297"/>
      <c r="AJ653" s="297"/>
      <c r="AK653" s="297"/>
      <c r="AL653" s="297"/>
      <c r="AM653" s="297"/>
      <c r="AN653" s="297"/>
      <c r="AO653" s="297"/>
      <c r="AP653" s="297"/>
      <c r="AQ653" s="297"/>
      <c r="AR653" s="297"/>
      <c r="BD653" s="297"/>
      <c r="BE653" s="297"/>
      <c r="BF653" s="297"/>
      <c r="BH653" s="297"/>
      <c r="BI653" s="297"/>
      <c r="BJ653" s="297"/>
      <c r="BK653" s="297"/>
      <c r="BL653" s="297"/>
      <c r="BM653" s="297"/>
      <c r="BN653" s="297"/>
      <c r="BO653" s="297"/>
      <c r="BP653" s="297"/>
      <c r="BR653" s="297"/>
      <c r="BS653" s="297"/>
      <c r="BT653" s="297"/>
      <c r="BU653" s="297"/>
      <c r="BV653" s="297"/>
      <c r="BW653" s="297"/>
      <c r="BX653" s="297"/>
      <c r="DK653" s="278"/>
      <c r="DL653" s="278"/>
      <c r="DM653" s="278"/>
      <c r="DN653" s="278"/>
      <c r="DO653" s="278"/>
      <c r="DP653" s="278"/>
      <c r="DQ653" s="278"/>
      <c r="DR653" s="278"/>
      <c r="DS653" s="278"/>
    </row>
    <row r="654" ht="15.75" customHeight="1"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  <c r="AB654" s="276"/>
      <c r="AC654" s="276"/>
      <c r="AD654" s="276"/>
      <c r="AE654" s="276"/>
      <c r="AF654" s="276"/>
      <c r="AG654" s="276"/>
      <c r="AH654" s="276"/>
      <c r="AI654" s="297"/>
      <c r="AJ654" s="297"/>
      <c r="AK654" s="297"/>
      <c r="AL654" s="297"/>
      <c r="AM654" s="297"/>
      <c r="AN654" s="297"/>
      <c r="AO654" s="297"/>
      <c r="AP654" s="297"/>
      <c r="AQ654" s="297"/>
      <c r="AR654" s="297"/>
      <c r="BD654" s="297"/>
      <c r="BE654" s="297"/>
      <c r="BF654" s="297"/>
      <c r="BH654" s="297"/>
      <c r="BI654" s="297"/>
      <c r="BJ654" s="297"/>
      <c r="BK654" s="297"/>
      <c r="BL654" s="297"/>
      <c r="BM654" s="297"/>
      <c r="BN654" s="297"/>
      <c r="BO654" s="297"/>
      <c r="BP654" s="297"/>
      <c r="BR654" s="297"/>
      <c r="BS654" s="297"/>
      <c r="BT654" s="297"/>
      <c r="BU654" s="297"/>
      <c r="BV654" s="297"/>
      <c r="BW654" s="297"/>
      <c r="BX654" s="297"/>
      <c r="DK654" s="278"/>
      <c r="DL654" s="278"/>
      <c r="DM654" s="278"/>
      <c r="DN654" s="278"/>
      <c r="DO654" s="278"/>
      <c r="DP654" s="278"/>
      <c r="DQ654" s="278"/>
      <c r="DR654" s="278"/>
      <c r="DS654" s="278"/>
    </row>
    <row r="655" ht="15.75" customHeight="1"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  <c r="AB655" s="276"/>
      <c r="AC655" s="276"/>
      <c r="AD655" s="276"/>
      <c r="AE655" s="276"/>
      <c r="AF655" s="276"/>
      <c r="AG655" s="276"/>
      <c r="AH655" s="276"/>
      <c r="AI655" s="297"/>
      <c r="AJ655" s="297"/>
      <c r="AK655" s="297"/>
      <c r="AL655" s="297"/>
      <c r="AM655" s="297"/>
      <c r="AN655" s="297"/>
      <c r="AO655" s="297"/>
      <c r="AP655" s="297"/>
      <c r="AQ655" s="297"/>
      <c r="AR655" s="297"/>
      <c r="BD655" s="297"/>
      <c r="BE655" s="297"/>
      <c r="BF655" s="297"/>
      <c r="BH655" s="297"/>
      <c r="BI655" s="297"/>
      <c r="BJ655" s="297"/>
      <c r="BK655" s="297"/>
      <c r="BL655" s="297"/>
      <c r="BM655" s="297"/>
      <c r="BN655" s="297"/>
      <c r="BO655" s="297"/>
      <c r="BP655" s="297"/>
      <c r="BR655" s="297"/>
      <c r="BS655" s="297"/>
      <c r="BT655" s="297"/>
      <c r="BU655" s="297"/>
      <c r="BV655" s="297"/>
      <c r="BW655" s="297"/>
      <c r="BX655" s="297"/>
      <c r="DK655" s="278"/>
      <c r="DL655" s="278"/>
      <c r="DM655" s="278"/>
      <c r="DN655" s="278"/>
      <c r="DO655" s="278"/>
      <c r="DP655" s="278"/>
      <c r="DQ655" s="278"/>
      <c r="DR655" s="278"/>
      <c r="DS655" s="278"/>
    </row>
    <row r="656" ht="15.75" customHeight="1"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  <c r="AB656" s="276"/>
      <c r="AC656" s="276"/>
      <c r="AD656" s="276"/>
      <c r="AE656" s="276"/>
      <c r="AF656" s="276"/>
      <c r="AG656" s="276"/>
      <c r="AH656" s="276"/>
      <c r="AI656" s="297"/>
      <c r="AJ656" s="297"/>
      <c r="AK656" s="297"/>
      <c r="AL656" s="297"/>
      <c r="AM656" s="297"/>
      <c r="AN656" s="297"/>
      <c r="AO656" s="297"/>
      <c r="AP656" s="297"/>
      <c r="AQ656" s="297"/>
      <c r="AR656" s="297"/>
      <c r="BD656" s="297"/>
      <c r="BE656" s="297"/>
      <c r="BF656" s="297"/>
      <c r="BH656" s="297"/>
      <c r="BI656" s="297"/>
      <c r="BJ656" s="297"/>
      <c r="BK656" s="297"/>
      <c r="BL656" s="297"/>
      <c r="BM656" s="297"/>
      <c r="BN656" s="297"/>
      <c r="BO656" s="297"/>
      <c r="BP656" s="297"/>
      <c r="BR656" s="297"/>
      <c r="BS656" s="297"/>
      <c r="BT656" s="297"/>
      <c r="BU656" s="297"/>
      <c r="BV656" s="297"/>
      <c r="BW656" s="297"/>
      <c r="BX656" s="297"/>
      <c r="DK656" s="278"/>
      <c r="DL656" s="278"/>
      <c r="DM656" s="278"/>
      <c r="DN656" s="278"/>
      <c r="DO656" s="278"/>
      <c r="DP656" s="278"/>
      <c r="DQ656" s="278"/>
      <c r="DR656" s="278"/>
      <c r="DS656" s="278"/>
    </row>
    <row r="657" ht="15.75" customHeight="1"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  <c r="AB657" s="276"/>
      <c r="AC657" s="276"/>
      <c r="AD657" s="276"/>
      <c r="AE657" s="276"/>
      <c r="AF657" s="276"/>
      <c r="AG657" s="276"/>
      <c r="AH657" s="276"/>
      <c r="AI657" s="297"/>
      <c r="AJ657" s="297"/>
      <c r="AK657" s="297"/>
      <c r="AL657" s="297"/>
      <c r="AM657" s="297"/>
      <c r="AN657" s="297"/>
      <c r="AO657" s="297"/>
      <c r="AP657" s="297"/>
      <c r="AQ657" s="297"/>
      <c r="AR657" s="297"/>
      <c r="BD657" s="297"/>
      <c r="BE657" s="297"/>
      <c r="BF657" s="297"/>
      <c r="BH657" s="297"/>
      <c r="BI657" s="297"/>
      <c r="BJ657" s="297"/>
      <c r="BK657" s="297"/>
      <c r="BL657" s="297"/>
      <c r="BM657" s="297"/>
      <c r="BN657" s="297"/>
      <c r="BO657" s="297"/>
      <c r="BP657" s="297"/>
      <c r="BR657" s="297"/>
      <c r="BS657" s="297"/>
      <c r="BT657" s="297"/>
      <c r="BU657" s="297"/>
      <c r="BV657" s="297"/>
      <c r="BW657" s="297"/>
      <c r="BX657" s="297"/>
      <c r="DK657" s="278"/>
      <c r="DL657" s="278"/>
      <c r="DM657" s="278"/>
      <c r="DN657" s="278"/>
      <c r="DO657" s="278"/>
      <c r="DP657" s="278"/>
      <c r="DQ657" s="278"/>
      <c r="DR657" s="278"/>
      <c r="DS657" s="278"/>
    </row>
    <row r="658" ht="15.75" customHeight="1"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  <c r="AB658" s="276"/>
      <c r="AC658" s="276"/>
      <c r="AD658" s="276"/>
      <c r="AE658" s="276"/>
      <c r="AF658" s="276"/>
      <c r="AG658" s="276"/>
      <c r="AH658" s="276"/>
      <c r="AI658" s="297"/>
      <c r="AJ658" s="297"/>
      <c r="AK658" s="297"/>
      <c r="AL658" s="297"/>
      <c r="AM658" s="297"/>
      <c r="AN658" s="297"/>
      <c r="AO658" s="297"/>
      <c r="AP658" s="297"/>
      <c r="AQ658" s="297"/>
      <c r="AR658" s="297"/>
      <c r="BD658" s="297"/>
      <c r="BE658" s="297"/>
      <c r="BF658" s="297"/>
      <c r="BH658" s="297"/>
      <c r="BI658" s="297"/>
      <c r="BJ658" s="297"/>
      <c r="BK658" s="297"/>
      <c r="BL658" s="297"/>
      <c r="BM658" s="297"/>
      <c r="BN658" s="297"/>
      <c r="BO658" s="297"/>
      <c r="BP658" s="297"/>
      <c r="BR658" s="297"/>
      <c r="BS658" s="297"/>
      <c r="BT658" s="297"/>
      <c r="BU658" s="297"/>
      <c r="BV658" s="297"/>
      <c r="BW658" s="297"/>
      <c r="BX658" s="297"/>
      <c r="DK658" s="278"/>
      <c r="DL658" s="278"/>
      <c r="DM658" s="278"/>
      <c r="DN658" s="278"/>
      <c r="DO658" s="278"/>
      <c r="DP658" s="278"/>
      <c r="DQ658" s="278"/>
      <c r="DR658" s="278"/>
      <c r="DS658" s="278"/>
    </row>
    <row r="659" ht="15.75" customHeight="1"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  <c r="AB659" s="276"/>
      <c r="AC659" s="276"/>
      <c r="AD659" s="276"/>
      <c r="AE659" s="276"/>
      <c r="AF659" s="276"/>
      <c r="AG659" s="276"/>
      <c r="AH659" s="276"/>
      <c r="AI659" s="297"/>
      <c r="AJ659" s="297"/>
      <c r="AK659" s="297"/>
      <c r="AL659" s="297"/>
      <c r="AM659" s="297"/>
      <c r="AN659" s="297"/>
      <c r="AO659" s="297"/>
      <c r="AP659" s="297"/>
      <c r="AQ659" s="297"/>
      <c r="AR659" s="297"/>
      <c r="BD659" s="297"/>
      <c r="BE659" s="297"/>
      <c r="BF659" s="297"/>
      <c r="BH659" s="297"/>
      <c r="BI659" s="297"/>
      <c r="BJ659" s="297"/>
      <c r="BK659" s="297"/>
      <c r="BL659" s="297"/>
      <c r="BM659" s="297"/>
      <c r="BN659" s="297"/>
      <c r="BO659" s="297"/>
      <c r="BP659" s="297"/>
      <c r="BR659" s="297"/>
      <c r="BS659" s="297"/>
      <c r="BT659" s="297"/>
      <c r="BU659" s="297"/>
      <c r="BV659" s="297"/>
      <c r="BW659" s="297"/>
      <c r="BX659" s="297"/>
      <c r="DK659" s="278"/>
      <c r="DL659" s="278"/>
      <c r="DM659" s="278"/>
      <c r="DN659" s="278"/>
      <c r="DO659" s="278"/>
      <c r="DP659" s="278"/>
      <c r="DQ659" s="278"/>
      <c r="DR659" s="278"/>
      <c r="DS659" s="278"/>
    </row>
    <row r="660" ht="15.75" customHeight="1"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  <c r="AB660" s="276"/>
      <c r="AC660" s="276"/>
      <c r="AD660" s="276"/>
      <c r="AE660" s="276"/>
      <c r="AF660" s="276"/>
      <c r="AG660" s="276"/>
      <c r="AH660" s="276"/>
      <c r="AI660" s="297"/>
      <c r="AJ660" s="297"/>
      <c r="AK660" s="297"/>
      <c r="AL660" s="297"/>
      <c r="AM660" s="297"/>
      <c r="AN660" s="297"/>
      <c r="AO660" s="297"/>
      <c r="AP660" s="297"/>
      <c r="AQ660" s="297"/>
      <c r="AR660" s="297"/>
      <c r="BD660" s="297"/>
      <c r="BE660" s="297"/>
      <c r="BF660" s="297"/>
      <c r="BH660" s="297"/>
      <c r="BI660" s="297"/>
      <c r="BJ660" s="297"/>
      <c r="BK660" s="297"/>
      <c r="BL660" s="297"/>
      <c r="BM660" s="297"/>
      <c r="BN660" s="297"/>
      <c r="BO660" s="297"/>
      <c r="BP660" s="297"/>
      <c r="BR660" s="297"/>
      <c r="BS660" s="297"/>
      <c r="BT660" s="297"/>
      <c r="BU660" s="297"/>
      <c r="BV660" s="297"/>
      <c r="BW660" s="297"/>
      <c r="BX660" s="297"/>
      <c r="DK660" s="278"/>
      <c r="DL660" s="278"/>
      <c r="DM660" s="278"/>
      <c r="DN660" s="278"/>
      <c r="DO660" s="278"/>
      <c r="DP660" s="278"/>
      <c r="DQ660" s="278"/>
      <c r="DR660" s="278"/>
      <c r="DS660" s="278"/>
    </row>
    <row r="661" ht="15.75" customHeight="1"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  <c r="AB661" s="276"/>
      <c r="AC661" s="276"/>
      <c r="AD661" s="276"/>
      <c r="AE661" s="276"/>
      <c r="AF661" s="276"/>
      <c r="AG661" s="276"/>
      <c r="AH661" s="276"/>
      <c r="AI661" s="297"/>
      <c r="AJ661" s="297"/>
      <c r="AK661" s="297"/>
      <c r="AL661" s="297"/>
      <c r="AM661" s="297"/>
      <c r="AN661" s="297"/>
      <c r="AO661" s="297"/>
      <c r="AP661" s="297"/>
      <c r="AQ661" s="297"/>
      <c r="AR661" s="297"/>
      <c r="BD661" s="297"/>
      <c r="BE661" s="297"/>
      <c r="BF661" s="297"/>
      <c r="BH661" s="297"/>
      <c r="BI661" s="297"/>
      <c r="BJ661" s="297"/>
      <c r="BK661" s="297"/>
      <c r="BL661" s="297"/>
      <c r="BM661" s="297"/>
      <c r="BN661" s="297"/>
      <c r="BO661" s="297"/>
      <c r="BP661" s="297"/>
      <c r="BR661" s="297"/>
      <c r="BS661" s="297"/>
      <c r="BT661" s="297"/>
      <c r="BU661" s="297"/>
      <c r="BV661" s="297"/>
      <c r="BW661" s="297"/>
      <c r="BX661" s="297"/>
      <c r="DK661" s="278"/>
      <c r="DL661" s="278"/>
      <c r="DM661" s="278"/>
      <c r="DN661" s="278"/>
      <c r="DO661" s="278"/>
      <c r="DP661" s="278"/>
      <c r="DQ661" s="278"/>
      <c r="DR661" s="278"/>
      <c r="DS661" s="278"/>
    </row>
    <row r="662" ht="15.75" customHeight="1"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  <c r="AB662" s="276"/>
      <c r="AC662" s="276"/>
      <c r="AD662" s="276"/>
      <c r="AE662" s="276"/>
      <c r="AF662" s="276"/>
      <c r="AG662" s="276"/>
      <c r="AH662" s="276"/>
      <c r="AI662" s="297"/>
      <c r="AJ662" s="297"/>
      <c r="AK662" s="297"/>
      <c r="AL662" s="297"/>
      <c r="AM662" s="297"/>
      <c r="AN662" s="297"/>
      <c r="AO662" s="297"/>
      <c r="AP662" s="297"/>
      <c r="AQ662" s="297"/>
      <c r="AR662" s="297"/>
      <c r="BD662" s="297"/>
      <c r="BE662" s="297"/>
      <c r="BF662" s="297"/>
      <c r="BH662" s="297"/>
      <c r="BI662" s="297"/>
      <c r="BJ662" s="297"/>
      <c r="BK662" s="297"/>
      <c r="BL662" s="297"/>
      <c r="BM662" s="297"/>
      <c r="BN662" s="297"/>
      <c r="BO662" s="297"/>
      <c r="BP662" s="297"/>
      <c r="BR662" s="297"/>
      <c r="BS662" s="297"/>
      <c r="BT662" s="297"/>
      <c r="BU662" s="297"/>
      <c r="BV662" s="297"/>
      <c r="BW662" s="297"/>
      <c r="BX662" s="297"/>
      <c r="DK662" s="278"/>
      <c r="DL662" s="278"/>
      <c r="DM662" s="278"/>
      <c r="DN662" s="278"/>
      <c r="DO662" s="278"/>
      <c r="DP662" s="278"/>
      <c r="DQ662" s="278"/>
      <c r="DR662" s="278"/>
      <c r="DS662" s="278"/>
    </row>
    <row r="663" ht="15.75" customHeight="1"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  <c r="AB663" s="276"/>
      <c r="AC663" s="276"/>
      <c r="AD663" s="276"/>
      <c r="AE663" s="276"/>
      <c r="AF663" s="276"/>
      <c r="AG663" s="276"/>
      <c r="AH663" s="276"/>
      <c r="AI663" s="297"/>
      <c r="AJ663" s="297"/>
      <c r="AK663" s="297"/>
      <c r="AL663" s="297"/>
      <c r="AM663" s="297"/>
      <c r="AN663" s="297"/>
      <c r="AO663" s="297"/>
      <c r="AP663" s="297"/>
      <c r="AQ663" s="297"/>
      <c r="AR663" s="297"/>
      <c r="BD663" s="297"/>
      <c r="BE663" s="297"/>
      <c r="BF663" s="297"/>
      <c r="BH663" s="297"/>
      <c r="BI663" s="297"/>
      <c r="BJ663" s="297"/>
      <c r="BK663" s="297"/>
      <c r="BL663" s="297"/>
      <c r="BM663" s="297"/>
      <c r="BN663" s="297"/>
      <c r="BO663" s="297"/>
      <c r="BP663" s="297"/>
      <c r="BR663" s="297"/>
      <c r="BS663" s="297"/>
      <c r="BT663" s="297"/>
      <c r="BU663" s="297"/>
      <c r="BV663" s="297"/>
      <c r="BW663" s="297"/>
      <c r="BX663" s="297"/>
      <c r="DK663" s="278"/>
      <c r="DL663" s="278"/>
      <c r="DM663" s="278"/>
      <c r="DN663" s="278"/>
      <c r="DO663" s="278"/>
      <c r="DP663" s="278"/>
      <c r="DQ663" s="278"/>
      <c r="DR663" s="278"/>
      <c r="DS663" s="278"/>
    </row>
    <row r="664" ht="15.75" customHeight="1"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  <c r="AB664" s="276"/>
      <c r="AC664" s="276"/>
      <c r="AD664" s="276"/>
      <c r="AE664" s="276"/>
      <c r="AF664" s="276"/>
      <c r="AG664" s="276"/>
      <c r="AH664" s="276"/>
      <c r="AI664" s="297"/>
      <c r="AJ664" s="297"/>
      <c r="AK664" s="297"/>
      <c r="AL664" s="297"/>
      <c r="AM664" s="297"/>
      <c r="AN664" s="297"/>
      <c r="AO664" s="297"/>
      <c r="AP664" s="297"/>
      <c r="AQ664" s="297"/>
      <c r="AR664" s="297"/>
      <c r="BD664" s="297"/>
      <c r="BE664" s="297"/>
      <c r="BF664" s="297"/>
      <c r="BH664" s="297"/>
      <c r="BI664" s="297"/>
      <c r="BJ664" s="297"/>
      <c r="BK664" s="297"/>
      <c r="BL664" s="297"/>
      <c r="BM664" s="297"/>
      <c r="BN664" s="297"/>
      <c r="BO664" s="297"/>
      <c r="BP664" s="297"/>
      <c r="BR664" s="297"/>
      <c r="BS664" s="297"/>
      <c r="BT664" s="297"/>
      <c r="BU664" s="297"/>
      <c r="BV664" s="297"/>
      <c r="BW664" s="297"/>
      <c r="BX664" s="297"/>
      <c r="DK664" s="278"/>
      <c r="DL664" s="278"/>
      <c r="DM664" s="278"/>
      <c r="DN664" s="278"/>
      <c r="DO664" s="278"/>
      <c r="DP664" s="278"/>
      <c r="DQ664" s="278"/>
      <c r="DR664" s="278"/>
      <c r="DS664" s="278"/>
    </row>
    <row r="665" ht="15.75" customHeight="1"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  <c r="AB665" s="276"/>
      <c r="AC665" s="276"/>
      <c r="AD665" s="276"/>
      <c r="AE665" s="276"/>
      <c r="AF665" s="276"/>
      <c r="AG665" s="276"/>
      <c r="AH665" s="276"/>
      <c r="AI665" s="297"/>
      <c r="AJ665" s="297"/>
      <c r="AK665" s="297"/>
      <c r="AL665" s="297"/>
      <c r="AM665" s="297"/>
      <c r="AN665" s="297"/>
      <c r="AO665" s="297"/>
      <c r="AP665" s="297"/>
      <c r="AQ665" s="297"/>
      <c r="AR665" s="297"/>
      <c r="BD665" s="297"/>
      <c r="BE665" s="297"/>
      <c r="BF665" s="297"/>
      <c r="BH665" s="297"/>
      <c r="BI665" s="297"/>
      <c r="BJ665" s="297"/>
      <c r="BK665" s="297"/>
      <c r="BL665" s="297"/>
      <c r="BM665" s="297"/>
      <c r="BN665" s="297"/>
      <c r="BO665" s="297"/>
      <c r="BP665" s="297"/>
      <c r="BR665" s="297"/>
      <c r="BS665" s="297"/>
      <c r="BT665" s="297"/>
      <c r="BU665" s="297"/>
      <c r="BV665" s="297"/>
      <c r="BW665" s="297"/>
      <c r="BX665" s="297"/>
      <c r="DK665" s="278"/>
      <c r="DL665" s="278"/>
      <c r="DM665" s="278"/>
      <c r="DN665" s="278"/>
      <c r="DO665" s="278"/>
      <c r="DP665" s="278"/>
      <c r="DQ665" s="278"/>
      <c r="DR665" s="278"/>
      <c r="DS665" s="278"/>
    </row>
    <row r="666" ht="15.75" customHeight="1"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  <c r="AB666" s="276"/>
      <c r="AC666" s="276"/>
      <c r="AD666" s="276"/>
      <c r="AE666" s="276"/>
      <c r="AF666" s="276"/>
      <c r="AG666" s="276"/>
      <c r="AH666" s="276"/>
      <c r="AI666" s="297"/>
      <c r="AJ666" s="297"/>
      <c r="AK666" s="297"/>
      <c r="AL666" s="297"/>
      <c r="AM666" s="297"/>
      <c r="AN666" s="297"/>
      <c r="AO666" s="297"/>
      <c r="AP666" s="297"/>
      <c r="AQ666" s="297"/>
      <c r="AR666" s="297"/>
      <c r="BD666" s="297"/>
      <c r="BE666" s="297"/>
      <c r="BF666" s="297"/>
      <c r="BH666" s="297"/>
      <c r="BI666" s="297"/>
      <c r="BJ666" s="297"/>
      <c r="BK666" s="297"/>
      <c r="BL666" s="297"/>
      <c r="BM666" s="297"/>
      <c r="BN666" s="297"/>
      <c r="BO666" s="297"/>
      <c r="BP666" s="297"/>
      <c r="BR666" s="297"/>
      <c r="BS666" s="297"/>
      <c r="BT666" s="297"/>
      <c r="BU666" s="297"/>
      <c r="BV666" s="297"/>
      <c r="BW666" s="297"/>
      <c r="BX666" s="297"/>
      <c r="DK666" s="278"/>
      <c r="DL666" s="278"/>
      <c r="DM666" s="278"/>
      <c r="DN666" s="278"/>
      <c r="DO666" s="278"/>
      <c r="DP666" s="278"/>
      <c r="DQ666" s="278"/>
      <c r="DR666" s="278"/>
      <c r="DS666" s="278"/>
    </row>
    <row r="667" ht="15.75" customHeight="1"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  <c r="AB667" s="276"/>
      <c r="AC667" s="276"/>
      <c r="AD667" s="276"/>
      <c r="AE667" s="276"/>
      <c r="AF667" s="276"/>
      <c r="AG667" s="276"/>
      <c r="AH667" s="276"/>
      <c r="AI667" s="297"/>
      <c r="AJ667" s="297"/>
      <c r="AK667" s="297"/>
      <c r="AL667" s="297"/>
      <c r="AM667" s="297"/>
      <c r="AN667" s="297"/>
      <c r="AO667" s="297"/>
      <c r="AP667" s="297"/>
      <c r="AQ667" s="297"/>
      <c r="AR667" s="297"/>
      <c r="BD667" s="297"/>
      <c r="BE667" s="297"/>
      <c r="BF667" s="297"/>
      <c r="BH667" s="297"/>
      <c r="BI667" s="297"/>
      <c r="BJ667" s="297"/>
      <c r="BK667" s="297"/>
      <c r="BL667" s="297"/>
      <c r="BM667" s="297"/>
      <c r="BN667" s="297"/>
      <c r="BO667" s="297"/>
      <c r="BP667" s="297"/>
      <c r="BR667" s="297"/>
      <c r="BS667" s="297"/>
      <c r="BT667" s="297"/>
      <c r="BU667" s="297"/>
      <c r="BV667" s="297"/>
      <c r="BW667" s="297"/>
      <c r="BX667" s="297"/>
      <c r="DK667" s="278"/>
      <c r="DL667" s="278"/>
      <c r="DM667" s="278"/>
      <c r="DN667" s="278"/>
      <c r="DO667" s="278"/>
      <c r="DP667" s="278"/>
      <c r="DQ667" s="278"/>
      <c r="DR667" s="278"/>
      <c r="DS667" s="278"/>
    </row>
    <row r="668" ht="15.75" customHeight="1"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  <c r="AB668" s="276"/>
      <c r="AC668" s="276"/>
      <c r="AD668" s="276"/>
      <c r="AE668" s="276"/>
      <c r="AF668" s="276"/>
      <c r="AG668" s="276"/>
      <c r="AH668" s="276"/>
      <c r="AI668" s="297"/>
      <c r="AJ668" s="297"/>
      <c r="AK668" s="297"/>
      <c r="AL668" s="297"/>
      <c r="AM668" s="297"/>
      <c r="AN668" s="297"/>
      <c r="AO668" s="297"/>
      <c r="AP668" s="297"/>
      <c r="AQ668" s="297"/>
      <c r="AR668" s="297"/>
      <c r="BD668" s="297"/>
      <c r="BE668" s="297"/>
      <c r="BF668" s="297"/>
      <c r="BH668" s="297"/>
      <c r="BI668" s="297"/>
      <c r="BJ668" s="297"/>
      <c r="BK668" s="297"/>
      <c r="BL668" s="297"/>
      <c r="BM668" s="297"/>
      <c r="BN668" s="297"/>
      <c r="BO668" s="297"/>
      <c r="BP668" s="297"/>
      <c r="BR668" s="297"/>
      <c r="BS668" s="297"/>
      <c r="BT668" s="297"/>
      <c r="BU668" s="297"/>
      <c r="BV668" s="297"/>
      <c r="BW668" s="297"/>
      <c r="BX668" s="297"/>
      <c r="DK668" s="278"/>
      <c r="DL668" s="278"/>
      <c r="DM668" s="278"/>
      <c r="DN668" s="278"/>
      <c r="DO668" s="278"/>
      <c r="DP668" s="278"/>
      <c r="DQ668" s="278"/>
      <c r="DR668" s="278"/>
      <c r="DS668" s="278"/>
    </row>
    <row r="669" ht="15.75" customHeight="1"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  <c r="AB669" s="276"/>
      <c r="AC669" s="276"/>
      <c r="AD669" s="276"/>
      <c r="AE669" s="276"/>
      <c r="AF669" s="276"/>
      <c r="AG669" s="276"/>
      <c r="AH669" s="276"/>
      <c r="AI669" s="297"/>
      <c r="AJ669" s="297"/>
      <c r="AK669" s="297"/>
      <c r="AL669" s="297"/>
      <c r="AM669" s="297"/>
      <c r="AN669" s="297"/>
      <c r="AO669" s="297"/>
      <c r="AP669" s="297"/>
      <c r="AQ669" s="297"/>
      <c r="AR669" s="297"/>
      <c r="BD669" s="297"/>
      <c r="BE669" s="297"/>
      <c r="BF669" s="297"/>
      <c r="BH669" s="297"/>
      <c r="BI669" s="297"/>
      <c r="BJ669" s="297"/>
      <c r="BK669" s="297"/>
      <c r="BL669" s="297"/>
      <c r="BM669" s="297"/>
      <c r="BN669" s="297"/>
      <c r="BO669" s="297"/>
      <c r="BP669" s="297"/>
      <c r="BR669" s="297"/>
      <c r="BS669" s="297"/>
      <c r="BT669" s="297"/>
      <c r="BU669" s="297"/>
      <c r="BV669" s="297"/>
      <c r="BW669" s="297"/>
      <c r="BX669" s="297"/>
      <c r="DK669" s="278"/>
      <c r="DL669" s="278"/>
      <c r="DM669" s="278"/>
      <c r="DN669" s="278"/>
      <c r="DO669" s="278"/>
      <c r="DP669" s="278"/>
      <c r="DQ669" s="278"/>
      <c r="DR669" s="278"/>
      <c r="DS669" s="278"/>
    </row>
    <row r="670" ht="15.75" customHeight="1"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  <c r="AB670" s="276"/>
      <c r="AC670" s="276"/>
      <c r="AD670" s="276"/>
      <c r="AE670" s="276"/>
      <c r="AF670" s="276"/>
      <c r="AG670" s="276"/>
      <c r="AH670" s="276"/>
      <c r="AI670" s="297"/>
      <c r="AJ670" s="297"/>
      <c r="AK670" s="297"/>
      <c r="AL670" s="297"/>
      <c r="AM670" s="297"/>
      <c r="AN670" s="297"/>
      <c r="AO670" s="297"/>
      <c r="AP670" s="297"/>
      <c r="AQ670" s="297"/>
      <c r="AR670" s="297"/>
      <c r="BD670" s="297"/>
      <c r="BE670" s="297"/>
      <c r="BF670" s="297"/>
      <c r="BH670" s="297"/>
      <c r="BI670" s="297"/>
      <c r="BJ670" s="297"/>
      <c r="BK670" s="297"/>
      <c r="BL670" s="297"/>
      <c r="BM670" s="297"/>
      <c r="BN670" s="297"/>
      <c r="BO670" s="297"/>
      <c r="BP670" s="297"/>
      <c r="BR670" s="297"/>
      <c r="BS670" s="297"/>
      <c r="BT670" s="297"/>
      <c r="BU670" s="297"/>
      <c r="BV670" s="297"/>
      <c r="BW670" s="297"/>
      <c r="BX670" s="297"/>
      <c r="DK670" s="278"/>
      <c r="DL670" s="278"/>
      <c r="DM670" s="278"/>
      <c r="DN670" s="278"/>
      <c r="DO670" s="278"/>
      <c r="DP670" s="278"/>
      <c r="DQ670" s="278"/>
      <c r="DR670" s="278"/>
      <c r="DS670" s="278"/>
    </row>
    <row r="671" ht="15.75" customHeight="1"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  <c r="AB671" s="276"/>
      <c r="AC671" s="276"/>
      <c r="AD671" s="276"/>
      <c r="AE671" s="276"/>
      <c r="AF671" s="276"/>
      <c r="AG671" s="276"/>
      <c r="AH671" s="276"/>
      <c r="AI671" s="297"/>
      <c r="AJ671" s="297"/>
      <c r="AK671" s="297"/>
      <c r="AL671" s="297"/>
      <c r="AM671" s="297"/>
      <c r="AN671" s="297"/>
      <c r="AO671" s="297"/>
      <c r="AP671" s="297"/>
      <c r="AQ671" s="297"/>
      <c r="AR671" s="297"/>
      <c r="BD671" s="297"/>
      <c r="BE671" s="297"/>
      <c r="BF671" s="297"/>
      <c r="BH671" s="297"/>
      <c r="BI671" s="297"/>
      <c r="BJ671" s="297"/>
      <c r="BK671" s="297"/>
      <c r="BL671" s="297"/>
      <c r="BM671" s="297"/>
      <c r="BN671" s="297"/>
      <c r="BO671" s="297"/>
      <c r="BP671" s="297"/>
      <c r="BR671" s="297"/>
      <c r="BS671" s="297"/>
      <c r="BT671" s="297"/>
      <c r="BU671" s="297"/>
      <c r="BV671" s="297"/>
      <c r="BW671" s="297"/>
      <c r="BX671" s="297"/>
      <c r="DK671" s="278"/>
      <c r="DL671" s="278"/>
      <c r="DM671" s="278"/>
      <c r="DN671" s="278"/>
      <c r="DO671" s="278"/>
      <c r="DP671" s="278"/>
      <c r="DQ671" s="278"/>
      <c r="DR671" s="278"/>
      <c r="DS671" s="278"/>
    </row>
    <row r="672" ht="15.75" customHeight="1"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  <c r="AB672" s="276"/>
      <c r="AC672" s="276"/>
      <c r="AD672" s="276"/>
      <c r="AE672" s="276"/>
      <c r="AF672" s="276"/>
      <c r="AG672" s="276"/>
      <c r="AH672" s="276"/>
      <c r="AI672" s="297"/>
      <c r="AJ672" s="297"/>
      <c r="AK672" s="297"/>
      <c r="AL672" s="297"/>
      <c r="AM672" s="297"/>
      <c r="AN672" s="297"/>
      <c r="AO672" s="297"/>
      <c r="AP672" s="297"/>
      <c r="AQ672" s="297"/>
      <c r="AR672" s="297"/>
      <c r="BD672" s="297"/>
      <c r="BE672" s="297"/>
      <c r="BF672" s="297"/>
      <c r="BH672" s="297"/>
      <c r="BI672" s="297"/>
      <c r="BJ672" s="297"/>
      <c r="BK672" s="297"/>
      <c r="BL672" s="297"/>
      <c r="BM672" s="297"/>
      <c r="BN672" s="297"/>
      <c r="BO672" s="297"/>
      <c r="BP672" s="297"/>
      <c r="BR672" s="297"/>
      <c r="BS672" s="297"/>
      <c r="BT672" s="297"/>
      <c r="BU672" s="297"/>
      <c r="BV672" s="297"/>
      <c r="BW672" s="297"/>
      <c r="BX672" s="297"/>
      <c r="DK672" s="278"/>
      <c r="DL672" s="278"/>
      <c r="DM672" s="278"/>
      <c r="DN672" s="278"/>
      <c r="DO672" s="278"/>
      <c r="DP672" s="278"/>
      <c r="DQ672" s="278"/>
      <c r="DR672" s="278"/>
      <c r="DS672" s="278"/>
    </row>
    <row r="673" ht="15.75" customHeight="1"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  <c r="AB673" s="276"/>
      <c r="AC673" s="276"/>
      <c r="AD673" s="276"/>
      <c r="AE673" s="276"/>
      <c r="AF673" s="276"/>
      <c r="AG673" s="276"/>
      <c r="AH673" s="276"/>
      <c r="AI673" s="297"/>
      <c r="AJ673" s="297"/>
      <c r="AK673" s="297"/>
      <c r="AL673" s="297"/>
      <c r="AM673" s="297"/>
      <c r="AN673" s="297"/>
      <c r="AO673" s="297"/>
      <c r="AP673" s="297"/>
      <c r="AQ673" s="297"/>
      <c r="AR673" s="297"/>
      <c r="BD673" s="297"/>
      <c r="BE673" s="297"/>
      <c r="BF673" s="297"/>
      <c r="BH673" s="297"/>
      <c r="BI673" s="297"/>
      <c r="BJ673" s="297"/>
      <c r="BK673" s="297"/>
      <c r="BL673" s="297"/>
      <c r="BM673" s="297"/>
      <c r="BN673" s="297"/>
      <c r="BO673" s="297"/>
      <c r="BP673" s="297"/>
      <c r="BR673" s="297"/>
      <c r="BS673" s="297"/>
      <c r="BT673" s="297"/>
      <c r="BU673" s="297"/>
      <c r="BV673" s="297"/>
      <c r="BW673" s="297"/>
      <c r="BX673" s="297"/>
      <c r="DK673" s="278"/>
      <c r="DL673" s="278"/>
      <c r="DM673" s="278"/>
      <c r="DN673" s="278"/>
      <c r="DO673" s="278"/>
      <c r="DP673" s="278"/>
      <c r="DQ673" s="278"/>
      <c r="DR673" s="278"/>
      <c r="DS673" s="278"/>
    </row>
    <row r="674" ht="15.75" customHeight="1"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  <c r="AB674" s="276"/>
      <c r="AC674" s="276"/>
      <c r="AD674" s="276"/>
      <c r="AE674" s="276"/>
      <c r="AF674" s="276"/>
      <c r="AG674" s="276"/>
      <c r="AH674" s="276"/>
      <c r="AI674" s="297"/>
      <c r="AJ674" s="297"/>
      <c r="AK674" s="297"/>
      <c r="AL674" s="297"/>
      <c r="AM674" s="297"/>
      <c r="AN674" s="297"/>
      <c r="AO674" s="297"/>
      <c r="AP674" s="297"/>
      <c r="AQ674" s="297"/>
      <c r="AR674" s="297"/>
      <c r="BD674" s="297"/>
      <c r="BE674" s="297"/>
      <c r="BF674" s="297"/>
      <c r="BH674" s="297"/>
      <c r="BI674" s="297"/>
      <c r="BJ674" s="297"/>
      <c r="BK674" s="297"/>
      <c r="BL674" s="297"/>
      <c r="BM674" s="297"/>
      <c r="BN674" s="297"/>
      <c r="BO674" s="297"/>
      <c r="BP674" s="297"/>
      <c r="BR674" s="297"/>
      <c r="BS674" s="297"/>
      <c r="BT674" s="297"/>
      <c r="BU674" s="297"/>
      <c r="BV674" s="297"/>
      <c r="BW674" s="297"/>
      <c r="BX674" s="297"/>
      <c r="DK674" s="278"/>
      <c r="DL674" s="278"/>
      <c r="DM674" s="278"/>
      <c r="DN674" s="278"/>
      <c r="DO674" s="278"/>
      <c r="DP674" s="278"/>
      <c r="DQ674" s="278"/>
      <c r="DR674" s="278"/>
      <c r="DS674" s="278"/>
    </row>
    <row r="675" ht="15.75" customHeight="1"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  <c r="AB675" s="276"/>
      <c r="AC675" s="276"/>
      <c r="AD675" s="276"/>
      <c r="AE675" s="276"/>
      <c r="AF675" s="276"/>
      <c r="AG675" s="276"/>
      <c r="AH675" s="276"/>
      <c r="AI675" s="297"/>
      <c r="AJ675" s="297"/>
      <c r="AK675" s="297"/>
      <c r="AL675" s="297"/>
      <c r="AM675" s="297"/>
      <c r="AN675" s="297"/>
      <c r="AO675" s="297"/>
      <c r="AP675" s="297"/>
      <c r="AQ675" s="297"/>
      <c r="AR675" s="297"/>
      <c r="BD675" s="297"/>
      <c r="BE675" s="297"/>
      <c r="BF675" s="297"/>
      <c r="BH675" s="297"/>
      <c r="BI675" s="297"/>
      <c r="BJ675" s="297"/>
      <c r="BK675" s="297"/>
      <c r="BL675" s="297"/>
      <c r="BM675" s="297"/>
      <c r="BN675" s="297"/>
      <c r="BO675" s="297"/>
      <c r="BP675" s="297"/>
      <c r="BR675" s="297"/>
      <c r="BS675" s="297"/>
      <c r="BT675" s="297"/>
      <c r="BU675" s="297"/>
      <c r="BV675" s="297"/>
      <c r="BW675" s="297"/>
      <c r="BX675" s="297"/>
      <c r="DK675" s="278"/>
      <c r="DL675" s="278"/>
      <c r="DM675" s="278"/>
      <c r="DN675" s="278"/>
      <c r="DO675" s="278"/>
      <c r="DP675" s="278"/>
      <c r="DQ675" s="278"/>
      <c r="DR675" s="278"/>
      <c r="DS675" s="278"/>
    </row>
    <row r="676" ht="15.75" customHeight="1"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  <c r="AB676" s="276"/>
      <c r="AC676" s="276"/>
      <c r="AD676" s="276"/>
      <c r="AE676" s="276"/>
      <c r="AF676" s="276"/>
      <c r="AG676" s="276"/>
      <c r="AH676" s="276"/>
      <c r="AI676" s="297"/>
      <c r="AJ676" s="297"/>
      <c r="AK676" s="297"/>
      <c r="AL676" s="297"/>
      <c r="AM676" s="297"/>
      <c r="AN676" s="297"/>
      <c r="AO676" s="297"/>
      <c r="AP676" s="297"/>
      <c r="AQ676" s="297"/>
      <c r="AR676" s="297"/>
      <c r="BD676" s="297"/>
      <c r="BE676" s="297"/>
      <c r="BF676" s="297"/>
      <c r="BH676" s="297"/>
      <c r="BI676" s="297"/>
      <c r="BJ676" s="297"/>
      <c r="BK676" s="297"/>
      <c r="BL676" s="297"/>
      <c r="BM676" s="297"/>
      <c r="BN676" s="297"/>
      <c r="BO676" s="297"/>
      <c r="BP676" s="297"/>
      <c r="BR676" s="297"/>
      <c r="BS676" s="297"/>
      <c r="BT676" s="297"/>
      <c r="BU676" s="297"/>
      <c r="BV676" s="297"/>
      <c r="BW676" s="297"/>
      <c r="BX676" s="297"/>
      <c r="DK676" s="278"/>
      <c r="DL676" s="278"/>
      <c r="DM676" s="278"/>
      <c r="DN676" s="278"/>
      <c r="DO676" s="278"/>
      <c r="DP676" s="278"/>
      <c r="DQ676" s="278"/>
      <c r="DR676" s="278"/>
      <c r="DS676" s="278"/>
    </row>
    <row r="677" ht="15.75" customHeight="1"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  <c r="AB677" s="276"/>
      <c r="AC677" s="276"/>
      <c r="AD677" s="276"/>
      <c r="AE677" s="276"/>
      <c r="AF677" s="276"/>
      <c r="AG677" s="276"/>
      <c r="AH677" s="276"/>
      <c r="AI677" s="297"/>
      <c r="AJ677" s="297"/>
      <c r="AK677" s="297"/>
      <c r="AL677" s="297"/>
      <c r="AM677" s="297"/>
      <c r="AN677" s="297"/>
      <c r="AO677" s="297"/>
      <c r="AP677" s="297"/>
      <c r="AQ677" s="297"/>
      <c r="AR677" s="297"/>
      <c r="BD677" s="297"/>
      <c r="BE677" s="297"/>
      <c r="BF677" s="297"/>
      <c r="BH677" s="297"/>
      <c r="BI677" s="297"/>
      <c r="BJ677" s="297"/>
      <c r="BK677" s="297"/>
      <c r="BL677" s="297"/>
      <c r="BM677" s="297"/>
      <c r="BN677" s="297"/>
      <c r="BO677" s="297"/>
      <c r="BP677" s="297"/>
      <c r="BR677" s="297"/>
      <c r="BS677" s="297"/>
      <c r="BT677" s="297"/>
      <c r="BU677" s="297"/>
      <c r="BV677" s="297"/>
      <c r="BW677" s="297"/>
      <c r="BX677" s="297"/>
      <c r="DK677" s="278"/>
      <c r="DL677" s="278"/>
      <c r="DM677" s="278"/>
      <c r="DN677" s="278"/>
      <c r="DO677" s="278"/>
      <c r="DP677" s="278"/>
      <c r="DQ677" s="278"/>
      <c r="DR677" s="278"/>
      <c r="DS677" s="278"/>
    </row>
    <row r="678" ht="15.75" customHeight="1"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97"/>
      <c r="AJ678" s="297"/>
      <c r="AK678" s="297"/>
      <c r="AL678" s="297"/>
      <c r="AM678" s="297"/>
      <c r="AN678" s="297"/>
      <c r="AO678" s="297"/>
      <c r="AP678" s="297"/>
      <c r="AQ678" s="297"/>
      <c r="AR678" s="297"/>
      <c r="BD678" s="297"/>
      <c r="BE678" s="297"/>
      <c r="BF678" s="297"/>
      <c r="BH678" s="297"/>
      <c r="BI678" s="297"/>
      <c r="BJ678" s="297"/>
      <c r="BK678" s="297"/>
      <c r="BL678" s="297"/>
      <c r="BM678" s="297"/>
      <c r="BN678" s="297"/>
      <c r="BO678" s="297"/>
      <c r="BP678" s="297"/>
      <c r="BR678" s="297"/>
      <c r="BS678" s="297"/>
      <c r="BT678" s="297"/>
      <c r="BU678" s="297"/>
      <c r="BV678" s="297"/>
      <c r="BW678" s="297"/>
      <c r="BX678" s="297"/>
      <c r="DK678" s="278"/>
      <c r="DL678" s="278"/>
      <c r="DM678" s="278"/>
      <c r="DN678" s="278"/>
      <c r="DO678" s="278"/>
      <c r="DP678" s="278"/>
      <c r="DQ678" s="278"/>
      <c r="DR678" s="278"/>
      <c r="DS678" s="278"/>
    </row>
    <row r="679" ht="15.75" customHeight="1"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97"/>
      <c r="AJ679" s="297"/>
      <c r="AK679" s="297"/>
      <c r="AL679" s="297"/>
      <c r="AM679" s="297"/>
      <c r="AN679" s="297"/>
      <c r="AO679" s="297"/>
      <c r="AP679" s="297"/>
      <c r="AQ679" s="297"/>
      <c r="AR679" s="297"/>
      <c r="BD679" s="297"/>
      <c r="BE679" s="297"/>
      <c r="BF679" s="297"/>
      <c r="BH679" s="297"/>
      <c r="BI679" s="297"/>
      <c r="BJ679" s="297"/>
      <c r="BK679" s="297"/>
      <c r="BL679" s="297"/>
      <c r="BM679" s="297"/>
      <c r="BN679" s="297"/>
      <c r="BO679" s="297"/>
      <c r="BP679" s="297"/>
      <c r="BR679" s="297"/>
      <c r="BS679" s="297"/>
      <c r="BT679" s="297"/>
      <c r="BU679" s="297"/>
      <c r="BV679" s="297"/>
      <c r="BW679" s="297"/>
      <c r="BX679" s="297"/>
      <c r="DK679" s="278"/>
      <c r="DL679" s="278"/>
      <c r="DM679" s="278"/>
      <c r="DN679" s="278"/>
      <c r="DO679" s="278"/>
      <c r="DP679" s="278"/>
      <c r="DQ679" s="278"/>
      <c r="DR679" s="278"/>
      <c r="DS679" s="278"/>
    </row>
    <row r="680" ht="15.75" customHeight="1"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97"/>
      <c r="AJ680" s="297"/>
      <c r="AK680" s="297"/>
      <c r="AL680" s="297"/>
      <c r="AM680" s="297"/>
      <c r="AN680" s="297"/>
      <c r="AO680" s="297"/>
      <c r="AP680" s="297"/>
      <c r="AQ680" s="297"/>
      <c r="AR680" s="297"/>
      <c r="BD680" s="297"/>
      <c r="BE680" s="297"/>
      <c r="BF680" s="297"/>
      <c r="BH680" s="297"/>
      <c r="BI680" s="297"/>
      <c r="BJ680" s="297"/>
      <c r="BK680" s="297"/>
      <c r="BL680" s="297"/>
      <c r="BM680" s="297"/>
      <c r="BN680" s="297"/>
      <c r="BO680" s="297"/>
      <c r="BP680" s="297"/>
      <c r="BR680" s="297"/>
      <c r="BS680" s="297"/>
      <c r="BT680" s="297"/>
      <c r="BU680" s="297"/>
      <c r="BV680" s="297"/>
      <c r="BW680" s="297"/>
      <c r="BX680" s="297"/>
      <c r="DK680" s="278"/>
      <c r="DL680" s="278"/>
      <c r="DM680" s="278"/>
      <c r="DN680" s="278"/>
      <c r="DO680" s="278"/>
      <c r="DP680" s="278"/>
      <c r="DQ680" s="278"/>
      <c r="DR680" s="278"/>
      <c r="DS680" s="278"/>
    </row>
    <row r="681" ht="15.75" customHeight="1"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97"/>
      <c r="AJ681" s="297"/>
      <c r="AK681" s="297"/>
      <c r="AL681" s="297"/>
      <c r="AM681" s="297"/>
      <c r="AN681" s="297"/>
      <c r="AO681" s="297"/>
      <c r="AP681" s="297"/>
      <c r="AQ681" s="297"/>
      <c r="AR681" s="297"/>
      <c r="BD681" s="297"/>
      <c r="BE681" s="297"/>
      <c r="BF681" s="297"/>
      <c r="BH681" s="297"/>
      <c r="BI681" s="297"/>
      <c r="BJ681" s="297"/>
      <c r="BK681" s="297"/>
      <c r="BL681" s="297"/>
      <c r="BM681" s="297"/>
      <c r="BN681" s="297"/>
      <c r="BO681" s="297"/>
      <c r="BP681" s="297"/>
      <c r="BR681" s="297"/>
      <c r="BS681" s="297"/>
      <c r="BT681" s="297"/>
      <c r="BU681" s="297"/>
      <c r="BV681" s="297"/>
      <c r="BW681" s="297"/>
      <c r="BX681" s="297"/>
      <c r="DK681" s="278"/>
      <c r="DL681" s="278"/>
      <c r="DM681" s="278"/>
      <c r="DN681" s="278"/>
      <c r="DO681" s="278"/>
      <c r="DP681" s="278"/>
      <c r="DQ681" s="278"/>
      <c r="DR681" s="278"/>
      <c r="DS681" s="278"/>
    </row>
    <row r="682" ht="15.75" customHeight="1"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97"/>
      <c r="AJ682" s="297"/>
      <c r="AK682" s="297"/>
      <c r="AL682" s="297"/>
      <c r="AM682" s="297"/>
      <c r="AN682" s="297"/>
      <c r="AO682" s="297"/>
      <c r="AP682" s="297"/>
      <c r="AQ682" s="297"/>
      <c r="AR682" s="297"/>
      <c r="BD682" s="297"/>
      <c r="BE682" s="297"/>
      <c r="BF682" s="297"/>
      <c r="BH682" s="297"/>
      <c r="BI682" s="297"/>
      <c r="BJ682" s="297"/>
      <c r="BK682" s="297"/>
      <c r="BL682" s="297"/>
      <c r="BM682" s="297"/>
      <c r="BN682" s="297"/>
      <c r="BO682" s="297"/>
      <c r="BP682" s="297"/>
      <c r="BR682" s="297"/>
      <c r="BS682" s="297"/>
      <c r="BT682" s="297"/>
      <c r="BU682" s="297"/>
      <c r="BV682" s="297"/>
      <c r="BW682" s="297"/>
      <c r="BX682" s="297"/>
      <c r="DK682" s="278"/>
      <c r="DL682" s="278"/>
      <c r="DM682" s="278"/>
      <c r="DN682" s="278"/>
      <c r="DO682" s="278"/>
      <c r="DP682" s="278"/>
      <c r="DQ682" s="278"/>
      <c r="DR682" s="278"/>
      <c r="DS682" s="278"/>
    </row>
    <row r="683" ht="15.75" customHeight="1"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  <c r="AB683" s="276"/>
      <c r="AC683" s="276"/>
      <c r="AD683" s="276"/>
      <c r="AE683" s="276"/>
      <c r="AF683" s="276"/>
      <c r="AG683" s="276"/>
      <c r="AH683" s="276"/>
      <c r="AI683" s="297"/>
      <c r="AJ683" s="297"/>
      <c r="AK683" s="297"/>
      <c r="AL683" s="297"/>
      <c r="AM683" s="297"/>
      <c r="AN683" s="297"/>
      <c r="AO683" s="297"/>
      <c r="AP683" s="297"/>
      <c r="AQ683" s="297"/>
      <c r="AR683" s="297"/>
      <c r="BD683" s="297"/>
      <c r="BE683" s="297"/>
      <c r="BF683" s="297"/>
      <c r="BH683" s="297"/>
      <c r="BI683" s="297"/>
      <c r="BJ683" s="297"/>
      <c r="BK683" s="297"/>
      <c r="BL683" s="297"/>
      <c r="BM683" s="297"/>
      <c r="BN683" s="297"/>
      <c r="BO683" s="297"/>
      <c r="BP683" s="297"/>
      <c r="BR683" s="297"/>
      <c r="BS683" s="297"/>
      <c r="BT683" s="297"/>
      <c r="BU683" s="297"/>
      <c r="BV683" s="297"/>
      <c r="BW683" s="297"/>
      <c r="BX683" s="297"/>
      <c r="DK683" s="278"/>
      <c r="DL683" s="278"/>
      <c r="DM683" s="278"/>
      <c r="DN683" s="278"/>
      <c r="DO683" s="278"/>
      <c r="DP683" s="278"/>
      <c r="DQ683" s="278"/>
      <c r="DR683" s="278"/>
      <c r="DS683" s="278"/>
    </row>
    <row r="684" ht="15.75" customHeight="1"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  <c r="AB684" s="276"/>
      <c r="AC684" s="276"/>
      <c r="AD684" s="276"/>
      <c r="AE684" s="276"/>
      <c r="AF684" s="276"/>
      <c r="AG684" s="276"/>
      <c r="AH684" s="276"/>
      <c r="AI684" s="297"/>
      <c r="AJ684" s="297"/>
      <c r="AK684" s="297"/>
      <c r="AL684" s="297"/>
      <c r="AM684" s="297"/>
      <c r="AN684" s="297"/>
      <c r="AO684" s="297"/>
      <c r="AP684" s="297"/>
      <c r="AQ684" s="297"/>
      <c r="AR684" s="297"/>
      <c r="BD684" s="297"/>
      <c r="BE684" s="297"/>
      <c r="BF684" s="297"/>
      <c r="BH684" s="297"/>
      <c r="BI684" s="297"/>
      <c r="BJ684" s="297"/>
      <c r="BK684" s="297"/>
      <c r="BL684" s="297"/>
      <c r="BM684" s="297"/>
      <c r="BN684" s="297"/>
      <c r="BO684" s="297"/>
      <c r="BP684" s="297"/>
      <c r="BR684" s="297"/>
      <c r="BS684" s="297"/>
      <c r="BT684" s="297"/>
      <c r="BU684" s="297"/>
      <c r="BV684" s="297"/>
      <c r="BW684" s="297"/>
      <c r="BX684" s="297"/>
      <c r="DK684" s="278"/>
      <c r="DL684" s="278"/>
      <c r="DM684" s="278"/>
      <c r="DN684" s="278"/>
      <c r="DO684" s="278"/>
      <c r="DP684" s="278"/>
      <c r="DQ684" s="278"/>
      <c r="DR684" s="278"/>
      <c r="DS684" s="278"/>
    </row>
    <row r="685" ht="15.75" customHeight="1"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  <c r="AB685" s="276"/>
      <c r="AC685" s="276"/>
      <c r="AD685" s="276"/>
      <c r="AE685" s="276"/>
      <c r="AF685" s="276"/>
      <c r="AG685" s="276"/>
      <c r="AH685" s="276"/>
      <c r="AI685" s="297"/>
      <c r="AJ685" s="297"/>
      <c r="AK685" s="297"/>
      <c r="AL685" s="297"/>
      <c r="AM685" s="297"/>
      <c r="AN685" s="297"/>
      <c r="AO685" s="297"/>
      <c r="AP685" s="297"/>
      <c r="AQ685" s="297"/>
      <c r="AR685" s="297"/>
      <c r="BD685" s="297"/>
      <c r="BE685" s="297"/>
      <c r="BF685" s="297"/>
      <c r="BH685" s="297"/>
      <c r="BI685" s="297"/>
      <c r="BJ685" s="297"/>
      <c r="BK685" s="297"/>
      <c r="BL685" s="297"/>
      <c r="BM685" s="297"/>
      <c r="BN685" s="297"/>
      <c r="BO685" s="297"/>
      <c r="BP685" s="297"/>
      <c r="BR685" s="297"/>
      <c r="BS685" s="297"/>
      <c r="BT685" s="297"/>
      <c r="BU685" s="297"/>
      <c r="BV685" s="297"/>
      <c r="BW685" s="297"/>
      <c r="BX685" s="297"/>
      <c r="DK685" s="278"/>
      <c r="DL685" s="278"/>
      <c r="DM685" s="278"/>
      <c r="DN685" s="278"/>
      <c r="DO685" s="278"/>
      <c r="DP685" s="278"/>
      <c r="DQ685" s="278"/>
      <c r="DR685" s="278"/>
      <c r="DS685" s="278"/>
    </row>
    <row r="686" ht="15.75" customHeight="1"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  <c r="AB686" s="276"/>
      <c r="AC686" s="276"/>
      <c r="AD686" s="276"/>
      <c r="AE686" s="276"/>
      <c r="AF686" s="276"/>
      <c r="AG686" s="276"/>
      <c r="AH686" s="276"/>
      <c r="AI686" s="297"/>
      <c r="AJ686" s="297"/>
      <c r="AK686" s="297"/>
      <c r="AL686" s="297"/>
      <c r="AM686" s="297"/>
      <c r="AN686" s="297"/>
      <c r="AO686" s="297"/>
      <c r="AP686" s="297"/>
      <c r="AQ686" s="297"/>
      <c r="AR686" s="297"/>
      <c r="BD686" s="297"/>
      <c r="BE686" s="297"/>
      <c r="BF686" s="297"/>
      <c r="BH686" s="297"/>
      <c r="BI686" s="297"/>
      <c r="BJ686" s="297"/>
      <c r="BK686" s="297"/>
      <c r="BL686" s="297"/>
      <c r="BM686" s="297"/>
      <c r="BN686" s="297"/>
      <c r="BO686" s="297"/>
      <c r="BP686" s="297"/>
      <c r="BR686" s="297"/>
      <c r="BS686" s="297"/>
      <c r="BT686" s="297"/>
      <c r="BU686" s="297"/>
      <c r="BV686" s="297"/>
      <c r="BW686" s="297"/>
      <c r="BX686" s="297"/>
      <c r="DK686" s="278"/>
      <c r="DL686" s="278"/>
      <c r="DM686" s="278"/>
      <c r="DN686" s="278"/>
      <c r="DO686" s="278"/>
      <c r="DP686" s="278"/>
      <c r="DQ686" s="278"/>
      <c r="DR686" s="278"/>
      <c r="DS686" s="278"/>
    </row>
    <row r="687" ht="15.75" customHeight="1"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  <c r="AB687" s="276"/>
      <c r="AC687" s="276"/>
      <c r="AD687" s="276"/>
      <c r="AE687" s="276"/>
      <c r="AF687" s="276"/>
      <c r="AG687" s="276"/>
      <c r="AH687" s="276"/>
      <c r="AI687" s="297"/>
      <c r="AJ687" s="297"/>
      <c r="AK687" s="297"/>
      <c r="AL687" s="297"/>
      <c r="AM687" s="297"/>
      <c r="AN687" s="297"/>
      <c r="AO687" s="297"/>
      <c r="AP687" s="297"/>
      <c r="AQ687" s="297"/>
      <c r="AR687" s="297"/>
      <c r="BD687" s="297"/>
      <c r="BE687" s="297"/>
      <c r="BF687" s="297"/>
      <c r="BH687" s="297"/>
      <c r="BI687" s="297"/>
      <c r="BJ687" s="297"/>
      <c r="BK687" s="297"/>
      <c r="BL687" s="297"/>
      <c r="BM687" s="297"/>
      <c r="BN687" s="297"/>
      <c r="BO687" s="297"/>
      <c r="BP687" s="297"/>
      <c r="BR687" s="297"/>
      <c r="BS687" s="297"/>
      <c r="BT687" s="297"/>
      <c r="BU687" s="297"/>
      <c r="BV687" s="297"/>
      <c r="BW687" s="297"/>
      <c r="BX687" s="297"/>
      <c r="DK687" s="278"/>
      <c r="DL687" s="278"/>
      <c r="DM687" s="278"/>
      <c r="DN687" s="278"/>
      <c r="DO687" s="278"/>
      <c r="DP687" s="278"/>
      <c r="DQ687" s="278"/>
      <c r="DR687" s="278"/>
      <c r="DS687" s="278"/>
    </row>
    <row r="688" ht="15.75" customHeight="1"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  <c r="AB688" s="276"/>
      <c r="AC688" s="276"/>
      <c r="AD688" s="276"/>
      <c r="AE688" s="276"/>
      <c r="AF688" s="276"/>
      <c r="AG688" s="276"/>
      <c r="AH688" s="276"/>
      <c r="AI688" s="297"/>
      <c r="AJ688" s="297"/>
      <c r="AK688" s="297"/>
      <c r="AL688" s="297"/>
      <c r="AM688" s="297"/>
      <c r="AN688" s="297"/>
      <c r="AO688" s="297"/>
      <c r="AP688" s="297"/>
      <c r="AQ688" s="297"/>
      <c r="AR688" s="297"/>
      <c r="BD688" s="297"/>
      <c r="BE688" s="297"/>
      <c r="BF688" s="297"/>
      <c r="BH688" s="297"/>
      <c r="BI688" s="297"/>
      <c r="BJ688" s="297"/>
      <c r="BK688" s="297"/>
      <c r="BL688" s="297"/>
      <c r="BM688" s="297"/>
      <c r="BN688" s="297"/>
      <c r="BO688" s="297"/>
      <c r="BP688" s="297"/>
      <c r="BR688" s="297"/>
      <c r="BS688" s="297"/>
      <c r="BT688" s="297"/>
      <c r="BU688" s="297"/>
      <c r="BV688" s="297"/>
      <c r="BW688" s="297"/>
      <c r="BX688" s="297"/>
      <c r="DK688" s="278"/>
      <c r="DL688" s="278"/>
      <c r="DM688" s="278"/>
      <c r="DN688" s="278"/>
      <c r="DO688" s="278"/>
      <c r="DP688" s="278"/>
      <c r="DQ688" s="278"/>
      <c r="DR688" s="278"/>
      <c r="DS688" s="278"/>
    </row>
    <row r="689" ht="15.75" customHeight="1"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  <c r="AB689" s="276"/>
      <c r="AC689" s="276"/>
      <c r="AD689" s="276"/>
      <c r="AE689" s="276"/>
      <c r="AF689" s="276"/>
      <c r="AG689" s="276"/>
      <c r="AH689" s="276"/>
      <c r="AI689" s="297"/>
      <c r="AJ689" s="297"/>
      <c r="AK689" s="297"/>
      <c r="AL689" s="297"/>
      <c r="AM689" s="297"/>
      <c r="AN689" s="297"/>
      <c r="AO689" s="297"/>
      <c r="AP689" s="297"/>
      <c r="AQ689" s="297"/>
      <c r="AR689" s="297"/>
      <c r="BD689" s="297"/>
      <c r="BE689" s="297"/>
      <c r="BF689" s="297"/>
      <c r="BH689" s="297"/>
      <c r="BI689" s="297"/>
      <c r="BJ689" s="297"/>
      <c r="BK689" s="297"/>
      <c r="BL689" s="297"/>
      <c r="BM689" s="297"/>
      <c r="BN689" s="297"/>
      <c r="BO689" s="297"/>
      <c r="BP689" s="297"/>
      <c r="BR689" s="297"/>
      <c r="BS689" s="297"/>
      <c r="BT689" s="297"/>
      <c r="BU689" s="297"/>
      <c r="BV689" s="297"/>
      <c r="BW689" s="297"/>
      <c r="BX689" s="297"/>
      <c r="DK689" s="278"/>
      <c r="DL689" s="278"/>
      <c r="DM689" s="278"/>
      <c r="DN689" s="278"/>
      <c r="DO689" s="278"/>
      <c r="DP689" s="278"/>
      <c r="DQ689" s="278"/>
      <c r="DR689" s="278"/>
      <c r="DS689" s="278"/>
    </row>
    <row r="690" ht="15.75" customHeight="1"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  <c r="AB690" s="276"/>
      <c r="AC690" s="276"/>
      <c r="AD690" s="276"/>
      <c r="AE690" s="276"/>
      <c r="AF690" s="276"/>
      <c r="AG690" s="276"/>
      <c r="AH690" s="276"/>
      <c r="AI690" s="297"/>
      <c r="AJ690" s="297"/>
      <c r="AK690" s="297"/>
      <c r="AL690" s="297"/>
      <c r="AM690" s="297"/>
      <c r="AN690" s="297"/>
      <c r="AO690" s="297"/>
      <c r="AP690" s="297"/>
      <c r="AQ690" s="297"/>
      <c r="AR690" s="297"/>
      <c r="BD690" s="297"/>
      <c r="BE690" s="297"/>
      <c r="BF690" s="297"/>
      <c r="BH690" s="297"/>
      <c r="BI690" s="297"/>
      <c r="BJ690" s="297"/>
      <c r="BK690" s="297"/>
      <c r="BL690" s="297"/>
      <c r="BM690" s="297"/>
      <c r="BN690" s="297"/>
      <c r="BO690" s="297"/>
      <c r="BP690" s="297"/>
      <c r="BR690" s="297"/>
      <c r="BS690" s="297"/>
      <c r="BT690" s="297"/>
      <c r="BU690" s="297"/>
      <c r="BV690" s="297"/>
      <c r="BW690" s="297"/>
      <c r="BX690" s="297"/>
      <c r="DK690" s="278"/>
      <c r="DL690" s="278"/>
      <c r="DM690" s="278"/>
      <c r="DN690" s="278"/>
      <c r="DO690" s="278"/>
      <c r="DP690" s="278"/>
      <c r="DQ690" s="278"/>
      <c r="DR690" s="278"/>
      <c r="DS690" s="278"/>
    </row>
    <row r="691" ht="15.75" customHeight="1"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  <c r="AB691" s="276"/>
      <c r="AC691" s="276"/>
      <c r="AD691" s="276"/>
      <c r="AE691" s="276"/>
      <c r="AF691" s="276"/>
      <c r="AG691" s="276"/>
      <c r="AH691" s="276"/>
      <c r="AI691" s="297"/>
      <c r="AJ691" s="297"/>
      <c r="AK691" s="297"/>
      <c r="AL691" s="297"/>
      <c r="AM691" s="297"/>
      <c r="AN691" s="297"/>
      <c r="AO691" s="297"/>
      <c r="AP691" s="297"/>
      <c r="AQ691" s="297"/>
      <c r="AR691" s="297"/>
      <c r="BD691" s="297"/>
      <c r="BE691" s="297"/>
      <c r="BF691" s="297"/>
      <c r="BH691" s="297"/>
      <c r="BI691" s="297"/>
      <c r="BJ691" s="297"/>
      <c r="BK691" s="297"/>
      <c r="BL691" s="297"/>
      <c r="BM691" s="297"/>
      <c r="BN691" s="297"/>
      <c r="BO691" s="297"/>
      <c r="BP691" s="297"/>
      <c r="BR691" s="297"/>
      <c r="BS691" s="297"/>
      <c r="BT691" s="297"/>
      <c r="BU691" s="297"/>
      <c r="BV691" s="297"/>
      <c r="BW691" s="297"/>
      <c r="BX691" s="297"/>
      <c r="DK691" s="278"/>
      <c r="DL691" s="278"/>
      <c r="DM691" s="278"/>
      <c r="DN691" s="278"/>
      <c r="DO691" s="278"/>
      <c r="DP691" s="278"/>
      <c r="DQ691" s="278"/>
      <c r="DR691" s="278"/>
      <c r="DS691" s="278"/>
    </row>
    <row r="692" ht="15.75" customHeight="1"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97"/>
      <c r="AJ692" s="297"/>
      <c r="AK692" s="297"/>
      <c r="AL692" s="297"/>
      <c r="AM692" s="297"/>
      <c r="AN692" s="297"/>
      <c r="AO692" s="297"/>
      <c r="AP692" s="297"/>
      <c r="AQ692" s="297"/>
      <c r="AR692" s="297"/>
      <c r="BD692" s="297"/>
      <c r="BE692" s="297"/>
      <c r="BF692" s="297"/>
      <c r="BH692" s="297"/>
      <c r="BI692" s="297"/>
      <c r="BJ692" s="297"/>
      <c r="BK692" s="297"/>
      <c r="BL692" s="297"/>
      <c r="BM692" s="297"/>
      <c r="BN692" s="297"/>
      <c r="BO692" s="297"/>
      <c r="BP692" s="297"/>
      <c r="BR692" s="297"/>
      <c r="BS692" s="297"/>
      <c r="BT692" s="297"/>
      <c r="BU692" s="297"/>
      <c r="BV692" s="297"/>
      <c r="BW692" s="297"/>
      <c r="BX692" s="297"/>
      <c r="DK692" s="278"/>
      <c r="DL692" s="278"/>
      <c r="DM692" s="278"/>
      <c r="DN692" s="278"/>
      <c r="DO692" s="278"/>
      <c r="DP692" s="278"/>
      <c r="DQ692" s="278"/>
      <c r="DR692" s="278"/>
      <c r="DS692" s="278"/>
    </row>
    <row r="693" ht="15.75" customHeight="1"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97"/>
      <c r="AJ693" s="297"/>
      <c r="AK693" s="297"/>
      <c r="AL693" s="297"/>
      <c r="AM693" s="297"/>
      <c r="AN693" s="297"/>
      <c r="AO693" s="297"/>
      <c r="AP693" s="297"/>
      <c r="AQ693" s="297"/>
      <c r="AR693" s="297"/>
      <c r="BD693" s="297"/>
      <c r="BE693" s="297"/>
      <c r="BF693" s="297"/>
      <c r="BH693" s="297"/>
      <c r="BI693" s="297"/>
      <c r="BJ693" s="297"/>
      <c r="BK693" s="297"/>
      <c r="BL693" s="297"/>
      <c r="BM693" s="297"/>
      <c r="BN693" s="297"/>
      <c r="BO693" s="297"/>
      <c r="BP693" s="297"/>
      <c r="BR693" s="297"/>
      <c r="BS693" s="297"/>
      <c r="BT693" s="297"/>
      <c r="BU693" s="297"/>
      <c r="BV693" s="297"/>
      <c r="BW693" s="297"/>
      <c r="BX693" s="297"/>
      <c r="DK693" s="278"/>
      <c r="DL693" s="278"/>
      <c r="DM693" s="278"/>
      <c r="DN693" s="278"/>
      <c r="DO693" s="278"/>
      <c r="DP693" s="278"/>
      <c r="DQ693" s="278"/>
      <c r="DR693" s="278"/>
      <c r="DS693" s="278"/>
    </row>
    <row r="694" ht="15.75" customHeight="1"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97"/>
      <c r="AJ694" s="297"/>
      <c r="AK694" s="297"/>
      <c r="AL694" s="297"/>
      <c r="AM694" s="297"/>
      <c r="AN694" s="297"/>
      <c r="AO694" s="297"/>
      <c r="AP694" s="297"/>
      <c r="AQ694" s="297"/>
      <c r="AR694" s="297"/>
      <c r="BD694" s="297"/>
      <c r="BE694" s="297"/>
      <c r="BF694" s="297"/>
      <c r="BH694" s="297"/>
      <c r="BI694" s="297"/>
      <c r="BJ694" s="297"/>
      <c r="BK694" s="297"/>
      <c r="BL694" s="297"/>
      <c r="BM694" s="297"/>
      <c r="BN694" s="297"/>
      <c r="BO694" s="297"/>
      <c r="BP694" s="297"/>
      <c r="BR694" s="297"/>
      <c r="BS694" s="297"/>
      <c r="BT694" s="297"/>
      <c r="BU694" s="297"/>
      <c r="BV694" s="297"/>
      <c r="BW694" s="297"/>
      <c r="BX694" s="297"/>
      <c r="DK694" s="278"/>
      <c r="DL694" s="278"/>
      <c r="DM694" s="278"/>
      <c r="DN694" s="278"/>
      <c r="DO694" s="278"/>
      <c r="DP694" s="278"/>
      <c r="DQ694" s="278"/>
      <c r="DR694" s="278"/>
      <c r="DS694" s="278"/>
    </row>
    <row r="695" ht="15.75" customHeight="1"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97"/>
      <c r="AJ695" s="297"/>
      <c r="AK695" s="297"/>
      <c r="AL695" s="297"/>
      <c r="AM695" s="297"/>
      <c r="AN695" s="297"/>
      <c r="AO695" s="297"/>
      <c r="AP695" s="297"/>
      <c r="AQ695" s="297"/>
      <c r="AR695" s="297"/>
      <c r="BD695" s="297"/>
      <c r="BE695" s="297"/>
      <c r="BF695" s="297"/>
      <c r="BH695" s="297"/>
      <c r="BI695" s="297"/>
      <c r="BJ695" s="297"/>
      <c r="BK695" s="297"/>
      <c r="BL695" s="297"/>
      <c r="BM695" s="297"/>
      <c r="BN695" s="297"/>
      <c r="BO695" s="297"/>
      <c r="BP695" s="297"/>
      <c r="BR695" s="297"/>
      <c r="BS695" s="297"/>
      <c r="BT695" s="297"/>
      <c r="BU695" s="297"/>
      <c r="BV695" s="297"/>
      <c r="BW695" s="297"/>
      <c r="BX695" s="297"/>
      <c r="DK695" s="278"/>
      <c r="DL695" s="278"/>
      <c r="DM695" s="278"/>
      <c r="DN695" s="278"/>
      <c r="DO695" s="278"/>
      <c r="DP695" s="278"/>
      <c r="DQ695" s="278"/>
      <c r="DR695" s="278"/>
      <c r="DS695" s="278"/>
    </row>
    <row r="696" ht="15.75" customHeight="1"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97"/>
      <c r="AJ696" s="297"/>
      <c r="AK696" s="297"/>
      <c r="AL696" s="297"/>
      <c r="AM696" s="297"/>
      <c r="AN696" s="297"/>
      <c r="AO696" s="297"/>
      <c r="AP696" s="297"/>
      <c r="AQ696" s="297"/>
      <c r="AR696" s="297"/>
      <c r="BD696" s="297"/>
      <c r="BE696" s="297"/>
      <c r="BF696" s="297"/>
      <c r="BH696" s="297"/>
      <c r="BI696" s="297"/>
      <c r="BJ696" s="297"/>
      <c r="BK696" s="297"/>
      <c r="BL696" s="297"/>
      <c r="BM696" s="297"/>
      <c r="BN696" s="297"/>
      <c r="BO696" s="297"/>
      <c r="BP696" s="297"/>
      <c r="BR696" s="297"/>
      <c r="BS696" s="297"/>
      <c r="BT696" s="297"/>
      <c r="BU696" s="297"/>
      <c r="BV696" s="297"/>
      <c r="BW696" s="297"/>
      <c r="BX696" s="297"/>
      <c r="DK696" s="278"/>
      <c r="DL696" s="278"/>
      <c r="DM696" s="278"/>
      <c r="DN696" s="278"/>
      <c r="DO696" s="278"/>
      <c r="DP696" s="278"/>
      <c r="DQ696" s="278"/>
      <c r="DR696" s="278"/>
      <c r="DS696" s="278"/>
    </row>
    <row r="697" ht="15.75" customHeight="1"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  <c r="AB697" s="276"/>
      <c r="AC697" s="276"/>
      <c r="AD697" s="276"/>
      <c r="AE697" s="276"/>
      <c r="AF697" s="276"/>
      <c r="AG697" s="276"/>
      <c r="AH697" s="276"/>
      <c r="AI697" s="297"/>
      <c r="AJ697" s="297"/>
      <c r="AK697" s="297"/>
      <c r="AL697" s="297"/>
      <c r="AM697" s="297"/>
      <c r="AN697" s="297"/>
      <c r="AO697" s="297"/>
      <c r="AP697" s="297"/>
      <c r="AQ697" s="297"/>
      <c r="AR697" s="297"/>
      <c r="BD697" s="297"/>
      <c r="BE697" s="297"/>
      <c r="BF697" s="297"/>
      <c r="BH697" s="297"/>
      <c r="BI697" s="297"/>
      <c r="BJ697" s="297"/>
      <c r="BK697" s="297"/>
      <c r="BL697" s="297"/>
      <c r="BM697" s="297"/>
      <c r="BN697" s="297"/>
      <c r="BO697" s="297"/>
      <c r="BP697" s="297"/>
      <c r="BR697" s="297"/>
      <c r="BS697" s="297"/>
      <c r="BT697" s="297"/>
      <c r="BU697" s="297"/>
      <c r="BV697" s="297"/>
      <c r="BW697" s="297"/>
      <c r="BX697" s="297"/>
      <c r="DK697" s="278"/>
      <c r="DL697" s="278"/>
      <c r="DM697" s="278"/>
      <c r="DN697" s="278"/>
      <c r="DO697" s="278"/>
      <c r="DP697" s="278"/>
      <c r="DQ697" s="278"/>
      <c r="DR697" s="278"/>
      <c r="DS697" s="278"/>
    </row>
    <row r="698" ht="15.75" customHeight="1"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  <c r="AB698" s="276"/>
      <c r="AC698" s="276"/>
      <c r="AD698" s="276"/>
      <c r="AE698" s="276"/>
      <c r="AF698" s="276"/>
      <c r="AG698" s="276"/>
      <c r="AH698" s="276"/>
      <c r="AI698" s="297"/>
      <c r="AJ698" s="297"/>
      <c r="AK698" s="297"/>
      <c r="AL698" s="297"/>
      <c r="AM698" s="297"/>
      <c r="AN698" s="297"/>
      <c r="AO698" s="297"/>
      <c r="AP698" s="297"/>
      <c r="AQ698" s="297"/>
      <c r="AR698" s="297"/>
      <c r="BD698" s="297"/>
      <c r="BE698" s="297"/>
      <c r="BF698" s="297"/>
      <c r="BH698" s="297"/>
      <c r="BI698" s="297"/>
      <c r="BJ698" s="297"/>
      <c r="BK698" s="297"/>
      <c r="BL698" s="297"/>
      <c r="BM698" s="297"/>
      <c r="BN698" s="297"/>
      <c r="BO698" s="297"/>
      <c r="BP698" s="297"/>
      <c r="BR698" s="297"/>
      <c r="BS698" s="297"/>
      <c r="BT698" s="297"/>
      <c r="BU698" s="297"/>
      <c r="BV698" s="297"/>
      <c r="BW698" s="297"/>
      <c r="BX698" s="297"/>
      <c r="DK698" s="278"/>
      <c r="DL698" s="278"/>
      <c r="DM698" s="278"/>
      <c r="DN698" s="278"/>
      <c r="DO698" s="278"/>
      <c r="DP698" s="278"/>
      <c r="DQ698" s="278"/>
      <c r="DR698" s="278"/>
      <c r="DS698" s="278"/>
    </row>
    <row r="699" ht="15.75" customHeight="1"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  <c r="AB699" s="276"/>
      <c r="AC699" s="276"/>
      <c r="AD699" s="276"/>
      <c r="AE699" s="276"/>
      <c r="AF699" s="276"/>
      <c r="AG699" s="276"/>
      <c r="AH699" s="276"/>
      <c r="AI699" s="297"/>
      <c r="AJ699" s="297"/>
      <c r="AK699" s="297"/>
      <c r="AL699" s="297"/>
      <c r="AM699" s="297"/>
      <c r="AN699" s="297"/>
      <c r="AO699" s="297"/>
      <c r="AP699" s="297"/>
      <c r="AQ699" s="297"/>
      <c r="AR699" s="297"/>
      <c r="BD699" s="297"/>
      <c r="BE699" s="297"/>
      <c r="BF699" s="297"/>
      <c r="BH699" s="297"/>
      <c r="BI699" s="297"/>
      <c r="BJ699" s="297"/>
      <c r="BK699" s="297"/>
      <c r="BL699" s="297"/>
      <c r="BM699" s="297"/>
      <c r="BN699" s="297"/>
      <c r="BO699" s="297"/>
      <c r="BP699" s="297"/>
      <c r="BR699" s="297"/>
      <c r="BS699" s="297"/>
      <c r="BT699" s="297"/>
      <c r="BU699" s="297"/>
      <c r="BV699" s="297"/>
      <c r="BW699" s="297"/>
      <c r="BX699" s="297"/>
      <c r="DK699" s="278"/>
      <c r="DL699" s="278"/>
      <c r="DM699" s="278"/>
      <c r="DN699" s="278"/>
      <c r="DO699" s="278"/>
      <c r="DP699" s="278"/>
      <c r="DQ699" s="278"/>
      <c r="DR699" s="278"/>
      <c r="DS699" s="278"/>
    </row>
    <row r="700" ht="15.75" customHeight="1"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  <c r="AB700" s="276"/>
      <c r="AC700" s="276"/>
      <c r="AD700" s="276"/>
      <c r="AE700" s="276"/>
      <c r="AF700" s="276"/>
      <c r="AG700" s="276"/>
      <c r="AH700" s="276"/>
      <c r="AI700" s="297"/>
      <c r="AJ700" s="297"/>
      <c r="AK700" s="297"/>
      <c r="AL700" s="297"/>
      <c r="AM700" s="297"/>
      <c r="AN700" s="297"/>
      <c r="AO700" s="297"/>
      <c r="AP700" s="297"/>
      <c r="AQ700" s="297"/>
      <c r="AR700" s="297"/>
      <c r="BD700" s="297"/>
      <c r="BE700" s="297"/>
      <c r="BF700" s="297"/>
      <c r="BH700" s="297"/>
      <c r="BI700" s="297"/>
      <c r="BJ700" s="297"/>
      <c r="BK700" s="297"/>
      <c r="BL700" s="297"/>
      <c r="BM700" s="297"/>
      <c r="BN700" s="297"/>
      <c r="BO700" s="297"/>
      <c r="BP700" s="297"/>
      <c r="BR700" s="297"/>
      <c r="BS700" s="297"/>
      <c r="BT700" s="297"/>
      <c r="BU700" s="297"/>
      <c r="BV700" s="297"/>
      <c r="BW700" s="297"/>
      <c r="BX700" s="297"/>
      <c r="DK700" s="278"/>
      <c r="DL700" s="278"/>
      <c r="DM700" s="278"/>
      <c r="DN700" s="278"/>
      <c r="DO700" s="278"/>
      <c r="DP700" s="278"/>
      <c r="DQ700" s="278"/>
      <c r="DR700" s="278"/>
      <c r="DS700" s="278"/>
    </row>
    <row r="701" ht="15.75" customHeight="1"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  <c r="AB701" s="276"/>
      <c r="AC701" s="276"/>
      <c r="AD701" s="276"/>
      <c r="AE701" s="276"/>
      <c r="AF701" s="276"/>
      <c r="AG701" s="276"/>
      <c r="AH701" s="276"/>
      <c r="AI701" s="297"/>
      <c r="AJ701" s="297"/>
      <c r="AK701" s="297"/>
      <c r="AL701" s="297"/>
      <c r="AM701" s="297"/>
      <c r="AN701" s="297"/>
      <c r="AO701" s="297"/>
      <c r="AP701" s="297"/>
      <c r="AQ701" s="297"/>
      <c r="AR701" s="297"/>
      <c r="BD701" s="297"/>
      <c r="BE701" s="297"/>
      <c r="BF701" s="297"/>
      <c r="BH701" s="297"/>
      <c r="BI701" s="297"/>
      <c r="BJ701" s="297"/>
      <c r="BK701" s="297"/>
      <c r="BL701" s="297"/>
      <c r="BM701" s="297"/>
      <c r="BN701" s="297"/>
      <c r="BO701" s="297"/>
      <c r="BP701" s="297"/>
      <c r="BR701" s="297"/>
      <c r="BS701" s="297"/>
      <c r="BT701" s="297"/>
      <c r="BU701" s="297"/>
      <c r="BV701" s="297"/>
      <c r="BW701" s="297"/>
      <c r="BX701" s="297"/>
      <c r="DK701" s="278"/>
      <c r="DL701" s="278"/>
      <c r="DM701" s="278"/>
      <c r="DN701" s="278"/>
      <c r="DO701" s="278"/>
      <c r="DP701" s="278"/>
      <c r="DQ701" s="278"/>
      <c r="DR701" s="278"/>
      <c r="DS701" s="278"/>
    </row>
    <row r="702" ht="15.75" customHeight="1"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  <c r="AB702" s="276"/>
      <c r="AC702" s="276"/>
      <c r="AD702" s="276"/>
      <c r="AE702" s="276"/>
      <c r="AF702" s="276"/>
      <c r="AG702" s="276"/>
      <c r="AH702" s="276"/>
      <c r="AI702" s="297"/>
      <c r="AJ702" s="297"/>
      <c r="AK702" s="297"/>
      <c r="AL702" s="297"/>
      <c r="AM702" s="297"/>
      <c r="AN702" s="297"/>
      <c r="AO702" s="297"/>
      <c r="AP702" s="297"/>
      <c r="AQ702" s="297"/>
      <c r="AR702" s="297"/>
      <c r="BD702" s="297"/>
      <c r="BE702" s="297"/>
      <c r="BF702" s="297"/>
      <c r="BH702" s="297"/>
      <c r="BI702" s="297"/>
      <c r="BJ702" s="297"/>
      <c r="BK702" s="297"/>
      <c r="BL702" s="297"/>
      <c r="BM702" s="297"/>
      <c r="BN702" s="297"/>
      <c r="BO702" s="297"/>
      <c r="BP702" s="297"/>
      <c r="BR702" s="297"/>
      <c r="BS702" s="297"/>
      <c r="BT702" s="297"/>
      <c r="BU702" s="297"/>
      <c r="BV702" s="297"/>
      <c r="BW702" s="297"/>
      <c r="BX702" s="297"/>
      <c r="DK702" s="278"/>
      <c r="DL702" s="278"/>
      <c r="DM702" s="278"/>
      <c r="DN702" s="278"/>
      <c r="DO702" s="278"/>
      <c r="DP702" s="278"/>
      <c r="DQ702" s="278"/>
      <c r="DR702" s="278"/>
      <c r="DS702" s="278"/>
    </row>
    <row r="703" ht="15.75" customHeight="1"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  <c r="AB703" s="276"/>
      <c r="AC703" s="276"/>
      <c r="AD703" s="276"/>
      <c r="AE703" s="276"/>
      <c r="AF703" s="276"/>
      <c r="AG703" s="276"/>
      <c r="AH703" s="276"/>
      <c r="AI703" s="297"/>
      <c r="AJ703" s="297"/>
      <c r="AK703" s="297"/>
      <c r="AL703" s="297"/>
      <c r="AM703" s="297"/>
      <c r="AN703" s="297"/>
      <c r="AO703" s="297"/>
      <c r="AP703" s="297"/>
      <c r="AQ703" s="297"/>
      <c r="AR703" s="297"/>
      <c r="BD703" s="297"/>
      <c r="BE703" s="297"/>
      <c r="BF703" s="297"/>
      <c r="BH703" s="297"/>
      <c r="BI703" s="297"/>
      <c r="BJ703" s="297"/>
      <c r="BK703" s="297"/>
      <c r="BL703" s="297"/>
      <c r="BM703" s="297"/>
      <c r="BN703" s="297"/>
      <c r="BO703" s="297"/>
      <c r="BP703" s="297"/>
      <c r="BR703" s="297"/>
      <c r="BS703" s="297"/>
      <c r="BT703" s="297"/>
      <c r="BU703" s="297"/>
      <c r="BV703" s="297"/>
      <c r="BW703" s="297"/>
      <c r="BX703" s="297"/>
      <c r="DK703" s="278"/>
      <c r="DL703" s="278"/>
      <c r="DM703" s="278"/>
      <c r="DN703" s="278"/>
      <c r="DO703" s="278"/>
      <c r="DP703" s="278"/>
      <c r="DQ703" s="278"/>
      <c r="DR703" s="278"/>
      <c r="DS703" s="278"/>
    </row>
    <row r="704" ht="15.75" customHeight="1"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  <c r="AB704" s="276"/>
      <c r="AC704" s="276"/>
      <c r="AD704" s="276"/>
      <c r="AE704" s="276"/>
      <c r="AF704" s="276"/>
      <c r="AG704" s="276"/>
      <c r="AH704" s="276"/>
      <c r="AI704" s="297"/>
      <c r="AJ704" s="297"/>
      <c r="AK704" s="297"/>
      <c r="AL704" s="297"/>
      <c r="AM704" s="297"/>
      <c r="AN704" s="297"/>
      <c r="AO704" s="297"/>
      <c r="AP704" s="297"/>
      <c r="AQ704" s="297"/>
      <c r="AR704" s="297"/>
      <c r="BD704" s="297"/>
      <c r="BE704" s="297"/>
      <c r="BF704" s="297"/>
      <c r="BH704" s="297"/>
      <c r="BI704" s="297"/>
      <c r="BJ704" s="297"/>
      <c r="BK704" s="297"/>
      <c r="BL704" s="297"/>
      <c r="BM704" s="297"/>
      <c r="BN704" s="297"/>
      <c r="BO704" s="297"/>
      <c r="BP704" s="297"/>
      <c r="BR704" s="297"/>
      <c r="BS704" s="297"/>
      <c r="BT704" s="297"/>
      <c r="BU704" s="297"/>
      <c r="BV704" s="297"/>
      <c r="BW704" s="297"/>
      <c r="BX704" s="297"/>
      <c r="DK704" s="278"/>
      <c r="DL704" s="278"/>
      <c r="DM704" s="278"/>
      <c r="DN704" s="278"/>
      <c r="DO704" s="278"/>
      <c r="DP704" s="278"/>
      <c r="DQ704" s="278"/>
      <c r="DR704" s="278"/>
      <c r="DS704" s="278"/>
    </row>
    <row r="705" ht="15.75" customHeight="1"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  <c r="AB705" s="276"/>
      <c r="AC705" s="276"/>
      <c r="AD705" s="276"/>
      <c r="AE705" s="276"/>
      <c r="AF705" s="276"/>
      <c r="AG705" s="276"/>
      <c r="AH705" s="276"/>
      <c r="AI705" s="297"/>
      <c r="AJ705" s="297"/>
      <c r="AK705" s="297"/>
      <c r="AL705" s="297"/>
      <c r="AM705" s="297"/>
      <c r="AN705" s="297"/>
      <c r="AO705" s="297"/>
      <c r="AP705" s="297"/>
      <c r="AQ705" s="297"/>
      <c r="AR705" s="297"/>
      <c r="BD705" s="297"/>
      <c r="BE705" s="297"/>
      <c r="BF705" s="297"/>
      <c r="BH705" s="297"/>
      <c r="BI705" s="297"/>
      <c r="BJ705" s="297"/>
      <c r="BK705" s="297"/>
      <c r="BL705" s="297"/>
      <c r="BM705" s="297"/>
      <c r="BN705" s="297"/>
      <c r="BO705" s="297"/>
      <c r="BP705" s="297"/>
      <c r="BR705" s="297"/>
      <c r="BS705" s="297"/>
      <c r="BT705" s="297"/>
      <c r="BU705" s="297"/>
      <c r="BV705" s="297"/>
      <c r="BW705" s="297"/>
      <c r="BX705" s="297"/>
      <c r="DK705" s="278"/>
      <c r="DL705" s="278"/>
      <c r="DM705" s="278"/>
      <c r="DN705" s="278"/>
      <c r="DO705" s="278"/>
      <c r="DP705" s="278"/>
      <c r="DQ705" s="278"/>
      <c r="DR705" s="278"/>
      <c r="DS705" s="278"/>
    </row>
    <row r="706" ht="15.75" customHeight="1"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  <c r="AB706" s="276"/>
      <c r="AC706" s="276"/>
      <c r="AD706" s="276"/>
      <c r="AE706" s="276"/>
      <c r="AF706" s="276"/>
      <c r="AG706" s="276"/>
      <c r="AH706" s="276"/>
      <c r="AI706" s="297"/>
      <c r="AJ706" s="297"/>
      <c r="AK706" s="297"/>
      <c r="AL706" s="297"/>
      <c r="AM706" s="297"/>
      <c r="AN706" s="297"/>
      <c r="AO706" s="297"/>
      <c r="AP706" s="297"/>
      <c r="AQ706" s="297"/>
      <c r="AR706" s="297"/>
      <c r="BD706" s="297"/>
      <c r="BE706" s="297"/>
      <c r="BF706" s="297"/>
      <c r="BH706" s="297"/>
      <c r="BI706" s="297"/>
      <c r="BJ706" s="297"/>
      <c r="BK706" s="297"/>
      <c r="BL706" s="297"/>
      <c r="BM706" s="297"/>
      <c r="BN706" s="297"/>
      <c r="BO706" s="297"/>
      <c r="BP706" s="297"/>
      <c r="BR706" s="297"/>
      <c r="BS706" s="297"/>
      <c r="BT706" s="297"/>
      <c r="BU706" s="297"/>
      <c r="BV706" s="297"/>
      <c r="BW706" s="297"/>
      <c r="BX706" s="297"/>
      <c r="DK706" s="278"/>
      <c r="DL706" s="278"/>
      <c r="DM706" s="278"/>
      <c r="DN706" s="278"/>
      <c r="DO706" s="278"/>
      <c r="DP706" s="278"/>
      <c r="DQ706" s="278"/>
      <c r="DR706" s="278"/>
      <c r="DS706" s="278"/>
    </row>
    <row r="707" ht="15.75" customHeight="1"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  <c r="AB707" s="276"/>
      <c r="AC707" s="276"/>
      <c r="AD707" s="276"/>
      <c r="AE707" s="276"/>
      <c r="AF707" s="276"/>
      <c r="AG707" s="276"/>
      <c r="AH707" s="276"/>
      <c r="AI707" s="297"/>
      <c r="AJ707" s="297"/>
      <c r="AK707" s="297"/>
      <c r="AL707" s="297"/>
      <c r="AM707" s="297"/>
      <c r="AN707" s="297"/>
      <c r="AO707" s="297"/>
      <c r="AP707" s="297"/>
      <c r="AQ707" s="297"/>
      <c r="AR707" s="297"/>
      <c r="BD707" s="297"/>
      <c r="BE707" s="297"/>
      <c r="BF707" s="297"/>
      <c r="BH707" s="297"/>
      <c r="BI707" s="297"/>
      <c r="BJ707" s="297"/>
      <c r="BK707" s="297"/>
      <c r="BL707" s="297"/>
      <c r="BM707" s="297"/>
      <c r="BN707" s="297"/>
      <c r="BO707" s="297"/>
      <c r="BP707" s="297"/>
      <c r="BR707" s="297"/>
      <c r="BS707" s="297"/>
      <c r="BT707" s="297"/>
      <c r="BU707" s="297"/>
      <c r="BV707" s="297"/>
      <c r="BW707" s="297"/>
      <c r="BX707" s="297"/>
      <c r="DK707" s="278"/>
      <c r="DL707" s="278"/>
      <c r="DM707" s="278"/>
      <c r="DN707" s="278"/>
      <c r="DO707" s="278"/>
      <c r="DP707" s="278"/>
      <c r="DQ707" s="278"/>
      <c r="DR707" s="278"/>
      <c r="DS707" s="278"/>
    </row>
    <row r="708" ht="15.75" customHeight="1"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  <c r="AB708" s="276"/>
      <c r="AC708" s="276"/>
      <c r="AD708" s="276"/>
      <c r="AE708" s="276"/>
      <c r="AF708" s="276"/>
      <c r="AG708" s="276"/>
      <c r="AH708" s="276"/>
      <c r="AI708" s="297"/>
      <c r="AJ708" s="297"/>
      <c r="AK708" s="297"/>
      <c r="AL708" s="297"/>
      <c r="AM708" s="297"/>
      <c r="AN708" s="297"/>
      <c r="AO708" s="297"/>
      <c r="AP708" s="297"/>
      <c r="AQ708" s="297"/>
      <c r="AR708" s="297"/>
      <c r="BD708" s="297"/>
      <c r="BE708" s="297"/>
      <c r="BF708" s="297"/>
      <c r="BH708" s="297"/>
      <c r="BI708" s="297"/>
      <c r="BJ708" s="297"/>
      <c r="BK708" s="297"/>
      <c r="BL708" s="297"/>
      <c r="BM708" s="297"/>
      <c r="BN708" s="297"/>
      <c r="BO708" s="297"/>
      <c r="BP708" s="297"/>
      <c r="BR708" s="297"/>
      <c r="BS708" s="297"/>
      <c r="BT708" s="297"/>
      <c r="BU708" s="297"/>
      <c r="BV708" s="297"/>
      <c r="BW708" s="297"/>
      <c r="BX708" s="297"/>
      <c r="DK708" s="278"/>
      <c r="DL708" s="278"/>
      <c r="DM708" s="278"/>
      <c r="DN708" s="278"/>
      <c r="DO708" s="278"/>
      <c r="DP708" s="278"/>
      <c r="DQ708" s="278"/>
      <c r="DR708" s="278"/>
      <c r="DS708" s="278"/>
    </row>
    <row r="709" ht="15.75" customHeight="1"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  <c r="AB709" s="276"/>
      <c r="AC709" s="276"/>
      <c r="AD709" s="276"/>
      <c r="AE709" s="276"/>
      <c r="AF709" s="276"/>
      <c r="AG709" s="276"/>
      <c r="AH709" s="276"/>
      <c r="AI709" s="297"/>
      <c r="AJ709" s="297"/>
      <c r="AK709" s="297"/>
      <c r="AL709" s="297"/>
      <c r="AM709" s="297"/>
      <c r="AN709" s="297"/>
      <c r="AO709" s="297"/>
      <c r="AP709" s="297"/>
      <c r="AQ709" s="297"/>
      <c r="AR709" s="297"/>
      <c r="BD709" s="297"/>
      <c r="BE709" s="297"/>
      <c r="BF709" s="297"/>
      <c r="BH709" s="297"/>
      <c r="BI709" s="297"/>
      <c r="BJ709" s="297"/>
      <c r="BK709" s="297"/>
      <c r="BL709" s="297"/>
      <c r="BM709" s="297"/>
      <c r="BN709" s="297"/>
      <c r="BO709" s="297"/>
      <c r="BP709" s="297"/>
      <c r="BR709" s="297"/>
      <c r="BS709" s="297"/>
      <c r="BT709" s="297"/>
      <c r="BU709" s="297"/>
      <c r="BV709" s="297"/>
      <c r="BW709" s="297"/>
      <c r="BX709" s="297"/>
      <c r="DK709" s="278"/>
      <c r="DL709" s="278"/>
      <c r="DM709" s="278"/>
      <c r="DN709" s="278"/>
      <c r="DO709" s="278"/>
      <c r="DP709" s="278"/>
      <c r="DQ709" s="278"/>
      <c r="DR709" s="278"/>
      <c r="DS709" s="278"/>
    </row>
    <row r="710" ht="15.75" customHeight="1"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  <c r="AB710" s="276"/>
      <c r="AC710" s="276"/>
      <c r="AD710" s="276"/>
      <c r="AE710" s="276"/>
      <c r="AF710" s="276"/>
      <c r="AG710" s="276"/>
      <c r="AH710" s="276"/>
      <c r="AI710" s="297"/>
      <c r="AJ710" s="297"/>
      <c r="AK710" s="297"/>
      <c r="AL710" s="297"/>
      <c r="AM710" s="297"/>
      <c r="AN710" s="297"/>
      <c r="AO710" s="297"/>
      <c r="AP710" s="297"/>
      <c r="AQ710" s="297"/>
      <c r="AR710" s="297"/>
      <c r="BD710" s="297"/>
      <c r="BE710" s="297"/>
      <c r="BF710" s="297"/>
      <c r="BH710" s="297"/>
      <c r="BI710" s="297"/>
      <c r="BJ710" s="297"/>
      <c r="BK710" s="297"/>
      <c r="BL710" s="297"/>
      <c r="BM710" s="297"/>
      <c r="BN710" s="297"/>
      <c r="BO710" s="297"/>
      <c r="BP710" s="297"/>
      <c r="BR710" s="297"/>
      <c r="BS710" s="297"/>
      <c r="BT710" s="297"/>
      <c r="BU710" s="297"/>
      <c r="BV710" s="297"/>
      <c r="BW710" s="297"/>
      <c r="BX710" s="297"/>
      <c r="DK710" s="278"/>
      <c r="DL710" s="278"/>
      <c r="DM710" s="278"/>
      <c r="DN710" s="278"/>
      <c r="DO710" s="278"/>
      <c r="DP710" s="278"/>
      <c r="DQ710" s="278"/>
      <c r="DR710" s="278"/>
      <c r="DS710" s="278"/>
    </row>
    <row r="711" ht="15.75" customHeight="1"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  <c r="AB711" s="276"/>
      <c r="AC711" s="276"/>
      <c r="AD711" s="276"/>
      <c r="AE711" s="276"/>
      <c r="AF711" s="276"/>
      <c r="AG711" s="276"/>
      <c r="AH711" s="276"/>
      <c r="AI711" s="297"/>
      <c r="AJ711" s="297"/>
      <c r="AK711" s="297"/>
      <c r="AL711" s="297"/>
      <c r="AM711" s="297"/>
      <c r="AN711" s="297"/>
      <c r="AO711" s="297"/>
      <c r="AP711" s="297"/>
      <c r="AQ711" s="297"/>
      <c r="AR711" s="297"/>
      <c r="BD711" s="297"/>
      <c r="BE711" s="297"/>
      <c r="BF711" s="297"/>
      <c r="BH711" s="297"/>
      <c r="BI711" s="297"/>
      <c r="BJ711" s="297"/>
      <c r="BK711" s="297"/>
      <c r="BL711" s="297"/>
      <c r="BM711" s="297"/>
      <c r="BN711" s="297"/>
      <c r="BO711" s="297"/>
      <c r="BP711" s="297"/>
      <c r="BR711" s="297"/>
      <c r="BS711" s="297"/>
      <c r="BT711" s="297"/>
      <c r="BU711" s="297"/>
      <c r="BV711" s="297"/>
      <c r="BW711" s="297"/>
      <c r="BX711" s="297"/>
      <c r="DK711" s="278"/>
      <c r="DL711" s="278"/>
      <c r="DM711" s="278"/>
      <c r="DN711" s="278"/>
      <c r="DO711" s="278"/>
      <c r="DP711" s="278"/>
      <c r="DQ711" s="278"/>
      <c r="DR711" s="278"/>
      <c r="DS711" s="278"/>
    </row>
    <row r="712" ht="15.75" customHeight="1"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  <c r="AB712" s="276"/>
      <c r="AC712" s="276"/>
      <c r="AD712" s="276"/>
      <c r="AE712" s="276"/>
      <c r="AF712" s="276"/>
      <c r="AG712" s="276"/>
      <c r="AH712" s="276"/>
      <c r="AI712" s="297"/>
      <c r="AJ712" s="297"/>
      <c r="AK712" s="297"/>
      <c r="AL712" s="297"/>
      <c r="AM712" s="297"/>
      <c r="AN712" s="297"/>
      <c r="AO712" s="297"/>
      <c r="AP712" s="297"/>
      <c r="AQ712" s="297"/>
      <c r="AR712" s="297"/>
      <c r="BD712" s="297"/>
      <c r="BE712" s="297"/>
      <c r="BF712" s="297"/>
      <c r="BH712" s="297"/>
      <c r="BI712" s="297"/>
      <c r="BJ712" s="297"/>
      <c r="BK712" s="297"/>
      <c r="BL712" s="297"/>
      <c r="BM712" s="297"/>
      <c r="BN712" s="297"/>
      <c r="BO712" s="297"/>
      <c r="BP712" s="297"/>
      <c r="BR712" s="297"/>
      <c r="BS712" s="297"/>
      <c r="BT712" s="297"/>
      <c r="BU712" s="297"/>
      <c r="BV712" s="297"/>
      <c r="BW712" s="297"/>
      <c r="BX712" s="297"/>
      <c r="DK712" s="278"/>
      <c r="DL712" s="278"/>
      <c r="DM712" s="278"/>
      <c r="DN712" s="278"/>
      <c r="DO712" s="278"/>
      <c r="DP712" s="278"/>
      <c r="DQ712" s="278"/>
      <c r="DR712" s="278"/>
      <c r="DS712" s="278"/>
    </row>
    <row r="713" ht="15.75" customHeight="1"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  <c r="AB713" s="276"/>
      <c r="AC713" s="276"/>
      <c r="AD713" s="276"/>
      <c r="AE713" s="276"/>
      <c r="AF713" s="276"/>
      <c r="AG713" s="276"/>
      <c r="AH713" s="276"/>
      <c r="AI713" s="297"/>
      <c r="AJ713" s="297"/>
      <c r="AK713" s="297"/>
      <c r="AL713" s="297"/>
      <c r="AM713" s="297"/>
      <c r="AN713" s="297"/>
      <c r="AO713" s="297"/>
      <c r="AP713" s="297"/>
      <c r="AQ713" s="297"/>
      <c r="AR713" s="297"/>
      <c r="BD713" s="297"/>
      <c r="BE713" s="297"/>
      <c r="BF713" s="297"/>
      <c r="BH713" s="297"/>
      <c r="BI713" s="297"/>
      <c r="BJ713" s="297"/>
      <c r="BK713" s="297"/>
      <c r="BL713" s="297"/>
      <c r="BM713" s="297"/>
      <c r="BN713" s="297"/>
      <c r="BO713" s="297"/>
      <c r="BP713" s="297"/>
      <c r="BR713" s="297"/>
      <c r="BS713" s="297"/>
      <c r="BT713" s="297"/>
      <c r="BU713" s="297"/>
      <c r="BV713" s="297"/>
      <c r="BW713" s="297"/>
      <c r="BX713" s="297"/>
      <c r="DK713" s="278"/>
      <c r="DL713" s="278"/>
      <c r="DM713" s="278"/>
      <c r="DN713" s="278"/>
      <c r="DO713" s="278"/>
      <c r="DP713" s="278"/>
      <c r="DQ713" s="278"/>
      <c r="DR713" s="278"/>
      <c r="DS713" s="278"/>
    </row>
    <row r="714" ht="15.75" customHeight="1"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  <c r="AB714" s="276"/>
      <c r="AC714" s="276"/>
      <c r="AD714" s="276"/>
      <c r="AE714" s="276"/>
      <c r="AF714" s="276"/>
      <c r="AG714" s="276"/>
      <c r="AH714" s="276"/>
      <c r="AI714" s="297"/>
      <c r="AJ714" s="297"/>
      <c r="AK714" s="297"/>
      <c r="AL714" s="297"/>
      <c r="AM714" s="297"/>
      <c r="AN714" s="297"/>
      <c r="AO714" s="297"/>
      <c r="AP714" s="297"/>
      <c r="AQ714" s="297"/>
      <c r="AR714" s="297"/>
      <c r="BD714" s="297"/>
      <c r="BE714" s="297"/>
      <c r="BF714" s="297"/>
      <c r="BH714" s="297"/>
      <c r="BI714" s="297"/>
      <c r="BJ714" s="297"/>
      <c r="BK714" s="297"/>
      <c r="BL714" s="297"/>
      <c r="BM714" s="297"/>
      <c r="BN714" s="297"/>
      <c r="BO714" s="297"/>
      <c r="BP714" s="297"/>
      <c r="BR714" s="297"/>
      <c r="BS714" s="297"/>
      <c r="BT714" s="297"/>
      <c r="BU714" s="297"/>
      <c r="BV714" s="297"/>
      <c r="BW714" s="297"/>
      <c r="BX714" s="297"/>
      <c r="DK714" s="278"/>
      <c r="DL714" s="278"/>
      <c r="DM714" s="278"/>
      <c r="DN714" s="278"/>
      <c r="DO714" s="278"/>
      <c r="DP714" s="278"/>
      <c r="DQ714" s="278"/>
      <c r="DR714" s="278"/>
      <c r="DS714" s="278"/>
    </row>
    <row r="715" ht="15.75" customHeight="1"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  <c r="AB715" s="276"/>
      <c r="AC715" s="276"/>
      <c r="AD715" s="276"/>
      <c r="AE715" s="276"/>
      <c r="AF715" s="276"/>
      <c r="AG715" s="276"/>
      <c r="AH715" s="276"/>
      <c r="AI715" s="297"/>
      <c r="AJ715" s="297"/>
      <c r="AK715" s="297"/>
      <c r="AL715" s="297"/>
      <c r="AM715" s="297"/>
      <c r="AN715" s="297"/>
      <c r="AO715" s="297"/>
      <c r="AP715" s="297"/>
      <c r="AQ715" s="297"/>
      <c r="AR715" s="297"/>
      <c r="BD715" s="297"/>
      <c r="BE715" s="297"/>
      <c r="BF715" s="297"/>
      <c r="BH715" s="297"/>
      <c r="BI715" s="297"/>
      <c r="BJ715" s="297"/>
      <c r="BK715" s="297"/>
      <c r="BL715" s="297"/>
      <c r="BM715" s="297"/>
      <c r="BN715" s="297"/>
      <c r="BO715" s="297"/>
      <c r="BP715" s="297"/>
      <c r="BR715" s="297"/>
      <c r="BS715" s="297"/>
      <c r="BT715" s="297"/>
      <c r="BU715" s="297"/>
      <c r="BV715" s="297"/>
      <c r="BW715" s="297"/>
      <c r="BX715" s="297"/>
      <c r="DK715" s="278"/>
      <c r="DL715" s="278"/>
      <c r="DM715" s="278"/>
      <c r="DN715" s="278"/>
      <c r="DO715" s="278"/>
      <c r="DP715" s="278"/>
      <c r="DQ715" s="278"/>
      <c r="DR715" s="278"/>
      <c r="DS715" s="278"/>
    </row>
    <row r="716" ht="15.75" customHeight="1"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  <c r="AB716" s="276"/>
      <c r="AC716" s="276"/>
      <c r="AD716" s="276"/>
      <c r="AE716" s="276"/>
      <c r="AF716" s="276"/>
      <c r="AG716" s="276"/>
      <c r="AH716" s="276"/>
      <c r="AI716" s="297"/>
      <c r="AJ716" s="297"/>
      <c r="AK716" s="297"/>
      <c r="AL716" s="297"/>
      <c r="AM716" s="297"/>
      <c r="AN716" s="297"/>
      <c r="AO716" s="297"/>
      <c r="AP716" s="297"/>
      <c r="AQ716" s="297"/>
      <c r="AR716" s="297"/>
      <c r="BD716" s="297"/>
      <c r="BE716" s="297"/>
      <c r="BF716" s="297"/>
      <c r="BH716" s="297"/>
      <c r="BI716" s="297"/>
      <c r="BJ716" s="297"/>
      <c r="BK716" s="297"/>
      <c r="BL716" s="297"/>
      <c r="BM716" s="297"/>
      <c r="BN716" s="297"/>
      <c r="BO716" s="297"/>
      <c r="BP716" s="297"/>
      <c r="BR716" s="297"/>
      <c r="BS716" s="297"/>
      <c r="BT716" s="297"/>
      <c r="BU716" s="297"/>
      <c r="BV716" s="297"/>
      <c r="BW716" s="297"/>
      <c r="BX716" s="297"/>
      <c r="DK716" s="278"/>
      <c r="DL716" s="278"/>
      <c r="DM716" s="278"/>
      <c r="DN716" s="278"/>
      <c r="DO716" s="278"/>
      <c r="DP716" s="278"/>
      <c r="DQ716" s="278"/>
      <c r="DR716" s="278"/>
      <c r="DS716" s="278"/>
    </row>
    <row r="717" ht="15.75" customHeight="1"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  <c r="AB717" s="276"/>
      <c r="AC717" s="276"/>
      <c r="AD717" s="276"/>
      <c r="AE717" s="276"/>
      <c r="AF717" s="276"/>
      <c r="AG717" s="276"/>
      <c r="AH717" s="276"/>
      <c r="AI717" s="297"/>
      <c r="AJ717" s="297"/>
      <c r="AK717" s="297"/>
      <c r="AL717" s="297"/>
      <c r="AM717" s="297"/>
      <c r="AN717" s="297"/>
      <c r="AO717" s="297"/>
      <c r="AP717" s="297"/>
      <c r="AQ717" s="297"/>
      <c r="AR717" s="297"/>
      <c r="BD717" s="297"/>
      <c r="BE717" s="297"/>
      <c r="BF717" s="297"/>
      <c r="BH717" s="297"/>
      <c r="BI717" s="297"/>
      <c r="BJ717" s="297"/>
      <c r="BK717" s="297"/>
      <c r="BL717" s="297"/>
      <c r="BM717" s="297"/>
      <c r="BN717" s="297"/>
      <c r="BO717" s="297"/>
      <c r="BP717" s="297"/>
      <c r="BR717" s="297"/>
      <c r="BS717" s="297"/>
      <c r="BT717" s="297"/>
      <c r="BU717" s="297"/>
      <c r="BV717" s="297"/>
      <c r="BW717" s="297"/>
      <c r="BX717" s="297"/>
      <c r="DK717" s="278"/>
      <c r="DL717" s="278"/>
      <c r="DM717" s="278"/>
      <c r="DN717" s="278"/>
      <c r="DO717" s="278"/>
      <c r="DP717" s="278"/>
      <c r="DQ717" s="278"/>
      <c r="DR717" s="278"/>
      <c r="DS717" s="278"/>
    </row>
    <row r="718" ht="15.75" customHeight="1"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  <c r="AB718" s="276"/>
      <c r="AC718" s="276"/>
      <c r="AD718" s="276"/>
      <c r="AE718" s="276"/>
      <c r="AF718" s="276"/>
      <c r="AG718" s="276"/>
      <c r="AH718" s="276"/>
      <c r="AI718" s="297"/>
      <c r="AJ718" s="297"/>
      <c r="AK718" s="297"/>
      <c r="AL718" s="297"/>
      <c r="AM718" s="297"/>
      <c r="AN718" s="297"/>
      <c r="AO718" s="297"/>
      <c r="AP718" s="297"/>
      <c r="AQ718" s="297"/>
      <c r="AR718" s="297"/>
      <c r="BD718" s="297"/>
      <c r="BE718" s="297"/>
      <c r="BF718" s="297"/>
      <c r="BH718" s="297"/>
      <c r="BI718" s="297"/>
      <c r="BJ718" s="297"/>
      <c r="BK718" s="297"/>
      <c r="BL718" s="297"/>
      <c r="BM718" s="297"/>
      <c r="BN718" s="297"/>
      <c r="BO718" s="297"/>
      <c r="BP718" s="297"/>
      <c r="BR718" s="297"/>
      <c r="BS718" s="297"/>
      <c r="BT718" s="297"/>
      <c r="BU718" s="297"/>
      <c r="BV718" s="297"/>
      <c r="BW718" s="297"/>
      <c r="BX718" s="297"/>
      <c r="DK718" s="278"/>
      <c r="DL718" s="278"/>
      <c r="DM718" s="278"/>
      <c r="DN718" s="278"/>
      <c r="DO718" s="278"/>
      <c r="DP718" s="278"/>
      <c r="DQ718" s="278"/>
      <c r="DR718" s="278"/>
      <c r="DS718" s="278"/>
    </row>
    <row r="719" ht="15.75" customHeight="1"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  <c r="AB719" s="276"/>
      <c r="AC719" s="276"/>
      <c r="AD719" s="276"/>
      <c r="AE719" s="276"/>
      <c r="AF719" s="276"/>
      <c r="AG719" s="276"/>
      <c r="AH719" s="276"/>
      <c r="AI719" s="297"/>
      <c r="AJ719" s="297"/>
      <c r="AK719" s="297"/>
      <c r="AL719" s="297"/>
      <c r="AM719" s="297"/>
      <c r="AN719" s="297"/>
      <c r="AO719" s="297"/>
      <c r="AP719" s="297"/>
      <c r="AQ719" s="297"/>
      <c r="AR719" s="297"/>
      <c r="BD719" s="297"/>
      <c r="BE719" s="297"/>
      <c r="BF719" s="297"/>
      <c r="BH719" s="297"/>
      <c r="BI719" s="297"/>
      <c r="BJ719" s="297"/>
      <c r="BK719" s="297"/>
      <c r="BL719" s="297"/>
      <c r="BM719" s="297"/>
      <c r="BN719" s="297"/>
      <c r="BO719" s="297"/>
      <c r="BP719" s="297"/>
      <c r="BR719" s="297"/>
      <c r="BS719" s="297"/>
      <c r="BT719" s="297"/>
      <c r="BU719" s="297"/>
      <c r="BV719" s="297"/>
      <c r="BW719" s="297"/>
      <c r="BX719" s="297"/>
      <c r="DK719" s="278"/>
      <c r="DL719" s="278"/>
      <c r="DM719" s="278"/>
      <c r="DN719" s="278"/>
      <c r="DO719" s="278"/>
      <c r="DP719" s="278"/>
      <c r="DQ719" s="278"/>
      <c r="DR719" s="278"/>
      <c r="DS719" s="278"/>
    </row>
    <row r="720" ht="15.75" customHeight="1"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  <c r="AB720" s="276"/>
      <c r="AC720" s="276"/>
      <c r="AD720" s="276"/>
      <c r="AE720" s="276"/>
      <c r="AF720" s="276"/>
      <c r="AG720" s="276"/>
      <c r="AH720" s="276"/>
      <c r="AI720" s="297"/>
      <c r="AJ720" s="297"/>
      <c r="AK720" s="297"/>
      <c r="AL720" s="297"/>
      <c r="AM720" s="297"/>
      <c r="AN720" s="297"/>
      <c r="AO720" s="297"/>
      <c r="AP720" s="297"/>
      <c r="AQ720" s="297"/>
      <c r="AR720" s="297"/>
      <c r="BD720" s="297"/>
      <c r="BE720" s="297"/>
      <c r="BF720" s="297"/>
      <c r="BH720" s="297"/>
      <c r="BI720" s="297"/>
      <c r="BJ720" s="297"/>
      <c r="BK720" s="297"/>
      <c r="BL720" s="297"/>
      <c r="BM720" s="297"/>
      <c r="BN720" s="297"/>
      <c r="BO720" s="297"/>
      <c r="BP720" s="297"/>
      <c r="BR720" s="297"/>
      <c r="BS720" s="297"/>
      <c r="BT720" s="297"/>
      <c r="BU720" s="297"/>
      <c r="BV720" s="297"/>
      <c r="BW720" s="297"/>
      <c r="BX720" s="297"/>
      <c r="DK720" s="278"/>
      <c r="DL720" s="278"/>
      <c r="DM720" s="278"/>
      <c r="DN720" s="278"/>
      <c r="DO720" s="278"/>
      <c r="DP720" s="278"/>
      <c r="DQ720" s="278"/>
      <c r="DR720" s="278"/>
      <c r="DS720" s="278"/>
    </row>
    <row r="721" ht="15.75" customHeight="1"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  <c r="AB721" s="276"/>
      <c r="AC721" s="276"/>
      <c r="AD721" s="276"/>
      <c r="AE721" s="276"/>
      <c r="AF721" s="276"/>
      <c r="AG721" s="276"/>
      <c r="AH721" s="276"/>
      <c r="AI721" s="297"/>
      <c r="AJ721" s="297"/>
      <c r="AK721" s="297"/>
      <c r="AL721" s="297"/>
      <c r="AM721" s="297"/>
      <c r="AN721" s="297"/>
      <c r="AO721" s="297"/>
      <c r="AP721" s="297"/>
      <c r="AQ721" s="297"/>
      <c r="AR721" s="297"/>
      <c r="BD721" s="297"/>
      <c r="BE721" s="297"/>
      <c r="BF721" s="297"/>
      <c r="BH721" s="297"/>
      <c r="BI721" s="297"/>
      <c r="BJ721" s="297"/>
      <c r="BK721" s="297"/>
      <c r="BL721" s="297"/>
      <c r="BM721" s="297"/>
      <c r="BN721" s="297"/>
      <c r="BO721" s="297"/>
      <c r="BP721" s="297"/>
      <c r="BR721" s="297"/>
      <c r="BS721" s="297"/>
      <c r="BT721" s="297"/>
      <c r="BU721" s="297"/>
      <c r="BV721" s="297"/>
      <c r="BW721" s="297"/>
      <c r="BX721" s="297"/>
      <c r="DK721" s="278"/>
      <c r="DL721" s="278"/>
      <c r="DM721" s="278"/>
      <c r="DN721" s="278"/>
      <c r="DO721" s="278"/>
      <c r="DP721" s="278"/>
      <c r="DQ721" s="278"/>
      <c r="DR721" s="278"/>
      <c r="DS721" s="278"/>
    </row>
    <row r="722" ht="15.75" customHeight="1"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  <c r="AB722" s="276"/>
      <c r="AC722" s="276"/>
      <c r="AD722" s="276"/>
      <c r="AE722" s="276"/>
      <c r="AF722" s="276"/>
      <c r="AG722" s="276"/>
      <c r="AH722" s="276"/>
      <c r="AI722" s="297"/>
      <c r="AJ722" s="297"/>
      <c r="AK722" s="297"/>
      <c r="AL722" s="297"/>
      <c r="AM722" s="297"/>
      <c r="AN722" s="297"/>
      <c r="AO722" s="297"/>
      <c r="AP722" s="297"/>
      <c r="AQ722" s="297"/>
      <c r="AR722" s="297"/>
      <c r="BD722" s="297"/>
      <c r="BE722" s="297"/>
      <c r="BF722" s="297"/>
      <c r="BH722" s="297"/>
      <c r="BI722" s="297"/>
      <c r="BJ722" s="297"/>
      <c r="BK722" s="297"/>
      <c r="BL722" s="297"/>
      <c r="BM722" s="297"/>
      <c r="BN722" s="297"/>
      <c r="BO722" s="297"/>
      <c r="BP722" s="297"/>
      <c r="BR722" s="297"/>
      <c r="BS722" s="297"/>
      <c r="BT722" s="297"/>
      <c r="BU722" s="297"/>
      <c r="BV722" s="297"/>
      <c r="BW722" s="297"/>
      <c r="BX722" s="297"/>
      <c r="DK722" s="278"/>
      <c r="DL722" s="278"/>
      <c r="DM722" s="278"/>
      <c r="DN722" s="278"/>
      <c r="DO722" s="278"/>
      <c r="DP722" s="278"/>
      <c r="DQ722" s="278"/>
      <c r="DR722" s="278"/>
      <c r="DS722" s="278"/>
    </row>
    <row r="723" ht="15.75" customHeight="1"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  <c r="AB723" s="276"/>
      <c r="AC723" s="276"/>
      <c r="AD723" s="276"/>
      <c r="AE723" s="276"/>
      <c r="AF723" s="276"/>
      <c r="AG723" s="276"/>
      <c r="AH723" s="276"/>
      <c r="AI723" s="297"/>
      <c r="AJ723" s="297"/>
      <c r="AK723" s="297"/>
      <c r="AL723" s="297"/>
      <c r="AM723" s="297"/>
      <c r="AN723" s="297"/>
      <c r="AO723" s="297"/>
      <c r="AP723" s="297"/>
      <c r="AQ723" s="297"/>
      <c r="AR723" s="297"/>
      <c r="BD723" s="297"/>
      <c r="BE723" s="297"/>
      <c r="BF723" s="297"/>
      <c r="BH723" s="297"/>
      <c r="BI723" s="297"/>
      <c r="BJ723" s="297"/>
      <c r="BK723" s="297"/>
      <c r="BL723" s="297"/>
      <c r="BM723" s="297"/>
      <c r="BN723" s="297"/>
      <c r="BO723" s="297"/>
      <c r="BP723" s="297"/>
      <c r="BR723" s="297"/>
      <c r="BS723" s="297"/>
      <c r="BT723" s="297"/>
      <c r="BU723" s="297"/>
      <c r="BV723" s="297"/>
      <c r="BW723" s="297"/>
      <c r="BX723" s="297"/>
      <c r="DK723" s="278"/>
      <c r="DL723" s="278"/>
      <c r="DM723" s="278"/>
      <c r="DN723" s="278"/>
      <c r="DO723" s="278"/>
      <c r="DP723" s="278"/>
      <c r="DQ723" s="278"/>
      <c r="DR723" s="278"/>
      <c r="DS723" s="278"/>
    </row>
    <row r="724" ht="15.75" customHeight="1"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  <c r="AB724" s="276"/>
      <c r="AC724" s="276"/>
      <c r="AD724" s="276"/>
      <c r="AE724" s="276"/>
      <c r="AF724" s="276"/>
      <c r="AG724" s="276"/>
      <c r="AH724" s="276"/>
      <c r="AI724" s="297"/>
      <c r="AJ724" s="297"/>
      <c r="AK724" s="297"/>
      <c r="AL724" s="297"/>
      <c r="AM724" s="297"/>
      <c r="AN724" s="297"/>
      <c r="AO724" s="297"/>
      <c r="AP724" s="297"/>
      <c r="AQ724" s="297"/>
      <c r="AR724" s="297"/>
      <c r="BD724" s="297"/>
      <c r="BE724" s="297"/>
      <c r="BF724" s="297"/>
      <c r="BH724" s="297"/>
      <c r="BI724" s="297"/>
      <c r="BJ724" s="297"/>
      <c r="BK724" s="297"/>
      <c r="BL724" s="297"/>
      <c r="BM724" s="297"/>
      <c r="BN724" s="297"/>
      <c r="BO724" s="297"/>
      <c r="BP724" s="297"/>
      <c r="BR724" s="297"/>
      <c r="BS724" s="297"/>
      <c r="BT724" s="297"/>
      <c r="BU724" s="297"/>
      <c r="BV724" s="297"/>
      <c r="BW724" s="297"/>
      <c r="BX724" s="297"/>
      <c r="DK724" s="278"/>
      <c r="DL724" s="278"/>
      <c r="DM724" s="278"/>
      <c r="DN724" s="278"/>
      <c r="DO724" s="278"/>
      <c r="DP724" s="278"/>
      <c r="DQ724" s="278"/>
      <c r="DR724" s="278"/>
      <c r="DS724" s="278"/>
    </row>
    <row r="725" ht="15.75" customHeight="1"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  <c r="AB725" s="276"/>
      <c r="AC725" s="276"/>
      <c r="AD725" s="276"/>
      <c r="AE725" s="276"/>
      <c r="AF725" s="276"/>
      <c r="AG725" s="276"/>
      <c r="AH725" s="276"/>
      <c r="AI725" s="297"/>
      <c r="AJ725" s="297"/>
      <c r="AK725" s="297"/>
      <c r="AL725" s="297"/>
      <c r="AM725" s="297"/>
      <c r="AN725" s="297"/>
      <c r="AO725" s="297"/>
      <c r="AP725" s="297"/>
      <c r="AQ725" s="297"/>
      <c r="AR725" s="297"/>
      <c r="BD725" s="297"/>
      <c r="BE725" s="297"/>
      <c r="BF725" s="297"/>
      <c r="BH725" s="297"/>
      <c r="BI725" s="297"/>
      <c r="BJ725" s="297"/>
      <c r="BK725" s="297"/>
      <c r="BL725" s="297"/>
      <c r="BM725" s="297"/>
      <c r="BN725" s="297"/>
      <c r="BO725" s="297"/>
      <c r="BP725" s="297"/>
      <c r="BR725" s="297"/>
      <c r="BS725" s="297"/>
      <c r="BT725" s="297"/>
      <c r="BU725" s="297"/>
      <c r="BV725" s="297"/>
      <c r="BW725" s="297"/>
      <c r="BX725" s="297"/>
      <c r="DK725" s="278"/>
      <c r="DL725" s="278"/>
      <c r="DM725" s="278"/>
      <c r="DN725" s="278"/>
      <c r="DO725" s="278"/>
      <c r="DP725" s="278"/>
      <c r="DQ725" s="278"/>
      <c r="DR725" s="278"/>
      <c r="DS725" s="278"/>
    </row>
    <row r="726" ht="15.75" customHeight="1"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  <c r="AB726" s="276"/>
      <c r="AC726" s="276"/>
      <c r="AD726" s="276"/>
      <c r="AE726" s="276"/>
      <c r="AF726" s="276"/>
      <c r="AG726" s="276"/>
      <c r="AH726" s="276"/>
      <c r="AI726" s="297"/>
      <c r="AJ726" s="297"/>
      <c r="AK726" s="297"/>
      <c r="AL726" s="297"/>
      <c r="AM726" s="297"/>
      <c r="AN726" s="297"/>
      <c r="AO726" s="297"/>
      <c r="AP726" s="297"/>
      <c r="AQ726" s="297"/>
      <c r="AR726" s="297"/>
      <c r="BD726" s="297"/>
      <c r="BE726" s="297"/>
      <c r="BF726" s="297"/>
      <c r="BH726" s="297"/>
      <c r="BI726" s="297"/>
      <c r="BJ726" s="297"/>
      <c r="BK726" s="297"/>
      <c r="BL726" s="297"/>
      <c r="BM726" s="297"/>
      <c r="BN726" s="297"/>
      <c r="BO726" s="297"/>
      <c r="BP726" s="297"/>
      <c r="BR726" s="297"/>
      <c r="BS726" s="297"/>
      <c r="BT726" s="297"/>
      <c r="BU726" s="297"/>
      <c r="BV726" s="297"/>
      <c r="BW726" s="297"/>
      <c r="BX726" s="297"/>
      <c r="DK726" s="278"/>
      <c r="DL726" s="278"/>
      <c r="DM726" s="278"/>
      <c r="DN726" s="278"/>
      <c r="DO726" s="278"/>
      <c r="DP726" s="278"/>
      <c r="DQ726" s="278"/>
      <c r="DR726" s="278"/>
      <c r="DS726" s="278"/>
    </row>
    <row r="727" ht="15.75" customHeight="1"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  <c r="AB727" s="276"/>
      <c r="AC727" s="276"/>
      <c r="AD727" s="276"/>
      <c r="AE727" s="276"/>
      <c r="AF727" s="276"/>
      <c r="AG727" s="276"/>
      <c r="AH727" s="276"/>
      <c r="AI727" s="297"/>
      <c r="AJ727" s="297"/>
      <c r="AK727" s="297"/>
      <c r="AL727" s="297"/>
      <c r="AM727" s="297"/>
      <c r="AN727" s="297"/>
      <c r="AO727" s="297"/>
      <c r="AP727" s="297"/>
      <c r="AQ727" s="297"/>
      <c r="AR727" s="297"/>
      <c r="BD727" s="297"/>
      <c r="BE727" s="297"/>
      <c r="BF727" s="297"/>
      <c r="BH727" s="297"/>
      <c r="BI727" s="297"/>
      <c r="BJ727" s="297"/>
      <c r="BK727" s="297"/>
      <c r="BL727" s="297"/>
      <c r="BM727" s="297"/>
      <c r="BN727" s="297"/>
      <c r="BO727" s="297"/>
      <c r="BP727" s="297"/>
      <c r="BR727" s="297"/>
      <c r="BS727" s="297"/>
      <c r="BT727" s="297"/>
      <c r="BU727" s="297"/>
      <c r="BV727" s="297"/>
      <c r="BW727" s="297"/>
      <c r="BX727" s="297"/>
      <c r="DK727" s="278"/>
      <c r="DL727" s="278"/>
      <c r="DM727" s="278"/>
      <c r="DN727" s="278"/>
      <c r="DO727" s="278"/>
      <c r="DP727" s="278"/>
      <c r="DQ727" s="278"/>
      <c r="DR727" s="278"/>
      <c r="DS727" s="278"/>
    </row>
    <row r="728" ht="15.75" customHeight="1"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  <c r="AB728" s="276"/>
      <c r="AC728" s="276"/>
      <c r="AD728" s="276"/>
      <c r="AE728" s="276"/>
      <c r="AF728" s="276"/>
      <c r="AG728" s="276"/>
      <c r="AH728" s="276"/>
      <c r="AI728" s="297"/>
      <c r="AJ728" s="297"/>
      <c r="AK728" s="297"/>
      <c r="AL728" s="297"/>
      <c r="AM728" s="297"/>
      <c r="AN728" s="297"/>
      <c r="AO728" s="297"/>
      <c r="AP728" s="297"/>
      <c r="AQ728" s="297"/>
      <c r="AR728" s="297"/>
      <c r="BD728" s="297"/>
      <c r="BE728" s="297"/>
      <c r="BF728" s="297"/>
      <c r="BH728" s="297"/>
      <c r="BI728" s="297"/>
      <c r="BJ728" s="297"/>
      <c r="BK728" s="297"/>
      <c r="BL728" s="297"/>
      <c r="BM728" s="297"/>
      <c r="BN728" s="297"/>
      <c r="BO728" s="297"/>
      <c r="BP728" s="297"/>
      <c r="BR728" s="297"/>
      <c r="BS728" s="297"/>
      <c r="BT728" s="297"/>
      <c r="BU728" s="297"/>
      <c r="BV728" s="297"/>
      <c r="BW728" s="297"/>
      <c r="BX728" s="297"/>
      <c r="DK728" s="278"/>
      <c r="DL728" s="278"/>
      <c r="DM728" s="278"/>
      <c r="DN728" s="278"/>
      <c r="DO728" s="278"/>
      <c r="DP728" s="278"/>
      <c r="DQ728" s="278"/>
      <c r="DR728" s="278"/>
      <c r="DS728" s="278"/>
    </row>
    <row r="729" ht="15.75" customHeight="1"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  <c r="AB729" s="276"/>
      <c r="AC729" s="276"/>
      <c r="AD729" s="276"/>
      <c r="AE729" s="276"/>
      <c r="AF729" s="276"/>
      <c r="AG729" s="276"/>
      <c r="AH729" s="276"/>
      <c r="AI729" s="297"/>
      <c r="AJ729" s="297"/>
      <c r="AK729" s="297"/>
      <c r="AL729" s="297"/>
      <c r="AM729" s="297"/>
      <c r="AN729" s="297"/>
      <c r="AO729" s="297"/>
      <c r="AP729" s="297"/>
      <c r="AQ729" s="297"/>
      <c r="AR729" s="297"/>
      <c r="BD729" s="297"/>
      <c r="BE729" s="297"/>
      <c r="BF729" s="297"/>
      <c r="BH729" s="297"/>
      <c r="BI729" s="297"/>
      <c r="BJ729" s="297"/>
      <c r="BK729" s="297"/>
      <c r="BL729" s="297"/>
      <c r="BM729" s="297"/>
      <c r="BN729" s="297"/>
      <c r="BO729" s="297"/>
      <c r="BP729" s="297"/>
      <c r="BR729" s="297"/>
      <c r="BS729" s="297"/>
      <c r="BT729" s="297"/>
      <c r="BU729" s="297"/>
      <c r="BV729" s="297"/>
      <c r="BW729" s="297"/>
      <c r="BX729" s="297"/>
      <c r="DK729" s="278"/>
      <c r="DL729" s="278"/>
      <c r="DM729" s="278"/>
      <c r="DN729" s="278"/>
      <c r="DO729" s="278"/>
      <c r="DP729" s="278"/>
      <c r="DQ729" s="278"/>
      <c r="DR729" s="278"/>
      <c r="DS729" s="278"/>
    </row>
    <row r="730" ht="15.75" customHeight="1"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  <c r="AB730" s="276"/>
      <c r="AC730" s="276"/>
      <c r="AD730" s="276"/>
      <c r="AE730" s="276"/>
      <c r="AF730" s="276"/>
      <c r="AG730" s="276"/>
      <c r="AH730" s="276"/>
      <c r="AI730" s="297"/>
      <c r="AJ730" s="297"/>
      <c r="AK730" s="297"/>
      <c r="AL730" s="297"/>
      <c r="AM730" s="297"/>
      <c r="AN730" s="297"/>
      <c r="AO730" s="297"/>
      <c r="AP730" s="297"/>
      <c r="AQ730" s="297"/>
      <c r="AR730" s="297"/>
      <c r="BD730" s="297"/>
      <c r="BE730" s="297"/>
      <c r="BF730" s="297"/>
      <c r="BH730" s="297"/>
      <c r="BI730" s="297"/>
      <c r="BJ730" s="297"/>
      <c r="BK730" s="297"/>
      <c r="BL730" s="297"/>
      <c r="BM730" s="297"/>
      <c r="BN730" s="297"/>
      <c r="BO730" s="297"/>
      <c r="BP730" s="297"/>
      <c r="BR730" s="297"/>
      <c r="BS730" s="297"/>
      <c r="BT730" s="297"/>
      <c r="BU730" s="297"/>
      <c r="BV730" s="297"/>
      <c r="BW730" s="297"/>
      <c r="BX730" s="297"/>
      <c r="DK730" s="278"/>
      <c r="DL730" s="278"/>
      <c r="DM730" s="278"/>
      <c r="DN730" s="278"/>
      <c r="DO730" s="278"/>
      <c r="DP730" s="278"/>
      <c r="DQ730" s="278"/>
      <c r="DR730" s="278"/>
      <c r="DS730" s="278"/>
    </row>
    <row r="731" ht="15.75" customHeight="1"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  <c r="AB731" s="276"/>
      <c r="AC731" s="276"/>
      <c r="AD731" s="276"/>
      <c r="AE731" s="276"/>
      <c r="AF731" s="276"/>
      <c r="AG731" s="276"/>
      <c r="AH731" s="276"/>
      <c r="AI731" s="297"/>
      <c r="AJ731" s="297"/>
      <c r="AK731" s="297"/>
      <c r="AL731" s="297"/>
      <c r="AM731" s="297"/>
      <c r="AN731" s="297"/>
      <c r="AO731" s="297"/>
      <c r="AP731" s="297"/>
      <c r="AQ731" s="297"/>
      <c r="AR731" s="297"/>
      <c r="BD731" s="297"/>
      <c r="BE731" s="297"/>
      <c r="BF731" s="297"/>
      <c r="BH731" s="297"/>
      <c r="BI731" s="297"/>
      <c r="BJ731" s="297"/>
      <c r="BK731" s="297"/>
      <c r="BL731" s="297"/>
      <c r="BM731" s="297"/>
      <c r="BN731" s="297"/>
      <c r="BO731" s="297"/>
      <c r="BP731" s="297"/>
      <c r="BR731" s="297"/>
      <c r="BS731" s="297"/>
      <c r="BT731" s="297"/>
      <c r="BU731" s="297"/>
      <c r="BV731" s="297"/>
      <c r="BW731" s="297"/>
      <c r="BX731" s="297"/>
      <c r="DK731" s="278"/>
      <c r="DL731" s="278"/>
      <c r="DM731" s="278"/>
      <c r="DN731" s="278"/>
      <c r="DO731" s="278"/>
      <c r="DP731" s="278"/>
      <c r="DQ731" s="278"/>
      <c r="DR731" s="278"/>
      <c r="DS731" s="278"/>
    </row>
    <row r="732" ht="15.75" customHeight="1"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  <c r="AB732" s="276"/>
      <c r="AC732" s="276"/>
      <c r="AD732" s="276"/>
      <c r="AE732" s="276"/>
      <c r="AF732" s="276"/>
      <c r="AG732" s="276"/>
      <c r="AH732" s="276"/>
      <c r="AI732" s="297"/>
      <c r="AJ732" s="297"/>
      <c r="AK732" s="297"/>
      <c r="AL732" s="297"/>
      <c r="AM732" s="297"/>
      <c r="AN732" s="297"/>
      <c r="AO732" s="297"/>
      <c r="AP732" s="297"/>
      <c r="AQ732" s="297"/>
      <c r="AR732" s="297"/>
      <c r="BD732" s="297"/>
      <c r="BE732" s="297"/>
      <c r="BF732" s="297"/>
      <c r="BH732" s="297"/>
      <c r="BI732" s="297"/>
      <c r="BJ732" s="297"/>
      <c r="BK732" s="297"/>
      <c r="BL732" s="297"/>
      <c r="BM732" s="297"/>
      <c r="BN732" s="297"/>
      <c r="BO732" s="297"/>
      <c r="BP732" s="297"/>
      <c r="BR732" s="297"/>
      <c r="BS732" s="297"/>
      <c r="BT732" s="297"/>
      <c r="BU732" s="297"/>
      <c r="BV732" s="297"/>
      <c r="BW732" s="297"/>
      <c r="BX732" s="297"/>
      <c r="DK732" s="278"/>
      <c r="DL732" s="278"/>
      <c r="DM732" s="278"/>
      <c r="DN732" s="278"/>
      <c r="DO732" s="278"/>
      <c r="DP732" s="278"/>
      <c r="DQ732" s="278"/>
      <c r="DR732" s="278"/>
      <c r="DS732" s="278"/>
    </row>
    <row r="733" ht="15.75" customHeight="1"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  <c r="AB733" s="276"/>
      <c r="AC733" s="276"/>
      <c r="AD733" s="276"/>
      <c r="AE733" s="276"/>
      <c r="AF733" s="276"/>
      <c r="AG733" s="276"/>
      <c r="AH733" s="276"/>
      <c r="AI733" s="297"/>
      <c r="AJ733" s="297"/>
      <c r="AK733" s="297"/>
      <c r="AL733" s="297"/>
      <c r="AM733" s="297"/>
      <c r="AN733" s="297"/>
      <c r="AO733" s="297"/>
      <c r="AP733" s="297"/>
      <c r="AQ733" s="297"/>
      <c r="AR733" s="297"/>
      <c r="BD733" s="297"/>
      <c r="BE733" s="297"/>
      <c r="BF733" s="297"/>
      <c r="BH733" s="297"/>
      <c r="BI733" s="297"/>
      <c r="BJ733" s="297"/>
      <c r="BK733" s="297"/>
      <c r="BL733" s="297"/>
      <c r="BM733" s="297"/>
      <c r="BN733" s="297"/>
      <c r="BO733" s="297"/>
      <c r="BP733" s="297"/>
      <c r="BR733" s="297"/>
      <c r="BS733" s="297"/>
      <c r="BT733" s="297"/>
      <c r="BU733" s="297"/>
      <c r="BV733" s="297"/>
      <c r="BW733" s="297"/>
      <c r="BX733" s="297"/>
      <c r="DK733" s="278"/>
      <c r="DL733" s="278"/>
      <c r="DM733" s="278"/>
      <c r="DN733" s="278"/>
      <c r="DO733" s="278"/>
      <c r="DP733" s="278"/>
      <c r="DQ733" s="278"/>
      <c r="DR733" s="278"/>
      <c r="DS733" s="278"/>
    </row>
    <row r="734" ht="15.75" customHeight="1"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  <c r="AB734" s="276"/>
      <c r="AC734" s="276"/>
      <c r="AD734" s="276"/>
      <c r="AE734" s="276"/>
      <c r="AF734" s="276"/>
      <c r="AG734" s="276"/>
      <c r="AH734" s="276"/>
      <c r="AI734" s="297"/>
      <c r="AJ734" s="297"/>
      <c r="AK734" s="297"/>
      <c r="AL734" s="297"/>
      <c r="AM734" s="297"/>
      <c r="AN734" s="297"/>
      <c r="AO734" s="297"/>
      <c r="AP734" s="297"/>
      <c r="AQ734" s="297"/>
      <c r="AR734" s="297"/>
      <c r="BD734" s="297"/>
      <c r="BE734" s="297"/>
      <c r="BF734" s="297"/>
      <c r="BH734" s="297"/>
      <c r="BI734" s="297"/>
      <c r="BJ734" s="297"/>
      <c r="BK734" s="297"/>
      <c r="BL734" s="297"/>
      <c r="BM734" s="297"/>
      <c r="BN734" s="297"/>
      <c r="BO734" s="297"/>
      <c r="BP734" s="297"/>
      <c r="BR734" s="297"/>
      <c r="BS734" s="297"/>
      <c r="BT734" s="297"/>
      <c r="BU734" s="297"/>
      <c r="BV734" s="297"/>
      <c r="BW734" s="297"/>
      <c r="BX734" s="297"/>
      <c r="DK734" s="278"/>
      <c r="DL734" s="278"/>
      <c r="DM734" s="278"/>
      <c r="DN734" s="278"/>
      <c r="DO734" s="278"/>
      <c r="DP734" s="278"/>
      <c r="DQ734" s="278"/>
      <c r="DR734" s="278"/>
      <c r="DS734" s="278"/>
    </row>
    <row r="735" ht="15.75" customHeight="1"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  <c r="AB735" s="276"/>
      <c r="AC735" s="276"/>
      <c r="AD735" s="276"/>
      <c r="AE735" s="276"/>
      <c r="AF735" s="276"/>
      <c r="AG735" s="276"/>
      <c r="AH735" s="276"/>
      <c r="AI735" s="297"/>
      <c r="AJ735" s="297"/>
      <c r="AK735" s="297"/>
      <c r="AL735" s="297"/>
      <c r="AM735" s="297"/>
      <c r="AN735" s="297"/>
      <c r="AO735" s="297"/>
      <c r="AP735" s="297"/>
      <c r="AQ735" s="297"/>
      <c r="AR735" s="297"/>
      <c r="BD735" s="297"/>
      <c r="BE735" s="297"/>
      <c r="BF735" s="297"/>
      <c r="BH735" s="297"/>
      <c r="BI735" s="297"/>
      <c r="BJ735" s="297"/>
      <c r="BK735" s="297"/>
      <c r="BL735" s="297"/>
      <c r="BM735" s="297"/>
      <c r="BN735" s="297"/>
      <c r="BO735" s="297"/>
      <c r="BP735" s="297"/>
      <c r="BR735" s="297"/>
      <c r="BS735" s="297"/>
      <c r="BT735" s="297"/>
      <c r="BU735" s="297"/>
      <c r="BV735" s="297"/>
      <c r="BW735" s="297"/>
      <c r="BX735" s="297"/>
      <c r="DK735" s="278"/>
      <c r="DL735" s="278"/>
      <c r="DM735" s="278"/>
      <c r="DN735" s="278"/>
      <c r="DO735" s="278"/>
      <c r="DP735" s="278"/>
      <c r="DQ735" s="278"/>
      <c r="DR735" s="278"/>
      <c r="DS735" s="278"/>
    </row>
    <row r="736" ht="15.75" customHeight="1"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  <c r="AB736" s="276"/>
      <c r="AC736" s="276"/>
      <c r="AD736" s="276"/>
      <c r="AE736" s="276"/>
      <c r="AF736" s="276"/>
      <c r="AG736" s="276"/>
      <c r="AH736" s="276"/>
      <c r="AI736" s="297"/>
      <c r="AJ736" s="297"/>
      <c r="AK736" s="297"/>
      <c r="AL736" s="297"/>
      <c r="AM736" s="297"/>
      <c r="AN736" s="297"/>
      <c r="AO736" s="297"/>
      <c r="AP736" s="297"/>
      <c r="AQ736" s="297"/>
      <c r="AR736" s="297"/>
      <c r="BD736" s="297"/>
      <c r="BE736" s="297"/>
      <c r="BF736" s="297"/>
      <c r="BH736" s="297"/>
      <c r="BI736" s="297"/>
      <c r="BJ736" s="297"/>
      <c r="BK736" s="297"/>
      <c r="BL736" s="297"/>
      <c r="BM736" s="297"/>
      <c r="BN736" s="297"/>
      <c r="BO736" s="297"/>
      <c r="BP736" s="297"/>
      <c r="BR736" s="297"/>
      <c r="BS736" s="297"/>
      <c r="BT736" s="297"/>
      <c r="BU736" s="297"/>
      <c r="BV736" s="297"/>
      <c r="BW736" s="297"/>
      <c r="BX736" s="297"/>
      <c r="DK736" s="278"/>
      <c r="DL736" s="278"/>
      <c r="DM736" s="278"/>
      <c r="DN736" s="278"/>
      <c r="DO736" s="278"/>
      <c r="DP736" s="278"/>
      <c r="DQ736" s="278"/>
      <c r="DR736" s="278"/>
      <c r="DS736" s="278"/>
    </row>
    <row r="737" ht="15.75" customHeight="1"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  <c r="AB737" s="276"/>
      <c r="AC737" s="276"/>
      <c r="AD737" s="276"/>
      <c r="AE737" s="276"/>
      <c r="AF737" s="276"/>
      <c r="AG737" s="276"/>
      <c r="AH737" s="276"/>
      <c r="AI737" s="297"/>
      <c r="AJ737" s="297"/>
      <c r="AK737" s="297"/>
      <c r="AL737" s="297"/>
      <c r="AM737" s="297"/>
      <c r="AN737" s="297"/>
      <c r="AO737" s="297"/>
      <c r="AP737" s="297"/>
      <c r="AQ737" s="297"/>
      <c r="AR737" s="297"/>
      <c r="BD737" s="297"/>
      <c r="BE737" s="297"/>
      <c r="BF737" s="297"/>
      <c r="BH737" s="297"/>
      <c r="BI737" s="297"/>
      <c r="BJ737" s="297"/>
      <c r="BK737" s="297"/>
      <c r="BL737" s="297"/>
      <c r="BM737" s="297"/>
      <c r="BN737" s="297"/>
      <c r="BO737" s="297"/>
      <c r="BP737" s="297"/>
      <c r="BR737" s="297"/>
      <c r="BS737" s="297"/>
      <c r="BT737" s="297"/>
      <c r="BU737" s="297"/>
      <c r="BV737" s="297"/>
      <c r="BW737" s="297"/>
      <c r="BX737" s="297"/>
      <c r="DK737" s="278"/>
      <c r="DL737" s="278"/>
      <c r="DM737" s="278"/>
      <c r="DN737" s="278"/>
      <c r="DO737" s="278"/>
      <c r="DP737" s="278"/>
      <c r="DQ737" s="278"/>
      <c r="DR737" s="278"/>
      <c r="DS737" s="278"/>
    </row>
    <row r="738" ht="15.75" customHeight="1"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  <c r="AB738" s="276"/>
      <c r="AC738" s="276"/>
      <c r="AD738" s="276"/>
      <c r="AE738" s="276"/>
      <c r="AF738" s="276"/>
      <c r="AG738" s="276"/>
      <c r="AH738" s="276"/>
      <c r="AI738" s="297"/>
      <c r="AJ738" s="297"/>
      <c r="AK738" s="297"/>
      <c r="AL738" s="297"/>
      <c r="AM738" s="297"/>
      <c r="AN738" s="297"/>
      <c r="AO738" s="297"/>
      <c r="AP738" s="297"/>
      <c r="AQ738" s="297"/>
      <c r="AR738" s="297"/>
      <c r="BD738" s="297"/>
      <c r="BE738" s="297"/>
      <c r="BF738" s="297"/>
      <c r="BH738" s="297"/>
      <c r="BI738" s="297"/>
      <c r="BJ738" s="297"/>
      <c r="BK738" s="297"/>
      <c r="BL738" s="297"/>
      <c r="BM738" s="297"/>
      <c r="BN738" s="297"/>
      <c r="BO738" s="297"/>
      <c r="BP738" s="297"/>
      <c r="BR738" s="297"/>
      <c r="BS738" s="297"/>
      <c r="BT738" s="297"/>
      <c r="BU738" s="297"/>
      <c r="BV738" s="297"/>
      <c r="BW738" s="297"/>
      <c r="BX738" s="297"/>
      <c r="DK738" s="278"/>
      <c r="DL738" s="278"/>
      <c r="DM738" s="278"/>
      <c r="DN738" s="278"/>
      <c r="DO738" s="278"/>
      <c r="DP738" s="278"/>
      <c r="DQ738" s="278"/>
      <c r="DR738" s="278"/>
      <c r="DS738" s="278"/>
    </row>
    <row r="739" ht="15.75" customHeight="1"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  <c r="AB739" s="276"/>
      <c r="AC739" s="276"/>
      <c r="AD739" s="276"/>
      <c r="AE739" s="276"/>
      <c r="AF739" s="276"/>
      <c r="AG739" s="276"/>
      <c r="AH739" s="276"/>
      <c r="AI739" s="297"/>
      <c r="AJ739" s="297"/>
      <c r="AK739" s="297"/>
      <c r="AL739" s="297"/>
      <c r="AM739" s="297"/>
      <c r="AN739" s="297"/>
      <c r="AO739" s="297"/>
      <c r="AP739" s="297"/>
      <c r="AQ739" s="297"/>
      <c r="AR739" s="297"/>
      <c r="BD739" s="297"/>
      <c r="BE739" s="297"/>
      <c r="BF739" s="297"/>
      <c r="BH739" s="297"/>
      <c r="BI739" s="297"/>
      <c r="BJ739" s="297"/>
      <c r="BK739" s="297"/>
      <c r="BL739" s="297"/>
      <c r="BM739" s="297"/>
      <c r="BN739" s="297"/>
      <c r="BO739" s="297"/>
      <c r="BP739" s="297"/>
      <c r="BR739" s="297"/>
      <c r="BS739" s="297"/>
      <c r="BT739" s="297"/>
      <c r="BU739" s="297"/>
      <c r="BV739" s="297"/>
      <c r="BW739" s="297"/>
      <c r="BX739" s="297"/>
      <c r="DK739" s="278"/>
      <c r="DL739" s="278"/>
      <c r="DM739" s="278"/>
      <c r="DN739" s="278"/>
      <c r="DO739" s="278"/>
      <c r="DP739" s="278"/>
      <c r="DQ739" s="278"/>
      <c r="DR739" s="278"/>
      <c r="DS739" s="278"/>
    </row>
    <row r="740" ht="15.75" customHeight="1"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  <c r="AB740" s="276"/>
      <c r="AC740" s="276"/>
      <c r="AD740" s="276"/>
      <c r="AE740" s="276"/>
      <c r="AF740" s="276"/>
      <c r="AG740" s="276"/>
      <c r="AH740" s="276"/>
      <c r="AI740" s="297"/>
      <c r="AJ740" s="297"/>
      <c r="AK740" s="297"/>
      <c r="AL740" s="297"/>
      <c r="AM740" s="297"/>
      <c r="AN740" s="297"/>
      <c r="AO740" s="297"/>
      <c r="AP740" s="297"/>
      <c r="AQ740" s="297"/>
      <c r="AR740" s="297"/>
      <c r="BD740" s="297"/>
      <c r="BE740" s="297"/>
      <c r="BF740" s="297"/>
      <c r="BH740" s="297"/>
      <c r="BI740" s="297"/>
      <c r="BJ740" s="297"/>
      <c r="BK740" s="297"/>
      <c r="BL740" s="297"/>
      <c r="BM740" s="297"/>
      <c r="BN740" s="297"/>
      <c r="BO740" s="297"/>
      <c r="BP740" s="297"/>
      <c r="BR740" s="297"/>
      <c r="BS740" s="297"/>
      <c r="BT740" s="297"/>
      <c r="BU740" s="297"/>
      <c r="BV740" s="297"/>
      <c r="BW740" s="297"/>
      <c r="BX740" s="297"/>
      <c r="DK740" s="278"/>
      <c r="DL740" s="278"/>
      <c r="DM740" s="278"/>
      <c r="DN740" s="278"/>
      <c r="DO740" s="278"/>
      <c r="DP740" s="278"/>
      <c r="DQ740" s="278"/>
      <c r="DR740" s="278"/>
      <c r="DS740" s="278"/>
    </row>
    <row r="741" ht="15.75" customHeight="1"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  <c r="AB741" s="276"/>
      <c r="AC741" s="276"/>
      <c r="AD741" s="276"/>
      <c r="AE741" s="276"/>
      <c r="AF741" s="276"/>
      <c r="AG741" s="276"/>
      <c r="AH741" s="276"/>
      <c r="AI741" s="297"/>
      <c r="AJ741" s="297"/>
      <c r="AK741" s="297"/>
      <c r="AL741" s="297"/>
      <c r="AM741" s="297"/>
      <c r="AN741" s="297"/>
      <c r="AO741" s="297"/>
      <c r="AP741" s="297"/>
      <c r="AQ741" s="297"/>
      <c r="AR741" s="297"/>
      <c r="BD741" s="297"/>
      <c r="BE741" s="297"/>
      <c r="BF741" s="297"/>
      <c r="BH741" s="297"/>
      <c r="BI741" s="297"/>
      <c r="BJ741" s="297"/>
      <c r="BK741" s="297"/>
      <c r="BL741" s="297"/>
      <c r="BM741" s="297"/>
      <c r="BN741" s="297"/>
      <c r="BO741" s="297"/>
      <c r="BP741" s="297"/>
      <c r="BR741" s="297"/>
      <c r="BS741" s="297"/>
      <c r="BT741" s="297"/>
      <c r="BU741" s="297"/>
      <c r="BV741" s="297"/>
      <c r="BW741" s="297"/>
      <c r="BX741" s="297"/>
      <c r="DK741" s="278"/>
      <c r="DL741" s="278"/>
      <c r="DM741" s="278"/>
      <c r="DN741" s="278"/>
      <c r="DO741" s="278"/>
      <c r="DP741" s="278"/>
      <c r="DQ741" s="278"/>
      <c r="DR741" s="278"/>
      <c r="DS741" s="278"/>
    </row>
    <row r="742" ht="15.75" customHeight="1"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  <c r="AB742" s="276"/>
      <c r="AC742" s="276"/>
      <c r="AD742" s="276"/>
      <c r="AE742" s="276"/>
      <c r="AF742" s="276"/>
      <c r="AG742" s="276"/>
      <c r="AH742" s="276"/>
      <c r="AI742" s="297"/>
      <c r="AJ742" s="297"/>
      <c r="AK742" s="297"/>
      <c r="AL742" s="297"/>
      <c r="AM742" s="297"/>
      <c r="AN742" s="297"/>
      <c r="AO742" s="297"/>
      <c r="AP742" s="297"/>
      <c r="AQ742" s="297"/>
      <c r="AR742" s="297"/>
      <c r="BD742" s="297"/>
      <c r="BE742" s="297"/>
      <c r="BF742" s="297"/>
      <c r="BH742" s="297"/>
      <c r="BI742" s="297"/>
      <c r="BJ742" s="297"/>
      <c r="BK742" s="297"/>
      <c r="BL742" s="297"/>
      <c r="BM742" s="297"/>
      <c r="BN742" s="297"/>
      <c r="BO742" s="297"/>
      <c r="BP742" s="297"/>
      <c r="BR742" s="297"/>
      <c r="BS742" s="297"/>
      <c r="BT742" s="297"/>
      <c r="BU742" s="297"/>
      <c r="BV742" s="297"/>
      <c r="BW742" s="297"/>
      <c r="BX742" s="297"/>
      <c r="DK742" s="278"/>
      <c r="DL742" s="278"/>
      <c r="DM742" s="278"/>
      <c r="DN742" s="278"/>
      <c r="DO742" s="278"/>
      <c r="DP742" s="278"/>
      <c r="DQ742" s="278"/>
      <c r="DR742" s="278"/>
      <c r="DS742" s="278"/>
    </row>
    <row r="743" ht="15.75" customHeight="1"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  <c r="AB743" s="276"/>
      <c r="AC743" s="276"/>
      <c r="AD743" s="276"/>
      <c r="AE743" s="276"/>
      <c r="AF743" s="276"/>
      <c r="AG743" s="276"/>
      <c r="AH743" s="276"/>
      <c r="AI743" s="297"/>
      <c r="AJ743" s="297"/>
      <c r="AK743" s="297"/>
      <c r="AL743" s="297"/>
      <c r="AM743" s="297"/>
      <c r="AN743" s="297"/>
      <c r="AO743" s="297"/>
      <c r="AP743" s="297"/>
      <c r="AQ743" s="297"/>
      <c r="AR743" s="297"/>
      <c r="BD743" s="297"/>
      <c r="BE743" s="297"/>
      <c r="BF743" s="297"/>
      <c r="BH743" s="297"/>
      <c r="BI743" s="297"/>
      <c r="BJ743" s="297"/>
      <c r="BK743" s="297"/>
      <c r="BL743" s="297"/>
      <c r="BM743" s="297"/>
      <c r="BN743" s="297"/>
      <c r="BO743" s="297"/>
      <c r="BP743" s="297"/>
      <c r="BR743" s="297"/>
      <c r="BS743" s="297"/>
      <c r="BT743" s="297"/>
      <c r="BU743" s="297"/>
      <c r="BV743" s="297"/>
      <c r="BW743" s="297"/>
      <c r="BX743" s="297"/>
      <c r="DK743" s="278"/>
      <c r="DL743" s="278"/>
      <c r="DM743" s="278"/>
      <c r="DN743" s="278"/>
      <c r="DO743" s="278"/>
      <c r="DP743" s="278"/>
      <c r="DQ743" s="278"/>
      <c r="DR743" s="278"/>
      <c r="DS743" s="278"/>
    </row>
    <row r="744" ht="15.75" customHeight="1"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  <c r="AB744" s="276"/>
      <c r="AC744" s="276"/>
      <c r="AD744" s="276"/>
      <c r="AE744" s="276"/>
      <c r="AF744" s="276"/>
      <c r="AG744" s="276"/>
      <c r="AH744" s="276"/>
      <c r="AI744" s="297"/>
      <c r="AJ744" s="297"/>
      <c r="AK744" s="297"/>
      <c r="AL744" s="297"/>
      <c r="AM744" s="297"/>
      <c r="AN744" s="297"/>
      <c r="AO744" s="297"/>
      <c r="AP744" s="297"/>
      <c r="AQ744" s="297"/>
      <c r="AR744" s="297"/>
      <c r="BD744" s="297"/>
      <c r="BE744" s="297"/>
      <c r="BF744" s="297"/>
      <c r="BH744" s="297"/>
      <c r="BI744" s="297"/>
      <c r="BJ744" s="297"/>
      <c r="BK744" s="297"/>
      <c r="BL744" s="297"/>
      <c r="BM744" s="297"/>
      <c r="BN744" s="297"/>
      <c r="BO744" s="297"/>
      <c r="BP744" s="297"/>
      <c r="BR744" s="297"/>
      <c r="BS744" s="297"/>
      <c r="BT744" s="297"/>
      <c r="BU744" s="297"/>
      <c r="BV744" s="297"/>
      <c r="BW744" s="297"/>
      <c r="BX744" s="297"/>
      <c r="DK744" s="278"/>
      <c r="DL744" s="278"/>
      <c r="DM744" s="278"/>
      <c r="DN744" s="278"/>
      <c r="DO744" s="278"/>
      <c r="DP744" s="278"/>
      <c r="DQ744" s="278"/>
      <c r="DR744" s="278"/>
      <c r="DS744" s="278"/>
    </row>
    <row r="745" ht="15.75" customHeight="1"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  <c r="AB745" s="276"/>
      <c r="AC745" s="276"/>
      <c r="AD745" s="276"/>
      <c r="AE745" s="276"/>
      <c r="AF745" s="276"/>
      <c r="AG745" s="276"/>
      <c r="AH745" s="276"/>
      <c r="AI745" s="297"/>
      <c r="AJ745" s="297"/>
      <c r="AK745" s="297"/>
      <c r="AL745" s="297"/>
      <c r="AM745" s="297"/>
      <c r="AN745" s="297"/>
      <c r="AO745" s="297"/>
      <c r="AP745" s="297"/>
      <c r="AQ745" s="297"/>
      <c r="AR745" s="297"/>
      <c r="BD745" s="297"/>
      <c r="BE745" s="297"/>
      <c r="BF745" s="297"/>
      <c r="BH745" s="297"/>
      <c r="BI745" s="297"/>
      <c r="BJ745" s="297"/>
      <c r="BK745" s="297"/>
      <c r="BL745" s="297"/>
      <c r="BM745" s="297"/>
      <c r="BN745" s="297"/>
      <c r="BO745" s="297"/>
      <c r="BP745" s="297"/>
      <c r="BR745" s="297"/>
      <c r="BS745" s="297"/>
      <c r="BT745" s="297"/>
      <c r="BU745" s="297"/>
      <c r="BV745" s="297"/>
      <c r="BW745" s="297"/>
      <c r="BX745" s="297"/>
      <c r="DK745" s="278"/>
      <c r="DL745" s="278"/>
      <c r="DM745" s="278"/>
      <c r="DN745" s="278"/>
      <c r="DO745" s="278"/>
      <c r="DP745" s="278"/>
      <c r="DQ745" s="278"/>
      <c r="DR745" s="278"/>
      <c r="DS745" s="278"/>
    </row>
    <row r="746" ht="15.75" customHeight="1"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  <c r="AB746" s="276"/>
      <c r="AC746" s="276"/>
      <c r="AD746" s="276"/>
      <c r="AE746" s="276"/>
      <c r="AF746" s="276"/>
      <c r="AG746" s="276"/>
      <c r="AH746" s="276"/>
      <c r="AI746" s="297"/>
      <c r="AJ746" s="297"/>
      <c r="AK746" s="297"/>
      <c r="AL746" s="297"/>
      <c r="AM746" s="297"/>
      <c r="AN746" s="297"/>
      <c r="AO746" s="297"/>
      <c r="AP746" s="297"/>
      <c r="AQ746" s="297"/>
      <c r="AR746" s="297"/>
      <c r="BD746" s="297"/>
      <c r="BE746" s="297"/>
      <c r="BF746" s="297"/>
      <c r="BH746" s="297"/>
      <c r="BI746" s="297"/>
      <c r="BJ746" s="297"/>
      <c r="BK746" s="297"/>
      <c r="BL746" s="297"/>
      <c r="BM746" s="297"/>
      <c r="BN746" s="297"/>
      <c r="BO746" s="297"/>
      <c r="BP746" s="297"/>
      <c r="BR746" s="297"/>
      <c r="BS746" s="297"/>
      <c r="BT746" s="297"/>
      <c r="BU746" s="297"/>
      <c r="BV746" s="297"/>
      <c r="BW746" s="297"/>
      <c r="BX746" s="297"/>
      <c r="DK746" s="278"/>
      <c r="DL746" s="278"/>
      <c r="DM746" s="278"/>
      <c r="DN746" s="278"/>
      <c r="DO746" s="278"/>
      <c r="DP746" s="278"/>
      <c r="DQ746" s="278"/>
      <c r="DR746" s="278"/>
      <c r="DS746" s="278"/>
    </row>
    <row r="747" ht="15.75" customHeight="1"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  <c r="AB747" s="276"/>
      <c r="AC747" s="276"/>
      <c r="AD747" s="276"/>
      <c r="AE747" s="276"/>
      <c r="AF747" s="276"/>
      <c r="AG747" s="276"/>
      <c r="AH747" s="276"/>
      <c r="AI747" s="297"/>
      <c r="AJ747" s="297"/>
      <c r="AK747" s="297"/>
      <c r="AL747" s="297"/>
      <c r="AM747" s="297"/>
      <c r="AN747" s="297"/>
      <c r="AO747" s="297"/>
      <c r="AP747" s="297"/>
      <c r="AQ747" s="297"/>
      <c r="AR747" s="297"/>
      <c r="BD747" s="297"/>
      <c r="BE747" s="297"/>
      <c r="BF747" s="297"/>
      <c r="BH747" s="297"/>
      <c r="BI747" s="297"/>
      <c r="BJ747" s="297"/>
      <c r="BK747" s="297"/>
      <c r="BL747" s="297"/>
      <c r="BM747" s="297"/>
      <c r="BN747" s="297"/>
      <c r="BO747" s="297"/>
      <c r="BP747" s="297"/>
      <c r="BR747" s="297"/>
      <c r="BS747" s="297"/>
      <c r="BT747" s="297"/>
      <c r="BU747" s="297"/>
      <c r="BV747" s="297"/>
      <c r="BW747" s="297"/>
      <c r="BX747" s="297"/>
      <c r="DK747" s="278"/>
      <c r="DL747" s="278"/>
      <c r="DM747" s="278"/>
      <c r="DN747" s="278"/>
      <c r="DO747" s="278"/>
      <c r="DP747" s="278"/>
      <c r="DQ747" s="278"/>
      <c r="DR747" s="278"/>
      <c r="DS747" s="278"/>
    </row>
    <row r="748" ht="15.75" customHeight="1"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  <c r="AB748" s="276"/>
      <c r="AC748" s="276"/>
      <c r="AD748" s="276"/>
      <c r="AE748" s="276"/>
      <c r="AF748" s="276"/>
      <c r="AG748" s="276"/>
      <c r="AH748" s="276"/>
      <c r="AI748" s="297"/>
      <c r="AJ748" s="297"/>
      <c r="AK748" s="297"/>
      <c r="AL748" s="297"/>
      <c r="AM748" s="297"/>
      <c r="AN748" s="297"/>
      <c r="AO748" s="297"/>
      <c r="AP748" s="297"/>
      <c r="AQ748" s="297"/>
      <c r="AR748" s="297"/>
      <c r="BD748" s="297"/>
      <c r="BE748" s="297"/>
      <c r="BF748" s="297"/>
      <c r="BH748" s="297"/>
      <c r="BI748" s="297"/>
      <c r="BJ748" s="297"/>
      <c r="BK748" s="297"/>
      <c r="BL748" s="297"/>
      <c r="BM748" s="297"/>
      <c r="BN748" s="297"/>
      <c r="BO748" s="297"/>
      <c r="BP748" s="297"/>
      <c r="BR748" s="297"/>
      <c r="BS748" s="297"/>
      <c r="BT748" s="297"/>
      <c r="BU748" s="297"/>
      <c r="BV748" s="297"/>
      <c r="BW748" s="297"/>
      <c r="BX748" s="297"/>
      <c r="DK748" s="278"/>
      <c r="DL748" s="278"/>
      <c r="DM748" s="278"/>
      <c r="DN748" s="278"/>
      <c r="DO748" s="278"/>
      <c r="DP748" s="278"/>
      <c r="DQ748" s="278"/>
      <c r="DR748" s="278"/>
      <c r="DS748" s="278"/>
    </row>
    <row r="749" ht="15.75" customHeight="1"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  <c r="AB749" s="276"/>
      <c r="AC749" s="276"/>
      <c r="AD749" s="276"/>
      <c r="AE749" s="276"/>
      <c r="AF749" s="276"/>
      <c r="AG749" s="276"/>
      <c r="AH749" s="276"/>
      <c r="AI749" s="297"/>
      <c r="AJ749" s="297"/>
      <c r="AK749" s="297"/>
      <c r="AL749" s="297"/>
      <c r="AM749" s="297"/>
      <c r="AN749" s="297"/>
      <c r="AO749" s="297"/>
      <c r="AP749" s="297"/>
      <c r="AQ749" s="297"/>
      <c r="AR749" s="297"/>
      <c r="BD749" s="297"/>
      <c r="BE749" s="297"/>
      <c r="BF749" s="297"/>
      <c r="BH749" s="297"/>
      <c r="BI749" s="297"/>
      <c r="BJ749" s="297"/>
      <c r="BK749" s="297"/>
      <c r="BL749" s="297"/>
      <c r="BM749" s="297"/>
      <c r="BN749" s="297"/>
      <c r="BO749" s="297"/>
      <c r="BP749" s="297"/>
      <c r="BR749" s="297"/>
      <c r="BS749" s="297"/>
      <c r="BT749" s="297"/>
      <c r="BU749" s="297"/>
      <c r="BV749" s="297"/>
      <c r="BW749" s="297"/>
      <c r="BX749" s="297"/>
      <c r="DK749" s="278"/>
      <c r="DL749" s="278"/>
      <c r="DM749" s="278"/>
      <c r="DN749" s="278"/>
      <c r="DO749" s="278"/>
      <c r="DP749" s="278"/>
      <c r="DQ749" s="278"/>
      <c r="DR749" s="278"/>
      <c r="DS749" s="278"/>
    </row>
    <row r="750" ht="15.75" customHeight="1"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  <c r="AB750" s="276"/>
      <c r="AC750" s="276"/>
      <c r="AD750" s="276"/>
      <c r="AE750" s="276"/>
      <c r="AF750" s="276"/>
      <c r="AG750" s="276"/>
      <c r="AH750" s="276"/>
      <c r="AI750" s="297"/>
      <c r="AJ750" s="297"/>
      <c r="AK750" s="297"/>
      <c r="AL750" s="297"/>
      <c r="AM750" s="297"/>
      <c r="AN750" s="297"/>
      <c r="AO750" s="297"/>
      <c r="AP750" s="297"/>
      <c r="AQ750" s="297"/>
      <c r="AR750" s="297"/>
      <c r="BD750" s="297"/>
      <c r="BE750" s="297"/>
      <c r="BF750" s="297"/>
      <c r="BH750" s="297"/>
      <c r="BI750" s="297"/>
      <c r="BJ750" s="297"/>
      <c r="BK750" s="297"/>
      <c r="BL750" s="297"/>
      <c r="BM750" s="297"/>
      <c r="BN750" s="297"/>
      <c r="BO750" s="297"/>
      <c r="BP750" s="297"/>
      <c r="BR750" s="297"/>
      <c r="BS750" s="297"/>
      <c r="BT750" s="297"/>
      <c r="BU750" s="297"/>
      <c r="BV750" s="297"/>
      <c r="BW750" s="297"/>
      <c r="BX750" s="297"/>
      <c r="DK750" s="278"/>
      <c r="DL750" s="278"/>
      <c r="DM750" s="278"/>
      <c r="DN750" s="278"/>
      <c r="DO750" s="278"/>
      <c r="DP750" s="278"/>
      <c r="DQ750" s="278"/>
      <c r="DR750" s="278"/>
      <c r="DS750" s="278"/>
    </row>
    <row r="751" ht="15.75" customHeight="1"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  <c r="AB751" s="276"/>
      <c r="AC751" s="276"/>
      <c r="AD751" s="276"/>
      <c r="AE751" s="276"/>
      <c r="AF751" s="276"/>
      <c r="AG751" s="276"/>
      <c r="AH751" s="276"/>
      <c r="AI751" s="297"/>
      <c r="AJ751" s="297"/>
      <c r="AK751" s="297"/>
      <c r="AL751" s="297"/>
      <c r="AM751" s="297"/>
      <c r="AN751" s="297"/>
      <c r="AO751" s="297"/>
      <c r="AP751" s="297"/>
      <c r="AQ751" s="297"/>
      <c r="AR751" s="297"/>
      <c r="BD751" s="297"/>
      <c r="BE751" s="297"/>
      <c r="BF751" s="297"/>
      <c r="BH751" s="297"/>
      <c r="BI751" s="297"/>
      <c r="BJ751" s="297"/>
      <c r="BK751" s="297"/>
      <c r="BL751" s="297"/>
      <c r="BM751" s="297"/>
      <c r="BN751" s="297"/>
      <c r="BO751" s="297"/>
      <c r="BP751" s="297"/>
      <c r="BR751" s="297"/>
      <c r="BS751" s="297"/>
      <c r="BT751" s="297"/>
      <c r="BU751" s="297"/>
      <c r="BV751" s="297"/>
      <c r="BW751" s="297"/>
      <c r="BX751" s="297"/>
      <c r="DK751" s="278"/>
      <c r="DL751" s="278"/>
      <c r="DM751" s="278"/>
      <c r="DN751" s="278"/>
      <c r="DO751" s="278"/>
      <c r="DP751" s="278"/>
      <c r="DQ751" s="278"/>
      <c r="DR751" s="278"/>
      <c r="DS751" s="278"/>
    </row>
    <row r="752" ht="15.75" customHeight="1"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  <c r="AB752" s="276"/>
      <c r="AC752" s="276"/>
      <c r="AD752" s="276"/>
      <c r="AE752" s="276"/>
      <c r="AF752" s="276"/>
      <c r="AG752" s="276"/>
      <c r="AH752" s="276"/>
      <c r="AI752" s="297"/>
      <c r="AJ752" s="297"/>
      <c r="AK752" s="297"/>
      <c r="AL752" s="297"/>
      <c r="AM752" s="297"/>
      <c r="AN752" s="297"/>
      <c r="AO752" s="297"/>
      <c r="AP752" s="297"/>
      <c r="AQ752" s="297"/>
      <c r="AR752" s="297"/>
      <c r="BD752" s="297"/>
      <c r="BE752" s="297"/>
      <c r="BF752" s="297"/>
      <c r="BH752" s="297"/>
      <c r="BI752" s="297"/>
      <c r="BJ752" s="297"/>
      <c r="BK752" s="297"/>
      <c r="BL752" s="297"/>
      <c r="BM752" s="297"/>
      <c r="BN752" s="297"/>
      <c r="BO752" s="297"/>
      <c r="BP752" s="297"/>
      <c r="BR752" s="297"/>
      <c r="BS752" s="297"/>
      <c r="BT752" s="297"/>
      <c r="BU752" s="297"/>
      <c r="BV752" s="297"/>
      <c r="BW752" s="297"/>
      <c r="BX752" s="297"/>
      <c r="DK752" s="278"/>
      <c r="DL752" s="278"/>
      <c r="DM752" s="278"/>
      <c r="DN752" s="278"/>
      <c r="DO752" s="278"/>
      <c r="DP752" s="278"/>
      <c r="DQ752" s="278"/>
      <c r="DR752" s="278"/>
      <c r="DS752" s="278"/>
    </row>
    <row r="753" ht="15.75" customHeight="1"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  <c r="AB753" s="276"/>
      <c r="AC753" s="276"/>
      <c r="AD753" s="276"/>
      <c r="AE753" s="276"/>
      <c r="AF753" s="276"/>
      <c r="AG753" s="276"/>
      <c r="AH753" s="276"/>
      <c r="AI753" s="297"/>
      <c r="AJ753" s="297"/>
      <c r="AK753" s="297"/>
      <c r="AL753" s="297"/>
      <c r="AM753" s="297"/>
      <c r="AN753" s="297"/>
      <c r="AO753" s="297"/>
      <c r="AP753" s="297"/>
      <c r="AQ753" s="297"/>
      <c r="AR753" s="297"/>
      <c r="BD753" s="297"/>
      <c r="BE753" s="297"/>
      <c r="BF753" s="297"/>
      <c r="BH753" s="297"/>
      <c r="BI753" s="297"/>
      <c r="BJ753" s="297"/>
      <c r="BK753" s="297"/>
      <c r="BL753" s="297"/>
      <c r="BM753" s="297"/>
      <c r="BN753" s="297"/>
      <c r="BO753" s="297"/>
      <c r="BP753" s="297"/>
      <c r="BR753" s="297"/>
      <c r="BS753" s="297"/>
      <c r="BT753" s="297"/>
      <c r="BU753" s="297"/>
      <c r="BV753" s="297"/>
      <c r="BW753" s="297"/>
      <c r="BX753" s="297"/>
      <c r="DK753" s="278"/>
      <c r="DL753" s="278"/>
      <c r="DM753" s="278"/>
      <c r="DN753" s="278"/>
      <c r="DO753" s="278"/>
      <c r="DP753" s="278"/>
      <c r="DQ753" s="278"/>
      <c r="DR753" s="278"/>
      <c r="DS753" s="278"/>
    </row>
    <row r="754" ht="15.75" customHeight="1"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  <c r="AB754" s="276"/>
      <c r="AC754" s="276"/>
      <c r="AD754" s="276"/>
      <c r="AE754" s="276"/>
      <c r="AF754" s="276"/>
      <c r="AG754" s="276"/>
      <c r="AH754" s="276"/>
      <c r="AI754" s="297"/>
      <c r="AJ754" s="297"/>
      <c r="AK754" s="297"/>
      <c r="AL754" s="297"/>
      <c r="AM754" s="297"/>
      <c r="AN754" s="297"/>
      <c r="AO754" s="297"/>
      <c r="AP754" s="297"/>
      <c r="AQ754" s="297"/>
      <c r="AR754" s="297"/>
      <c r="BD754" s="297"/>
      <c r="BE754" s="297"/>
      <c r="BF754" s="297"/>
      <c r="BH754" s="297"/>
      <c r="BI754" s="297"/>
      <c r="BJ754" s="297"/>
      <c r="BK754" s="297"/>
      <c r="BL754" s="297"/>
      <c r="BM754" s="297"/>
      <c r="BN754" s="297"/>
      <c r="BO754" s="297"/>
      <c r="BP754" s="297"/>
      <c r="BR754" s="297"/>
      <c r="BS754" s="297"/>
      <c r="BT754" s="297"/>
      <c r="BU754" s="297"/>
      <c r="BV754" s="297"/>
      <c r="BW754" s="297"/>
      <c r="BX754" s="297"/>
      <c r="DK754" s="278"/>
      <c r="DL754" s="278"/>
      <c r="DM754" s="278"/>
      <c r="DN754" s="278"/>
      <c r="DO754" s="278"/>
      <c r="DP754" s="278"/>
      <c r="DQ754" s="278"/>
      <c r="DR754" s="278"/>
      <c r="DS754" s="278"/>
    </row>
    <row r="755" ht="15.75" customHeight="1"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  <c r="AB755" s="276"/>
      <c r="AC755" s="276"/>
      <c r="AD755" s="276"/>
      <c r="AE755" s="276"/>
      <c r="AF755" s="276"/>
      <c r="AG755" s="276"/>
      <c r="AH755" s="276"/>
      <c r="AI755" s="297"/>
      <c r="AJ755" s="297"/>
      <c r="AK755" s="297"/>
      <c r="AL755" s="297"/>
      <c r="AM755" s="297"/>
      <c r="AN755" s="297"/>
      <c r="AO755" s="297"/>
      <c r="AP755" s="297"/>
      <c r="AQ755" s="297"/>
      <c r="AR755" s="297"/>
      <c r="BD755" s="297"/>
      <c r="BE755" s="297"/>
      <c r="BF755" s="297"/>
      <c r="BH755" s="297"/>
      <c r="BI755" s="297"/>
      <c r="BJ755" s="297"/>
      <c r="BK755" s="297"/>
      <c r="BL755" s="297"/>
      <c r="BM755" s="297"/>
      <c r="BN755" s="297"/>
      <c r="BO755" s="297"/>
      <c r="BP755" s="297"/>
      <c r="BR755" s="297"/>
      <c r="BS755" s="297"/>
      <c r="BT755" s="297"/>
      <c r="BU755" s="297"/>
      <c r="BV755" s="297"/>
      <c r="BW755" s="297"/>
      <c r="BX755" s="297"/>
      <c r="DK755" s="278"/>
      <c r="DL755" s="278"/>
      <c r="DM755" s="278"/>
      <c r="DN755" s="278"/>
      <c r="DO755" s="278"/>
      <c r="DP755" s="278"/>
      <c r="DQ755" s="278"/>
      <c r="DR755" s="278"/>
      <c r="DS755" s="278"/>
    </row>
    <row r="756" ht="15.75" customHeight="1"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  <c r="AB756" s="276"/>
      <c r="AC756" s="276"/>
      <c r="AD756" s="276"/>
      <c r="AE756" s="276"/>
      <c r="AF756" s="276"/>
      <c r="AG756" s="276"/>
      <c r="AH756" s="276"/>
      <c r="AI756" s="297"/>
      <c r="AJ756" s="297"/>
      <c r="AK756" s="297"/>
      <c r="AL756" s="297"/>
      <c r="AM756" s="297"/>
      <c r="AN756" s="297"/>
      <c r="AO756" s="297"/>
      <c r="AP756" s="297"/>
      <c r="AQ756" s="297"/>
      <c r="AR756" s="297"/>
      <c r="BD756" s="297"/>
      <c r="BE756" s="297"/>
      <c r="BF756" s="297"/>
      <c r="BH756" s="297"/>
      <c r="BI756" s="297"/>
      <c r="BJ756" s="297"/>
      <c r="BK756" s="297"/>
      <c r="BL756" s="297"/>
      <c r="BM756" s="297"/>
      <c r="BN756" s="297"/>
      <c r="BO756" s="297"/>
      <c r="BP756" s="297"/>
      <c r="BR756" s="297"/>
      <c r="BS756" s="297"/>
      <c r="BT756" s="297"/>
      <c r="BU756" s="297"/>
      <c r="BV756" s="297"/>
      <c r="BW756" s="297"/>
      <c r="BX756" s="297"/>
      <c r="DK756" s="278"/>
      <c r="DL756" s="278"/>
      <c r="DM756" s="278"/>
      <c r="DN756" s="278"/>
      <c r="DO756" s="278"/>
      <c r="DP756" s="278"/>
      <c r="DQ756" s="278"/>
      <c r="DR756" s="278"/>
      <c r="DS756" s="278"/>
    </row>
    <row r="757" ht="15.75" customHeight="1"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  <c r="AB757" s="276"/>
      <c r="AC757" s="276"/>
      <c r="AD757" s="276"/>
      <c r="AE757" s="276"/>
      <c r="AF757" s="276"/>
      <c r="AG757" s="276"/>
      <c r="AH757" s="276"/>
      <c r="AI757" s="297"/>
      <c r="AJ757" s="297"/>
      <c r="AK757" s="297"/>
      <c r="AL757" s="297"/>
      <c r="AM757" s="297"/>
      <c r="AN757" s="297"/>
      <c r="AO757" s="297"/>
      <c r="AP757" s="297"/>
      <c r="AQ757" s="297"/>
      <c r="AR757" s="297"/>
      <c r="BD757" s="297"/>
      <c r="BE757" s="297"/>
      <c r="BF757" s="297"/>
      <c r="BH757" s="297"/>
      <c r="BI757" s="297"/>
      <c r="BJ757" s="297"/>
      <c r="BK757" s="297"/>
      <c r="BL757" s="297"/>
      <c r="BM757" s="297"/>
      <c r="BN757" s="297"/>
      <c r="BO757" s="297"/>
      <c r="BP757" s="297"/>
      <c r="BR757" s="297"/>
      <c r="BS757" s="297"/>
      <c r="BT757" s="297"/>
      <c r="BU757" s="297"/>
      <c r="BV757" s="297"/>
      <c r="BW757" s="297"/>
      <c r="BX757" s="297"/>
      <c r="DK757" s="278"/>
      <c r="DL757" s="278"/>
      <c r="DM757" s="278"/>
      <c r="DN757" s="278"/>
      <c r="DO757" s="278"/>
      <c r="DP757" s="278"/>
      <c r="DQ757" s="278"/>
      <c r="DR757" s="278"/>
      <c r="DS757" s="278"/>
    </row>
    <row r="758" ht="15.75" customHeight="1"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  <c r="AB758" s="276"/>
      <c r="AC758" s="276"/>
      <c r="AD758" s="276"/>
      <c r="AE758" s="276"/>
      <c r="AF758" s="276"/>
      <c r="AG758" s="276"/>
      <c r="AH758" s="276"/>
      <c r="AI758" s="297"/>
      <c r="AJ758" s="297"/>
      <c r="AK758" s="297"/>
      <c r="AL758" s="297"/>
      <c r="AM758" s="297"/>
      <c r="AN758" s="297"/>
      <c r="AO758" s="297"/>
      <c r="AP758" s="297"/>
      <c r="AQ758" s="297"/>
      <c r="AR758" s="297"/>
      <c r="BD758" s="297"/>
      <c r="BE758" s="297"/>
      <c r="BF758" s="297"/>
      <c r="BH758" s="297"/>
      <c r="BI758" s="297"/>
      <c r="BJ758" s="297"/>
      <c r="BK758" s="297"/>
      <c r="BL758" s="297"/>
      <c r="BM758" s="297"/>
      <c r="BN758" s="297"/>
      <c r="BO758" s="297"/>
      <c r="BP758" s="297"/>
      <c r="BR758" s="297"/>
      <c r="BS758" s="297"/>
      <c r="BT758" s="297"/>
      <c r="BU758" s="297"/>
      <c r="BV758" s="297"/>
      <c r="BW758" s="297"/>
      <c r="BX758" s="297"/>
      <c r="DK758" s="278"/>
      <c r="DL758" s="278"/>
      <c r="DM758" s="278"/>
      <c r="DN758" s="278"/>
      <c r="DO758" s="278"/>
      <c r="DP758" s="278"/>
      <c r="DQ758" s="278"/>
      <c r="DR758" s="278"/>
      <c r="DS758" s="278"/>
    </row>
    <row r="759" ht="15.75" customHeight="1"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  <c r="AB759" s="276"/>
      <c r="AC759" s="276"/>
      <c r="AD759" s="276"/>
      <c r="AE759" s="276"/>
      <c r="AF759" s="276"/>
      <c r="AG759" s="276"/>
      <c r="AH759" s="276"/>
      <c r="AI759" s="297"/>
      <c r="AJ759" s="297"/>
      <c r="AK759" s="297"/>
      <c r="AL759" s="297"/>
      <c r="AM759" s="297"/>
      <c r="AN759" s="297"/>
      <c r="AO759" s="297"/>
      <c r="AP759" s="297"/>
      <c r="AQ759" s="297"/>
      <c r="AR759" s="297"/>
      <c r="BD759" s="297"/>
      <c r="BE759" s="297"/>
      <c r="BF759" s="297"/>
      <c r="BH759" s="297"/>
      <c r="BI759" s="297"/>
      <c r="BJ759" s="297"/>
      <c r="BK759" s="297"/>
      <c r="BL759" s="297"/>
      <c r="BM759" s="297"/>
      <c r="BN759" s="297"/>
      <c r="BO759" s="297"/>
      <c r="BP759" s="297"/>
      <c r="BR759" s="297"/>
      <c r="BS759" s="297"/>
      <c r="BT759" s="297"/>
      <c r="BU759" s="297"/>
      <c r="BV759" s="297"/>
      <c r="BW759" s="297"/>
      <c r="BX759" s="297"/>
      <c r="DK759" s="278"/>
      <c r="DL759" s="278"/>
      <c r="DM759" s="278"/>
      <c r="DN759" s="278"/>
      <c r="DO759" s="278"/>
      <c r="DP759" s="278"/>
      <c r="DQ759" s="278"/>
      <c r="DR759" s="278"/>
      <c r="DS759" s="278"/>
    </row>
    <row r="760" ht="15.75" customHeight="1"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  <c r="AB760" s="276"/>
      <c r="AC760" s="276"/>
      <c r="AD760" s="276"/>
      <c r="AE760" s="276"/>
      <c r="AF760" s="276"/>
      <c r="AG760" s="276"/>
      <c r="AH760" s="276"/>
      <c r="AI760" s="297"/>
      <c r="AJ760" s="297"/>
      <c r="AK760" s="297"/>
      <c r="AL760" s="297"/>
      <c r="AM760" s="297"/>
      <c r="AN760" s="297"/>
      <c r="AO760" s="297"/>
      <c r="AP760" s="297"/>
      <c r="AQ760" s="297"/>
      <c r="AR760" s="297"/>
      <c r="BD760" s="297"/>
      <c r="BE760" s="297"/>
      <c r="BF760" s="297"/>
      <c r="BH760" s="297"/>
      <c r="BI760" s="297"/>
      <c r="BJ760" s="297"/>
      <c r="BK760" s="297"/>
      <c r="BL760" s="297"/>
      <c r="BM760" s="297"/>
      <c r="BN760" s="297"/>
      <c r="BO760" s="297"/>
      <c r="BP760" s="297"/>
      <c r="BR760" s="297"/>
      <c r="BS760" s="297"/>
      <c r="BT760" s="297"/>
      <c r="BU760" s="297"/>
      <c r="BV760" s="297"/>
      <c r="BW760" s="297"/>
      <c r="BX760" s="297"/>
      <c r="DK760" s="278"/>
      <c r="DL760" s="278"/>
      <c r="DM760" s="278"/>
      <c r="DN760" s="278"/>
      <c r="DO760" s="278"/>
      <c r="DP760" s="278"/>
      <c r="DQ760" s="278"/>
      <c r="DR760" s="278"/>
      <c r="DS760" s="278"/>
    </row>
    <row r="761" ht="15.75" customHeight="1"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  <c r="AB761" s="276"/>
      <c r="AC761" s="276"/>
      <c r="AD761" s="276"/>
      <c r="AE761" s="276"/>
      <c r="AF761" s="276"/>
      <c r="AG761" s="276"/>
      <c r="AH761" s="276"/>
      <c r="AI761" s="297"/>
      <c r="AJ761" s="297"/>
      <c r="AK761" s="297"/>
      <c r="AL761" s="297"/>
      <c r="AM761" s="297"/>
      <c r="AN761" s="297"/>
      <c r="AO761" s="297"/>
      <c r="AP761" s="297"/>
      <c r="AQ761" s="297"/>
      <c r="AR761" s="297"/>
      <c r="BD761" s="297"/>
      <c r="BE761" s="297"/>
      <c r="BF761" s="297"/>
      <c r="BH761" s="297"/>
      <c r="BI761" s="297"/>
      <c r="BJ761" s="297"/>
      <c r="BK761" s="297"/>
      <c r="BL761" s="297"/>
      <c r="BM761" s="297"/>
      <c r="BN761" s="297"/>
      <c r="BO761" s="297"/>
      <c r="BP761" s="297"/>
      <c r="BR761" s="297"/>
      <c r="BS761" s="297"/>
      <c r="BT761" s="297"/>
      <c r="BU761" s="297"/>
      <c r="BV761" s="297"/>
      <c r="BW761" s="297"/>
      <c r="BX761" s="297"/>
      <c r="DK761" s="278"/>
      <c r="DL761" s="278"/>
      <c r="DM761" s="278"/>
      <c r="DN761" s="278"/>
      <c r="DO761" s="278"/>
      <c r="DP761" s="278"/>
      <c r="DQ761" s="278"/>
      <c r="DR761" s="278"/>
      <c r="DS761" s="278"/>
    </row>
    <row r="762" ht="15.75" customHeight="1"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  <c r="AB762" s="276"/>
      <c r="AC762" s="276"/>
      <c r="AD762" s="276"/>
      <c r="AE762" s="276"/>
      <c r="AF762" s="276"/>
      <c r="AG762" s="276"/>
      <c r="AH762" s="276"/>
      <c r="AI762" s="297"/>
      <c r="AJ762" s="297"/>
      <c r="AK762" s="297"/>
      <c r="AL762" s="297"/>
      <c r="AM762" s="297"/>
      <c r="AN762" s="297"/>
      <c r="AO762" s="297"/>
      <c r="AP762" s="297"/>
      <c r="AQ762" s="297"/>
      <c r="AR762" s="297"/>
      <c r="BD762" s="297"/>
      <c r="BE762" s="297"/>
      <c r="BF762" s="297"/>
      <c r="BH762" s="297"/>
      <c r="BI762" s="297"/>
      <c r="BJ762" s="297"/>
      <c r="BK762" s="297"/>
      <c r="BL762" s="297"/>
      <c r="BM762" s="297"/>
      <c r="BN762" s="297"/>
      <c r="BO762" s="297"/>
      <c r="BP762" s="297"/>
      <c r="BR762" s="297"/>
      <c r="BS762" s="297"/>
      <c r="BT762" s="297"/>
      <c r="BU762" s="297"/>
      <c r="BV762" s="297"/>
      <c r="BW762" s="297"/>
      <c r="BX762" s="297"/>
      <c r="DK762" s="278"/>
      <c r="DL762" s="278"/>
      <c r="DM762" s="278"/>
      <c r="DN762" s="278"/>
      <c r="DO762" s="278"/>
      <c r="DP762" s="278"/>
      <c r="DQ762" s="278"/>
      <c r="DR762" s="278"/>
      <c r="DS762" s="278"/>
    </row>
    <row r="763" ht="15.75" customHeight="1"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  <c r="AB763" s="276"/>
      <c r="AC763" s="276"/>
      <c r="AD763" s="276"/>
      <c r="AE763" s="276"/>
      <c r="AF763" s="276"/>
      <c r="AG763" s="276"/>
      <c r="AH763" s="276"/>
      <c r="AI763" s="297"/>
      <c r="AJ763" s="297"/>
      <c r="AK763" s="297"/>
      <c r="AL763" s="297"/>
      <c r="AM763" s="297"/>
      <c r="AN763" s="297"/>
      <c r="AO763" s="297"/>
      <c r="AP763" s="297"/>
      <c r="AQ763" s="297"/>
      <c r="AR763" s="297"/>
      <c r="BD763" s="297"/>
      <c r="BE763" s="297"/>
      <c r="BF763" s="297"/>
      <c r="BH763" s="297"/>
      <c r="BI763" s="297"/>
      <c r="BJ763" s="297"/>
      <c r="BK763" s="297"/>
      <c r="BL763" s="297"/>
      <c r="BM763" s="297"/>
      <c r="BN763" s="297"/>
      <c r="BO763" s="297"/>
      <c r="BP763" s="297"/>
      <c r="BR763" s="297"/>
      <c r="BS763" s="297"/>
      <c r="BT763" s="297"/>
      <c r="BU763" s="297"/>
      <c r="BV763" s="297"/>
      <c r="BW763" s="297"/>
      <c r="BX763" s="297"/>
      <c r="DK763" s="278"/>
      <c r="DL763" s="278"/>
      <c r="DM763" s="278"/>
      <c r="DN763" s="278"/>
      <c r="DO763" s="278"/>
      <c r="DP763" s="278"/>
      <c r="DQ763" s="278"/>
      <c r="DR763" s="278"/>
      <c r="DS763" s="278"/>
    </row>
    <row r="764" ht="15.75" customHeight="1"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  <c r="AB764" s="276"/>
      <c r="AC764" s="276"/>
      <c r="AD764" s="276"/>
      <c r="AE764" s="276"/>
      <c r="AF764" s="276"/>
      <c r="AG764" s="276"/>
      <c r="AH764" s="276"/>
      <c r="AI764" s="297"/>
      <c r="AJ764" s="297"/>
      <c r="AK764" s="297"/>
      <c r="AL764" s="297"/>
      <c r="AM764" s="297"/>
      <c r="AN764" s="297"/>
      <c r="AO764" s="297"/>
      <c r="AP764" s="297"/>
      <c r="AQ764" s="297"/>
      <c r="AR764" s="297"/>
      <c r="BD764" s="297"/>
      <c r="BE764" s="297"/>
      <c r="BF764" s="297"/>
      <c r="BH764" s="297"/>
      <c r="BI764" s="297"/>
      <c r="BJ764" s="297"/>
      <c r="BK764" s="297"/>
      <c r="BL764" s="297"/>
      <c r="BM764" s="297"/>
      <c r="BN764" s="297"/>
      <c r="BO764" s="297"/>
      <c r="BP764" s="297"/>
      <c r="BR764" s="297"/>
      <c r="BS764" s="297"/>
      <c r="BT764" s="297"/>
      <c r="BU764" s="297"/>
      <c r="BV764" s="297"/>
      <c r="BW764" s="297"/>
      <c r="BX764" s="297"/>
      <c r="DK764" s="278"/>
      <c r="DL764" s="278"/>
      <c r="DM764" s="278"/>
      <c r="DN764" s="278"/>
      <c r="DO764" s="278"/>
      <c r="DP764" s="278"/>
      <c r="DQ764" s="278"/>
      <c r="DR764" s="278"/>
      <c r="DS764" s="278"/>
    </row>
    <row r="765" ht="15.75" customHeight="1"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  <c r="AB765" s="276"/>
      <c r="AC765" s="276"/>
      <c r="AD765" s="276"/>
      <c r="AE765" s="276"/>
      <c r="AF765" s="276"/>
      <c r="AG765" s="276"/>
      <c r="AH765" s="276"/>
      <c r="AI765" s="297"/>
      <c r="AJ765" s="297"/>
      <c r="AK765" s="297"/>
      <c r="AL765" s="297"/>
      <c r="AM765" s="297"/>
      <c r="AN765" s="297"/>
      <c r="AO765" s="297"/>
      <c r="AP765" s="297"/>
      <c r="AQ765" s="297"/>
      <c r="AR765" s="297"/>
      <c r="BD765" s="297"/>
      <c r="BE765" s="297"/>
      <c r="BF765" s="297"/>
      <c r="BH765" s="297"/>
      <c r="BI765" s="297"/>
      <c r="BJ765" s="297"/>
      <c r="BK765" s="297"/>
      <c r="BL765" s="297"/>
      <c r="BM765" s="297"/>
      <c r="BN765" s="297"/>
      <c r="BO765" s="297"/>
      <c r="BP765" s="297"/>
      <c r="BR765" s="297"/>
      <c r="BS765" s="297"/>
      <c r="BT765" s="297"/>
      <c r="BU765" s="297"/>
      <c r="BV765" s="297"/>
      <c r="BW765" s="297"/>
      <c r="BX765" s="297"/>
      <c r="DK765" s="278"/>
      <c r="DL765" s="278"/>
      <c r="DM765" s="278"/>
      <c r="DN765" s="278"/>
      <c r="DO765" s="278"/>
      <c r="DP765" s="278"/>
      <c r="DQ765" s="278"/>
      <c r="DR765" s="278"/>
      <c r="DS765" s="278"/>
    </row>
    <row r="766" ht="15.75" customHeight="1"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  <c r="AB766" s="276"/>
      <c r="AC766" s="276"/>
      <c r="AD766" s="276"/>
      <c r="AE766" s="276"/>
      <c r="AF766" s="276"/>
      <c r="AG766" s="276"/>
      <c r="AH766" s="276"/>
      <c r="AI766" s="297"/>
      <c r="AJ766" s="297"/>
      <c r="AK766" s="297"/>
      <c r="AL766" s="297"/>
      <c r="AM766" s="297"/>
      <c r="AN766" s="297"/>
      <c r="AO766" s="297"/>
      <c r="AP766" s="297"/>
      <c r="AQ766" s="297"/>
      <c r="AR766" s="297"/>
      <c r="BD766" s="297"/>
      <c r="BE766" s="297"/>
      <c r="BF766" s="297"/>
      <c r="BH766" s="297"/>
      <c r="BI766" s="297"/>
      <c r="BJ766" s="297"/>
      <c r="BK766" s="297"/>
      <c r="BL766" s="297"/>
      <c r="BM766" s="297"/>
      <c r="BN766" s="297"/>
      <c r="BO766" s="297"/>
      <c r="BP766" s="297"/>
      <c r="BR766" s="297"/>
      <c r="BS766" s="297"/>
      <c r="BT766" s="297"/>
      <c r="BU766" s="297"/>
      <c r="BV766" s="297"/>
      <c r="BW766" s="297"/>
      <c r="BX766" s="297"/>
      <c r="DK766" s="278"/>
      <c r="DL766" s="278"/>
      <c r="DM766" s="278"/>
      <c r="DN766" s="278"/>
      <c r="DO766" s="278"/>
      <c r="DP766" s="278"/>
      <c r="DQ766" s="278"/>
      <c r="DR766" s="278"/>
      <c r="DS766" s="278"/>
    </row>
    <row r="767" ht="15.75" customHeight="1"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  <c r="AB767" s="276"/>
      <c r="AC767" s="276"/>
      <c r="AD767" s="276"/>
      <c r="AE767" s="276"/>
      <c r="AF767" s="276"/>
      <c r="AG767" s="276"/>
      <c r="AH767" s="276"/>
      <c r="AI767" s="297"/>
      <c r="AJ767" s="297"/>
      <c r="AK767" s="297"/>
      <c r="AL767" s="297"/>
      <c r="AM767" s="297"/>
      <c r="AN767" s="297"/>
      <c r="AO767" s="297"/>
      <c r="AP767" s="297"/>
      <c r="AQ767" s="297"/>
      <c r="AR767" s="297"/>
      <c r="BD767" s="297"/>
      <c r="BE767" s="297"/>
      <c r="BF767" s="297"/>
      <c r="BH767" s="297"/>
      <c r="BI767" s="297"/>
      <c r="BJ767" s="297"/>
      <c r="BK767" s="297"/>
      <c r="BL767" s="297"/>
      <c r="BM767" s="297"/>
      <c r="BN767" s="297"/>
      <c r="BO767" s="297"/>
      <c r="BP767" s="297"/>
      <c r="BR767" s="297"/>
      <c r="BS767" s="297"/>
      <c r="BT767" s="297"/>
      <c r="BU767" s="297"/>
      <c r="BV767" s="297"/>
      <c r="BW767" s="297"/>
      <c r="BX767" s="297"/>
      <c r="DK767" s="278"/>
      <c r="DL767" s="278"/>
      <c r="DM767" s="278"/>
      <c r="DN767" s="278"/>
      <c r="DO767" s="278"/>
      <c r="DP767" s="278"/>
      <c r="DQ767" s="278"/>
      <c r="DR767" s="278"/>
      <c r="DS767" s="278"/>
    </row>
    <row r="768" ht="15.75" customHeight="1"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  <c r="AB768" s="276"/>
      <c r="AC768" s="276"/>
      <c r="AD768" s="276"/>
      <c r="AE768" s="276"/>
      <c r="AF768" s="276"/>
      <c r="AG768" s="276"/>
      <c r="AH768" s="276"/>
      <c r="AI768" s="297"/>
      <c r="AJ768" s="297"/>
      <c r="AK768" s="297"/>
      <c r="AL768" s="297"/>
      <c r="AM768" s="297"/>
      <c r="AN768" s="297"/>
      <c r="AO768" s="297"/>
      <c r="AP768" s="297"/>
      <c r="AQ768" s="297"/>
      <c r="AR768" s="297"/>
      <c r="BD768" s="297"/>
      <c r="BE768" s="297"/>
      <c r="BF768" s="297"/>
      <c r="BH768" s="297"/>
      <c r="BI768" s="297"/>
      <c r="BJ768" s="297"/>
      <c r="BK768" s="297"/>
      <c r="BL768" s="297"/>
      <c r="BM768" s="297"/>
      <c r="BN768" s="297"/>
      <c r="BO768" s="297"/>
      <c r="BP768" s="297"/>
      <c r="BR768" s="297"/>
      <c r="BS768" s="297"/>
      <c r="BT768" s="297"/>
      <c r="BU768" s="297"/>
      <c r="BV768" s="297"/>
      <c r="BW768" s="297"/>
      <c r="BX768" s="297"/>
      <c r="DK768" s="278"/>
      <c r="DL768" s="278"/>
      <c r="DM768" s="278"/>
      <c r="DN768" s="278"/>
      <c r="DO768" s="278"/>
      <c r="DP768" s="278"/>
      <c r="DQ768" s="278"/>
      <c r="DR768" s="278"/>
      <c r="DS768" s="278"/>
    </row>
    <row r="769" ht="15.75" customHeight="1"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  <c r="AB769" s="276"/>
      <c r="AC769" s="276"/>
      <c r="AD769" s="276"/>
      <c r="AE769" s="276"/>
      <c r="AF769" s="276"/>
      <c r="AG769" s="276"/>
      <c r="AH769" s="276"/>
      <c r="AI769" s="297"/>
      <c r="AJ769" s="297"/>
      <c r="AK769" s="297"/>
      <c r="AL769" s="297"/>
      <c r="AM769" s="297"/>
      <c r="AN769" s="297"/>
      <c r="AO769" s="297"/>
      <c r="AP769" s="297"/>
      <c r="AQ769" s="297"/>
      <c r="AR769" s="297"/>
      <c r="BD769" s="297"/>
      <c r="BE769" s="297"/>
      <c r="BF769" s="297"/>
      <c r="BH769" s="297"/>
      <c r="BI769" s="297"/>
      <c r="BJ769" s="297"/>
      <c r="BK769" s="297"/>
      <c r="BL769" s="297"/>
      <c r="BM769" s="297"/>
      <c r="BN769" s="297"/>
      <c r="BO769" s="297"/>
      <c r="BP769" s="297"/>
      <c r="BR769" s="297"/>
      <c r="BS769" s="297"/>
      <c r="BT769" s="297"/>
      <c r="BU769" s="297"/>
      <c r="BV769" s="297"/>
      <c r="BW769" s="297"/>
      <c r="BX769" s="297"/>
      <c r="DK769" s="278"/>
      <c r="DL769" s="278"/>
      <c r="DM769" s="278"/>
      <c r="DN769" s="278"/>
      <c r="DO769" s="278"/>
      <c r="DP769" s="278"/>
      <c r="DQ769" s="278"/>
      <c r="DR769" s="278"/>
      <c r="DS769" s="278"/>
    </row>
    <row r="770" ht="15.75" customHeight="1"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  <c r="AB770" s="276"/>
      <c r="AC770" s="276"/>
      <c r="AD770" s="276"/>
      <c r="AE770" s="276"/>
      <c r="AF770" s="276"/>
      <c r="AG770" s="276"/>
      <c r="AH770" s="276"/>
      <c r="AI770" s="297"/>
      <c r="AJ770" s="297"/>
      <c r="AK770" s="297"/>
      <c r="AL770" s="297"/>
      <c r="AM770" s="297"/>
      <c r="AN770" s="297"/>
      <c r="AO770" s="297"/>
      <c r="AP770" s="297"/>
      <c r="AQ770" s="297"/>
      <c r="AR770" s="297"/>
      <c r="BD770" s="297"/>
      <c r="BE770" s="297"/>
      <c r="BF770" s="297"/>
      <c r="BH770" s="297"/>
      <c r="BI770" s="297"/>
      <c r="BJ770" s="297"/>
      <c r="BK770" s="297"/>
      <c r="BL770" s="297"/>
      <c r="BM770" s="297"/>
      <c r="BN770" s="297"/>
      <c r="BO770" s="297"/>
      <c r="BP770" s="297"/>
      <c r="BR770" s="297"/>
      <c r="BS770" s="297"/>
      <c r="BT770" s="297"/>
      <c r="BU770" s="297"/>
      <c r="BV770" s="297"/>
      <c r="BW770" s="297"/>
      <c r="BX770" s="297"/>
      <c r="DK770" s="278"/>
      <c r="DL770" s="278"/>
      <c r="DM770" s="278"/>
      <c r="DN770" s="278"/>
      <c r="DO770" s="278"/>
      <c r="DP770" s="278"/>
      <c r="DQ770" s="278"/>
      <c r="DR770" s="278"/>
      <c r="DS770" s="278"/>
    </row>
    <row r="771" ht="15.75" customHeight="1"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  <c r="AB771" s="276"/>
      <c r="AC771" s="276"/>
      <c r="AD771" s="276"/>
      <c r="AE771" s="276"/>
      <c r="AF771" s="276"/>
      <c r="AG771" s="276"/>
      <c r="AH771" s="276"/>
      <c r="AI771" s="297"/>
      <c r="AJ771" s="297"/>
      <c r="AK771" s="297"/>
      <c r="AL771" s="297"/>
      <c r="AM771" s="297"/>
      <c r="AN771" s="297"/>
      <c r="AO771" s="297"/>
      <c r="AP771" s="297"/>
      <c r="AQ771" s="297"/>
      <c r="AR771" s="297"/>
      <c r="BD771" s="297"/>
      <c r="BE771" s="297"/>
      <c r="BF771" s="297"/>
      <c r="BH771" s="297"/>
      <c r="BI771" s="297"/>
      <c r="BJ771" s="297"/>
      <c r="BK771" s="297"/>
      <c r="BL771" s="297"/>
      <c r="BM771" s="297"/>
      <c r="BN771" s="297"/>
      <c r="BO771" s="297"/>
      <c r="BP771" s="297"/>
      <c r="BR771" s="297"/>
      <c r="BS771" s="297"/>
      <c r="BT771" s="297"/>
      <c r="BU771" s="297"/>
      <c r="BV771" s="297"/>
      <c r="BW771" s="297"/>
      <c r="BX771" s="297"/>
      <c r="DK771" s="278"/>
      <c r="DL771" s="278"/>
      <c r="DM771" s="278"/>
      <c r="DN771" s="278"/>
      <c r="DO771" s="278"/>
      <c r="DP771" s="278"/>
      <c r="DQ771" s="278"/>
      <c r="DR771" s="278"/>
      <c r="DS771" s="278"/>
    </row>
    <row r="772" ht="15.75" customHeight="1"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  <c r="AB772" s="276"/>
      <c r="AC772" s="276"/>
      <c r="AD772" s="276"/>
      <c r="AE772" s="276"/>
      <c r="AF772" s="276"/>
      <c r="AG772" s="276"/>
      <c r="AH772" s="276"/>
      <c r="AI772" s="297"/>
      <c r="AJ772" s="297"/>
      <c r="AK772" s="297"/>
      <c r="AL772" s="297"/>
      <c r="AM772" s="297"/>
      <c r="AN772" s="297"/>
      <c r="AO772" s="297"/>
      <c r="AP772" s="297"/>
      <c r="AQ772" s="297"/>
      <c r="AR772" s="297"/>
      <c r="BD772" s="297"/>
      <c r="BE772" s="297"/>
      <c r="BF772" s="297"/>
      <c r="BH772" s="297"/>
      <c r="BI772" s="297"/>
      <c r="BJ772" s="297"/>
      <c r="BK772" s="297"/>
      <c r="BL772" s="297"/>
      <c r="BM772" s="297"/>
      <c r="BN772" s="297"/>
      <c r="BO772" s="297"/>
      <c r="BP772" s="297"/>
      <c r="BR772" s="297"/>
      <c r="BS772" s="297"/>
      <c r="BT772" s="297"/>
      <c r="BU772" s="297"/>
      <c r="BV772" s="297"/>
      <c r="BW772" s="297"/>
      <c r="BX772" s="297"/>
      <c r="DK772" s="278"/>
      <c r="DL772" s="278"/>
      <c r="DM772" s="278"/>
      <c r="DN772" s="278"/>
      <c r="DO772" s="278"/>
      <c r="DP772" s="278"/>
      <c r="DQ772" s="278"/>
      <c r="DR772" s="278"/>
      <c r="DS772" s="278"/>
    </row>
    <row r="773" ht="15.75" customHeight="1"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  <c r="AB773" s="276"/>
      <c r="AC773" s="276"/>
      <c r="AD773" s="276"/>
      <c r="AE773" s="276"/>
      <c r="AF773" s="276"/>
      <c r="AG773" s="276"/>
      <c r="AH773" s="276"/>
      <c r="AI773" s="297"/>
      <c r="AJ773" s="297"/>
      <c r="AK773" s="297"/>
      <c r="AL773" s="297"/>
      <c r="AM773" s="297"/>
      <c r="AN773" s="297"/>
      <c r="AO773" s="297"/>
      <c r="AP773" s="297"/>
      <c r="AQ773" s="297"/>
      <c r="AR773" s="297"/>
      <c r="BD773" s="297"/>
      <c r="BE773" s="297"/>
      <c r="BF773" s="297"/>
      <c r="BH773" s="297"/>
      <c r="BI773" s="297"/>
      <c r="BJ773" s="297"/>
      <c r="BK773" s="297"/>
      <c r="BL773" s="297"/>
      <c r="BM773" s="297"/>
      <c r="BN773" s="297"/>
      <c r="BO773" s="297"/>
      <c r="BP773" s="297"/>
      <c r="BR773" s="297"/>
      <c r="BS773" s="297"/>
      <c r="BT773" s="297"/>
      <c r="BU773" s="297"/>
      <c r="BV773" s="297"/>
      <c r="BW773" s="297"/>
      <c r="BX773" s="297"/>
      <c r="DK773" s="278"/>
      <c r="DL773" s="278"/>
      <c r="DM773" s="278"/>
      <c r="DN773" s="278"/>
      <c r="DO773" s="278"/>
      <c r="DP773" s="278"/>
      <c r="DQ773" s="278"/>
      <c r="DR773" s="278"/>
      <c r="DS773" s="278"/>
    </row>
    <row r="774" ht="15.75" customHeight="1"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  <c r="AB774" s="276"/>
      <c r="AC774" s="276"/>
      <c r="AD774" s="276"/>
      <c r="AE774" s="276"/>
      <c r="AF774" s="276"/>
      <c r="AG774" s="276"/>
      <c r="AH774" s="276"/>
      <c r="AI774" s="297"/>
      <c r="AJ774" s="297"/>
      <c r="AK774" s="297"/>
      <c r="AL774" s="297"/>
      <c r="AM774" s="297"/>
      <c r="AN774" s="297"/>
      <c r="AO774" s="297"/>
      <c r="AP774" s="297"/>
      <c r="AQ774" s="297"/>
      <c r="AR774" s="297"/>
      <c r="BD774" s="297"/>
      <c r="BE774" s="297"/>
      <c r="BF774" s="297"/>
      <c r="BH774" s="297"/>
      <c r="BI774" s="297"/>
      <c r="BJ774" s="297"/>
      <c r="BK774" s="297"/>
      <c r="BL774" s="297"/>
      <c r="BM774" s="297"/>
      <c r="BN774" s="297"/>
      <c r="BO774" s="297"/>
      <c r="BP774" s="297"/>
      <c r="BR774" s="297"/>
      <c r="BS774" s="297"/>
      <c r="BT774" s="297"/>
      <c r="BU774" s="297"/>
      <c r="BV774" s="297"/>
      <c r="BW774" s="297"/>
      <c r="BX774" s="297"/>
      <c r="DK774" s="278"/>
      <c r="DL774" s="278"/>
      <c r="DM774" s="278"/>
      <c r="DN774" s="278"/>
      <c r="DO774" s="278"/>
      <c r="DP774" s="278"/>
      <c r="DQ774" s="278"/>
      <c r="DR774" s="278"/>
      <c r="DS774" s="278"/>
    </row>
    <row r="775" ht="15.75" customHeight="1"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  <c r="AB775" s="276"/>
      <c r="AC775" s="276"/>
      <c r="AD775" s="276"/>
      <c r="AE775" s="276"/>
      <c r="AF775" s="276"/>
      <c r="AG775" s="276"/>
      <c r="AH775" s="276"/>
      <c r="AI775" s="297"/>
      <c r="AJ775" s="297"/>
      <c r="AK775" s="297"/>
      <c r="AL775" s="297"/>
      <c r="AM775" s="297"/>
      <c r="AN775" s="297"/>
      <c r="AO775" s="297"/>
      <c r="AP775" s="297"/>
      <c r="AQ775" s="297"/>
      <c r="AR775" s="297"/>
      <c r="BD775" s="297"/>
      <c r="BE775" s="297"/>
      <c r="BF775" s="297"/>
      <c r="BH775" s="297"/>
      <c r="BI775" s="297"/>
      <c r="BJ775" s="297"/>
      <c r="BK775" s="297"/>
      <c r="BL775" s="297"/>
      <c r="BM775" s="297"/>
      <c r="BN775" s="297"/>
      <c r="BO775" s="297"/>
      <c r="BP775" s="297"/>
      <c r="BR775" s="297"/>
      <c r="BS775" s="297"/>
      <c r="BT775" s="297"/>
      <c r="BU775" s="297"/>
      <c r="BV775" s="297"/>
      <c r="BW775" s="297"/>
      <c r="BX775" s="297"/>
      <c r="DK775" s="278"/>
      <c r="DL775" s="278"/>
      <c r="DM775" s="278"/>
      <c r="DN775" s="278"/>
      <c r="DO775" s="278"/>
      <c r="DP775" s="278"/>
      <c r="DQ775" s="278"/>
      <c r="DR775" s="278"/>
      <c r="DS775" s="278"/>
    </row>
    <row r="776" ht="15.75" customHeight="1"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  <c r="AB776" s="276"/>
      <c r="AC776" s="276"/>
      <c r="AD776" s="276"/>
      <c r="AE776" s="276"/>
      <c r="AF776" s="276"/>
      <c r="AG776" s="276"/>
      <c r="AH776" s="276"/>
      <c r="AI776" s="297"/>
      <c r="AJ776" s="297"/>
      <c r="AK776" s="297"/>
      <c r="AL776" s="297"/>
      <c r="AM776" s="297"/>
      <c r="AN776" s="297"/>
      <c r="AO776" s="297"/>
      <c r="AP776" s="297"/>
      <c r="AQ776" s="297"/>
      <c r="AR776" s="297"/>
      <c r="BD776" s="297"/>
      <c r="BE776" s="297"/>
      <c r="BF776" s="297"/>
      <c r="BH776" s="297"/>
      <c r="BI776" s="297"/>
      <c r="BJ776" s="297"/>
      <c r="BK776" s="297"/>
      <c r="BL776" s="297"/>
      <c r="BM776" s="297"/>
      <c r="BN776" s="297"/>
      <c r="BO776" s="297"/>
      <c r="BP776" s="297"/>
      <c r="BR776" s="297"/>
      <c r="BS776" s="297"/>
      <c r="BT776" s="297"/>
      <c r="BU776" s="297"/>
      <c r="BV776" s="297"/>
      <c r="BW776" s="297"/>
      <c r="BX776" s="297"/>
      <c r="DK776" s="278"/>
      <c r="DL776" s="278"/>
      <c r="DM776" s="278"/>
      <c r="DN776" s="278"/>
      <c r="DO776" s="278"/>
      <c r="DP776" s="278"/>
      <c r="DQ776" s="278"/>
      <c r="DR776" s="278"/>
      <c r="DS776" s="278"/>
    </row>
    <row r="777" ht="15.75" customHeight="1"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  <c r="AB777" s="276"/>
      <c r="AC777" s="276"/>
      <c r="AD777" s="276"/>
      <c r="AE777" s="276"/>
      <c r="AF777" s="276"/>
      <c r="AG777" s="276"/>
      <c r="AH777" s="276"/>
      <c r="AI777" s="297"/>
      <c r="AJ777" s="297"/>
      <c r="AK777" s="297"/>
      <c r="AL777" s="297"/>
      <c r="AM777" s="297"/>
      <c r="AN777" s="297"/>
      <c r="AO777" s="297"/>
      <c r="AP777" s="297"/>
      <c r="AQ777" s="297"/>
      <c r="AR777" s="297"/>
      <c r="BD777" s="297"/>
      <c r="BE777" s="297"/>
      <c r="BF777" s="297"/>
      <c r="BH777" s="297"/>
      <c r="BI777" s="297"/>
      <c r="BJ777" s="297"/>
      <c r="BK777" s="297"/>
      <c r="BL777" s="297"/>
      <c r="BM777" s="297"/>
      <c r="BN777" s="297"/>
      <c r="BO777" s="297"/>
      <c r="BP777" s="297"/>
      <c r="BR777" s="297"/>
      <c r="BS777" s="297"/>
      <c r="BT777" s="297"/>
      <c r="BU777" s="297"/>
      <c r="BV777" s="297"/>
      <c r="BW777" s="297"/>
      <c r="BX777" s="297"/>
      <c r="DK777" s="278"/>
      <c r="DL777" s="278"/>
      <c r="DM777" s="278"/>
      <c r="DN777" s="278"/>
      <c r="DO777" s="278"/>
      <c r="DP777" s="278"/>
      <c r="DQ777" s="278"/>
      <c r="DR777" s="278"/>
      <c r="DS777" s="278"/>
    </row>
    <row r="778" ht="15.75" customHeight="1"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  <c r="AB778" s="276"/>
      <c r="AC778" s="276"/>
      <c r="AD778" s="276"/>
      <c r="AE778" s="276"/>
      <c r="AF778" s="276"/>
      <c r="AG778" s="276"/>
      <c r="AH778" s="276"/>
      <c r="AI778" s="297"/>
      <c r="AJ778" s="297"/>
      <c r="AK778" s="297"/>
      <c r="AL778" s="297"/>
      <c r="AM778" s="297"/>
      <c r="AN778" s="297"/>
      <c r="AO778" s="297"/>
      <c r="AP778" s="297"/>
      <c r="AQ778" s="297"/>
      <c r="AR778" s="297"/>
      <c r="BD778" s="297"/>
      <c r="BE778" s="297"/>
      <c r="BF778" s="297"/>
      <c r="BH778" s="297"/>
      <c r="BI778" s="297"/>
      <c r="BJ778" s="297"/>
      <c r="BK778" s="297"/>
      <c r="BL778" s="297"/>
      <c r="BM778" s="297"/>
      <c r="BN778" s="297"/>
      <c r="BO778" s="297"/>
      <c r="BP778" s="297"/>
      <c r="BR778" s="297"/>
      <c r="BS778" s="297"/>
      <c r="BT778" s="297"/>
      <c r="BU778" s="297"/>
      <c r="BV778" s="297"/>
      <c r="BW778" s="297"/>
      <c r="BX778" s="297"/>
      <c r="DK778" s="278"/>
      <c r="DL778" s="278"/>
      <c r="DM778" s="278"/>
      <c r="DN778" s="278"/>
      <c r="DO778" s="278"/>
      <c r="DP778" s="278"/>
      <c r="DQ778" s="278"/>
      <c r="DR778" s="278"/>
      <c r="DS778" s="278"/>
    </row>
    <row r="779" ht="15.75" customHeight="1"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  <c r="AB779" s="276"/>
      <c r="AC779" s="276"/>
      <c r="AD779" s="276"/>
      <c r="AE779" s="276"/>
      <c r="AF779" s="276"/>
      <c r="AG779" s="276"/>
      <c r="AH779" s="276"/>
      <c r="AI779" s="297"/>
      <c r="AJ779" s="297"/>
      <c r="AK779" s="297"/>
      <c r="AL779" s="297"/>
      <c r="AM779" s="297"/>
      <c r="AN779" s="297"/>
      <c r="AO779" s="297"/>
      <c r="AP779" s="297"/>
      <c r="AQ779" s="297"/>
      <c r="AR779" s="297"/>
      <c r="BD779" s="297"/>
      <c r="BE779" s="297"/>
      <c r="BF779" s="297"/>
      <c r="BH779" s="297"/>
      <c r="BI779" s="297"/>
      <c r="BJ779" s="297"/>
      <c r="BK779" s="297"/>
      <c r="BL779" s="297"/>
      <c r="BM779" s="297"/>
      <c r="BN779" s="297"/>
      <c r="BO779" s="297"/>
      <c r="BP779" s="297"/>
      <c r="BR779" s="297"/>
      <c r="BS779" s="297"/>
      <c r="BT779" s="297"/>
      <c r="BU779" s="297"/>
      <c r="BV779" s="297"/>
      <c r="BW779" s="297"/>
      <c r="BX779" s="297"/>
      <c r="DK779" s="278"/>
      <c r="DL779" s="278"/>
      <c r="DM779" s="278"/>
      <c r="DN779" s="278"/>
      <c r="DO779" s="278"/>
      <c r="DP779" s="278"/>
      <c r="DQ779" s="278"/>
      <c r="DR779" s="278"/>
      <c r="DS779" s="278"/>
    </row>
    <row r="780" ht="15.75" customHeight="1"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  <c r="AB780" s="276"/>
      <c r="AC780" s="276"/>
      <c r="AD780" s="276"/>
      <c r="AE780" s="276"/>
      <c r="AF780" s="276"/>
      <c r="AG780" s="276"/>
      <c r="AH780" s="276"/>
      <c r="AI780" s="297"/>
      <c r="AJ780" s="297"/>
      <c r="AK780" s="297"/>
      <c r="AL780" s="297"/>
      <c r="AM780" s="297"/>
      <c r="AN780" s="297"/>
      <c r="AO780" s="297"/>
      <c r="AP780" s="297"/>
      <c r="AQ780" s="297"/>
      <c r="AR780" s="297"/>
      <c r="BD780" s="297"/>
      <c r="BE780" s="297"/>
      <c r="BF780" s="297"/>
      <c r="BH780" s="297"/>
      <c r="BI780" s="297"/>
      <c r="BJ780" s="297"/>
      <c r="BK780" s="297"/>
      <c r="BL780" s="297"/>
      <c r="BM780" s="297"/>
      <c r="BN780" s="297"/>
      <c r="BO780" s="297"/>
      <c r="BP780" s="297"/>
      <c r="BR780" s="297"/>
      <c r="BS780" s="297"/>
      <c r="BT780" s="297"/>
      <c r="BU780" s="297"/>
      <c r="BV780" s="297"/>
      <c r="BW780" s="297"/>
      <c r="BX780" s="297"/>
      <c r="DK780" s="278"/>
      <c r="DL780" s="278"/>
      <c r="DM780" s="278"/>
      <c r="DN780" s="278"/>
      <c r="DO780" s="278"/>
      <c r="DP780" s="278"/>
      <c r="DQ780" s="278"/>
      <c r="DR780" s="278"/>
      <c r="DS780" s="278"/>
    </row>
    <row r="781" ht="15.75" customHeight="1"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  <c r="AB781" s="276"/>
      <c r="AC781" s="276"/>
      <c r="AD781" s="276"/>
      <c r="AE781" s="276"/>
      <c r="AF781" s="276"/>
      <c r="AG781" s="276"/>
      <c r="AH781" s="276"/>
      <c r="AI781" s="297"/>
      <c r="AJ781" s="297"/>
      <c r="AK781" s="297"/>
      <c r="AL781" s="297"/>
      <c r="AM781" s="297"/>
      <c r="AN781" s="297"/>
      <c r="AO781" s="297"/>
      <c r="AP781" s="297"/>
      <c r="AQ781" s="297"/>
      <c r="AR781" s="297"/>
      <c r="BD781" s="297"/>
      <c r="BE781" s="297"/>
      <c r="BF781" s="297"/>
      <c r="BH781" s="297"/>
      <c r="BI781" s="297"/>
      <c r="BJ781" s="297"/>
      <c r="BK781" s="297"/>
      <c r="BL781" s="297"/>
      <c r="BM781" s="297"/>
      <c r="BN781" s="297"/>
      <c r="BO781" s="297"/>
      <c r="BP781" s="297"/>
      <c r="BR781" s="297"/>
      <c r="BS781" s="297"/>
      <c r="BT781" s="297"/>
      <c r="BU781" s="297"/>
      <c r="BV781" s="297"/>
      <c r="BW781" s="297"/>
      <c r="BX781" s="297"/>
      <c r="DK781" s="278"/>
      <c r="DL781" s="278"/>
      <c r="DM781" s="278"/>
      <c r="DN781" s="278"/>
      <c r="DO781" s="278"/>
      <c r="DP781" s="278"/>
      <c r="DQ781" s="278"/>
      <c r="DR781" s="278"/>
      <c r="DS781" s="278"/>
    </row>
    <row r="782" ht="15.75" customHeight="1"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  <c r="AB782" s="276"/>
      <c r="AC782" s="276"/>
      <c r="AD782" s="276"/>
      <c r="AE782" s="276"/>
      <c r="AF782" s="276"/>
      <c r="AG782" s="276"/>
      <c r="AH782" s="276"/>
      <c r="AI782" s="297"/>
      <c r="AJ782" s="297"/>
      <c r="AK782" s="297"/>
      <c r="AL782" s="297"/>
      <c r="AM782" s="297"/>
      <c r="AN782" s="297"/>
      <c r="AO782" s="297"/>
      <c r="AP782" s="297"/>
      <c r="AQ782" s="297"/>
      <c r="AR782" s="297"/>
      <c r="BD782" s="297"/>
      <c r="BE782" s="297"/>
      <c r="BF782" s="297"/>
      <c r="BH782" s="297"/>
      <c r="BI782" s="297"/>
      <c r="BJ782" s="297"/>
      <c r="BK782" s="297"/>
      <c r="BL782" s="297"/>
      <c r="BM782" s="297"/>
      <c r="BN782" s="297"/>
      <c r="BO782" s="297"/>
      <c r="BP782" s="297"/>
      <c r="BR782" s="297"/>
      <c r="BS782" s="297"/>
      <c r="BT782" s="297"/>
      <c r="BU782" s="297"/>
      <c r="BV782" s="297"/>
      <c r="BW782" s="297"/>
      <c r="BX782" s="297"/>
      <c r="DK782" s="278"/>
      <c r="DL782" s="278"/>
      <c r="DM782" s="278"/>
      <c r="DN782" s="278"/>
      <c r="DO782" s="278"/>
      <c r="DP782" s="278"/>
      <c r="DQ782" s="278"/>
      <c r="DR782" s="278"/>
      <c r="DS782" s="278"/>
    </row>
    <row r="783" ht="15.75" customHeight="1"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  <c r="AB783" s="276"/>
      <c r="AC783" s="276"/>
      <c r="AD783" s="276"/>
      <c r="AE783" s="276"/>
      <c r="AF783" s="276"/>
      <c r="AG783" s="276"/>
      <c r="AH783" s="276"/>
      <c r="AI783" s="297"/>
      <c r="AJ783" s="297"/>
      <c r="AK783" s="297"/>
      <c r="AL783" s="297"/>
      <c r="AM783" s="297"/>
      <c r="AN783" s="297"/>
      <c r="AO783" s="297"/>
      <c r="AP783" s="297"/>
      <c r="AQ783" s="297"/>
      <c r="AR783" s="297"/>
      <c r="BD783" s="297"/>
      <c r="BE783" s="297"/>
      <c r="BF783" s="297"/>
      <c r="BH783" s="297"/>
      <c r="BI783" s="297"/>
      <c r="BJ783" s="297"/>
      <c r="BK783" s="297"/>
      <c r="BL783" s="297"/>
      <c r="BM783" s="297"/>
      <c r="BN783" s="297"/>
      <c r="BO783" s="297"/>
      <c r="BP783" s="297"/>
      <c r="BR783" s="297"/>
      <c r="BS783" s="297"/>
      <c r="BT783" s="297"/>
      <c r="BU783" s="297"/>
      <c r="BV783" s="297"/>
      <c r="BW783" s="297"/>
      <c r="BX783" s="297"/>
      <c r="DK783" s="278"/>
      <c r="DL783" s="278"/>
      <c r="DM783" s="278"/>
      <c r="DN783" s="278"/>
      <c r="DO783" s="278"/>
      <c r="DP783" s="278"/>
      <c r="DQ783" s="278"/>
      <c r="DR783" s="278"/>
      <c r="DS783" s="278"/>
    </row>
    <row r="784" ht="15.75" customHeight="1"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  <c r="AB784" s="276"/>
      <c r="AC784" s="276"/>
      <c r="AD784" s="276"/>
      <c r="AE784" s="276"/>
      <c r="AF784" s="276"/>
      <c r="AG784" s="276"/>
      <c r="AH784" s="276"/>
      <c r="AI784" s="297"/>
      <c r="AJ784" s="297"/>
      <c r="AK784" s="297"/>
      <c r="AL784" s="297"/>
      <c r="AM784" s="297"/>
      <c r="AN784" s="297"/>
      <c r="AO784" s="297"/>
      <c r="AP784" s="297"/>
      <c r="AQ784" s="297"/>
      <c r="AR784" s="297"/>
      <c r="BD784" s="297"/>
      <c r="BE784" s="297"/>
      <c r="BF784" s="297"/>
      <c r="BH784" s="297"/>
      <c r="BI784" s="297"/>
      <c r="BJ784" s="297"/>
      <c r="BK784" s="297"/>
      <c r="BL784" s="297"/>
      <c r="BM784" s="297"/>
      <c r="BN784" s="297"/>
      <c r="BO784" s="297"/>
      <c r="BP784" s="297"/>
      <c r="BR784" s="297"/>
      <c r="BS784" s="297"/>
      <c r="BT784" s="297"/>
      <c r="BU784" s="297"/>
      <c r="BV784" s="297"/>
      <c r="BW784" s="297"/>
      <c r="BX784" s="297"/>
      <c r="DK784" s="278"/>
      <c r="DL784" s="278"/>
      <c r="DM784" s="278"/>
      <c r="DN784" s="278"/>
      <c r="DO784" s="278"/>
      <c r="DP784" s="278"/>
      <c r="DQ784" s="278"/>
      <c r="DR784" s="278"/>
      <c r="DS784" s="278"/>
    </row>
    <row r="785" ht="15.75" customHeight="1"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  <c r="AB785" s="276"/>
      <c r="AC785" s="276"/>
      <c r="AD785" s="276"/>
      <c r="AE785" s="276"/>
      <c r="AF785" s="276"/>
      <c r="AG785" s="276"/>
      <c r="AH785" s="276"/>
      <c r="AI785" s="297"/>
      <c r="AJ785" s="297"/>
      <c r="AK785" s="297"/>
      <c r="AL785" s="297"/>
      <c r="AM785" s="297"/>
      <c r="AN785" s="297"/>
      <c r="AO785" s="297"/>
      <c r="AP785" s="297"/>
      <c r="AQ785" s="297"/>
      <c r="AR785" s="297"/>
      <c r="BD785" s="297"/>
      <c r="BE785" s="297"/>
      <c r="BF785" s="297"/>
      <c r="BH785" s="297"/>
      <c r="BI785" s="297"/>
      <c r="BJ785" s="297"/>
      <c r="BK785" s="297"/>
      <c r="BL785" s="297"/>
      <c r="BM785" s="297"/>
      <c r="BN785" s="297"/>
      <c r="BO785" s="297"/>
      <c r="BP785" s="297"/>
      <c r="BR785" s="297"/>
      <c r="BS785" s="297"/>
      <c r="BT785" s="297"/>
      <c r="BU785" s="297"/>
      <c r="BV785" s="297"/>
      <c r="BW785" s="297"/>
      <c r="BX785" s="297"/>
      <c r="DK785" s="278"/>
      <c r="DL785" s="278"/>
      <c r="DM785" s="278"/>
      <c r="DN785" s="278"/>
      <c r="DO785" s="278"/>
      <c r="DP785" s="278"/>
      <c r="DQ785" s="278"/>
      <c r="DR785" s="278"/>
      <c r="DS785" s="278"/>
    </row>
    <row r="786" ht="15.75" customHeight="1"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  <c r="AB786" s="276"/>
      <c r="AC786" s="276"/>
      <c r="AD786" s="276"/>
      <c r="AE786" s="276"/>
      <c r="AF786" s="276"/>
      <c r="AG786" s="276"/>
      <c r="AH786" s="276"/>
      <c r="AI786" s="297"/>
      <c r="AJ786" s="297"/>
      <c r="AK786" s="297"/>
      <c r="AL786" s="297"/>
      <c r="AM786" s="297"/>
      <c r="AN786" s="297"/>
      <c r="AO786" s="297"/>
      <c r="AP786" s="297"/>
      <c r="AQ786" s="297"/>
      <c r="AR786" s="297"/>
      <c r="BD786" s="297"/>
      <c r="BE786" s="297"/>
      <c r="BF786" s="297"/>
      <c r="BH786" s="297"/>
      <c r="BI786" s="297"/>
      <c r="BJ786" s="297"/>
      <c r="BK786" s="297"/>
      <c r="BL786" s="297"/>
      <c r="BM786" s="297"/>
      <c r="BN786" s="297"/>
      <c r="BO786" s="297"/>
      <c r="BP786" s="297"/>
      <c r="BR786" s="297"/>
      <c r="BS786" s="297"/>
      <c r="BT786" s="297"/>
      <c r="BU786" s="297"/>
      <c r="BV786" s="297"/>
      <c r="BW786" s="297"/>
      <c r="BX786" s="297"/>
      <c r="DK786" s="278"/>
      <c r="DL786" s="278"/>
      <c r="DM786" s="278"/>
      <c r="DN786" s="278"/>
      <c r="DO786" s="278"/>
      <c r="DP786" s="278"/>
      <c r="DQ786" s="278"/>
      <c r="DR786" s="278"/>
      <c r="DS786" s="278"/>
    </row>
    <row r="787" ht="15.75" customHeight="1"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  <c r="AB787" s="276"/>
      <c r="AC787" s="276"/>
      <c r="AD787" s="276"/>
      <c r="AE787" s="276"/>
      <c r="AF787" s="276"/>
      <c r="AG787" s="276"/>
      <c r="AH787" s="276"/>
      <c r="AI787" s="297"/>
      <c r="AJ787" s="297"/>
      <c r="AK787" s="297"/>
      <c r="AL787" s="297"/>
      <c r="AM787" s="297"/>
      <c r="AN787" s="297"/>
      <c r="AO787" s="297"/>
      <c r="AP787" s="297"/>
      <c r="AQ787" s="297"/>
      <c r="AR787" s="297"/>
      <c r="BD787" s="297"/>
      <c r="BE787" s="297"/>
      <c r="BF787" s="297"/>
      <c r="BH787" s="297"/>
      <c r="BI787" s="297"/>
      <c r="BJ787" s="297"/>
      <c r="BK787" s="297"/>
      <c r="BL787" s="297"/>
      <c r="BM787" s="297"/>
      <c r="BN787" s="297"/>
      <c r="BO787" s="297"/>
      <c r="BP787" s="297"/>
      <c r="BR787" s="297"/>
      <c r="BS787" s="297"/>
      <c r="BT787" s="297"/>
      <c r="BU787" s="297"/>
      <c r="BV787" s="297"/>
      <c r="BW787" s="297"/>
      <c r="BX787" s="297"/>
      <c r="DK787" s="278"/>
      <c r="DL787" s="278"/>
      <c r="DM787" s="278"/>
      <c r="DN787" s="278"/>
      <c r="DO787" s="278"/>
      <c r="DP787" s="278"/>
      <c r="DQ787" s="278"/>
      <c r="DR787" s="278"/>
      <c r="DS787" s="278"/>
    </row>
    <row r="788" ht="15.75" customHeight="1"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  <c r="AB788" s="276"/>
      <c r="AC788" s="276"/>
      <c r="AD788" s="276"/>
      <c r="AE788" s="276"/>
      <c r="AF788" s="276"/>
      <c r="AG788" s="276"/>
      <c r="AH788" s="276"/>
      <c r="AI788" s="297"/>
      <c r="AJ788" s="297"/>
      <c r="AK788" s="297"/>
      <c r="AL788" s="297"/>
      <c r="AM788" s="297"/>
      <c r="AN788" s="297"/>
      <c r="AO788" s="297"/>
      <c r="AP788" s="297"/>
      <c r="AQ788" s="297"/>
      <c r="AR788" s="297"/>
      <c r="BD788" s="297"/>
      <c r="BE788" s="297"/>
      <c r="BF788" s="297"/>
      <c r="BH788" s="297"/>
      <c r="BI788" s="297"/>
      <c r="BJ788" s="297"/>
      <c r="BK788" s="297"/>
      <c r="BL788" s="297"/>
      <c r="BM788" s="297"/>
      <c r="BN788" s="297"/>
      <c r="BO788" s="297"/>
      <c r="BP788" s="297"/>
      <c r="BR788" s="297"/>
      <c r="BS788" s="297"/>
      <c r="BT788" s="297"/>
      <c r="BU788" s="297"/>
      <c r="BV788" s="297"/>
      <c r="BW788" s="297"/>
      <c r="BX788" s="297"/>
      <c r="DK788" s="278"/>
      <c r="DL788" s="278"/>
      <c r="DM788" s="278"/>
      <c r="DN788" s="278"/>
      <c r="DO788" s="278"/>
      <c r="DP788" s="278"/>
      <c r="DQ788" s="278"/>
      <c r="DR788" s="278"/>
      <c r="DS788" s="278"/>
    </row>
    <row r="789" ht="15.75" customHeight="1"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  <c r="AB789" s="276"/>
      <c r="AC789" s="276"/>
      <c r="AD789" s="276"/>
      <c r="AE789" s="276"/>
      <c r="AF789" s="276"/>
      <c r="AG789" s="276"/>
      <c r="AH789" s="276"/>
      <c r="AI789" s="297"/>
      <c r="AJ789" s="297"/>
      <c r="AK789" s="297"/>
      <c r="AL789" s="297"/>
      <c r="AM789" s="297"/>
      <c r="AN789" s="297"/>
      <c r="AO789" s="297"/>
      <c r="AP789" s="297"/>
      <c r="AQ789" s="297"/>
      <c r="AR789" s="297"/>
      <c r="BD789" s="297"/>
      <c r="BE789" s="297"/>
      <c r="BF789" s="297"/>
      <c r="BH789" s="297"/>
      <c r="BI789" s="297"/>
      <c r="BJ789" s="297"/>
      <c r="BK789" s="297"/>
      <c r="BL789" s="297"/>
      <c r="BM789" s="297"/>
      <c r="BN789" s="297"/>
      <c r="BO789" s="297"/>
      <c r="BP789" s="297"/>
      <c r="BR789" s="297"/>
      <c r="BS789" s="297"/>
      <c r="BT789" s="297"/>
      <c r="BU789" s="297"/>
      <c r="BV789" s="297"/>
      <c r="BW789" s="297"/>
      <c r="BX789" s="297"/>
      <c r="DK789" s="278"/>
      <c r="DL789" s="278"/>
      <c r="DM789" s="278"/>
      <c r="DN789" s="278"/>
      <c r="DO789" s="278"/>
      <c r="DP789" s="278"/>
      <c r="DQ789" s="278"/>
      <c r="DR789" s="278"/>
      <c r="DS789" s="278"/>
    </row>
    <row r="790" ht="15.75" customHeight="1"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  <c r="AB790" s="276"/>
      <c r="AC790" s="276"/>
      <c r="AD790" s="276"/>
      <c r="AE790" s="276"/>
      <c r="AF790" s="276"/>
      <c r="AG790" s="276"/>
      <c r="AH790" s="276"/>
      <c r="AI790" s="297"/>
      <c r="AJ790" s="297"/>
      <c r="AK790" s="297"/>
      <c r="AL790" s="297"/>
      <c r="AM790" s="297"/>
      <c r="AN790" s="297"/>
      <c r="AO790" s="297"/>
      <c r="AP790" s="297"/>
      <c r="AQ790" s="297"/>
      <c r="AR790" s="297"/>
      <c r="BD790" s="297"/>
      <c r="BE790" s="297"/>
      <c r="BF790" s="297"/>
      <c r="BH790" s="297"/>
      <c r="BI790" s="297"/>
      <c r="BJ790" s="297"/>
      <c r="BK790" s="297"/>
      <c r="BL790" s="297"/>
      <c r="BM790" s="297"/>
      <c r="BN790" s="297"/>
      <c r="BO790" s="297"/>
      <c r="BP790" s="297"/>
      <c r="BR790" s="297"/>
      <c r="BS790" s="297"/>
      <c r="BT790" s="297"/>
      <c r="BU790" s="297"/>
      <c r="BV790" s="297"/>
      <c r="BW790" s="297"/>
      <c r="BX790" s="297"/>
      <c r="DK790" s="278"/>
      <c r="DL790" s="278"/>
      <c r="DM790" s="278"/>
      <c r="DN790" s="278"/>
      <c r="DO790" s="278"/>
      <c r="DP790" s="278"/>
      <c r="DQ790" s="278"/>
      <c r="DR790" s="278"/>
      <c r="DS790" s="278"/>
    </row>
    <row r="791" ht="15.75" customHeight="1"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  <c r="AB791" s="276"/>
      <c r="AC791" s="276"/>
      <c r="AD791" s="276"/>
      <c r="AE791" s="276"/>
      <c r="AF791" s="276"/>
      <c r="AG791" s="276"/>
      <c r="AH791" s="276"/>
      <c r="AI791" s="297"/>
      <c r="AJ791" s="297"/>
      <c r="AK791" s="297"/>
      <c r="AL791" s="297"/>
      <c r="AM791" s="297"/>
      <c r="AN791" s="297"/>
      <c r="AO791" s="297"/>
      <c r="AP791" s="297"/>
      <c r="AQ791" s="297"/>
      <c r="AR791" s="297"/>
      <c r="BD791" s="297"/>
      <c r="BE791" s="297"/>
      <c r="BF791" s="297"/>
      <c r="BH791" s="297"/>
      <c r="BI791" s="297"/>
      <c r="BJ791" s="297"/>
      <c r="BK791" s="297"/>
      <c r="BL791" s="297"/>
      <c r="BM791" s="297"/>
      <c r="BN791" s="297"/>
      <c r="BO791" s="297"/>
      <c r="BP791" s="297"/>
      <c r="BR791" s="297"/>
      <c r="BS791" s="297"/>
      <c r="BT791" s="297"/>
      <c r="BU791" s="297"/>
      <c r="BV791" s="297"/>
      <c r="BW791" s="297"/>
      <c r="BX791" s="297"/>
      <c r="DK791" s="278"/>
      <c r="DL791" s="278"/>
      <c r="DM791" s="278"/>
      <c r="DN791" s="278"/>
      <c r="DO791" s="278"/>
      <c r="DP791" s="278"/>
      <c r="DQ791" s="278"/>
      <c r="DR791" s="278"/>
      <c r="DS791" s="278"/>
    </row>
    <row r="792" ht="15.75" customHeight="1"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97"/>
      <c r="AJ792" s="297"/>
      <c r="AK792" s="297"/>
      <c r="AL792" s="297"/>
      <c r="AM792" s="297"/>
      <c r="AN792" s="297"/>
      <c r="AO792" s="297"/>
      <c r="AP792" s="297"/>
      <c r="AQ792" s="297"/>
      <c r="AR792" s="297"/>
      <c r="BD792" s="297"/>
      <c r="BE792" s="297"/>
      <c r="BF792" s="297"/>
      <c r="BH792" s="297"/>
      <c r="BI792" s="297"/>
      <c r="BJ792" s="297"/>
      <c r="BK792" s="297"/>
      <c r="BL792" s="297"/>
      <c r="BM792" s="297"/>
      <c r="BN792" s="297"/>
      <c r="BO792" s="297"/>
      <c r="BP792" s="297"/>
      <c r="BR792" s="297"/>
      <c r="BS792" s="297"/>
      <c r="BT792" s="297"/>
      <c r="BU792" s="297"/>
      <c r="BV792" s="297"/>
      <c r="BW792" s="297"/>
      <c r="BX792" s="297"/>
      <c r="DK792" s="278"/>
      <c r="DL792" s="278"/>
      <c r="DM792" s="278"/>
      <c r="DN792" s="278"/>
      <c r="DO792" s="278"/>
      <c r="DP792" s="278"/>
      <c r="DQ792" s="278"/>
      <c r="DR792" s="278"/>
      <c r="DS792" s="278"/>
    </row>
    <row r="793" ht="15.75" customHeight="1"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97"/>
      <c r="AJ793" s="297"/>
      <c r="AK793" s="297"/>
      <c r="AL793" s="297"/>
      <c r="AM793" s="297"/>
      <c r="AN793" s="297"/>
      <c r="AO793" s="297"/>
      <c r="AP793" s="297"/>
      <c r="AQ793" s="297"/>
      <c r="AR793" s="297"/>
      <c r="BD793" s="297"/>
      <c r="BE793" s="297"/>
      <c r="BF793" s="297"/>
      <c r="BH793" s="297"/>
      <c r="BI793" s="297"/>
      <c r="BJ793" s="297"/>
      <c r="BK793" s="297"/>
      <c r="BL793" s="297"/>
      <c r="BM793" s="297"/>
      <c r="BN793" s="297"/>
      <c r="BO793" s="297"/>
      <c r="BP793" s="297"/>
      <c r="BR793" s="297"/>
      <c r="BS793" s="297"/>
      <c r="BT793" s="297"/>
      <c r="BU793" s="297"/>
      <c r="BV793" s="297"/>
      <c r="BW793" s="297"/>
      <c r="BX793" s="297"/>
      <c r="DK793" s="278"/>
      <c r="DL793" s="278"/>
      <c r="DM793" s="278"/>
      <c r="DN793" s="278"/>
      <c r="DO793" s="278"/>
      <c r="DP793" s="278"/>
      <c r="DQ793" s="278"/>
      <c r="DR793" s="278"/>
      <c r="DS793" s="278"/>
    </row>
    <row r="794" ht="15.75" customHeight="1"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97"/>
      <c r="AJ794" s="297"/>
      <c r="AK794" s="297"/>
      <c r="AL794" s="297"/>
      <c r="AM794" s="297"/>
      <c r="AN794" s="297"/>
      <c r="AO794" s="297"/>
      <c r="AP794" s="297"/>
      <c r="AQ794" s="297"/>
      <c r="AR794" s="297"/>
      <c r="BD794" s="297"/>
      <c r="BE794" s="297"/>
      <c r="BF794" s="297"/>
      <c r="BH794" s="297"/>
      <c r="BI794" s="297"/>
      <c r="BJ794" s="297"/>
      <c r="BK794" s="297"/>
      <c r="BL794" s="297"/>
      <c r="BM794" s="297"/>
      <c r="BN794" s="297"/>
      <c r="BO794" s="297"/>
      <c r="BP794" s="297"/>
      <c r="BR794" s="297"/>
      <c r="BS794" s="297"/>
      <c r="BT794" s="297"/>
      <c r="BU794" s="297"/>
      <c r="BV794" s="297"/>
      <c r="BW794" s="297"/>
      <c r="BX794" s="297"/>
      <c r="DK794" s="278"/>
      <c r="DL794" s="278"/>
      <c r="DM794" s="278"/>
      <c r="DN794" s="278"/>
      <c r="DO794" s="278"/>
      <c r="DP794" s="278"/>
      <c r="DQ794" s="278"/>
      <c r="DR794" s="278"/>
      <c r="DS794" s="278"/>
    </row>
    <row r="795" ht="15.75" customHeight="1"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  <c r="AB795" s="276"/>
      <c r="AC795" s="276"/>
      <c r="AD795" s="276"/>
      <c r="AE795" s="276"/>
      <c r="AF795" s="276"/>
      <c r="AG795" s="276"/>
      <c r="AH795" s="276"/>
      <c r="AI795" s="297"/>
      <c r="AJ795" s="297"/>
      <c r="AK795" s="297"/>
      <c r="AL795" s="297"/>
      <c r="AM795" s="297"/>
      <c r="AN795" s="297"/>
      <c r="AO795" s="297"/>
      <c r="AP795" s="297"/>
      <c r="AQ795" s="297"/>
      <c r="AR795" s="297"/>
      <c r="BD795" s="297"/>
      <c r="BE795" s="297"/>
      <c r="BF795" s="297"/>
      <c r="BH795" s="297"/>
      <c r="BI795" s="297"/>
      <c r="BJ795" s="297"/>
      <c r="BK795" s="297"/>
      <c r="BL795" s="297"/>
      <c r="BM795" s="297"/>
      <c r="BN795" s="297"/>
      <c r="BO795" s="297"/>
      <c r="BP795" s="297"/>
      <c r="BR795" s="297"/>
      <c r="BS795" s="297"/>
      <c r="BT795" s="297"/>
      <c r="BU795" s="297"/>
      <c r="BV795" s="297"/>
      <c r="BW795" s="297"/>
      <c r="BX795" s="297"/>
      <c r="DK795" s="278"/>
      <c r="DL795" s="278"/>
      <c r="DM795" s="278"/>
      <c r="DN795" s="278"/>
      <c r="DO795" s="278"/>
      <c r="DP795" s="278"/>
      <c r="DQ795" s="278"/>
      <c r="DR795" s="278"/>
      <c r="DS795" s="278"/>
    </row>
    <row r="796" ht="15.75" customHeight="1"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  <c r="AB796" s="276"/>
      <c r="AC796" s="276"/>
      <c r="AD796" s="276"/>
      <c r="AE796" s="276"/>
      <c r="AF796" s="276"/>
      <c r="AG796" s="276"/>
      <c r="AH796" s="276"/>
      <c r="AI796" s="297"/>
      <c r="AJ796" s="297"/>
      <c r="AK796" s="297"/>
      <c r="AL796" s="297"/>
      <c r="AM796" s="297"/>
      <c r="AN796" s="297"/>
      <c r="AO796" s="297"/>
      <c r="AP796" s="297"/>
      <c r="AQ796" s="297"/>
      <c r="AR796" s="297"/>
      <c r="BD796" s="297"/>
      <c r="BE796" s="297"/>
      <c r="BF796" s="297"/>
      <c r="BH796" s="297"/>
      <c r="BI796" s="297"/>
      <c r="BJ796" s="297"/>
      <c r="BK796" s="297"/>
      <c r="BL796" s="297"/>
      <c r="BM796" s="297"/>
      <c r="BN796" s="297"/>
      <c r="BO796" s="297"/>
      <c r="BP796" s="297"/>
      <c r="BR796" s="297"/>
      <c r="BS796" s="297"/>
      <c r="BT796" s="297"/>
      <c r="BU796" s="297"/>
      <c r="BV796" s="297"/>
      <c r="BW796" s="297"/>
      <c r="BX796" s="297"/>
      <c r="DK796" s="278"/>
      <c r="DL796" s="278"/>
      <c r="DM796" s="278"/>
      <c r="DN796" s="278"/>
      <c r="DO796" s="278"/>
      <c r="DP796" s="278"/>
      <c r="DQ796" s="278"/>
      <c r="DR796" s="278"/>
      <c r="DS796" s="278"/>
    </row>
    <row r="797" ht="15.75" customHeight="1"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  <c r="AB797" s="276"/>
      <c r="AC797" s="276"/>
      <c r="AD797" s="276"/>
      <c r="AE797" s="276"/>
      <c r="AF797" s="276"/>
      <c r="AG797" s="276"/>
      <c r="AH797" s="276"/>
      <c r="AI797" s="297"/>
      <c r="AJ797" s="297"/>
      <c r="AK797" s="297"/>
      <c r="AL797" s="297"/>
      <c r="AM797" s="297"/>
      <c r="AN797" s="297"/>
      <c r="AO797" s="297"/>
      <c r="AP797" s="297"/>
      <c r="AQ797" s="297"/>
      <c r="AR797" s="297"/>
      <c r="BD797" s="297"/>
      <c r="BE797" s="297"/>
      <c r="BF797" s="297"/>
      <c r="BH797" s="297"/>
      <c r="BI797" s="297"/>
      <c r="BJ797" s="297"/>
      <c r="BK797" s="297"/>
      <c r="BL797" s="297"/>
      <c r="BM797" s="297"/>
      <c r="BN797" s="297"/>
      <c r="BO797" s="297"/>
      <c r="BP797" s="297"/>
      <c r="BR797" s="297"/>
      <c r="BS797" s="297"/>
      <c r="BT797" s="297"/>
      <c r="BU797" s="297"/>
      <c r="BV797" s="297"/>
      <c r="BW797" s="297"/>
      <c r="BX797" s="297"/>
      <c r="DK797" s="278"/>
      <c r="DL797" s="278"/>
      <c r="DM797" s="278"/>
      <c r="DN797" s="278"/>
      <c r="DO797" s="278"/>
      <c r="DP797" s="278"/>
      <c r="DQ797" s="278"/>
      <c r="DR797" s="278"/>
      <c r="DS797" s="278"/>
    </row>
    <row r="798" ht="15.75" customHeight="1"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  <c r="AB798" s="276"/>
      <c r="AC798" s="276"/>
      <c r="AD798" s="276"/>
      <c r="AE798" s="276"/>
      <c r="AF798" s="276"/>
      <c r="AG798" s="276"/>
      <c r="AH798" s="276"/>
      <c r="AI798" s="297"/>
      <c r="AJ798" s="297"/>
      <c r="AK798" s="297"/>
      <c r="AL798" s="297"/>
      <c r="AM798" s="297"/>
      <c r="AN798" s="297"/>
      <c r="AO798" s="297"/>
      <c r="AP798" s="297"/>
      <c r="AQ798" s="297"/>
      <c r="AR798" s="297"/>
      <c r="BD798" s="297"/>
      <c r="BE798" s="297"/>
      <c r="BF798" s="297"/>
      <c r="BH798" s="297"/>
      <c r="BI798" s="297"/>
      <c r="BJ798" s="297"/>
      <c r="BK798" s="297"/>
      <c r="BL798" s="297"/>
      <c r="BM798" s="297"/>
      <c r="BN798" s="297"/>
      <c r="BO798" s="297"/>
      <c r="BP798" s="297"/>
      <c r="BR798" s="297"/>
      <c r="BS798" s="297"/>
      <c r="BT798" s="297"/>
      <c r="BU798" s="297"/>
      <c r="BV798" s="297"/>
      <c r="BW798" s="297"/>
      <c r="BX798" s="297"/>
      <c r="DK798" s="278"/>
      <c r="DL798" s="278"/>
      <c r="DM798" s="278"/>
      <c r="DN798" s="278"/>
      <c r="DO798" s="278"/>
      <c r="DP798" s="278"/>
      <c r="DQ798" s="278"/>
      <c r="DR798" s="278"/>
      <c r="DS798" s="278"/>
    </row>
    <row r="799" ht="15.75" customHeight="1"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  <c r="AB799" s="276"/>
      <c r="AC799" s="276"/>
      <c r="AD799" s="276"/>
      <c r="AE799" s="276"/>
      <c r="AF799" s="276"/>
      <c r="AG799" s="276"/>
      <c r="AH799" s="276"/>
      <c r="AI799" s="297"/>
      <c r="AJ799" s="297"/>
      <c r="AK799" s="297"/>
      <c r="AL799" s="297"/>
      <c r="AM799" s="297"/>
      <c r="AN799" s="297"/>
      <c r="AO799" s="297"/>
      <c r="AP799" s="297"/>
      <c r="AQ799" s="297"/>
      <c r="AR799" s="297"/>
      <c r="BD799" s="297"/>
      <c r="BE799" s="297"/>
      <c r="BF799" s="297"/>
      <c r="BH799" s="297"/>
      <c r="BI799" s="297"/>
      <c r="BJ799" s="297"/>
      <c r="BK799" s="297"/>
      <c r="BL799" s="297"/>
      <c r="BM799" s="297"/>
      <c r="BN799" s="297"/>
      <c r="BO799" s="297"/>
      <c r="BP799" s="297"/>
      <c r="BR799" s="297"/>
      <c r="BS799" s="297"/>
      <c r="BT799" s="297"/>
      <c r="BU799" s="297"/>
      <c r="BV799" s="297"/>
      <c r="BW799" s="297"/>
      <c r="BX799" s="297"/>
      <c r="DK799" s="278"/>
      <c r="DL799" s="278"/>
      <c r="DM799" s="278"/>
      <c r="DN799" s="278"/>
      <c r="DO799" s="278"/>
      <c r="DP799" s="278"/>
      <c r="DQ799" s="278"/>
      <c r="DR799" s="278"/>
      <c r="DS799" s="278"/>
    </row>
    <row r="800" ht="15.75" customHeight="1"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  <c r="AB800" s="276"/>
      <c r="AC800" s="276"/>
      <c r="AD800" s="276"/>
      <c r="AE800" s="276"/>
      <c r="AF800" s="276"/>
      <c r="AG800" s="276"/>
      <c r="AH800" s="276"/>
      <c r="AI800" s="297"/>
      <c r="AJ800" s="297"/>
      <c r="AK800" s="297"/>
      <c r="AL800" s="297"/>
      <c r="AM800" s="297"/>
      <c r="AN800" s="297"/>
      <c r="AO800" s="297"/>
      <c r="AP800" s="297"/>
      <c r="AQ800" s="297"/>
      <c r="AR800" s="297"/>
      <c r="BD800" s="297"/>
      <c r="BE800" s="297"/>
      <c r="BF800" s="297"/>
      <c r="BH800" s="297"/>
      <c r="BI800" s="297"/>
      <c r="BJ800" s="297"/>
      <c r="BK800" s="297"/>
      <c r="BL800" s="297"/>
      <c r="BM800" s="297"/>
      <c r="BN800" s="297"/>
      <c r="BO800" s="297"/>
      <c r="BP800" s="297"/>
      <c r="BR800" s="297"/>
      <c r="BS800" s="297"/>
      <c r="BT800" s="297"/>
      <c r="BU800" s="297"/>
      <c r="BV800" s="297"/>
      <c r="BW800" s="297"/>
      <c r="BX800" s="297"/>
      <c r="DK800" s="278"/>
      <c r="DL800" s="278"/>
      <c r="DM800" s="278"/>
      <c r="DN800" s="278"/>
      <c r="DO800" s="278"/>
      <c r="DP800" s="278"/>
      <c r="DQ800" s="278"/>
      <c r="DR800" s="278"/>
      <c r="DS800" s="278"/>
    </row>
    <row r="801" ht="15.75" customHeight="1"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  <c r="AB801" s="276"/>
      <c r="AC801" s="276"/>
      <c r="AD801" s="276"/>
      <c r="AE801" s="276"/>
      <c r="AF801" s="276"/>
      <c r="AG801" s="276"/>
      <c r="AH801" s="276"/>
      <c r="AI801" s="297"/>
      <c r="AJ801" s="297"/>
      <c r="AK801" s="297"/>
      <c r="AL801" s="297"/>
      <c r="AM801" s="297"/>
      <c r="AN801" s="297"/>
      <c r="AO801" s="297"/>
      <c r="AP801" s="297"/>
      <c r="AQ801" s="297"/>
      <c r="AR801" s="297"/>
      <c r="BD801" s="297"/>
      <c r="BE801" s="297"/>
      <c r="BF801" s="297"/>
      <c r="BH801" s="297"/>
      <c r="BI801" s="297"/>
      <c r="BJ801" s="297"/>
      <c r="BK801" s="297"/>
      <c r="BL801" s="297"/>
      <c r="BM801" s="297"/>
      <c r="BN801" s="297"/>
      <c r="BO801" s="297"/>
      <c r="BP801" s="297"/>
      <c r="BR801" s="297"/>
      <c r="BS801" s="297"/>
      <c r="BT801" s="297"/>
      <c r="BU801" s="297"/>
      <c r="BV801" s="297"/>
      <c r="BW801" s="297"/>
      <c r="BX801" s="297"/>
      <c r="DK801" s="278"/>
      <c r="DL801" s="278"/>
      <c r="DM801" s="278"/>
      <c r="DN801" s="278"/>
      <c r="DO801" s="278"/>
      <c r="DP801" s="278"/>
      <c r="DQ801" s="278"/>
      <c r="DR801" s="278"/>
      <c r="DS801" s="278"/>
    </row>
    <row r="802" ht="15.75" customHeight="1"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  <c r="AB802" s="276"/>
      <c r="AC802" s="276"/>
      <c r="AD802" s="276"/>
      <c r="AE802" s="276"/>
      <c r="AF802" s="276"/>
      <c r="AG802" s="276"/>
      <c r="AH802" s="276"/>
      <c r="AI802" s="297"/>
      <c r="AJ802" s="297"/>
      <c r="AK802" s="297"/>
      <c r="AL802" s="297"/>
      <c r="AM802" s="297"/>
      <c r="AN802" s="297"/>
      <c r="AO802" s="297"/>
      <c r="AP802" s="297"/>
      <c r="AQ802" s="297"/>
      <c r="AR802" s="297"/>
      <c r="BD802" s="297"/>
      <c r="BE802" s="297"/>
      <c r="BF802" s="297"/>
      <c r="BH802" s="297"/>
      <c r="BI802" s="297"/>
      <c r="BJ802" s="297"/>
      <c r="BK802" s="297"/>
      <c r="BL802" s="297"/>
      <c r="BM802" s="297"/>
      <c r="BN802" s="297"/>
      <c r="BO802" s="297"/>
      <c r="BP802" s="297"/>
      <c r="BR802" s="297"/>
      <c r="BS802" s="297"/>
      <c r="BT802" s="297"/>
      <c r="BU802" s="297"/>
      <c r="BV802" s="297"/>
      <c r="BW802" s="297"/>
      <c r="BX802" s="297"/>
      <c r="DK802" s="278"/>
      <c r="DL802" s="278"/>
      <c r="DM802" s="278"/>
      <c r="DN802" s="278"/>
      <c r="DO802" s="278"/>
      <c r="DP802" s="278"/>
      <c r="DQ802" s="278"/>
      <c r="DR802" s="278"/>
      <c r="DS802" s="278"/>
    </row>
    <row r="803" ht="15.75" customHeight="1"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  <c r="AB803" s="276"/>
      <c r="AC803" s="276"/>
      <c r="AD803" s="276"/>
      <c r="AE803" s="276"/>
      <c r="AF803" s="276"/>
      <c r="AG803" s="276"/>
      <c r="AH803" s="276"/>
      <c r="AI803" s="297"/>
      <c r="AJ803" s="297"/>
      <c r="AK803" s="297"/>
      <c r="AL803" s="297"/>
      <c r="AM803" s="297"/>
      <c r="AN803" s="297"/>
      <c r="AO803" s="297"/>
      <c r="AP803" s="297"/>
      <c r="AQ803" s="297"/>
      <c r="AR803" s="297"/>
      <c r="BD803" s="297"/>
      <c r="BE803" s="297"/>
      <c r="BF803" s="297"/>
      <c r="BH803" s="297"/>
      <c r="BI803" s="297"/>
      <c r="BJ803" s="297"/>
      <c r="BK803" s="297"/>
      <c r="BL803" s="297"/>
      <c r="BM803" s="297"/>
      <c r="BN803" s="297"/>
      <c r="BO803" s="297"/>
      <c r="BP803" s="297"/>
      <c r="BR803" s="297"/>
      <c r="BS803" s="297"/>
      <c r="BT803" s="297"/>
      <c r="BU803" s="297"/>
      <c r="BV803" s="297"/>
      <c r="BW803" s="297"/>
      <c r="BX803" s="297"/>
      <c r="DK803" s="278"/>
      <c r="DL803" s="278"/>
      <c r="DM803" s="278"/>
      <c r="DN803" s="278"/>
      <c r="DO803" s="278"/>
      <c r="DP803" s="278"/>
      <c r="DQ803" s="278"/>
      <c r="DR803" s="278"/>
      <c r="DS803" s="278"/>
    </row>
    <row r="804" ht="15.75" customHeight="1"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  <c r="AB804" s="276"/>
      <c r="AC804" s="276"/>
      <c r="AD804" s="276"/>
      <c r="AE804" s="276"/>
      <c r="AF804" s="276"/>
      <c r="AG804" s="276"/>
      <c r="AH804" s="276"/>
      <c r="AI804" s="297"/>
      <c r="AJ804" s="297"/>
      <c r="AK804" s="297"/>
      <c r="AL804" s="297"/>
      <c r="AM804" s="297"/>
      <c r="AN804" s="297"/>
      <c r="AO804" s="297"/>
      <c r="AP804" s="297"/>
      <c r="AQ804" s="297"/>
      <c r="AR804" s="297"/>
      <c r="BD804" s="297"/>
      <c r="BE804" s="297"/>
      <c r="BF804" s="297"/>
      <c r="BH804" s="297"/>
      <c r="BI804" s="297"/>
      <c r="BJ804" s="297"/>
      <c r="BK804" s="297"/>
      <c r="BL804" s="297"/>
      <c r="BM804" s="297"/>
      <c r="BN804" s="297"/>
      <c r="BO804" s="297"/>
      <c r="BP804" s="297"/>
      <c r="BR804" s="297"/>
      <c r="BS804" s="297"/>
      <c r="BT804" s="297"/>
      <c r="BU804" s="297"/>
      <c r="BV804" s="297"/>
      <c r="BW804" s="297"/>
      <c r="BX804" s="297"/>
      <c r="DK804" s="278"/>
      <c r="DL804" s="278"/>
      <c r="DM804" s="278"/>
      <c r="DN804" s="278"/>
      <c r="DO804" s="278"/>
      <c r="DP804" s="278"/>
      <c r="DQ804" s="278"/>
      <c r="DR804" s="278"/>
      <c r="DS804" s="278"/>
    </row>
    <row r="805" ht="15.75" customHeight="1"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  <c r="AB805" s="276"/>
      <c r="AC805" s="276"/>
      <c r="AD805" s="276"/>
      <c r="AE805" s="276"/>
      <c r="AF805" s="276"/>
      <c r="AG805" s="276"/>
      <c r="AH805" s="276"/>
      <c r="AI805" s="297"/>
      <c r="AJ805" s="297"/>
      <c r="AK805" s="297"/>
      <c r="AL805" s="297"/>
      <c r="AM805" s="297"/>
      <c r="AN805" s="297"/>
      <c r="AO805" s="297"/>
      <c r="AP805" s="297"/>
      <c r="AQ805" s="297"/>
      <c r="AR805" s="297"/>
      <c r="BD805" s="297"/>
      <c r="BE805" s="297"/>
      <c r="BF805" s="297"/>
      <c r="BH805" s="297"/>
      <c r="BI805" s="297"/>
      <c r="BJ805" s="297"/>
      <c r="BK805" s="297"/>
      <c r="BL805" s="297"/>
      <c r="BM805" s="297"/>
      <c r="BN805" s="297"/>
      <c r="BO805" s="297"/>
      <c r="BP805" s="297"/>
      <c r="BR805" s="297"/>
      <c r="BS805" s="297"/>
      <c r="BT805" s="297"/>
      <c r="BU805" s="297"/>
      <c r="BV805" s="297"/>
      <c r="BW805" s="297"/>
      <c r="BX805" s="297"/>
      <c r="DK805" s="278"/>
      <c r="DL805" s="278"/>
      <c r="DM805" s="278"/>
      <c r="DN805" s="278"/>
      <c r="DO805" s="278"/>
      <c r="DP805" s="278"/>
      <c r="DQ805" s="278"/>
      <c r="DR805" s="278"/>
      <c r="DS805" s="278"/>
    </row>
    <row r="806" ht="15.75" customHeight="1"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  <c r="AB806" s="276"/>
      <c r="AC806" s="276"/>
      <c r="AD806" s="276"/>
      <c r="AE806" s="276"/>
      <c r="AF806" s="276"/>
      <c r="AG806" s="276"/>
      <c r="AH806" s="276"/>
      <c r="AI806" s="297"/>
      <c r="AJ806" s="297"/>
      <c r="AK806" s="297"/>
      <c r="AL806" s="297"/>
      <c r="AM806" s="297"/>
      <c r="AN806" s="297"/>
      <c r="AO806" s="297"/>
      <c r="AP806" s="297"/>
      <c r="AQ806" s="297"/>
      <c r="AR806" s="297"/>
      <c r="BD806" s="297"/>
      <c r="BE806" s="297"/>
      <c r="BF806" s="297"/>
      <c r="BH806" s="297"/>
      <c r="BI806" s="297"/>
      <c r="BJ806" s="297"/>
      <c r="BK806" s="297"/>
      <c r="BL806" s="297"/>
      <c r="BM806" s="297"/>
      <c r="BN806" s="297"/>
      <c r="BO806" s="297"/>
      <c r="BP806" s="297"/>
      <c r="BR806" s="297"/>
      <c r="BS806" s="297"/>
      <c r="BT806" s="297"/>
      <c r="BU806" s="297"/>
      <c r="BV806" s="297"/>
      <c r="BW806" s="297"/>
      <c r="BX806" s="297"/>
      <c r="DK806" s="278"/>
      <c r="DL806" s="278"/>
      <c r="DM806" s="278"/>
      <c r="DN806" s="278"/>
      <c r="DO806" s="278"/>
      <c r="DP806" s="278"/>
      <c r="DQ806" s="278"/>
      <c r="DR806" s="278"/>
      <c r="DS806" s="278"/>
    </row>
    <row r="807" ht="15.75" customHeight="1"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  <c r="AB807" s="276"/>
      <c r="AC807" s="276"/>
      <c r="AD807" s="276"/>
      <c r="AE807" s="276"/>
      <c r="AF807" s="276"/>
      <c r="AG807" s="276"/>
      <c r="AH807" s="276"/>
      <c r="AI807" s="297"/>
      <c r="AJ807" s="297"/>
      <c r="AK807" s="297"/>
      <c r="AL807" s="297"/>
      <c r="AM807" s="297"/>
      <c r="AN807" s="297"/>
      <c r="AO807" s="297"/>
      <c r="AP807" s="297"/>
      <c r="AQ807" s="297"/>
      <c r="AR807" s="297"/>
      <c r="BD807" s="297"/>
      <c r="BE807" s="297"/>
      <c r="BF807" s="297"/>
      <c r="BH807" s="297"/>
      <c r="BI807" s="297"/>
      <c r="BJ807" s="297"/>
      <c r="BK807" s="297"/>
      <c r="BL807" s="297"/>
      <c r="BM807" s="297"/>
      <c r="BN807" s="297"/>
      <c r="BO807" s="297"/>
      <c r="BP807" s="297"/>
      <c r="BR807" s="297"/>
      <c r="BS807" s="297"/>
      <c r="BT807" s="297"/>
      <c r="BU807" s="297"/>
      <c r="BV807" s="297"/>
      <c r="BW807" s="297"/>
      <c r="BX807" s="297"/>
      <c r="DK807" s="278"/>
      <c r="DL807" s="278"/>
      <c r="DM807" s="278"/>
      <c r="DN807" s="278"/>
      <c r="DO807" s="278"/>
      <c r="DP807" s="278"/>
      <c r="DQ807" s="278"/>
      <c r="DR807" s="278"/>
      <c r="DS807" s="278"/>
    </row>
    <row r="808" ht="15.75" customHeight="1"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  <c r="AB808" s="276"/>
      <c r="AC808" s="276"/>
      <c r="AD808" s="276"/>
      <c r="AE808" s="276"/>
      <c r="AF808" s="276"/>
      <c r="AG808" s="276"/>
      <c r="AH808" s="276"/>
      <c r="AI808" s="297"/>
      <c r="AJ808" s="297"/>
      <c r="AK808" s="297"/>
      <c r="AL808" s="297"/>
      <c r="AM808" s="297"/>
      <c r="AN808" s="297"/>
      <c r="AO808" s="297"/>
      <c r="AP808" s="297"/>
      <c r="AQ808" s="297"/>
      <c r="AR808" s="297"/>
      <c r="BD808" s="297"/>
      <c r="BE808" s="297"/>
      <c r="BF808" s="297"/>
      <c r="BH808" s="297"/>
      <c r="BI808" s="297"/>
      <c r="BJ808" s="297"/>
      <c r="BK808" s="297"/>
      <c r="BL808" s="297"/>
      <c r="BM808" s="297"/>
      <c r="BN808" s="297"/>
      <c r="BO808" s="297"/>
      <c r="BP808" s="297"/>
      <c r="BR808" s="297"/>
      <c r="BS808" s="297"/>
      <c r="BT808" s="297"/>
      <c r="BU808" s="297"/>
      <c r="BV808" s="297"/>
      <c r="BW808" s="297"/>
      <c r="BX808" s="297"/>
      <c r="DK808" s="278"/>
      <c r="DL808" s="278"/>
      <c r="DM808" s="278"/>
      <c r="DN808" s="278"/>
      <c r="DO808" s="278"/>
      <c r="DP808" s="278"/>
      <c r="DQ808" s="278"/>
      <c r="DR808" s="278"/>
      <c r="DS808" s="278"/>
    </row>
    <row r="809" ht="15.75" customHeight="1"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  <c r="AB809" s="276"/>
      <c r="AC809" s="276"/>
      <c r="AD809" s="276"/>
      <c r="AE809" s="276"/>
      <c r="AF809" s="276"/>
      <c r="AG809" s="276"/>
      <c r="AH809" s="276"/>
      <c r="AI809" s="297"/>
      <c r="AJ809" s="297"/>
      <c r="AK809" s="297"/>
      <c r="AL809" s="297"/>
      <c r="AM809" s="297"/>
      <c r="AN809" s="297"/>
      <c r="AO809" s="297"/>
      <c r="AP809" s="297"/>
      <c r="AQ809" s="297"/>
      <c r="AR809" s="297"/>
      <c r="BD809" s="297"/>
      <c r="BE809" s="297"/>
      <c r="BF809" s="297"/>
      <c r="BH809" s="297"/>
      <c r="BI809" s="297"/>
      <c r="BJ809" s="297"/>
      <c r="BK809" s="297"/>
      <c r="BL809" s="297"/>
      <c r="BM809" s="297"/>
      <c r="BN809" s="297"/>
      <c r="BO809" s="297"/>
      <c r="BP809" s="297"/>
      <c r="BR809" s="297"/>
      <c r="BS809" s="297"/>
      <c r="BT809" s="297"/>
      <c r="BU809" s="297"/>
      <c r="BV809" s="297"/>
      <c r="BW809" s="297"/>
      <c r="BX809" s="297"/>
      <c r="DK809" s="278"/>
      <c r="DL809" s="278"/>
      <c r="DM809" s="278"/>
      <c r="DN809" s="278"/>
      <c r="DO809" s="278"/>
      <c r="DP809" s="278"/>
      <c r="DQ809" s="278"/>
      <c r="DR809" s="278"/>
      <c r="DS809" s="278"/>
    </row>
    <row r="810" ht="15.75" customHeight="1"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  <c r="AB810" s="276"/>
      <c r="AC810" s="276"/>
      <c r="AD810" s="276"/>
      <c r="AE810" s="276"/>
      <c r="AF810" s="276"/>
      <c r="AG810" s="276"/>
      <c r="AH810" s="276"/>
      <c r="AI810" s="297"/>
      <c r="AJ810" s="297"/>
      <c r="AK810" s="297"/>
      <c r="AL810" s="297"/>
      <c r="AM810" s="297"/>
      <c r="AN810" s="297"/>
      <c r="AO810" s="297"/>
      <c r="AP810" s="297"/>
      <c r="AQ810" s="297"/>
      <c r="AR810" s="297"/>
      <c r="BD810" s="297"/>
      <c r="BE810" s="297"/>
      <c r="BF810" s="297"/>
      <c r="BH810" s="297"/>
      <c r="BI810" s="297"/>
      <c r="BJ810" s="297"/>
      <c r="BK810" s="297"/>
      <c r="BL810" s="297"/>
      <c r="BM810" s="297"/>
      <c r="BN810" s="297"/>
      <c r="BO810" s="297"/>
      <c r="BP810" s="297"/>
      <c r="BR810" s="297"/>
      <c r="BS810" s="297"/>
      <c r="BT810" s="297"/>
      <c r="BU810" s="297"/>
      <c r="BV810" s="297"/>
      <c r="BW810" s="297"/>
      <c r="BX810" s="297"/>
      <c r="DK810" s="278"/>
      <c r="DL810" s="278"/>
      <c r="DM810" s="278"/>
      <c r="DN810" s="278"/>
      <c r="DO810" s="278"/>
      <c r="DP810" s="278"/>
      <c r="DQ810" s="278"/>
      <c r="DR810" s="278"/>
      <c r="DS810" s="278"/>
    </row>
    <row r="811" ht="15.75" customHeight="1"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  <c r="AB811" s="276"/>
      <c r="AC811" s="276"/>
      <c r="AD811" s="276"/>
      <c r="AE811" s="276"/>
      <c r="AF811" s="276"/>
      <c r="AG811" s="276"/>
      <c r="AH811" s="276"/>
      <c r="AI811" s="297"/>
      <c r="AJ811" s="297"/>
      <c r="AK811" s="297"/>
      <c r="AL811" s="297"/>
      <c r="AM811" s="297"/>
      <c r="AN811" s="297"/>
      <c r="AO811" s="297"/>
      <c r="AP811" s="297"/>
      <c r="AQ811" s="297"/>
      <c r="AR811" s="297"/>
      <c r="BD811" s="297"/>
      <c r="BE811" s="297"/>
      <c r="BF811" s="297"/>
      <c r="BH811" s="297"/>
      <c r="BI811" s="297"/>
      <c r="BJ811" s="297"/>
      <c r="BK811" s="297"/>
      <c r="BL811" s="297"/>
      <c r="BM811" s="297"/>
      <c r="BN811" s="297"/>
      <c r="BO811" s="297"/>
      <c r="BP811" s="297"/>
      <c r="BR811" s="297"/>
      <c r="BS811" s="297"/>
      <c r="BT811" s="297"/>
      <c r="BU811" s="297"/>
      <c r="BV811" s="297"/>
      <c r="BW811" s="297"/>
      <c r="BX811" s="297"/>
      <c r="DK811" s="278"/>
      <c r="DL811" s="278"/>
      <c r="DM811" s="278"/>
      <c r="DN811" s="278"/>
      <c r="DO811" s="278"/>
      <c r="DP811" s="278"/>
      <c r="DQ811" s="278"/>
      <c r="DR811" s="278"/>
      <c r="DS811" s="278"/>
    </row>
    <row r="812" ht="15.75" customHeight="1"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  <c r="AB812" s="276"/>
      <c r="AC812" s="276"/>
      <c r="AD812" s="276"/>
      <c r="AE812" s="276"/>
      <c r="AF812" s="276"/>
      <c r="AG812" s="276"/>
      <c r="AH812" s="276"/>
      <c r="AI812" s="297"/>
      <c r="AJ812" s="297"/>
      <c r="AK812" s="297"/>
      <c r="AL812" s="297"/>
      <c r="AM812" s="297"/>
      <c r="AN812" s="297"/>
      <c r="AO812" s="297"/>
      <c r="AP812" s="297"/>
      <c r="AQ812" s="297"/>
      <c r="AR812" s="297"/>
      <c r="BD812" s="297"/>
      <c r="BE812" s="297"/>
      <c r="BF812" s="297"/>
      <c r="BH812" s="297"/>
      <c r="BI812" s="297"/>
      <c r="BJ812" s="297"/>
      <c r="BK812" s="297"/>
      <c r="BL812" s="297"/>
      <c r="BM812" s="297"/>
      <c r="BN812" s="297"/>
      <c r="BO812" s="297"/>
      <c r="BP812" s="297"/>
      <c r="BR812" s="297"/>
      <c r="BS812" s="297"/>
      <c r="BT812" s="297"/>
      <c r="BU812" s="297"/>
      <c r="BV812" s="297"/>
      <c r="BW812" s="297"/>
      <c r="BX812" s="297"/>
      <c r="DK812" s="278"/>
      <c r="DL812" s="278"/>
      <c r="DM812" s="278"/>
      <c r="DN812" s="278"/>
      <c r="DO812" s="278"/>
      <c r="DP812" s="278"/>
      <c r="DQ812" s="278"/>
      <c r="DR812" s="278"/>
      <c r="DS812" s="278"/>
    </row>
    <row r="813" ht="15.75" customHeight="1"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  <c r="AB813" s="276"/>
      <c r="AC813" s="276"/>
      <c r="AD813" s="276"/>
      <c r="AE813" s="276"/>
      <c r="AF813" s="276"/>
      <c r="AG813" s="276"/>
      <c r="AH813" s="276"/>
      <c r="AI813" s="297"/>
      <c r="AJ813" s="297"/>
      <c r="AK813" s="297"/>
      <c r="AL813" s="297"/>
      <c r="AM813" s="297"/>
      <c r="AN813" s="297"/>
      <c r="AO813" s="297"/>
      <c r="AP813" s="297"/>
      <c r="AQ813" s="297"/>
      <c r="AR813" s="297"/>
      <c r="BD813" s="297"/>
      <c r="BE813" s="297"/>
      <c r="BF813" s="297"/>
      <c r="BH813" s="297"/>
      <c r="BI813" s="297"/>
      <c r="BJ813" s="297"/>
      <c r="BK813" s="297"/>
      <c r="BL813" s="297"/>
      <c r="BM813" s="297"/>
      <c r="BN813" s="297"/>
      <c r="BO813" s="297"/>
      <c r="BP813" s="297"/>
      <c r="BR813" s="297"/>
      <c r="BS813" s="297"/>
      <c r="BT813" s="297"/>
      <c r="BU813" s="297"/>
      <c r="BV813" s="297"/>
      <c r="BW813" s="297"/>
      <c r="BX813" s="297"/>
      <c r="DK813" s="278"/>
      <c r="DL813" s="278"/>
      <c r="DM813" s="278"/>
      <c r="DN813" s="278"/>
      <c r="DO813" s="278"/>
      <c r="DP813" s="278"/>
      <c r="DQ813" s="278"/>
      <c r="DR813" s="278"/>
      <c r="DS813" s="278"/>
    </row>
    <row r="814" ht="15.75" customHeight="1"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  <c r="AB814" s="276"/>
      <c r="AC814" s="276"/>
      <c r="AD814" s="276"/>
      <c r="AE814" s="276"/>
      <c r="AF814" s="276"/>
      <c r="AG814" s="276"/>
      <c r="AH814" s="276"/>
      <c r="AI814" s="297"/>
      <c r="AJ814" s="297"/>
      <c r="AK814" s="297"/>
      <c r="AL814" s="297"/>
      <c r="AM814" s="297"/>
      <c r="AN814" s="297"/>
      <c r="AO814" s="297"/>
      <c r="AP814" s="297"/>
      <c r="AQ814" s="297"/>
      <c r="AR814" s="297"/>
      <c r="BD814" s="297"/>
      <c r="BE814" s="297"/>
      <c r="BF814" s="297"/>
      <c r="BH814" s="297"/>
      <c r="BI814" s="297"/>
      <c r="BJ814" s="297"/>
      <c r="BK814" s="297"/>
      <c r="BL814" s="297"/>
      <c r="BM814" s="297"/>
      <c r="BN814" s="297"/>
      <c r="BO814" s="297"/>
      <c r="BP814" s="297"/>
      <c r="BR814" s="297"/>
      <c r="BS814" s="297"/>
      <c r="BT814" s="297"/>
      <c r="BU814" s="297"/>
      <c r="BV814" s="297"/>
      <c r="BW814" s="297"/>
      <c r="BX814" s="297"/>
      <c r="DK814" s="278"/>
      <c r="DL814" s="278"/>
      <c r="DM814" s="278"/>
      <c r="DN814" s="278"/>
      <c r="DO814" s="278"/>
      <c r="DP814" s="278"/>
      <c r="DQ814" s="278"/>
      <c r="DR814" s="278"/>
      <c r="DS814" s="278"/>
    </row>
    <row r="815" ht="15.75" customHeight="1"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  <c r="AB815" s="276"/>
      <c r="AC815" s="276"/>
      <c r="AD815" s="276"/>
      <c r="AE815" s="276"/>
      <c r="AF815" s="276"/>
      <c r="AG815" s="276"/>
      <c r="AH815" s="276"/>
      <c r="AI815" s="297"/>
      <c r="AJ815" s="297"/>
      <c r="AK815" s="297"/>
      <c r="AL815" s="297"/>
      <c r="AM815" s="297"/>
      <c r="AN815" s="297"/>
      <c r="AO815" s="297"/>
      <c r="AP815" s="297"/>
      <c r="AQ815" s="297"/>
      <c r="AR815" s="297"/>
      <c r="BD815" s="297"/>
      <c r="BE815" s="297"/>
      <c r="BF815" s="297"/>
      <c r="BH815" s="297"/>
      <c r="BI815" s="297"/>
      <c r="BJ815" s="297"/>
      <c r="BK815" s="297"/>
      <c r="BL815" s="297"/>
      <c r="BM815" s="297"/>
      <c r="BN815" s="297"/>
      <c r="BO815" s="297"/>
      <c r="BP815" s="297"/>
      <c r="BR815" s="297"/>
      <c r="BS815" s="297"/>
      <c r="BT815" s="297"/>
      <c r="BU815" s="297"/>
      <c r="BV815" s="297"/>
      <c r="BW815" s="297"/>
      <c r="BX815" s="297"/>
      <c r="DK815" s="278"/>
      <c r="DL815" s="278"/>
      <c r="DM815" s="278"/>
      <c r="DN815" s="278"/>
      <c r="DO815" s="278"/>
      <c r="DP815" s="278"/>
      <c r="DQ815" s="278"/>
      <c r="DR815" s="278"/>
      <c r="DS815" s="278"/>
    </row>
    <row r="816" ht="15.75" customHeight="1"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  <c r="AB816" s="276"/>
      <c r="AC816" s="276"/>
      <c r="AD816" s="276"/>
      <c r="AE816" s="276"/>
      <c r="AF816" s="276"/>
      <c r="AG816" s="276"/>
      <c r="AH816" s="276"/>
      <c r="AI816" s="297"/>
      <c r="AJ816" s="297"/>
      <c r="AK816" s="297"/>
      <c r="AL816" s="297"/>
      <c r="AM816" s="297"/>
      <c r="AN816" s="297"/>
      <c r="AO816" s="297"/>
      <c r="AP816" s="297"/>
      <c r="AQ816" s="297"/>
      <c r="AR816" s="297"/>
      <c r="BD816" s="297"/>
      <c r="BE816" s="297"/>
      <c r="BF816" s="297"/>
      <c r="BH816" s="297"/>
      <c r="BI816" s="297"/>
      <c r="BJ816" s="297"/>
      <c r="BK816" s="297"/>
      <c r="BL816" s="297"/>
      <c r="BM816" s="297"/>
      <c r="BN816" s="297"/>
      <c r="BO816" s="297"/>
      <c r="BP816" s="297"/>
      <c r="BR816" s="297"/>
      <c r="BS816" s="297"/>
      <c r="BT816" s="297"/>
      <c r="BU816" s="297"/>
      <c r="BV816" s="297"/>
      <c r="BW816" s="297"/>
      <c r="BX816" s="297"/>
      <c r="DK816" s="278"/>
      <c r="DL816" s="278"/>
      <c r="DM816" s="278"/>
      <c r="DN816" s="278"/>
      <c r="DO816" s="278"/>
      <c r="DP816" s="278"/>
      <c r="DQ816" s="278"/>
      <c r="DR816" s="278"/>
      <c r="DS816" s="278"/>
    </row>
    <row r="817" ht="15.75" customHeight="1"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  <c r="AB817" s="276"/>
      <c r="AC817" s="276"/>
      <c r="AD817" s="276"/>
      <c r="AE817" s="276"/>
      <c r="AF817" s="276"/>
      <c r="AG817" s="276"/>
      <c r="AH817" s="276"/>
      <c r="AI817" s="297"/>
      <c r="AJ817" s="297"/>
      <c r="AK817" s="297"/>
      <c r="AL817" s="297"/>
      <c r="AM817" s="297"/>
      <c r="AN817" s="297"/>
      <c r="AO817" s="297"/>
      <c r="AP817" s="297"/>
      <c r="AQ817" s="297"/>
      <c r="AR817" s="297"/>
      <c r="BD817" s="297"/>
      <c r="BE817" s="297"/>
      <c r="BF817" s="297"/>
      <c r="BH817" s="297"/>
      <c r="BI817" s="297"/>
      <c r="BJ817" s="297"/>
      <c r="BK817" s="297"/>
      <c r="BL817" s="297"/>
      <c r="BM817" s="297"/>
      <c r="BN817" s="297"/>
      <c r="BO817" s="297"/>
      <c r="BP817" s="297"/>
      <c r="BR817" s="297"/>
      <c r="BS817" s="297"/>
      <c r="BT817" s="297"/>
      <c r="BU817" s="297"/>
      <c r="BV817" s="297"/>
      <c r="BW817" s="297"/>
      <c r="BX817" s="297"/>
      <c r="DK817" s="278"/>
      <c r="DL817" s="278"/>
      <c r="DM817" s="278"/>
      <c r="DN817" s="278"/>
      <c r="DO817" s="278"/>
      <c r="DP817" s="278"/>
      <c r="DQ817" s="278"/>
      <c r="DR817" s="278"/>
      <c r="DS817" s="278"/>
    </row>
    <row r="818" ht="15.75" customHeight="1"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  <c r="AB818" s="276"/>
      <c r="AC818" s="276"/>
      <c r="AD818" s="276"/>
      <c r="AE818" s="276"/>
      <c r="AF818" s="276"/>
      <c r="AG818" s="276"/>
      <c r="AH818" s="276"/>
      <c r="AI818" s="297"/>
      <c r="AJ818" s="297"/>
      <c r="AK818" s="297"/>
      <c r="AL818" s="297"/>
      <c r="AM818" s="297"/>
      <c r="AN818" s="297"/>
      <c r="AO818" s="297"/>
      <c r="AP818" s="297"/>
      <c r="AQ818" s="297"/>
      <c r="AR818" s="297"/>
      <c r="BD818" s="297"/>
      <c r="BE818" s="297"/>
      <c r="BF818" s="297"/>
      <c r="BH818" s="297"/>
      <c r="BI818" s="297"/>
      <c r="BJ818" s="297"/>
      <c r="BK818" s="297"/>
      <c r="BL818" s="297"/>
      <c r="BM818" s="297"/>
      <c r="BN818" s="297"/>
      <c r="BO818" s="297"/>
      <c r="BP818" s="297"/>
      <c r="BR818" s="297"/>
      <c r="BS818" s="297"/>
      <c r="BT818" s="297"/>
      <c r="BU818" s="297"/>
      <c r="BV818" s="297"/>
      <c r="BW818" s="297"/>
      <c r="BX818" s="297"/>
      <c r="DK818" s="278"/>
      <c r="DL818" s="278"/>
      <c r="DM818" s="278"/>
      <c r="DN818" s="278"/>
      <c r="DO818" s="278"/>
      <c r="DP818" s="278"/>
      <c r="DQ818" s="278"/>
      <c r="DR818" s="278"/>
      <c r="DS818" s="278"/>
    </row>
    <row r="819" ht="15.75" customHeight="1"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  <c r="AB819" s="276"/>
      <c r="AC819" s="276"/>
      <c r="AD819" s="276"/>
      <c r="AE819" s="276"/>
      <c r="AF819" s="276"/>
      <c r="AG819" s="276"/>
      <c r="AH819" s="276"/>
      <c r="AI819" s="297"/>
      <c r="AJ819" s="297"/>
      <c r="AK819" s="297"/>
      <c r="AL819" s="297"/>
      <c r="AM819" s="297"/>
      <c r="AN819" s="297"/>
      <c r="AO819" s="297"/>
      <c r="AP819" s="297"/>
      <c r="AQ819" s="297"/>
      <c r="AR819" s="297"/>
      <c r="BD819" s="297"/>
      <c r="BE819" s="297"/>
      <c r="BF819" s="297"/>
      <c r="BH819" s="297"/>
      <c r="BI819" s="297"/>
      <c r="BJ819" s="297"/>
      <c r="BK819" s="297"/>
      <c r="BL819" s="297"/>
      <c r="BM819" s="297"/>
      <c r="BN819" s="297"/>
      <c r="BO819" s="297"/>
      <c r="BP819" s="297"/>
      <c r="BR819" s="297"/>
      <c r="BS819" s="297"/>
      <c r="BT819" s="297"/>
      <c r="BU819" s="297"/>
      <c r="BV819" s="297"/>
      <c r="BW819" s="297"/>
      <c r="BX819" s="297"/>
      <c r="DK819" s="278"/>
      <c r="DL819" s="278"/>
      <c r="DM819" s="278"/>
      <c r="DN819" s="278"/>
      <c r="DO819" s="278"/>
      <c r="DP819" s="278"/>
      <c r="DQ819" s="278"/>
      <c r="DR819" s="278"/>
      <c r="DS819" s="278"/>
    </row>
    <row r="820" ht="15.75" customHeight="1"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  <c r="AB820" s="276"/>
      <c r="AC820" s="276"/>
      <c r="AD820" s="276"/>
      <c r="AE820" s="276"/>
      <c r="AF820" s="276"/>
      <c r="AG820" s="276"/>
      <c r="AH820" s="276"/>
      <c r="AI820" s="297"/>
      <c r="AJ820" s="297"/>
      <c r="AK820" s="297"/>
      <c r="AL820" s="297"/>
      <c r="AM820" s="297"/>
      <c r="AN820" s="297"/>
      <c r="AO820" s="297"/>
      <c r="AP820" s="297"/>
      <c r="AQ820" s="297"/>
      <c r="AR820" s="297"/>
      <c r="BD820" s="297"/>
      <c r="BE820" s="297"/>
      <c r="BF820" s="297"/>
      <c r="BH820" s="297"/>
      <c r="BI820" s="297"/>
      <c r="BJ820" s="297"/>
      <c r="BK820" s="297"/>
      <c r="BL820" s="297"/>
      <c r="BM820" s="297"/>
      <c r="BN820" s="297"/>
      <c r="BO820" s="297"/>
      <c r="BP820" s="297"/>
      <c r="BR820" s="297"/>
      <c r="BS820" s="297"/>
      <c r="BT820" s="297"/>
      <c r="BU820" s="297"/>
      <c r="BV820" s="297"/>
      <c r="BW820" s="297"/>
      <c r="BX820" s="297"/>
      <c r="DK820" s="278"/>
      <c r="DL820" s="278"/>
      <c r="DM820" s="278"/>
      <c r="DN820" s="278"/>
      <c r="DO820" s="278"/>
      <c r="DP820" s="278"/>
      <c r="DQ820" s="278"/>
      <c r="DR820" s="278"/>
      <c r="DS820" s="278"/>
    </row>
    <row r="821" ht="15.75" customHeight="1"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  <c r="AB821" s="276"/>
      <c r="AC821" s="276"/>
      <c r="AD821" s="276"/>
      <c r="AE821" s="276"/>
      <c r="AF821" s="276"/>
      <c r="AG821" s="276"/>
      <c r="AH821" s="276"/>
      <c r="AI821" s="297"/>
      <c r="AJ821" s="297"/>
      <c r="AK821" s="297"/>
      <c r="AL821" s="297"/>
      <c r="AM821" s="297"/>
      <c r="AN821" s="297"/>
      <c r="AO821" s="297"/>
      <c r="AP821" s="297"/>
      <c r="AQ821" s="297"/>
      <c r="AR821" s="297"/>
      <c r="BD821" s="297"/>
      <c r="BE821" s="297"/>
      <c r="BF821" s="297"/>
      <c r="BH821" s="297"/>
      <c r="BI821" s="297"/>
      <c r="BJ821" s="297"/>
      <c r="BK821" s="297"/>
      <c r="BL821" s="297"/>
      <c r="BM821" s="297"/>
      <c r="BN821" s="297"/>
      <c r="BO821" s="297"/>
      <c r="BP821" s="297"/>
      <c r="BR821" s="297"/>
      <c r="BS821" s="297"/>
      <c r="BT821" s="297"/>
      <c r="BU821" s="297"/>
      <c r="BV821" s="297"/>
      <c r="BW821" s="297"/>
      <c r="BX821" s="297"/>
      <c r="DK821" s="278"/>
      <c r="DL821" s="278"/>
      <c r="DM821" s="278"/>
      <c r="DN821" s="278"/>
      <c r="DO821" s="278"/>
      <c r="DP821" s="278"/>
      <c r="DQ821" s="278"/>
      <c r="DR821" s="278"/>
      <c r="DS821" s="278"/>
    </row>
    <row r="822" ht="15.75" customHeight="1"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  <c r="AB822" s="276"/>
      <c r="AC822" s="276"/>
      <c r="AD822" s="276"/>
      <c r="AE822" s="276"/>
      <c r="AF822" s="276"/>
      <c r="AG822" s="276"/>
      <c r="AH822" s="276"/>
      <c r="AI822" s="297"/>
      <c r="AJ822" s="297"/>
      <c r="AK822" s="297"/>
      <c r="AL822" s="297"/>
      <c r="AM822" s="297"/>
      <c r="AN822" s="297"/>
      <c r="AO822" s="297"/>
      <c r="AP822" s="297"/>
      <c r="AQ822" s="297"/>
      <c r="AR822" s="297"/>
      <c r="BD822" s="297"/>
      <c r="BE822" s="297"/>
      <c r="BF822" s="297"/>
      <c r="BH822" s="297"/>
      <c r="BI822" s="297"/>
      <c r="BJ822" s="297"/>
      <c r="BK822" s="297"/>
      <c r="BL822" s="297"/>
      <c r="BM822" s="297"/>
      <c r="BN822" s="297"/>
      <c r="BO822" s="297"/>
      <c r="BP822" s="297"/>
      <c r="BR822" s="297"/>
      <c r="BS822" s="297"/>
      <c r="BT822" s="297"/>
      <c r="BU822" s="297"/>
      <c r="BV822" s="297"/>
      <c r="BW822" s="297"/>
      <c r="BX822" s="297"/>
      <c r="DK822" s="278"/>
      <c r="DL822" s="278"/>
      <c r="DM822" s="278"/>
      <c r="DN822" s="278"/>
      <c r="DO822" s="278"/>
      <c r="DP822" s="278"/>
      <c r="DQ822" s="278"/>
      <c r="DR822" s="278"/>
      <c r="DS822" s="278"/>
    </row>
    <row r="823" ht="15.75" customHeight="1"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  <c r="AB823" s="276"/>
      <c r="AC823" s="276"/>
      <c r="AD823" s="276"/>
      <c r="AE823" s="276"/>
      <c r="AF823" s="276"/>
      <c r="AG823" s="276"/>
      <c r="AH823" s="276"/>
      <c r="AI823" s="297"/>
      <c r="AJ823" s="297"/>
      <c r="AK823" s="297"/>
      <c r="AL823" s="297"/>
      <c r="AM823" s="297"/>
      <c r="AN823" s="297"/>
      <c r="AO823" s="297"/>
      <c r="AP823" s="297"/>
      <c r="AQ823" s="297"/>
      <c r="AR823" s="297"/>
      <c r="BD823" s="297"/>
      <c r="BE823" s="297"/>
      <c r="BF823" s="297"/>
      <c r="BH823" s="297"/>
      <c r="BI823" s="297"/>
      <c r="BJ823" s="297"/>
      <c r="BK823" s="297"/>
      <c r="BL823" s="297"/>
      <c r="BM823" s="297"/>
      <c r="BN823" s="297"/>
      <c r="BO823" s="297"/>
      <c r="BP823" s="297"/>
      <c r="BR823" s="297"/>
      <c r="BS823" s="297"/>
      <c r="BT823" s="297"/>
      <c r="BU823" s="297"/>
      <c r="BV823" s="297"/>
      <c r="BW823" s="297"/>
      <c r="BX823" s="297"/>
      <c r="DK823" s="278"/>
      <c r="DL823" s="278"/>
      <c r="DM823" s="278"/>
      <c r="DN823" s="278"/>
      <c r="DO823" s="278"/>
      <c r="DP823" s="278"/>
      <c r="DQ823" s="278"/>
      <c r="DR823" s="278"/>
      <c r="DS823" s="278"/>
    </row>
    <row r="824" ht="15.75" customHeight="1"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  <c r="AB824" s="276"/>
      <c r="AC824" s="276"/>
      <c r="AD824" s="276"/>
      <c r="AE824" s="276"/>
      <c r="AF824" s="276"/>
      <c r="AG824" s="276"/>
      <c r="AH824" s="276"/>
      <c r="AI824" s="297"/>
      <c r="AJ824" s="297"/>
      <c r="AK824" s="297"/>
      <c r="AL824" s="297"/>
      <c r="AM824" s="297"/>
      <c r="AN824" s="297"/>
      <c r="AO824" s="297"/>
      <c r="AP824" s="297"/>
      <c r="AQ824" s="297"/>
      <c r="AR824" s="297"/>
      <c r="BD824" s="297"/>
      <c r="BE824" s="297"/>
      <c r="BF824" s="297"/>
      <c r="BH824" s="297"/>
      <c r="BI824" s="297"/>
      <c r="BJ824" s="297"/>
      <c r="BK824" s="297"/>
      <c r="BL824" s="297"/>
      <c r="BM824" s="297"/>
      <c r="BN824" s="297"/>
      <c r="BO824" s="297"/>
      <c r="BP824" s="297"/>
      <c r="BR824" s="297"/>
      <c r="BS824" s="297"/>
      <c r="BT824" s="297"/>
      <c r="BU824" s="297"/>
      <c r="BV824" s="297"/>
      <c r="BW824" s="297"/>
      <c r="BX824" s="297"/>
      <c r="DK824" s="278"/>
      <c r="DL824" s="278"/>
      <c r="DM824" s="278"/>
      <c r="DN824" s="278"/>
      <c r="DO824" s="278"/>
      <c r="DP824" s="278"/>
      <c r="DQ824" s="278"/>
      <c r="DR824" s="278"/>
      <c r="DS824" s="278"/>
    </row>
    <row r="825" ht="15.75" customHeight="1"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  <c r="AB825" s="276"/>
      <c r="AC825" s="276"/>
      <c r="AD825" s="276"/>
      <c r="AE825" s="276"/>
      <c r="AF825" s="276"/>
      <c r="AG825" s="276"/>
      <c r="AH825" s="276"/>
      <c r="AI825" s="297"/>
      <c r="AJ825" s="297"/>
      <c r="AK825" s="297"/>
      <c r="AL825" s="297"/>
      <c r="AM825" s="297"/>
      <c r="AN825" s="297"/>
      <c r="AO825" s="297"/>
      <c r="AP825" s="297"/>
      <c r="AQ825" s="297"/>
      <c r="AR825" s="297"/>
      <c r="BD825" s="297"/>
      <c r="BE825" s="297"/>
      <c r="BF825" s="297"/>
      <c r="BH825" s="297"/>
      <c r="BI825" s="297"/>
      <c r="BJ825" s="297"/>
      <c r="BK825" s="297"/>
      <c r="BL825" s="297"/>
      <c r="BM825" s="297"/>
      <c r="BN825" s="297"/>
      <c r="BO825" s="297"/>
      <c r="BP825" s="297"/>
      <c r="BR825" s="297"/>
      <c r="BS825" s="297"/>
      <c r="BT825" s="297"/>
      <c r="BU825" s="297"/>
      <c r="BV825" s="297"/>
      <c r="BW825" s="297"/>
      <c r="BX825" s="297"/>
      <c r="DK825" s="278"/>
      <c r="DL825" s="278"/>
      <c r="DM825" s="278"/>
      <c r="DN825" s="278"/>
      <c r="DO825" s="278"/>
      <c r="DP825" s="278"/>
      <c r="DQ825" s="278"/>
      <c r="DR825" s="278"/>
      <c r="DS825" s="278"/>
    </row>
    <row r="826" ht="15.75" customHeight="1"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  <c r="AB826" s="276"/>
      <c r="AC826" s="276"/>
      <c r="AD826" s="276"/>
      <c r="AE826" s="276"/>
      <c r="AF826" s="276"/>
      <c r="AG826" s="276"/>
      <c r="AH826" s="276"/>
      <c r="AI826" s="297"/>
      <c r="AJ826" s="297"/>
      <c r="AK826" s="297"/>
      <c r="AL826" s="297"/>
      <c r="AM826" s="297"/>
      <c r="AN826" s="297"/>
      <c r="AO826" s="297"/>
      <c r="AP826" s="297"/>
      <c r="AQ826" s="297"/>
      <c r="AR826" s="297"/>
      <c r="BD826" s="297"/>
      <c r="BE826" s="297"/>
      <c r="BF826" s="297"/>
      <c r="BH826" s="297"/>
      <c r="BI826" s="297"/>
      <c r="BJ826" s="297"/>
      <c r="BK826" s="297"/>
      <c r="BL826" s="297"/>
      <c r="BM826" s="297"/>
      <c r="BN826" s="297"/>
      <c r="BO826" s="297"/>
      <c r="BP826" s="297"/>
      <c r="BR826" s="297"/>
      <c r="BS826" s="297"/>
      <c r="BT826" s="297"/>
      <c r="BU826" s="297"/>
      <c r="BV826" s="297"/>
      <c r="BW826" s="297"/>
      <c r="BX826" s="297"/>
      <c r="DK826" s="278"/>
      <c r="DL826" s="278"/>
      <c r="DM826" s="278"/>
      <c r="DN826" s="278"/>
      <c r="DO826" s="278"/>
      <c r="DP826" s="278"/>
      <c r="DQ826" s="278"/>
      <c r="DR826" s="278"/>
      <c r="DS826" s="278"/>
    </row>
    <row r="827" ht="15.75" customHeight="1"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  <c r="AB827" s="276"/>
      <c r="AC827" s="276"/>
      <c r="AD827" s="276"/>
      <c r="AE827" s="276"/>
      <c r="AF827" s="276"/>
      <c r="AG827" s="276"/>
      <c r="AH827" s="276"/>
      <c r="AI827" s="297"/>
      <c r="AJ827" s="297"/>
      <c r="AK827" s="297"/>
      <c r="AL827" s="297"/>
      <c r="AM827" s="297"/>
      <c r="AN827" s="297"/>
      <c r="AO827" s="297"/>
      <c r="AP827" s="297"/>
      <c r="AQ827" s="297"/>
      <c r="AR827" s="297"/>
      <c r="BD827" s="297"/>
      <c r="BE827" s="297"/>
      <c r="BF827" s="297"/>
      <c r="BH827" s="297"/>
      <c r="BI827" s="297"/>
      <c r="BJ827" s="297"/>
      <c r="BK827" s="297"/>
      <c r="BL827" s="297"/>
      <c r="BM827" s="297"/>
      <c r="BN827" s="297"/>
      <c r="BO827" s="297"/>
      <c r="BP827" s="297"/>
      <c r="BR827" s="297"/>
      <c r="BS827" s="297"/>
      <c r="BT827" s="297"/>
      <c r="BU827" s="297"/>
      <c r="BV827" s="297"/>
      <c r="BW827" s="297"/>
      <c r="BX827" s="297"/>
      <c r="DK827" s="278"/>
      <c r="DL827" s="278"/>
      <c r="DM827" s="278"/>
      <c r="DN827" s="278"/>
      <c r="DO827" s="278"/>
      <c r="DP827" s="278"/>
      <c r="DQ827" s="278"/>
      <c r="DR827" s="278"/>
      <c r="DS827" s="278"/>
    </row>
    <row r="828" ht="15.75" customHeight="1"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  <c r="AB828" s="276"/>
      <c r="AC828" s="276"/>
      <c r="AD828" s="276"/>
      <c r="AE828" s="276"/>
      <c r="AF828" s="276"/>
      <c r="AG828" s="276"/>
      <c r="AH828" s="276"/>
      <c r="AI828" s="297"/>
      <c r="AJ828" s="297"/>
      <c r="AK828" s="297"/>
      <c r="AL828" s="297"/>
      <c r="AM828" s="297"/>
      <c r="AN828" s="297"/>
      <c r="AO828" s="297"/>
      <c r="AP828" s="297"/>
      <c r="AQ828" s="297"/>
      <c r="AR828" s="297"/>
      <c r="BD828" s="297"/>
      <c r="BE828" s="297"/>
      <c r="BF828" s="297"/>
      <c r="BH828" s="297"/>
      <c r="BI828" s="297"/>
      <c r="BJ828" s="297"/>
      <c r="BK828" s="297"/>
      <c r="BL828" s="297"/>
      <c r="BM828" s="297"/>
      <c r="BN828" s="297"/>
      <c r="BO828" s="297"/>
      <c r="BP828" s="297"/>
      <c r="BR828" s="297"/>
      <c r="BS828" s="297"/>
      <c r="BT828" s="297"/>
      <c r="BU828" s="297"/>
      <c r="BV828" s="297"/>
      <c r="BW828" s="297"/>
      <c r="BX828" s="297"/>
      <c r="DK828" s="278"/>
      <c r="DL828" s="278"/>
      <c r="DM828" s="278"/>
      <c r="DN828" s="278"/>
      <c r="DO828" s="278"/>
      <c r="DP828" s="278"/>
      <c r="DQ828" s="278"/>
      <c r="DR828" s="278"/>
      <c r="DS828" s="278"/>
    </row>
    <row r="829" ht="15.75" customHeight="1"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  <c r="AB829" s="276"/>
      <c r="AC829" s="276"/>
      <c r="AD829" s="276"/>
      <c r="AE829" s="276"/>
      <c r="AF829" s="276"/>
      <c r="AG829" s="276"/>
      <c r="AH829" s="276"/>
      <c r="AI829" s="297"/>
      <c r="AJ829" s="297"/>
      <c r="AK829" s="297"/>
      <c r="AL829" s="297"/>
      <c r="AM829" s="297"/>
      <c r="AN829" s="297"/>
      <c r="AO829" s="297"/>
      <c r="AP829" s="297"/>
      <c r="AQ829" s="297"/>
      <c r="AR829" s="297"/>
      <c r="BD829" s="297"/>
      <c r="BE829" s="297"/>
      <c r="BF829" s="297"/>
      <c r="BH829" s="297"/>
      <c r="BI829" s="297"/>
      <c r="BJ829" s="297"/>
      <c r="BK829" s="297"/>
      <c r="BL829" s="297"/>
      <c r="BM829" s="297"/>
      <c r="BN829" s="297"/>
      <c r="BO829" s="297"/>
      <c r="BP829" s="297"/>
      <c r="BR829" s="297"/>
      <c r="BS829" s="297"/>
      <c r="BT829" s="297"/>
      <c r="BU829" s="297"/>
      <c r="BV829" s="297"/>
      <c r="BW829" s="297"/>
      <c r="BX829" s="297"/>
      <c r="DK829" s="278"/>
      <c r="DL829" s="278"/>
      <c r="DM829" s="278"/>
      <c r="DN829" s="278"/>
      <c r="DO829" s="278"/>
      <c r="DP829" s="278"/>
      <c r="DQ829" s="278"/>
      <c r="DR829" s="278"/>
      <c r="DS829" s="278"/>
    </row>
    <row r="830" ht="15.75" customHeight="1"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  <c r="AB830" s="276"/>
      <c r="AC830" s="276"/>
      <c r="AD830" s="276"/>
      <c r="AE830" s="276"/>
      <c r="AF830" s="276"/>
      <c r="AG830" s="276"/>
      <c r="AH830" s="276"/>
      <c r="AI830" s="297"/>
      <c r="AJ830" s="297"/>
      <c r="AK830" s="297"/>
      <c r="AL830" s="297"/>
      <c r="AM830" s="297"/>
      <c r="AN830" s="297"/>
      <c r="AO830" s="297"/>
      <c r="AP830" s="297"/>
      <c r="AQ830" s="297"/>
      <c r="AR830" s="297"/>
      <c r="BD830" s="297"/>
      <c r="BE830" s="297"/>
      <c r="BF830" s="297"/>
      <c r="BH830" s="297"/>
      <c r="BI830" s="297"/>
      <c r="BJ830" s="297"/>
      <c r="BK830" s="297"/>
      <c r="BL830" s="297"/>
      <c r="BM830" s="297"/>
      <c r="BN830" s="297"/>
      <c r="BO830" s="297"/>
      <c r="BP830" s="297"/>
      <c r="BR830" s="297"/>
      <c r="BS830" s="297"/>
      <c r="BT830" s="297"/>
      <c r="BU830" s="297"/>
      <c r="BV830" s="297"/>
      <c r="BW830" s="297"/>
      <c r="BX830" s="297"/>
      <c r="DK830" s="278"/>
      <c r="DL830" s="278"/>
      <c r="DM830" s="278"/>
      <c r="DN830" s="278"/>
      <c r="DO830" s="278"/>
      <c r="DP830" s="278"/>
      <c r="DQ830" s="278"/>
      <c r="DR830" s="278"/>
      <c r="DS830" s="278"/>
    </row>
    <row r="831" ht="15.75" customHeight="1"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  <c r="AB831" s="276"/>
      <c r="AC831" s="276"/>
      <c r="AD831" s="276"/>
      <c r="AE831" s="276"/>
      <c r="AF831" s="276"/>
      <c r="AG831" s="276"/>
      <c r="AH831" s="276"/>
      <c r="AI831" s="297"/>
      <c r="AJ831" s="297"/>
      <c r="AK831" s="297"/>
      <c r="AL831" s="297"/>
      <c r="AM831" s="297"/>
      <c r="AN831" s="297"/>
      <c r="AO831" s="297"/>
      <c r="AP831" s="297"/>
      <c r="AQ831" s="297"/>
      <c r="AR831" s="297"/>
      <c r="BD831" s="297"/>
      <c r="BE831" s="297"/>
      <c r="BF831" s="297"/>
      <c r="BH831" s="297"/>
      <c r="BI831" s="297"/>
      <c r="BJ831" s="297"/>
      <c r="BK831" s="297"/>
      <c r="BL831" s="297"/>
      <c r="BM831" s="297"/>
      <c r="BN831" s="297"/>
      <c r="BO831" s="297"/>
      <c r="BP831" s="297"/>
      <c r="BR831" s="297"/>
      <c r="BS831" s="297"/>
      <c r="BT831" s="297"/>
      <c r="BU831" s="297"/>
      <c r="BV831" s="297"/>
      <c r="BW831" s="297"/>
      <c r="BX831" s="297"/>
      <c r="DK831" s="278"/>
      <c r="DL831" s="278"/>
      <c r="DM831" s="278"/>
      <c r="DN831" s="278"/>
      <c r="DO831" s="278"/>
      <c r="DP831" s="278"/>
      <c r="DQ831" s="278"/>
      <c r="DR831" s="278"/>
      <c r="DS831" s="278"/>
    </row>
    <row r="832" ht="15.75" customHeight="1"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  <c r="AB832" s="276"/>
      <c r="AC832" s="276"/>
      <c r="AD832" s="276"/>
      <c r="AE832" s="276"/>
      <c r="AF832" s="276"/>
      <c r="AG832" s="276"/>
      <c r="AH832" s="276"/>
      <c r="AI832" s="297"/>
      <c r="AJ832" s="297"/>
      <c r="AK832" s="297"/>
      <c r="AL832" s="297"/>
      <c r="AM832" s="297"/>
      <c r="AN832" s="297"/>
      <c r="AO832" s="297"/>
      <c r="AP832" s="297"/>
      <c r="AQ832" s="297"/>
      <c r="AR832" s="297"/>
      <c r="BD832" s="297"/>
      <c r="BE832" s="297"/>
      <c r="BF832" s="297"/>
      <c r="BH832" s="297"/>
      <c r="BI832" s="297"/>
      <c r="BJ832" s="297"/>
      <c r="BK832" s="297"/>
      <c r="BL832" s="297"/>
      <c r="BM832" s="297"/>
      <c r="BN832" s="297"/>
      <c r="BO832" s="297"/>
      <c r="BP832" s="297"/>
      <c r="BR832" s="297"/>
      <c r="BS832" s="297"/>
      <c r="BT832" s="297"/>
      <c r="BU832" s="297"/>
      <c r="BV832" s="297"/>
      <c r="BW832" s="297"/>
      <c r="BX832" s="297"/>
      <c r="DK832" s="278"/>
      <c r="DL832" s="278"/>
      <c r="DM832" s="278"/>
      <c r="DN832" s="278"/>
      <c r="DO832" s="278"/>
      <c r="DP832" s="278"/>
      <c r="DQ832" s="278"/>
      <c r="DR832" s="278"/>
      <c r="DS832" s="278"/>
    </row>
    <row r="833" ht="15.75" customHeight="1"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  <c r="AB833" s="276"/>
      <c r="AC833" s="276"/>
      <c r="AD833" s="276"/>
      <c r="AE833" s="276"/>
      <c r="AF833" s="276"/>
      <c r="AG833" s="276"/>
      <c r="AH833" s="276"/>
      <c r="AI833" s="297"/>
      <c r="AJ833" s="297"/>
      <c r="AK833" s="297"/>
      <c r="AL833" s="297"/>
      <c r="AM833" s="297"/>
      <c r="AN833" s="297"/>
      <c r="AO833" s="297"/>
      <c r="AP833" s="297"/>
      <c r="AQ833" s="297"/>
      <c r="AR833" s="297"/>
      <c r="BD833" s="297"/>
      <c r="BE833" s="297"/>
      <c r="BF833" s="297"/>
      <c r="BH833" s="297"/>
      <c r="BI833" s="297"/>
      <c r="BJ833" s="297"/>
      <c r="BK833" s="297"/>
      <c r="BL833" s="297"/>
      <c r="BM833" s="297"/>
      <c r="BN833" s="297"/>
      <c r="BO833" s="297"/>
      <c r="BP833" s="297"/>
      <c r="BR833" s="297"/>
      <c r="BS833" s="297"/>
      <c r="BT833" s="297"/>
      <c r="BU833" s="297"/>
      <c r="BV833" s="297"/>
      <c r="BW833" s="297"/>
      <c r="BX833" s="297"/>
      <c r="DK833" s="278"/>
      <c r="DL833" s="278"/>
      <c r="DM833" s="278"/>
      <c r="DN833" s="278"/>
      <c r="DO833" s="278"/>
      <c r="DP833" s="278"/>
      <c r="DQ833" s="278"/>
      <c r="DR833" s="278"/>
      <c r="DS833" s="278"/>
    </row>
    <row r="834" ht="15.75" customHeight="1"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  <c r="AB834" s="276"/>
      <c r="AC834" s="276"/>
      <c r="AD834" s="276"/>
      <c r="AE834" s="276"/>
      <c r="AF834" s="276"/>
      <c r="AG834" s="276"/>
      <c r="AH834" s="276"/>
      <c r="AI834" s="297"/>
      <c r="AJ834" s="297"/>
      <c r="AK834" s="297"/>
      <c r="AL834" s="297"/>
      <c r="AM834" s="297"/>
      <c r="AN834" s="297"/>
      <c r="AO834" s="297"/>
      <c r="AP834" s="297"/>
      <c r="AQ834" s="297"/>
      <c r="AR834" s="297"/>
      <c r="BD834" s="297"/>
      <c r="BE834" s="297"/>
      <c r="BF834" s="297"/>
      <c r="BH834" s="297"/>
      <c r="BI834" s="297"/>
      <c r="BJ834" s="297"/>
      <c r="BK834" s="297"/>
      <c r="BL834" s="297"/>
      <c r="BM834" s="297"/>
      <c r="BN834" s="297"/>
      <c r="BO834" s="297"/>
      <c r="BP834" s="297"/>
      <c r="BR834" s="297"/>
      <c r="BS834" s="297"/>
      <c r="BT834" s="297"/>
      <c r="BU834" s="297"/>
      <c r="BV834" s="297"/>
      <c r="BW834" s="297"/>
      <c r="BX834" s="297"/>
      <c r="DK834" s="278"/>
      <c r="DL834" s="278"/>
      <c r="DM834" s="278"/>
      <c r="DN834" s="278"/>
      <c r="DO834" s="278"/>
      <c r="DP834" s="278"/>
      <c r="DQ834" s="278"/>
      <c r="DR834" s="278"/>
      <c r="DS834" s="278"/>
    </row>
    <row r="835" ht="15.75" customHeight="1"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  <c r="AB835" s="276"/>
      <c r="AC835" s="276"/>
      <c r="AD835" s="276"/>
      <c r="AE835" s="276"/>
      <c r="AF835" s="276"/>
      <c r="AG835" s="276"/>
      <c r="AH835" s="276"/>
      <c r="AI835" s="297"/>
      <c r="AJ835" s="297"/>
      <c r="AK835" s="297"/>
      <c r="AL835" s="297"/>
      <c r="AM835" s="297"/>
      <c r="AN835" s="297"/>
      <c r="AO835" s="297"/>
      <c r="AP835" s="297"/>
      <c r="AQ835" s="297"/>
      <c r="AR835" s="297"/>
      <c r="BD835" s="297"/>
      <c r="BE835" s="297"/>
      <c r="BF835" s="297"/>
      <c r="BH835" s="297"/>
      <c r="BI835" s="297"/>
      <c r="BJ835" s="297"/>
      <c r="BK835" s="297"/>
      <c r="BL835" s="297"/>
      <c r="BM835" s="297"/>
      <c r="BN835" s="297"/>
      <c r="BO835" s="297"/>
      <c r="BP835" s="297"/>
      <c r="BR835" s="297"/>
      <c r="BS835" s="297"/>
      <c r="BT835" s="297"/>
      <c r="BU835" s="297"/>
      <c r="BV835" s="297"/>
      <c r="BW835" s="297"/>
      <c r="BX835" s="297"/>
      <c r="DK835" s="278"/>
      <c r="DL835" s="278"/>
      <c r="DM835" s="278"/>
      <c r="DN835" s="278"/>
      <c r="DO835" s="278"/>
      <c r="DP835" s="278"/>
      <c r="DQ835" s="278"/>
      <c r="DR835" s="278"/>
      <c r="DS835" s="278"/>
    </row>
    <row r="836" ht="15.75" customHeight="1"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  <c r="AB836" s="276"/>
      <c r="AC836" s="276"/>
      <c r="AD836" s="276"/>
      <c r="AE836" s="276"/>
      <c r="AF836" s="276"/>
      <c r="AG836" s="276"/>
      <c r="AH836" s="276"/>
      <c r="AI836" s="297"/>
      <c r="AJ836" s="297"/>
      <c r="AK836" s="297"/>
      <c r="AL836" s="297"/>
      <c r="AM836" s="297"/>
      <c r="AN836" s="297"/>
      <c r="AO836" s="297"/>
      <c r="AP836" s="297"/>
      <c r="AQ836" s="297"/>
      <c r="AR836" s="297"/>
      <c r="BD836" s="297"/>
      <c r="BE836" s="297"/>
      <c r="BF836" s="297"/>
      <c r="BH836" s="297"/>
      <c r="BI836" s="297"/>
      <c r="BJ836" s="297"/>
      <c r="BK836" s="297"/>
      <c r="BL836" s="297"/>
      <c r="BM836" s="297"/>
      <c r="BN836" s="297"/>
      <c r="BO836" s="297"/>
      <c r="BP836" s="297"/>
      <c r="BR836" s="297"/>
      <c r="BS836" s="297"/>
      <c r="BT836" s="297"/>
      <c r="BU836" s="297"/>
      <c r="BV836" s="297"/>
      <c r="BW836" s="297"/>
      <c r="BX836" s="297"/>
      <c r="DK836" s="278"/>
      <c r="DL836" s="278"/>
      <c r="DM836" s="278"/>
      <c r="DN836" s="278"/>
      <c r="DO836" s="278"/>
      <c r="DP836" s="278"/>
      <c r="DQ836" s="278"/>
      <c r="DR836" s="278"/>
      <c r="DS836" s="278"/>
    </row>
    <row r="837" ht="15.75" customHeight="1"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  <c r="AB837" s="276"/>
      <c r="AC837" s="276"/>
      <c r="AD837" s="276"/>
      <c r="AE837" s="276"/>
      <c r="AF837" s="276"/>
      <c r="AG837" s="276"/>
      <c r="AH837" s="276"/>
      <c r="AI837" s="297"/>
      <c r="AJ837" s="297"/>
      <c r="AK837" s="297"/>
      <c r="AL837" s="297"/>
      <c r="AM837" s="297"/>
      <c r="AN837" s="297"/>
      <c r="AO837" s="297"/>
      <c r="AP837" s="297"/>
      <c r="AQ837" s="297"/>
      <c r="AR837" s="297"/>
      <c r="BD837" s="297"/>
      <c r="BE837" s="297"/>
      <c r="BF837" s="297"/>
      <c r="BH837" s="297"/>
      <c r="BI837" s="297"/>
      <c r="BJ837" s="297"/>
      <c r="BK837" s="297"/>
      <c r="BL837" s="297"/>
      <c r="BM837" s="297"/>
      <c r="BN837" s="297"/>
      <c r="BO837" s="297"/>
      <c r="BP837" s="297"/>
      <c r="BR837" s="297"/>
      <c r="BS837" s="297"/>
      <c r="BT837" s="297"/>
      <c r="BU837" s="297"/>
      <c r="BV837" s="297"/>
      <c r="BW837" s="297"/>
      <c r="BX837" s="297"/>
      <c r="DK837" s="278"/>
      <c r="DL837" s="278"/>
      <c r="DM837" s="278"/>
      <c r="DN837" s="278"/>
      <c r="DO837" s="278"/>
      <c r="DP837" s="278"/>
      <c r="DQ837" s="278"/>
      <c r="DR837" s="278"/>
      <c r="DS837" s="278"/>
    </row>
    <row r="838" ht="15.75" customHeight="1"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  <c r="AB838" s="276"/>
      <c r="AC838" s="276"/>
      <c r="AD838" s="276"/>
      <c r="AE838" s="276"/>
      <c r="AF838" s="276"/>
      <c r="AG838" s="276"/>
      <c r="AH838" s="276"/>
      <c r="AI838" s="297"/>
      <c r="AJ838" s="297"/>
      <c r="AK838" s="297"/>
      <c r="AL838" s="297"/>
      <c r="AM838" s="297"/>
      <c r="AN838" s="297"/>
      <c r="AO838" s="297"/>
      <c r="AP838" s="297"/>
      <c r="AQ838" s="297"/>
      <c r="AR838" s="297"/>
      <c r="BD838" s="297"/>
      <c r="BE838" s="297"/>
      <c r="BF838" s="297"/>
      <c r="BH838" s="297"/>
      <c r="BI838" s="297"/>
      <c r="BJ838" s="297"/>
      <c r="BK838" s="297"/>
      <c r="BL838" s="297"/>
      <c r="BM838" s="297"/>
      <c r="BN838" s="297"/>
      <c r="BO838" s="297"/>
      <c r="BP838" s="297"/>
      <c r="BR838" s="297"/>
      <c r="BS838" s="297"/>
      <c r="BT838" s="297"/>
      <c r="BU838" s="297"/>
      <c r="BV838" s="297"/>
      <c r="BW838" s="297"/>
      <c r="BX838" s="297"/>
      <c r="DK838" s="278"/>
      <c r="DL838" s="278"/>
      <c r="DM838" s="278"/>
      <c r="DN838" s="278"/>
      <c r="DO838" s="278"/>
      <c r="DP838" s="278"/>
      <c r="DQ838" s="278"/>
      <c r="DR838" s="278"/>
      <c r="DS838" s="278"/>
    </row>
    <row r="839" ht="15.75" customHeight="1"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  <c r="AB839" s="276"/>
      <c r="AC839" s="276"/>
      <c r="AD839" s="276"/>
      <c r="AE839" s="276"/>
      <c r="AF839" s="276"/>
      <c r="AG839" s="276"/>
      <c r="AH839" s="276"/>
      <c r="AI839" s="297"/>
      <c r="AJ839" s="297"/>
      <c r="AK839" s="297"/>
      <c r="AL839" s="297"/>
      <c r="AM839" s="297"/>
      <c r="AN839" s="297"/>
      <c r="AO839" s="297"/>
      <c r="AP839" s="297"/>
      <c r="AQ839" s="297"/>
      <c r="AR839" s="297"/>
      <c r="BD839" s="297"/>
      <c r="BE839" s="297"/>
      <c r="BF839" s="297"/>
      <c r="BH839" s="297"/>
      <c r="BI839" s="297"/>
      <c r="BJ839" s="297"/>
      <c r="BK839" s="297"/>
      <c r="BL839" s="297"/>
      <c r="BM839" s="297"/>
      <c r="BN839" s="297"/>
      <c r="BO839" s="297"/>
      <c r="BP839" s="297"/>
      <c r="BR839" s="297"/>
      <c r="BS839" s="297"/>
      <c r="BT839" s="297"/>
      <c r="BU839" s="297"/>
      <c r="BV839" s="297"/>
      <c r="BW839" s="297"/>
      <c r="BX839" s="297"/>
      <c r="DK839" s="278"/>
      <c r="DL839" s="278"/>
      <c r="DM839" s="278"/>
      <c r="DN839" s="278"/>
      <c r="DO839" s="278"/>
      <c r="DP839" s="278"/>
      <c r="DQ839" s="278"/>
      <c r="DR839" s="278"/>
      <c r="DS839" s="278"/>
    </row>
    <row r="840" ht="15.75" customHeight="1"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  <c r="AB840" s="276"/>
      <c r="AC840" s="276"/>
      <c r="AD840" s="276"/>
      <c r="AE840" s="276"/>
      <c r="AF840" s="276"/>
      <c r="AG840" s="276"/>
      <c r="AH840" s="276"/>
      <c r="AI840" s="297"/>
      <c r="AJ840" s="297"/>
      <c r="AK840" s="297"/>
      <c r="AL840" s="297"/>
      <c r="AM840" s="297"/>
      <c r="AN840" s="297"/>
      <c r="AO840" s="297"/>
      <c r="AP840" s="297"/>
      <c r="AQ840" s="297"/>
      <c r="AR840" s="297"/>
      <c r="BD840" s="297"/>
      <c r="BE840" s="297"/>
      <c r="BF840" s="297"/>
      <c r="BH840" s="297"/>
      <c r="BI840" s="297"/>
      <c r="BJ840" s="297"/>
      <c r="BK840" s="297"/>
      <c r="BL840" s="297"/>
      <c r="BM840" s="297"/>
      <c r="BN840" s="297"/>
      <c r="BO840" s="297"/>
      <c r="BP840" s="297"/>
      <c r="BR840" s="297"/>
      <c r="BS840" s="297"/>
      <c r="BT840" s="297"/>
      <c r="BU840" s="297"/>
      <c r="BV840" s="297"/>
      <c r="BW840" s="297"/>
      <c r="BX840" s="297"/>
      <c r="DK840" s="278"/>
      <c r="DL840" s="278"/>
      <c r="DM840" s="278"/>
      <c r="DN840" s="278"/>
      <c r="DO840" s="278"/>
      <c r="DP840" s="278"/>
      <c r="DQ840" s="278"/>
      <c r="DR840" s="278"/>
      <c r="DS840" s="278"/>
    </row>
    <row r="841" ht="15.75" customHeight="1"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  <c r="AB841" s="276"/>
      <c r="AC841" s="276"/>
      <c r="AD841" s="276"/>
      <c r="AE841" s="276"/>
      <c r="AF841" s="276"/>
      <c r="AG841" s="276"/>
      <c r="AH841" s="276"/>
      <c r="AI841" s="297"/>
      <c r="AJ841" s="297"/>
      <c r="AK841" s="297"/>
      <c r="AL841" s="297"/>
      <c r="AM841" s="297"/>
      <c r="AN841" s="297"/>
      <c r="AO841" s="297"/>
      <c r="AP841" s="297"/>
      <c r="AQ841" s="297"/>
      <c r="AR841" s="297"/>
      <c r="BD841" s="297"/>
      <c r="BE841" s="297"/>
      <c r="BF841" s="297"/>
      <c r="BH841" s="297"/>
      <c r="BI841" s="297"/>
      <c r="BJ841" s="297"/>
      <c r="BK841" s="297"/>
      <c r="BL841" s="297"/>
      <c r="BM841" s="297"/>
      <c r="BN841" s="297"/>
      <c r="BO841" s="297"/>
      <c r="BP841" s="297"/>
      <c r="BR841" s="297"/>
      <c r="BS841" s="297"/>
      <c r="BT841" s="297"/>
      <c r="BU841" s="297"/>
      <c r="BV841" s="297"/>
      <c r="BW841" s="297"/>
      <c r="BX841" s="297"/>
      <c r="DK841" s="278"/>
      <c r="DL841" s="278"/>
      <c r="DM841" s="278"/>
      <c r="DN841" s="278"/>
      <c r="DO841" s="278"/>
      <c r="DP841" s="278"/>
      <c r="DQ841" s="278"/>
      <c r="DR841" s="278"/>
      <c r="DS841" s="278"/>
    </row>
    <row r="842" ht="15.75" customHeight="1"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  <c r="AB842" s="276"/>
      <c r="AC842" s="276"/>
      <c r="AD842" s="276"/>
      <c r="AE842" s="276"/>
      <c r="AF842" s="276"/>
      <c r="AG842" s="276"/>
      <c r="AH842" s="276"/>
      <c r="AI842" s="297"/>
      <c r="AJ842" s="297"/>
      <c r="AK842" s="297"/>
      <c r="AL842" s="297"/>
      <c r="AM842" s="297"/>
      <c r="AN842" s="297"/>
      <c r="AO842" s="297"/>
      <c r="AP842" s="297"/>
      <c r="AQ842" s="297"/>
      <c r="AR842" s="297"/>
      <c r="BD842" s="297"/>
      <c r="BE842" s="297"/>
      <c r="BF842" s="297"/>
      <c r="BH842" s="297"/>
      <c r="BI842" s="297"/>
      <c r="BJ842" s="297"/>
      <c r="BK842" s="297"/>
      <c r="BL842" s="297"/>
      <c r="BM842" s="297"/>
      <c r="BN842" s="297"/>
      <c r="BO842" s="297"/>
      <c r="BP842" s="297"/>
      <c r="BR842" s="297"/>
      <c r="BS842" s="297"/>
      <c r="BT842" s="297"/>
      <c r="BU842" s="297"/>
      <c r="BV842" s="297"/>
      <c r="BW842" s="297"/>
      <c r="BX842" s="297"/>
      <c r="DK842" s="278"/>
      <c r="DL842" s="278"/>
      <c r="DM842" s="278"/>
      <c r="DN842" s="278"/>
      <c r="DO842" s="278"/>
      <c r="DP842" s="278"/>
      <c r="DQ842" s="278"/>
      <c r="DR842" s="278"/>
      <c r="DS842" s="278"/>
    </row>
    <row r="843" ht="15.75" customHeight="1"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  <c r="AB843" s="276"/>
      <c r="AC843" s="276"/>
      <c r="AD843" s="276"/>
      <c r="AE843" s="276"/>
      <c r="AF843" s="276"/>
      <c r="AG843" s="276"/>
      <c r="AH843" s="276"/>
      <c r="AI843" s="297"/>
      <c r="AJ843" s="297"/>
      <c r="AK843" s="297"/>
      <c r="AL843" s="297"/>
      <c r="AM843" s="297"/>
      <c r="AN843" s="297"/>
      <c r="AO843" s="297"/>
      <c r="AP843" s="297"/>
      <c r="AQ843" s="297"/>
      <c r="AR843" s="297"/>
      <c r="BD843" s="297"/>
      <c r="BE843" s="297"/>
      <c r="BF843" s="297"/>
      <c r="BH843" s="297"/>
      <c r="BI843" s="297"/>
      <c r="BJ843" s="297"/>
      <c r="BK843" s="297"/>
      <c r="BL843" s="297"/>
      <c r="BM843" s="297"/>
      <c r="BN843" s="297"/>
      <c r="BO843" s="297"/>
      <c r="BP843" s="297"/>
      <c r="BR843" s="297"/>
      <c r="BS843" s="297"/>
      <c r="BT843" s="297"/>
      <c r="BU843" s="297"/>
      <c r="BV843" s="297"/>
      <c r="BW843" s="297"/>
      <c r="BX843" s="297"/>
      <c r="DK843" s="278"/>
      <c r="DL843" s="278"/>
      <c r="DM843" s="278"/>
      <c r="DN843" s="278"/>
      <c r="DO843" s="278"/>
      <c r="DP843" s="278"/>
      <c r="DQ843" s="278"/>
      <c r="DR843" s="278"/>
      <c r="DS843" s="278"/>
    </row>
    <row r="844" ht="15.75" customHeight="1"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  <c r="AB844" s="276"/>
      <c r="AC844" s="276"/>
      <c r="AD844" s="276"/>
      <c r="AE844" s="276"/>
      <c r="AF844" s="276"/>
      <c r="AG844" s="276"/>
      <c r="AH844" s="276"/>
      <c r="AI844" s="297"/>
      <c r="AJ844" s="297"/>
      <c r="AK844" s="297"/>
      <c r="AL844" s="297"/>
      <c r="AM844" s="297"/>
      <c r="AN844" s="297"/>
      <c r="AO844" s="297"/>
      <c r="AP844" s="297"/>
      <c r="AQ844" s="297"/>
      <c r="AR844" s="297"/>
      <c r="BD844" s="297"/>
      <c r="BE844" s="297"/>
      <c r="BF844" s="297"/>
      <c r="BH844" s="297"/>
      <c r="BI844" s="297"/>
      <c r="BJ844" s="297"/>
      <c r="BK844" s="297"/>
      <c r="BL844" s="297"/>
      <c r="BM844" s="297"/>
      <c r="BN844" s="297"/>
      <c r="BO844" s="297"/>
      <c r="BP844" s="297"/>
      <c r="BR844" s="297"/>
      <c r="BS844" s="297"/>
      <c r="BT844" s="297"/>
      <c r="BU844" s="297"/>
      <c r="BV844" s="297"/>
      <c r="BW844" s="297"/>
      <c r="BX844" s="297"/>
      <c r="DK844" s="278"/>
      <c r="DL844" s="278"/>
      <c r="DM844" s="278"/>
      <c r="DN844" s="278"/>
      <c r="DO844" s="278"/>
      <c r="DP844" s="278"/>
      <c r="DQ844" s="278"/>
      <c r="DR844" s="278"/>
      <c r="DS844" s="278"/>
    </row>
    <row r="845" ht="15.75" customHeight="1"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  <c r="AB845" s="276"/>
      <c r="AC845" s="276"/>
      <c r="AD845" s="276"/>
      <c r="AE845" s="276"/>
      <c r="AF845" s="276"/>
      <c r="AG845" s="276"/>
      <c r="AH845" s="276"/>
      <c r="AI845" s="297"/>
      <c r="AJ845" s="297"/>
      <c r="AK845" s="297"/>
      <c r="AL845" s="297"/>
      <c r="AM845" s="297"/>
      <c r="AN845" s="297"/>
      <c r="AO845" s="297"/>
      <c r="AP845" s="297"/>
      <c r="AQ845" s="297"/>
      <c r="AR845" s="297"/>
      <c r="BD845" s="297"/>
      <c r="BE845" s="297"/>
      <c r="BF845" s="297"/>
      <c r="BH845" s="297"/>
      <c r="BI845" s="297"/>
      <c r="BJ845" s="297"/>
      <c r="BK845" s="297"/>
      <c r="BL845" s="297"/>
      <c r="BM845" s="297"/>
      <c r="BN845" s="297"/>
      <c r="BO845" s="297"/>
      <c r="BP845" s="297"/>
      <c r="BR845" s="297"/>
      <c r="BS845" s="297"/>
      <c r="BT845" s="297"/>
      <c r="BU845" s="297"/>
      <c r="BV845" s="297"/>
      <c r="BW845" s="297"/>
      <c r="BX845" s="297"/>
      <c r="DK845" s="278"/>
      <c r="DL845" s="278"/>
      <c r="DM845" s="278"/>
      <c r="DN845" s="278"/>
      <c r="DO845" s="278"/>
      <c r="DP845" s="278"/>
      <c r="DQ845" s="278"/>
      <c r="DR845" s="278"/>
      <c r="DS845" s="278"/>
    </row>
    <row r="846" ht="15.75" customHeight="1"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  <c r="AB846" s="276"/>
      <c r="AC846" s="276"/>
      <c r="AD846" s="276"/>
      <c r="AE846" s="276"/>
      <c r="AF846" s="276"/>
      <c r="AG846" s="276"/>
      <c r="AH846" s="276"/>
      <c r="AI846" s="297"/>
      <c r="AJ846" s="297"/>
      <c r="AK846" s="297"/>
      <c r="AL846" s="297"/>
      <c r="AM846" s="297"/>
      <c r="AN846" s="297"/>
      <c r="AO846" s="297"/>
      <c r="AP846" s="297"/>
      <c r="AQ846" s="297"/>
      <c r="AR846" s="297"/>
      <c r="BD846" s="297"/>
      <c r="BE846" s="297"/>
      <c r="BF846" s="297"/>
      <c r="BH846" s="297"/>
      <c r="BI846" s="297"/>
      <c r="BJ846" s="297"/>
      <c r="BK846" s="297"/>
      <c r="BL846" s="297"/>
      <c r="BM846" s="297"/>
      <c r="BN846" s="297"/>
      <c r="BO846" s="297"/>
      <c r="BP846" s="297"/>
      <c r="BR846" s="297"/>
      <c r="BS846" s="297"/>
      <c r="BT846" s="297"/>
      <c r="BU846" s="297"/>
      <c r="BV846" s="297"/>
      <c r="BW846" s="297"/>
      <c r="BX846" s="297"/>
      <c r="DK846" s="278"/>
      <c r="DL846" s="278"/>
      <c r="DM846" s="278"/>
      <c r="DN846" s="278"/>
      <c r="DO846" s="278"/>
      <c r="DP846" s="278"/>
      <c r="DQ846" s="278"/>
      <c r="DR846" s="278"/>
      <c r="DS846" s="278"/>
    </row>
    <row r="847" ht="15.75" customHeight="1"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  <c r="AB847" s="276"/>
      <c r="AC847" s="276"/>
      <c r="AD847" s="276"/>
      <c r="AE847" s="276"/>
      <c r="AF847" s="276"/>
      <c r="AG847" s="276"/>
      <c r="AH847" s="276"/>
      <c r="AI847" s="297"/>
      <c r="AJ847" s="297"/>
      <c r="AK847" s="297"/>
      <c r="AL847" s="297"/>
      <c r="AM847" s="297"/>
      <c r="AN847" s="297"/>
      <c r="AO847" s="297"/>
      <c r="AP847" s="297"/>
      <c r="AQ847" s="297"/>
      <c r="AR847" s="297"/>
      <c r="BD847" s="297"/>
      <c r="BE847" s="297"/>
      <c r="BF847" s="297"/>
      <c r="BH847" s="297"/>
      <c r="BI847" s="297"/>
      <c r="BJ847" s="297"/>
      <c r="BK847" s="297"/>
      <c r="BL847" s="297"/>
      <c r="BM847" s="297"/>
      <c r="BN847" s="297"/>
      <c r="BO847" s="297"/>
      <c r="BP847" s="297"/>
      <c r="BR847" s="297"/>
      <c r="BS847" s="297"/>
      <c r="BT847" s="297"/>
      <c r="BU847" s="297"/>
      <c r="BV847" s="297"/>
      <c r="BW847" s="297"/>
      <c r="BX847" s="297"/>
      <c r="DK847" s="278"/>
      <c r="DL847" s="278"/>
      <c r="DM847" s="278"/>
      <c r="DN847" s="278"/>
      <c r="DO847" s="278"/>
      <c r="DP847" s="278"/>
      <c r="DQ847" s="278"/>
      <c r="DR847" s="278"/>
      <c r="DS847" s="278"/>
    </row>
    <row r="848" ht="15.75" customHeight="1"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  <c r="AB848" s="276"/>
      <c r="AC848" s="276"/>
      <c r="AD848" s="276"/>
      <c r="AE848" s="276"/>
      <c r="AF848" s="276"/>
      <c r="AG848" s="276"/>
      <c r="AH848" s="276"/>
      <c r="AI848" s="297"/>
      <c r="AJ848" s="297"/>
      <c r="AK848" s="297"/>
      <c r="AL848" s="297"/>
      <c r="AM848" s="297"/>
      <c r="AN848" s="297"/>
      <c r="AO848" s="297"/>
      <c r="AP848" s="297"/>
      <c r="AQ848" s="297"/>
      <c r="AR848" s="297"/>
      <c r="BD848" s="297"/>
      <c r="BE848" s="297"/>
      <c r="BF848" s="297"/>
      <c r="BH848" s="297"/>
      <c r="BI848" s="297"/>
      <c r="BJ848" s="297"/>
      <c r="BK848" s="297"/>
      <c r="BL848" s="297"/>
      <c r="BM848" s="297"/>
      <c r="BN848" s="297"/>
      <c r="BO848" s="297"/>
      <c r="BP848" s="297"/>
      <c r="BR848" s="297"/>
      <c r="BS848" s="297"/>
      <c r="BT848" s="297"/>
      <c r="BU848" s="297"/>
      <c r="BV848" s="297"/>
      <c r="BW848" s="297"/>
      <c r="BX848" s="297"/>
      <c r="DK848" s="278"/>
      <c r="DL848" s="278"/>
      <c r="DM848" s="278"/>
      <c r="DN848" s="278"/>
      <c r="DO848" s="278"/>
      <c r="DP848" s="278"/>
      <c r="DQ848" s="278"/>
      <c r="DR848" s="278"/>
      <c r="DS848" s="278"/>
    </row>
    <row r="849" ht="15.75" customHeight="1"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  <c r="AB849" s="276"/>
      <c r="AC849" s="276"/>
      <c r="AD849" s="276"/>
      <c r="AE849" s="276"/>
      <c r="AF849" s="276"/>
      <c r="AG849" s="276"/>
      <c r="AH849" s="276"/>
      <c r="AI849" s="297"/>
      <c r="AJ849" s="297"/>
      <c r="AK849" s="297"/>
      <c r="AL849" s="297"/>
      <c r="AM849" s="297"/>
      <c r="AN849" s="297"/>
      <c r="AO849" s="297"/>
      <c r="AP849" s="297"/>
      <c r="AQ849" s="297"/>
      <c r="AR849" s="297"/>
      <c r="BD849" s="297"/>
      <c r="BE849" s="297"/>
      <c r="BF849" s="297"/>
      <c r="BH849" s="297"/>
      <c r="BI849" s="297"/>
      <c r="BJ849" s="297"/>
      <c r="BK849" s="297"/>
      <c r="BL849" s="297"/>
      <c r="BM849" s="297"/>
      <c r="BN849" s="297"/>
      <c r="BO849" s="297"/>
      <c r="BP849" s="297"/>
      <c r="BR849" s="297"/>
      <c r="BS849" s="297"/>
      <c r="BT849" s="297"/>
      <c r="BU849" s="297"/>
      <c r="BV849" s="297"/>
      <c r="BW849" s="297"/>
      <c r="BX849" s="297"/>
      <c r="DK849" s="278"/>
      <c r="DL849" s="278"/>
      <c r="DM849" s="278"/>
      <c r="DN849" s="278"/>
      <c r="DO849" s="278"/>
      <c r="DP849" s="278"/>
      <c r="DQ849" s="278"/>
      <c r="DR849" s="278"/>
      <c r="DS849" s="278"/>
    </row>
    <row r="850" ht="15.75" customHeight="1"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  <c r="AB850" s="276"/>
      <c r="AC850" s="276"/>
      <c r="AD850" s="276"/>
      <c r="AE850" s="276"/>
      <c r="AF850" s="276"/>
      <c r="AG850" s="276"/>
      <c r="AH850" s="276"/>
      <c r="AI850" s="297"/>
      <c r="AJ850" s="297"/>
      <c r="AK850" s="297"/>
      <c r="AL850" s="297"/>
      <c r="AM850" s="297"/>
      <c r="AN850" s="297"/>
      <c r="AO850" s="297"/>
      <c r="AP850" s="297"/>
      <c r="AQ850" s="297"/>
      <c r="AR850" s="297"/>
      <c r="BD850" s="297"/>
      <c r="BE850" s="297"/>
      <c r="BF850" s="297"/>
      <c r="BH850" s="297"/>
      <c r="BI850" s="297"/>
      <c r="BJ850" s="297"/>
      <c r="BK850" s="297"/>
      <c r="BL850" s="297"/>
      <c r="BM850" s="297"/>
      <c r="BN850" s="297"/>
      <c r="BO850" s="297"/>
      <c r="BP850" s="297"/>
      <c r="BR850" s="297"/>
      <c r="BS850" s="297"/>
      <c r="BT850" s="297"/>
      <c r="BU850" s="297"/>
      <c r="BV850" s="297"/>
      <c r="BW850" s="297"/>
      <c r="BX850" s="297"/>
      <c r="DK850" s="278"/>
      <c r="DL850" s="278"/>
      <c r="DM850" s="278"/>
      <c r="DN850" s="278"/>
      <c r="DO850" s="278"/>
      <c r="DP850" s="278"/>
      <c r="DQ850" s="278"/>
      <c r="DR850" s="278"/>
      <c r="DS850" s="278"/>
    </row>
    <row r="851" ht="15.75" customHeight="1"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  <c r="AB851" s="276"/>
      <c r="AC851" s="276"/>
      <c r="AD851" s="276"/>
      <c r="AE851" s="276"/>
      <c r="AF851" s="276"/>
      <c r="AG851" s="276"/>
      <c r="AH851" s="276"/>
      <c r="AI851" s="297"/>
      <c r="AJ851" s="297"/>
      <c r="AK851" s="297"/>
      <c r="AL851" s="297"/>
      <c r="AM851" s="297"/>
      <c r="AN851" s="297"/>
      <c r="AO851" s="297"/>
      <c r="AP851" s="297"/>
      <c r="AQ851" s="297"/>
      <c r="AR851" s="297"/>
      <c r="BD851" s="297"/>
      <c r="BE851" s="297"/>
      <c r="BF851" s="297"/>
      <c r="BH851" s="297"/>
      <c r="BI851" s="297"/>
      <c r="BJ851" s="297"/>
      <c r="BK851" s="297"/>
      <c r="BL851" s="297"/>
      <c r="BM851" s="297"/>
      <c r="BN851" s="297"/>
      <c r="BO851" s="297"/>
      <c r="BP851" s="297"/>
      <c r="BR851" s="297"/>
      <c r="BS851" s="297"/>
      <c r="BT851" s="297"/>
      <c r="BU851" s="297"/>
      <c r="BV851" s="297"/>
      <c r="BW851" s="297"/>
      <c r="BX851" s="297"/>
      <c r="DK851" s="278"/>
      <c r="DL851" s="278"/>
      <c r="DM851" s="278"/>
      <c r="DN851" s="278"/>
      <c r="DO851" s="278"/>
      <c r="DP851" s="278"/>
      <c r="DQ851" s="278"/>
      <c r="DR851" s="278"/>
      <c r="DS851" s="278"/>
    </row>
    <row r="852" ht="15.75" customHeight="1"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  <c r="AB852" s="276"/>
      <c r="AC852" s="276"/>
      <c r="AD852" s="276"/>
      <c r="AE852" s="276"/>
      <c r="AF852" s="276"/>
      <c r="AG852" s="276"/>
      <c r="AH852" s="276"/>
      <c r="AI852" s="297"/>
      <c r="AJ852" s="297"/>
      <c r="AK852" s="297"/>
      <c r="AL852" s="297"/>
      <c r="AM852" s="297"/>
      <c r="AN852" s="297"/>
      <c r="AO852" s="297"/>
      <c r="AP852" s="297"/>
      <c r="AQ852" s="297"/>
      <c r="AR852" s="297"/>
      <c r="BD852" s="297"/>
      <c r="BE852" s="297"/>
      <c r="BF852" s="297"/>
      <c r="BH852" s="297"/>
      <c r="BI852" s="297"/>
      <c r="BJ852" s="297"/>
      <c r="BK852" s="297"/>
      <c r="BL852" s="297"/>
      <c r="BM852" s="297"/>
      <c r="BN852" s="297"/>
      <c r="BO852" s="297"/>
      <c r="BP852" s="297"/>
      <c r="BR852" s="297"/>
      <c r="BS852" s="297"/>
      <c r="BT852" s="297"/>
      <c r="BU852" s="297"/>
      <c r="BV852" s="297"/>
      <c r="BW852" s="297"/>
      <c r="BX852" s="297"/>
      <c r="DK852" s="278"/>
      <c r="DL852" s="278"/>
      <c r="DM852" s="278"/>
      <c r="DN852" s="278"/>
      <c r="DO852" s="278"/>
      <c r="DP852" s="278"/>
      <c r="DQ852" s="278"/>
      <c r="DR852" s="278"/>
      <c r="DS852" s="278"/>
    </row>
    <row r="853" ht="15.75" customHeight="1"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  <c r="AB853" s="276"/>
      <c r="AC853" s="276"/>
      <c r="AD853" s="276"/>
      <c r="AE853" s="276"/>
      <c r="AF853" s="276"/>
      <c r="AG853" s="276"/>
      <c r="AH853" s="276"/>
      <c r="AI853" s="297"/>
      <c r="AJ853" s="297"/>
      <c r="AK853" s="297"/>
      <c r="AL853" s="297"/>
      <c r="AM853" s="297"/>
      <c r="AN853" s="297"/>
      <c r="AO853" s="297"/>
      <c r="AP853" s="297"/>
      <c r="AQ853" s="297"/>
      <c r="AR853" s="297"/>
      <c r="BD853" s="297"/>
      <c r="BE853" s="297"/>
      <c r="BF853" s="297"/>
      <c r="BH853" s="297"/>
      <c r="BI853" s="297"/>
      <c r="BJ853" s="297"/>
      <c r="BK853" s="297"/>
      <c r="BL853" s="297"/>
      <c r="BM853" s="297"/>
      <c r="BN853" s="297"/>
      <c r="BO853" s="297"/>
      <c r="BP853" s="297"/>
      <c r="BR853" s="297"/>
      <c r="BS853" s="297"/>
      <c r="BT853" s="297"/>
      <c r="BU853" s="297"/>
      <c r="BV853" s="297"/>
      <c r="BW853" s="297"/>
      <c r="BX853" s="297"/>
      <c r="DK853" s="278"/>
      <c r="DL853" s="278"/>
      <c r="DM853" s="278"/>
      <c r="DN853" s="278"/>
      <c r="DO853" s="278"/>
      <c r="DP853" s="278"/>
      <c r="DQ853" s="278"/>
      <c r="DR853" s="278"/>
      <c r="DS853" s="278"/>
    </row>
    <row r="854" ht="15.75" customHeight="1"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  <c r="AB854" s="276"/>
      <c r="AC854" s="276"/>
      <c r="AD854" s="276"/>
      <c r="AE854" s="276"/>
      <c r="AF854" s="276"/>
      <c r="AG854" s="276"/>
      <c r="AH854" s="276"/>
      <c r="AI854" s="297"/>
      <c r="AJ854" s="297"/>
      <c r="AK854" s="297"/>
      <c r="AL854" s="297"/>
      <c r="AM854" s="297"/>
      <c r="AN854" s="297"/>
      <c r="AO854" s="297"/>
      <c r="AP854" s="297"/>
      <c r="AQ854" s="297"/>
      <c r="AR854" s="297"/>
      <c r="BD854" s="297"/>
      <c r="BE854" s="297"/>
      <c r="BF854" s="297"/>
      <c r="BH854" s="297"/>
      <c r="BI854" s="297"/>
      <c r="BJ854" s="297"/>
      <c r="BK854" s="297"/>
      <c r="BL854" s="297"/>
      <c r="BM854" s="297"/>
      <c r="BN854" s="297"/>
      <c r="BO854" s="297"/>
      <c r="BP854" s="297"/>
      <c r="BR854" s="297"/>
      <c r="BS854" s="297"/>
      <c r="BT854" s="297"/>
      <c r="BU854" s="297"/>
      <c r="BV854" s="297"/>
      <c r="BW854" s="297"/>
      <c r="BX854" s="297"/>
      <c r="DK854" s="278"/>
      <c r="DL854" s="278"/>
      <c r="DM854" s="278"/>
      <c r="DN854" s="278"/>
      <c r="DO854" s="278"/>
      <c r="DP854" s="278"/>
      <c r="DQ854" s="278"/>
      <c r="DR854" s="278"/>
      <c r="DS854" s="278"/>
    </row>
    <row r="855" ht="15.75" customHeight="1"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  <c r="AB855" s="276"/>
      <c r="AC855" s="276"/>
      <c r="AD855" s="276"/>
      <c r="AE855" s="276"/>
      <c r="AF855" s="276"/>
      <c r="AG855" s="276"/>
      <c r="AH855" s="276"/>
      <c r="AI855" s="297"/>
      <c r="AJ855" s="297"/>
      <c r="AK855" s="297"/>
      <c r="AL855" s="297"/>
      <c r="AM855" s="297"/>
      <c r="AN855" s="297"/>
      <c r="AO855" s="297"/>
      <c r="AP855" s="297"/>
      <c r="AQ855" s="297"/>
      <c r="AR855" s="297"/>
      <c r="BD855" s="297"/>
      <c r="BE855" s="297"/>
      <c r="BF855" s="297"/>
      <c r="BH855" s="297"/>
      <c r="BI855" s="297"/>
      <c r="BJ855" s="297"/>
      <c r="BK855" s="297"/>
      <c r="BL855" s="297"/>
      <c r="BM855" s="297"/>
      <c r="BN855" s="297"/>
      <c r="BO855" s="297"/>
      <c r="BP855" s="297"/>
      <c r="BR855" s="297"/>
      <c r="BS855" s="297"/>
      <c r="BT855" s="297"/>
      <c r="BU855" s="297"/>
      <c r="BV855" s="297"/>
      <c r="BW855" s="297"/>
      <c r="BX855" s="297"/>
      <c r="DK855" s="278"/>
      <c r="DL855" s="278"/>
      <c r="DM855" s="278"/>
      <c r="DN855" s="278"/>
      <c r="DO855" s="278"/>
      <c r="DP855" s="278"/>
      <c r="DQ855" s="278"/>
      <c r="DR855" s="278"/>
      <c r="DS855" s="278"/>
    </row>
    <row r="856" ht="15.75" customHeight="1"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  <c r="AB856" s="276"/>
      <c r="AC856" s="276"/>
      <c r="AD856" s="276"/>
      <c r="AE856" s="276"/>
      <c r="AF856" s="276"/>
      <c r="AG856" s="276"/>
      <c r="AH856" s="276"/>
      <c r="AI856" s="297"/>
      <c r="AJ856" s="297"/>
      <c r="AK856" s="297"/>
      <c r="AL856" s="297"/>
      <c r="AM856" s="297"/>
      <c r="AN856" s="297"/>
      <c r="AO856" s="297"/>
      <c r="AP856" s="297"/>
      <c r="AQ856" s="297"/>
      <c r="AR856" s="297"/>
      <c r="BD856" s="297"/>
      <c r="BE856" s="297"/>
      <c r="BF856" s="297"/>
      <c r="BH856" s="297"/>
      <c r="BI856" s="297"/>
      <c r="BJ856" s="297"/>
      <c r="BK856" s="297"/>
      <c r="BL856" s="297"/>
      <c r="BM856" s="297"/>
      <c r="BN856" s="297"/>
      <c r="BO856" s="297"/>
      <c r="BP856" s="297"/>
      <c r="BR856" s="297"/>
      <c r="BS856" s="297"/>
      <c r="BT856" s="297"/>
      <c r="BU856" s="297"/>
      <c r="BV856" s="297"/>
      <c r="BW856" s="297"/>
      <c r="BX856" s="297"/>
      <c r="DK856" s="278"/>
      <c r="DL856" s="278"/>
      <c r="DM856" s="278"/>
      <c r="DN856" s="278"/>
      <c r="DO856" s="278"/>
      <c r="DP856" s="278"/>
      <c r="DQ856" s="278"/>
      <c r="DR856" s="278"/>
      <c r="DS856" s="278"/>
    </row>
    <row r="857" ht="15.75" customHeight="1"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  <c r="AB857" s="276"/>
      <c r="AC857" s="276"/>
      <c r="AD857" s="276"/>
      <c r="AE857" s="276"/>
      <c r="AF857" s="276"/>
      <c r="AG857" s="276"/>
      <c r="AH857" s="276"/>
      <c r="AI857" s="297"/>
      <c r="AJ857" s="297"/>
      <c r="AK857" s="297"/>
      <c r="AL857" s="297"/>
      <c r="AM857" s="297"/>
      <c r="AN857" s="297"/>
      <c r="AO857" s="297"/>
      <c r="AP857" s="297"/>
      <c r="AQ857" s="297"/>
      <c r="AR857" s="297"/>
      <c r="BD857" s="297"/>
      <c r="BE857" s="297"/>
      <c r="BF857" s="297"/>
      <c r="BH857" s="297"/>
      <c r="BI857" s="297"/>
      <c r="BJ857" s="297"/>
      <c r="BK857" s="297"/>
      <c r="BL857" s="297"/>
      <c r="BM857" s="297"/>
      <c r="BN857" s="297"/>
      <c r="BO857" s="297"/>
      <c r="BP857" s="297"/>
      <c r="BR857" s="297"/>
      <c r="BS857" s="297"/>
      <c r="BT857" s="297"/>
      <c r="BU857" s="297"/>
      <c r="BV857" s="297"/>
      <c r="BW857" s="297"/>
      <c r="BX857" s="297"/>
      <c r="DK857" s="278"/>
      <c r="DL857" s="278"/>
      <c r="DM857" s="278"/>
      <c r="DN857" s="278"/>
      <c r="DO857" s="278"/>
      <c r="DP857" s="278"/>
      <c r="DQ857" s="278"/>
      <c r="DR857" s="278"/>
      <c r="DS857" s="278"/>
    </row>
    <row r="858" ht="15.75" customHeight="1"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  <c r="AB858" s="276"/>
      <c r="AC858" s="276"/>
      <c r="AD858" s="276"/>
      <c r="AE858" s="276"/>
      <c r="AF858" s="276"/>
      <c r="AG858" s="276"/>
      <c r="AH858" s="276"/>
      <c r="AI858" s="297"/>
      <c r="AJ858" s="297"/>
      <c r="AK858" s="297"/>
      <c r="AL858" s="297"/>
      <c r="AM858" s="297"/>
      <c r="AN858" s="297"/>
      <c r="AO858" s="297"/>
      <c r="AP858" s="297"/>
      <c r="AQ858" s="297"/>
      <c r="AR858" s="297"/>
      <c r="BD858" s="297"/>
      <c r="BE858" s="297"/>
      <c r="BF858" s="297"/>
      <c r="BH858" s="297"/>
      <c r="BI858" s="297"/>
      <c r="BJ858" s="297"/>
      <c r="BK858" s="297"/>
      <c r="BL858" s="297"/>
      <c r="BM858" s="297"/>
      <c r="BN858" s="297"/>
      <c r="BO858" s="297"/>
      <c r="BP858" s="297"/>
      <c r="BR858" s="297"/>
      <c r="BS858" s="297"/>
      <c r="BT858" s="297"/>
      <c r="BU858" s="297"/>
      <c r="BV858" s="297"/>
      <c r="BW858" s="297"/>
      <c r="BX858" s="297"/>
      <c r="DK858" s="278"/>
      <c r="DL858" s="278"/>
      <c r="DM858" s="278"/>
      <c r="DN858" s="278"/>
      <c r="DO858" s="278"/>
      <c r="DP858" s="278"/>
      <c r="DQ858" s="278"/>
      <c r="DR858" s="278"/>
      <c r="DS858" s="278"/>
    </row>
    <row r="859" ht="15.75" customHeight="1"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  <c r="AB859" s="276"/>
      <c r="AC859" s="276"/>
      <c r="AD859" s="276"/>
      <c r="AE859" s="276"/>
      <c r="AF859" s="276"/>
      <c r="AG859" s="276"/>
      <c r="AH859" s="276"/>
      <c r="AI859" s="297"/>
      <c r="AJ859" s="297"/>
      <c r="AK859" s="297"/>
      <c r="AL859" s="297"/>
      <c r="AM859" s="297"/>
      <c r="AN859" s="297"/>
      <c r="AO859" s="297"/>
      <c r="AP859" s="297"/>
      <c r="AQ859" s="297"/>
      <c r="AR859" s="297"/>
      <c r="BD859" s="297"/>
      <c r="BE859" s="297"/>
      <c r="BF859" s="297"/>
      <c r="BH859" s="297"/>
      <c r="BI859" s="297"/>
      <c r="BJ859" s="297"/>
      <c r="BK859" s="297"/>
      <c r="BL859" s="297"/>
      <c r="BM859" s="297"/>
      <c r="BN859" s="297"/>
      <c r="BO859" s="297"/>
      <c r="BP859" s="297"/>
      <c r="BR859" s="297"/>
      <c r="BS859" s="297"/>
      <c r="BT859" s="297"/>
      <c r="BU859" s="297"/>
      <c r="BV859" s="297"/>
      <c r="BW859" s="297"/>
      <c r="BX859" s="297"/>
      <c r="DK859" s="278"/>
      <c r="DL859" s="278"/>
      <c r="DM859" s="278"/>
      <c r="DN859" s="278"/>
      <c r="DO859" s="278"/>
      <c r="DP859" s="278"/>
      <c r="DQ859" s="278"/>
      <c r="DR859" s="278"/>
      <c r="DS859" s="278"/>
    </row>
    <row r="860" ht="15.75" customHeight="1"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  <c r="AB860" s="276"/>
      <c r="AC860" s="276"/>
      <c r="AD860" s="276"/>
      <c r="AE860" s="276"/>
      <c r="AF860" s="276"/>
      <c r="AG860" s="276"/>
      <c r="AH860" s="276"/>
      <c r="AI860" s="297"/>
      <c r="AJ860" s="297"/>
      <c r="AK860" s="297"/>
      <c r="AL860" s="297"/>
      <c r="AM860" s="297"/>
      <c r="AN860" s="297"/>
      <c r="AO860" s="297"/>
      <c r="AP860" s="297"/>
      <c r="AQ860" s="297"/>
      <c r="AR860" s="297"/>
      <c r="BD860" s="297"/>
      <c r="BE860" s="297"/>
      <c r="BF860" s="297"/>
      <c r="BH860" s="297"/>
      <c r="BI860" s="297"/>
      <c r="BJ860" s="297"/>
      <c r="BK860" s="297"/>
      <c r="BL860" s="297"/>
      <c r="BM860" s="297"/>
      <c r="BN860" s="297"/>
      <c r="BO860" s="297"/>
      <c r="BP860" s="297"/>
      <c r="BR860" s="297"/>
      <c r="BS860" s="297"/>
      <c r="BT860" s="297"/>
      <c r="BU860" s="297"/>
      <c r="BV860" s="297"/>
      <c r="BW860" s="297"/>
      <c r="BX860" s="297"/>
      <c r="DK860" s="278"/>
      <c r="DL860" s="278"/>
      <c r="DM860" s="278"/>
      <c r="DN860" s="278"/>
      <c r="DO860" s="278"/>
      <c r="DP860" s="278"/>
      <c r="DQ860" s="278"/>
      <c r="DR860" s="278"/>
      <c r="DS860" s="278"/>
    </row>
    <row r="861" ht="15.75" customHeight="1"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  <c r="AB861" s="276"/>
      <c r="AC861" s="276"/>
      <c r="AD861" s="276"/>
      <c r="AE861" s="276"/>
      <c r="AF861" s="276"/>
      <c r="AG861" s="276"/>
      <c r="AH861" s="276"/>
      <c r="AI861" s="297"/>
      <c r="AJ861" s="297"/>
      <c r="AK861" s="297"/>
      <c r="AL861" s="297"/>
      <c r="AM861" s="297"/>
      <c r="AN861" s="297"/>
      <c r="AO861" s="297"/>
      <c r="AP861" s="297"/>
      <c r="AQ861" s="297"/>
      <c r="AR861" s="297"/>
      <c r="BD861" s="297"/>
      <c r="BE861" s="297"/>
      <c r="BF861" s="297"/>
      <c r="BH861" s="297"/>
      <c r="BI861" s="297"/>
      <c r="BJ861" s="297"/>
      <c r="BK861" s="297"/>
      <c r="BL861" s="297"/>
      <c r="BM861" s="297"/>
      <c r="BN861" s="297"/>
      <c r="BO861" s="297"/>
      <c r="BP861" s="297"/>
      <c r="BR861" s="297"/>
      <c r="BS861" s="297"/>
      <c r="BT861" s="297"/>
      <c r="BU861" s="297"/>
      <c r="BV861" s="297"/>
      <c r="BW861" s="297"/>
      <c r="BX861" s="297"/>
      <c r="DK861" s="278"/>
      <c r="DL861" s="278"/>
      <c r="DM861" s="278"/>
      <c r="DN861" s="278"/>
      <c r="DO861" s="278"/>
      <c r="DP861" s="278"/>
      <c r="DQ861" s="278"/>
      <c r="DR861" s="278"/>
      <c r="DS861" s="278"/>
    </row>
    <row r="862" ht="15.75" customHeight="1"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  <c r="AB862" s="276"/>
      <c r="AC862" s="276"/>
      <c r="AD862" s="276"/>
      <c r="AE862" s="276"/>
      <c r="AF862" s="276"/>
      <c r="AG862" s="276"/>
      <c r="AH862" s="276"/>
      <c r="AI862" s="297"/>
      <c r="AJ862" s="297"/>
      <c r="AK862" s="297"/>
      <c r="AL862" s="297"/>
      <c r="AM862" s="297"/>
      <c r="AN862" s="297"/>
      <c r="AO862" s="297"/>
      <c r="AP862" s="297"/>
      <c r="AQ862" s="297"/>
      <c r="AR862" s="297"/>
      <c r="BD862" s="297"/>
      <c r="BE862" s="297"/>
      <c r="BF862" s="297"/>
      <c r="BH862" s="297"/>
      <c r="BI862" s="297"/>
      <c r="BJ862" s="297"/>
      <c r="BK862" s="297"/>
      <c r="BL862" s="297"/>
      <c r="BM862" s="297"/>
      <c r="BN862" s="297"/>
      <c r="BO862" s="297"/>
      <c r="BP862" s="297"/>
      <c r="BR862" s="297"/>
      <c r="BS862" s="297"/>
      <c r="BT862" s="297"/>
      <c r="BU862" s="297"/>
      <c r="BV862" s="297"/>
      <c r="BW862" s="297"/>
      <c r="BX862" s="297"/>
      <c r="DK862" s="278"/>
      <c r="DL862" s="278"/>
      <c r="DM862" s="278"/>
      <c r="DN862" s="278"/>
      <c r="DO862" s="278"/>
      <c r="DP862" s="278"/>
      <c r="DQ862" s="278"/>
      <c r="DR862" s="278"/>
      <c r="DS862" s="278"/>
    </row>
    <row r="863" ht="15.75" customHeight="1"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  <c r="AB863" s="276"/>
      <c r="AC863" s="276"/>
      <c r="AD863" s="276"/>
      <c r="AE863" s="276"/>
      <c r="AF863" s="276"/>
      <c r="AG863" s="276"/>
      <c r="AH863" s="276"/>
      <c r="AI863" s="297"/>
      <c r="AJ863" s="297"/>
      <c r="AK863" s="297"/>
      <c r="AL863" s="297"/>
      <c r="AM863" s="297"/>
      <c r="AN863" s="297"/>
      <c r="AO863" s="297"/>
      <c r="AP863" s="297"/>
      <c r="AQ863" s="297"/>
      <c r="AR863" s="297"/>
      <c r="BD863" s="297"/>
      <c r="BE863" s="297"/>
      <c r="BF863" s="297"/>
      <c r="BH863" s="297"/>
      <c r="BI863" s="297"/>
      <c r="BJ863" s="297"/>
      <c r="BK863" s="297"/>
      <c r="BL863" s="297"/>
      <c r="BM863" s="297"/>
      <c r="BN863" s="297"/>
      <c r="BO863" s="297"/>
      <c r="BP863" s="297"/>
      <c r="BR863" s="297"/>
      <c r="BS863" s="297"/>
      <c r="BT863" s="297"/>
      <c r="BU863" s="297"/>
      <c r="BV863" s="297"/>
      <c r="BW863" s="297"/>
      <c r="BX863" s="297"/>
      <c r="DK863" s="278"/>
      <c r="DL863" s="278"/>
      <c r="DM863" s="278"/>
      <c r="DN863" s="278"/>
      <c r="DO863" s="278"/>
      <c r="DP863" s="278"/>
      <c r="DQ863" s="278"/>
      <c r="DR863" s="278"/>
      <c r="DS863" s="278"/>
    </row>
    <row r="864" ht="15.75" customHeight="1"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  <c r="AB864" s="276"/>
      <c r="AC864" s="276"/>
      <c r="AD864" s="276"/>
      <c r="AE864" s="276"/>
      <c r="AF864" s="276"/>
      <c r="AG864" s="276"/>
      <c r="AH864" s="276"/>
      <c r="AI864" s="297"/>
      <c r="AJ864" s="297"/>
      <c r="AK864" s="297"/>
      <c r="AL864" s="297"/>
      <c r="AM864" s="297"/>
      <c r="AN864" s="297"/>
      <c r="AO864" s="297"/>
      <c r="AP864" s="297"/>
      <c r="AQ864" s="297"/>
      <c r="AR864" s="297"/>
      <c r="BD864" s="297"/>
      <c r="BE864" s="297"/>
      <c r="BF864" s="297"/>
      <c r="BH864" s="297"/>
      <c r="BI864" s="297"/>
      <c r="BJ864" s="297"/>
      <c r="BK864" s="297"/>
      <c r="BL864" s="297"/>
      <c r="BM864" s="297"/>
      <c r="BN864" s="297"/>
      <c r="BO864" s="297"/>
      <c r="BP864" s="297"/>
      <c r="BR864" s="297"/>
      <c r="BS864" s="297"/>
      <c r="BT864" s="297"/>
      <c r="BU864" s="297"/>
      <c r="BV864" s="297"/>
      <c r="BW864" s="297"/>
      <c r="BX864" s="297"/>
      <c r="DK864" s="278"/>
      <c r="DL864" s="278"/>
      <c r="DM864" s="278"/>
      <c r="DN864" s="278"/>
      <c r="DO864" s="278"/>
      <c r="DP864" s="278"/>
      <c r="DQ864" s="278"/>
      <c r="DR864" s="278"/>
      <c r="DS864" s="278"/>
    </row>
    <row r="865" ht="15.75" customHeight="1"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  <c r="AB865" s="276"/>
      <c r="AC865" s="276"/>
      <c r="AD865" s="276"/>
      <c r="AE865" s="276"/>
      <c r="AF865" s="276"/>
      <c r="AG865" s="276"/>
      <c r="AH865" s="276"/>
      <c r="AI865" s="297"/>
      <c r="AJ865" s="297"/>
      <c r="AK865" s="297"/>
      <c r="AL865" s="297"/>
      <c r="AM865" s="297"/>
      <c r="AN865" s="297"/>
      <c r="AO865" s="297"/>
      <c r="AP865" s="297"/>
      <c r="AQ865" s="297"/>
      <c r="AR865" s="297"/>
      <c r="BD865" s="297"/>
      <c r="BE865" s="297"/>
      <c r="BF865" s="297"/>
      <c r="BH865" s="297"/>
      <c r="BI865" s="297"/>
      <c r="BJ865" s="297"/>
      <c r="BK865" s="297"/>
      <c r="BL865" s="297"/>
      <c r="BM865" s="297"/>
      <c r="BN865" s="297"/>
      <c r="BO865" s="297"/>
      <c r="BP865" s="297"/>
      <c r="BR865" s="297"/>
      <c r="BS865" s="297"/>
      <c r="BT865" s="297"/>
      <c r="BU865" s="297"/>
      <c r="BV865" s="297"/>
      <c r="BW865" s="297"/>
      <c r="BX865" s="297"/>
      <c r="DK865" s="278"/>
      <c r="DL865" s="278"/>
      <c r="DM865" s="278"/>
      <c r="DN865" s="278"/>
      <c r="DO865" s="278"/>
      <c r="DP865" s="278"/>
      <c r="DQ865" s="278"/>
      <c r="DR865" s="278"/>
      <c r="DS865" s="278"/>
    </row>
    <row r="866" ht="15.75" customHeight="1"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  <c r="AB866" s="276"/>
      <c r="AC866" s="276"/>
      <c r="AD866" s="276"/>
      <c r="AE866" s="276"/>
      <c r="AF866" s="276"/>
      <c r="AG866" s="276"/>
      <c r="AH866" s="276"/>
      <c r="AI866" s="297"/>
      <c r="AJ866" s="297"/>
      <c r="AK866" s="297"/>
      <c r="AL866" s="297"/>
      <c r="AM866" s="297"/>
      <c r="AN866" s="297"/>
      <c r="AO866" s="297"/>
      <c r="AP866" s="297"/>
      <c r="AQ866" s="297"/>
      <c r="AR866" s="297"/>
      <c r="BD866" s="297"/>
      <c r="BE866" s="297"/>
      <c r="BF866" s="297"/>
      <c r="BH866" s="297"/>
      <c r="BI866" s="297"/>
      <c r="BJ866" s="297"/>
      <c r="BK866" s="297"/>
      <c r="BL866" s="297"/>
      <c r="BM866" s="297"/>
      <c r="BN866" s="297"/>
      <c r="BO866" s="297"/>
      <c r="BP866" s="297"/>
      <c r="BR866" s="297"/>
      <c r="BS866" s="297"/>
      <c r="BT866" s="297"/>
      <c r="BU866" s="297"/>
      <c r="BV866" s="297"/>
      <c r="BW866" s="297"/>
      <c r="BX866" s="297"/>
      <c r="DK866" s="278"/>
      <c r="DL866" s="278"/>
      <c r="DM866" s="278"/>
      <c r="DN866" s="278"/>
      <c r="DO866" s="278"/>
      <c r="DP866" s="278"/>
      <c r="DQ866" s="278"/>
      <c r="DR866" s="278"/>
      <c r="DS866" s="278"/>
    </row>
    <row r="867" ht="15.75" customHeight="1"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  <c r="AB867" s="276"/>
      <c r="AC867" s="276"/>
      <c r="AD867" s="276"/>
      <c r="AE867" s="276"/>
      <c r="AF867" s="276"/>
      <c r="AG867" s="276"/>
      <c r="AH867" s="276"/>
      <c r="AI867" s="297"/>
      <c r="AJ867" s="297"/>
      <c r="AK867" s="297"/>
      <c r="AL867" s="297"/>
      <c r="AM867" s="297"/>
      <c r="AN867" s="297"/>
      <c r="AO867" s="297"/>
      <c r="AP867" s="297"/>
      <c r="AQ867" s="297"/>
      <c r="AR867" s="297"/>
      <c r="BD867" s="297"/>
      <c r="BE867" s="297"/>
      <c r="BF867" s="297"/>
      <c r="BH867" s="297"/>
      <c r="BI867" s="297"/>
      <c r="BJ867" s="297"/>
      <c r="BK867" s="297"/>
      <c r="BL867" s="297"/>
      <c r="BM867" s="297"/>
      <c r="BN867" s="297"/>
      <c r="BO867" s="297"/>
      <c r="BP867" s="297"/>
      <c r="BR867" s="297"/>
      <c r="BS867" s="297"/>
      <c r="BT867" s="297"/>
      <c r="BU867" s="297"/>
      <c r="BV867" s="297"/>
      <c r="BW867" s="297"/>
      <c r="BX867" s="297"/>
      <c r="DK867" s="278"/>
      <c r="DL867" s="278"/>
      <c r="DM867" s="278"/>
      <c r="DN867" s="278"/>
      <c r="DO867" s="278"/>
      <c r="DP867" s="278"/>
      <c r="DQ867" s="278"/>
      <c r="DR867" s="278"/>
      <c r="DS867" s="278"/>
    </row>
    <row r="868" ht="15.75" customHeight="1"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  <c r="AB868" s="276"/>
      <c r="AC868" s="276"/>
      <c r="AD868" s="276"/>
      <c r="AE868" s="276"/>
      <c r="AF868" s="276"/>
      <c r="AG868" s="276"/>
      <c r="AH868" s="276"/>
      <c r="AI868" s="297"/>
      <c r="AJ868" s="297"/>
      <c r="AK868" s="297"/>
      <c r="AL868" s="297"/>
      <c r="AM868" s="297"/>
      <c r="AN868" s="297"/>
      <c r="AO868" s="297"/>
      <c r="AP868" s="297"/>
      <c r="AQ868" s="297"/>
      <c r="AR868" s="297"/>
      <c r="BD868" s="297"/>
      <c r="BE868" s="297"/>
      <c r="BF868" s="297"/>
      <c r="BH868" s="297"/>
      <c r="BI868" s="297"/>
      <c r="BJ868" s="297"/>
      <c r="BK868" s="297"/>
      <c r="BL868" s="297"/>
      <c r="BM868" s="297"/>
      <c r="BN868" s="297"/>
      <c r="BO868" s="297"/>
      <c r="BP868" s="297"/>
      <c r="BR868" s="297"/>
      <c r="BS868" s="297"/>
      <c r="BT868" s="297"/>
      <c r="BU868" s="297"/>
      <c r="BV868" s="297"/>
      <c r="BW868" s="297"/>
      <c r="BX868" s="297"/>
      <c r="DK868" s="278"/>
      <c r="DL868" s="278"/>
      <c r="DM868" s="278"/>
      <c r="DN868" s="278"/>
      <c r="DO868" s="278"/>
      <c r="DP868" s="278"/>
      <c r="DQ868" s="278"/>
      <c r="DR868" s="278"/>
      <c r="DS868" s="278"/>
    </row>
    <row r="869" ht="15.75" customHeight="1"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  <c r="AB869" s="276"/>
      <c r="AC869" s="276"/>
      <c r="AD869" s="276"/>
      <c r="AE869" s="276"/>
      <c r="AF869" s="276"/>
      <c r="AG869" s="276"/>
      <c r="AH869" s="276"/>
      <c r="AI869" s="297"/>
      <c r="AJ869" s="297"/>
      <c r="AK869" s="297"/>
      <c r="AL869" s="297"/>
      <c r="AM869" s="297"/>
      <c r="AN869" s="297"/>
      <c r="AO869" s="297"/>
      <c r="AP869" s="297"/>
      <c r="AQ869" s="297"/>
      <c r="AR869" s="297"/>
      <c r="BD869" s="297"/>
      <c r="BE869" s="297"/>
      <c r="BF869" s="297"/>
      <c r="BH869" s="297"/>
      <c r="BI869" s="297"/>
      <c r="BJ869" s="297"/>
      <c r="BK869" s="297"/>
      <c r="BL869" s="297"/>
      <c r="BM869" s="297"/>
      <c r="BN869" s="297"/>
      <c r="BO869" s="297"/>
      <c r="BP869" s="297"/>
      <c r="BR869" s="297"/>
      <c r="BS869" s="297"/>
      <c r="BT869" s="297"/>
      <c r="BU869" s="297"/>
      <c r="BV869" s="297"/>
      <c r="BW869" s="297"/>
      <c r="BX869" s="297"/>
      <c r="DK869" s="278"/>
      <c r="DL869" s="278"/>
      <c r="DM869" s="278"/>
      <c r="DN869" s="278"/>
      <c r="DO869" s="278"/>
      <c r="DP869" s="278"/>
      <c r="DQ869" s="278"/>
      <c r="DR869" s="278"/>
      <c r="DS869" s="278"/>
    </row>
    <row r="870" ht="15.75" customHeight="1"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  <c r="AB870" s="276"/>
      <c r="AC870" s="276"/>
      <c r="AD870" s="276"/>
      <c r="AE870" s="276"/>
      <c r="AF870" s="276"/>
      <c r="AG870" s="276"/>
      <c r="AH870" s="276"/>
      <c r="AI870" s="297"/>
      <c r="AJ870" s="297"/>
      <c r="AK870" s="297"/>
      <c r="AL870" s="297"/>
      <c r="AM870" s="297"/>
      <c r="AN870" s="297"/>
      <c r="AO870" s="297"/>
      <c r="AP870" s="297"/>
      <c r="AQ870" s="297"/>
      <c r="AR870" s="297"/>
      <c r="BD870" s="297"/>
      <c r="BE870" s="297"/>
      <c r="BF870" s="297"/>
      <c r="BH870" s="297"/>
      <c r="BI870" s="297"/>
      <c r="BJ870" s="297"/>
      <c r="BK870" s="297"/>
      <c r="BL870" s="297"/>
      <c r="BM870" s="297"/>
      <c r="BN870" s="297"/>
      <c r="BO870" s="297"/>
      <c r="BP870" s="297"/>
      <c r="BR870" s="297"/>
      <c r="BS870" s="297"/>
      <c r="BT870" s="297"/>
      <c r="BU870" s="297"/>
      <c r="BV870" s="297"/>
      <c r="BW870" s="297"/>
      <c r="BX870" s="297"/>
      <c r="DK870" s="278"/>
      <c r="DL870" s="278"/>
      <c r="DM870" s="278"/>
      <c r="DN870" s="278"/>
      <c r="DO870" s="278"/>
      <c r="DP870" s="278"/>
      <c r="DQ870" s="278"/>
      <c r="DR870" s="278"/>
      <c r="DS870" s="278"/>
    </row>
    <row r="871" ht="15.75" customHeight="1"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  <c r="AB871" s="276"/>
      <c r="AC871" s="276"/>
      <c r="AD871" s="276"/>
      <c r="AE871" s="276"/>
      <c r="AF871" s="276"/>
      <c r="AG871" s="276"/>
      <c r="AH871" s="276"/>
      <c r="AI871" s="297"/>
      <c r="AJ871" s="297"/>
      <c r="AK871" s="297"/>
      <c r="AL871" s="297"/>
      <c r="AM871" s="297"/>
      <c r="AN871" s="297"/>
      <c r="AO871" s="297"/>
      <c r="AP871" s="297"/>
      <c r="AQ871" s="297"/>
      <c r="AR871" s="297"/>
      <c r="BD871" s="297"/>
      <c r="BE871" s="297"/>
      <c r="BF871" s="297"/>
      <c r="BH871" s="297"/>
      <c r="BI871" s="297"/>
      <c r="BJ871" s="297"/>
      <c r="BK871" s="297"/>
      <c r="BL871" s="297"/>
      <c r="BM871" s="297"/>
      <c r="BN871" s="297"/>
      <c r="BO871" s="297"/>
      <c r="BP871" s="297"/>
      <c r="BR871" s="297"/>
      <c r="BS871" s="297"/>
      <c r="BT871" s="297"/>
      <c r="BU871" s="297"/>
      <c r="BV871" s="297"/>
      <c r="BW871" s="297"/>
      <c r="BX871" s="297"/>
      <c r="DK871" s="278"/>
      <c r="DL871" s="278"/>
      <c r="DM871" s="278"/>
      <c r="DN871" s="278"/>
      <c r="DO871" s="278"/>
      <c r="DP871" s="278"/>
      <c r="DQ871" s="278"/>
      <c r="DR871" s="278"/>
      <c r="DS871" s="278"/>
    </row>
    <row r="872" ht="15.75" customHeight="1"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  <c r="AB872" s="276"/>
      <c r="AC872" s="276"/>
      <c r="AD872" s="276"/>
      <c r="AE872" s="276"/>
      <c r="AF872" s="276"/>
      <c r="AG872" s="276"/>
      <c r="AH872" s="276"/>
      <c r="AI872" s="297"/>
      <c r="AJ872" s="297"/>
      <c r="AK872" s="297"/>
      <c r="AL872" s="297"/>
      <c r="AM872" s="297"/>
      <c r="AN872" s="297"/>
      <c r="AO872" s="297"/>
      <c r="AP872" s="297"/>
      <c r="AQ872" s="297"/>
      <c r="AR872" s="297"/>
      <c r="BD872" s="297"/>
      <c r="BE872" s="297"/>
      <c r="BF872" s="297"/>
      <c r="BH872" s="297"/>
      <c r="BI872" s="297"/>
      <c r="BJ872" s="297"/>
      <c r="BK872" s="297"/>
      <c r="BL872" s="297"/>
      <c r="BM872" s="297"/>
      <c r="BN872" s="297"/>
      <c r="BO872" s="297"/>
      <c r="BP872" s="297"/>
      <c r="BR872" s="297"/>
      <c r="BS872" s="297"/>
      <c r="BT872" s="297"/>
      <c r="BU872" s="297"/>
      <c r="BV872" s="297"/>
      <c r="BW872" s="297"/>
      <c r="BX872" s="297"/>
      <c r="DK872" s="278"/>
      <c r="DL872" s="278"/>
      <c r="DM872" s="278"/>
      <c r="DN872" s="278"/>
      <c r="DO872" s="278"/>
      <c r="DP872" s="278"/>
      <c r="DQ872" s="278"/>
      <c r="DR872" s="278"/>
      <c r="DS872" s="278"/>
    </row>
    <row r="873" ht="15.75" customHeight="1"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  <c r="AB873" s="276"/>
      <c r="AC873" s="276"/>
      <c r="AD873" s="276"/>
      <c r="AE873" s="276"/>
      <c r="AF873" s="276"/>
      <c r="AG873" s="276"/>
      <c r="AH873" s="276"/>
      <c r="AI873" s="297"/>
      <c r="AJ873" s="297"/>
      <c r="AK873" s="297"/>
      <c r="AL873" s="297"/>
      <c r="AM873" s="297"/>
      <c r="AN873" s="297"/>
      <c r="AO873" s="297"/>
      <c r="AP873" s="297"/>
      <c r="AQ873" s="297"/>
      <c r="AR873" s="297"/>
      <c r="BD873" s="297"/>
      <c r="BE873" s="297"/>
      <c r="BF873" s="297"/>
      <c r="BH873" s="297"/>
      <c r="BI873" s="297"/>
      <c r="BJ873" s="297"/>
      <c r="BK873" s="297"/>
      <c r="BL873" s="297"/>
      <c r="BM873" s="297"/>
      <c r="BN873" s="297"/>
      <c r="BO873" s="297"/>
      <c r="BP873" s="297"/>
      <c r="BR873" s="297"/>
      <c r="BS873" s="297"/>
      <c r="BT873" s="297"/>
      <c r="BU873" s="297"/>
      <c r="BV873" s="297"/>
      <c r="BW873" s="297"/>
      <c r="BX873" s="297"/>
      <c r="DK873" s="278"/>
      <c r="DL873" s="278"/>
      <c r="DM873" s="278"/>
      <c r="DN873" s="278"/>
      <c r="DO873" s="278"/>
      <c r="DP873" s="278"/>
      <c r="DQ873" s="278"/>
      <c r="DR873" s="278"/>
      <c r="DS873" s="278"/>
    </row>
    <row r="874" ht="15.75" customHeight="1"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  <c r="AB874" s="276"/>
      <c r="AC874" s="276"/>
      <c r="AD874" s="276"/>
      <c r="AE874" s="276"/>
      <c r="AF874" s="276"/>
      <c r="AG874" s="276"/>
      <c r="AH874" s="276"/>
      <c r="AI874" s="297"/>
      <c r="AJ874" s="297"/>
      <c r="AK874" s="297"/>
      <c r="AL874" s="297"/>
      <c r="AM874" s="297"/>
      <c r="AN874" s="297"/>
      <c r="AO874" s="297"/>
      <c r="AP874" s="297"/>
      <c r="AQ874" s="297"/>
      <c r="AR874" s="297"/>
      <c r="BD874" s="297"/>
      <c r="BE874" s="297"/>
      <c r="BF874" s="297"/>
      <c r="BH874" s="297"/>
      <c r="BI874" s="297"/>
      <c r="BJ874" s="297"/>
      <c r="BK874" s="297"/>
      <c r="BL874" s="297"/>
      <c r="BM874" s="297"/>
      <c r="BN874" s="297"/>
      <c r="BO874" s="297"/>
      <c r="BP874" s="297"/>
      <c r="BR874" s="297"/>
      <c r="BS874" s="297"/>
      <c r="BT874" s="297"/>
      <c r="BU874" s="297"/>
      <c r="BV874" s="297"/>
      <c r="BW874" s="297"/>
      <c r="BX874" s="297"/>
      <c r="DK874" s="278"/>
      <c r="DL874" s="278"/>
      <c r="DM874" s="278"/>
      <c r="DN874" s="278"/>
      <c r="DO874" s="278"/>
      <c r="DP874" s="278"/>
      <c r="DQ874" s="278"/>
      <c r="DR874" s="278"/>
      <c r="DS874" s="278"/>
    </row>
    <row r="875" ht="15.75" customHeight="1"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  <c r="AB875" s="276"/>
      <c r="AC875" s="276"/>
      <c r="AD875" s="276"/>
      <c r="AE875" s="276"/>
      <c r="AF875" s="276"/>
      <c r="AG875" s="276"/>
      <c r="AH875" s="276"/>
      <c r="AI875" s="297"/>
      <c r="AJ875" s="297"/>
      <c r="AK875" s="297"/>
      <c r="AL875" s="297"/>
      <c r="AM875" s="297"/>
      <c r="AN875" s="297"/>
      <c r="AO875" s="297"/>
      <c r="AP875" s="297"/>
      <c r="AQ875" s="297"/>
      <c r="AR875" s="297"/>
      <c r="BD875" s="297"/>
      <c r="BE875" s="297"/>
      <c r="BF875" s="297"/>
      <c r="BH875" s="297"/>
      <c r="BI875" s="297"/>
      <c r="BJ875" s="297"/>
      <c r="BK875" s="297"/>
      <c r="BL875" s="297"/>
      <c r="BM875" s="297"/>
      <c r="BN875" s="297"/>
      <c r="BO875" s="297"/>
      <c r="BP875" s="297"/>
      <c r="BR875" s="297"/>
      <c r="BS875" s="297"/>
      <c r="BT875" s="297"/>
      <c r="BU875" s="297"/>
      <c r="BV875" s="297"/>
      <c r="BW875" s="297"/>
      <c r="BX875" s="297"/>
      <c r="DK875" s="278"/>
      <c r="DL875" s="278"/>
      <c r="DM875" s="278"/>
      <c r="DN875" s="278"/>
      <c r="DO875" s="278"/>
      <c r="DP875" s="278"/>
      <c r="DQ875" s="278"/>
      <c r="DR875" s="278"/>
      <c r="DS875" s="278"/>
    </row>
    <row r="876" ht="15.75" customHeight="1"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  <c r="AB876" s="276"/>
      <c r="AC876" s="276"/>
      <c r="AD876" s="276"/>
      <c r="AE876" s="276"/>
      <c r="AF876" s="276"/>
      <c r="AG876" s="276"/>
      <c r="AH876" s="276"/>
      <c r="AI876" s="297"/>
      <c r="AJ876" s="297"/>
      <c r="AK876" s="297"/>
      <c r="AL876" s="297"/>
      <c r="AM876" s="297"/>
      <c r="AN876" s="297"/>
      <c r="AO876" s="297"/>
      <c r="AP876" s="297"/>
      <c r="AQ876" s="297"/>
      <c r="AR876" s="297"/>
      <c r="BD876" s="297"/>
      <c r="BE876" s="297"/>
      <c r="BF876" s="297"/>
      <c r="BH876" s="297"/>
      <c r="BI876" s="297"/>
      <c r="BJ876" s="297"/>
      <c r="BK876" s="297"/>
      <c r="BL876" s="297"/>
      <c r="BM876" s="297"/>
      <c r="BN876" s="297"/>
      <c r="BO876" s="297"/>
      <c r="BP876" s="297"/>
      <c r="BR876" s="297"/>
      <c r="BS876" s="297"/>
      <c r="BT876" s="297"/>
      <c r="BU876" s="297"/>
      <c r="BV876" s="297"/>
      <c r="BW876" s="297"/>
      <c r="BX876" s="297"/>
      <c r="DK876" s="278"/>
      <c r="DL876" s="278"/>
      <c r="DM876" s="278"/>
      <c r="DN876" s="278"/>
      <c r="DO876" s="278"/>
      <c r="DP876" s="278"/>
      <c r="DQ876" s="278"/>
      <c r="DR876" s="278"/>
      <c r="DS876" s="278"/>
    </row>
    <row r="877" ht="15.75" customHeight="1"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  <c r="AB877" s="276"/>
      <c r="AC877" s="276"/>
      <c r="AD877" s="276"/>
      <c r="AE877" s="276"/>
      <c r="AF877" s="276"/>
      <c r="AG877" s="276"/>
      <c r="AH877" s="276"/>
      <c r="AI877" s="297"/>
      <c r="AJ877" s="297"/>
      <c r="AK877" s="297"/>
      <c r="AL877" s="297"/>
      <c r="AM877" s="297"/>
      <c r="AN877" s="297"/>
      <c r="AO877" s="297"/>
      <c r="AP877" s="297"/>
      <c r="AQ877" s="297"/>
      <c r="AR877" s="297"/>
      <c r="BD877" s="297"/>
      <c r="BE877" s="297"/>
      <c r="BF877" s="297"/>
      <c r="BH877" s="297"/>
      <c r="BI877" s="297"/>
      <c r="BJ877" s="297"/>
      <c r="BK877" s="297"/>
      <c r="BL877" s="297"/>
      <c r="BM877" s="297"/>
      <c r="BN877" s="297"/>
      <c r="BO877" s="297"/>
      <c r="BP877" s="297"/>
      <c r="BR877" s="297"/>
      <c r="BS877" s="297"/>
      <c r="BT877" s="297"/>
      <c r="BU877" s="297"/>
      <c r="BV877" s="297"/>
      <c r="BW877" s="297"/>
      <c r="BX877" s="297"/>
      <c r="DK877" s="278"/>
      <c r="DL877" s="278"/>
      <c r="DM877" s="278"/>
      <c r="DN877" s="278"/>
      <c r="DO877" s="278"/>
      <c r="DP877" s="278"/>
      <c r="DQ877" s="278"/>
      <c r="DR877" s="278"/>
      <c r="DS877" s="278"/>
    </row>
    <row r="878" ht="15.75" customHeight="1"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  <c r="AB878" s="276"/>
      <c r="AC878" s="276"/>
      <c r="AD878" s="276"/>
      <c r="AE878" s="276"/>
      <c r="AF878" s="276"/>
      <c r="AG878" s="276"/>
      <c r="AH878" s="276"/>
      <c r="AI878" s="297"/>
      <c r="AJ878" s="297"/>
      <c r="AK878" s="297"/>
      <c r="AL878" s="297"/>
      <c r="AM878" s="297"/>
      <c r="AN878" s="297"/>
      <c r="AO878" s="297"/>
      <c r="AP878" s="297"/>
      <c r="AQ878" s="297"/>
      <c r="AR878" s="297"/>
      <c r="BD878" s="297"/>
      <c r="BE878" s="297"/>
      <c r="BF878" s="297"/>
      <c r="BH878" s="297"/>
      <c r="BI878" s="297"/>
      <c r="BJ878" s="297"/>
      <c r="BK878" s="297"/>
      <c r="BL878" s="297"/>
      <c r="BM878" s="297"/>
      <c r="BN878" s="297"/>
      <c r="BO878" s="297"/>
      <c r="BP878" s="297"/>
      <c r="BR878" s="297"/>
      <c r="BS878" s="297"/>
      <c r="BT878" s="297"/>
      <c r="BU878" s="297"/>
      <c r="BV878" s="297"/>
      <c r="BW878" s="297"/>
      <c r="BX878" s="297"/>
      <c r="DK878" s="278"/>
      <c r="DL878" s="278"/>
      <c r="DM878" s="278"/>
      <c r="DN878" s="278"/>
      <c r="DO878" s="278"/>
      <c r="DP878" s="278"/>
      <c r="DQ878" s="278"/>
      <c r="DR878" s="278"/>
      <c r="DS878" s="278"/>
    </row>
    <row r="879" ht="15.75" customHeight="1"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  <c r="AB879" s="276"/>
      <c r="AC879" s="276"/>
      <c r="AD879" s="276"/>
      <c r="AE879" s="276"/>
      <c r="AF879" s="276"/>
      <c r="AG879" s="276"/>
      <c r="AH879" s="276"/>
      <c r="AI879" s="297"/>
      <c r="AJ879" s="297"/>
      <c r="AK879" s="297"/>
      <c r="AL879" s="297"/>
      <c r="AM879" s="297"/>
      <c r="AN879" s="297"/>
      <c r="AO879" s="297"/>
      <c r="AP879" s="297"/>
      <c r="AQ879" s="297"/>
      <c r="AR879" s="297"/>
      <c r="BD879" s="297"/>
      <c r="BE879" s="297"/>
      <c r="BF879" s="297"/>
      <c r="BH879" s="297"/>
      <c r="BI879" s="297"/>
      <c r="BJ879" s="297"/>
      <c r="BK879" s="297"/>
      <c r="BL879" s="297"/>
      <c r="BM879" s="297"/>
      <c r="BN879" s="297"/>
      <c r="BO879" s="297"/>
      <c r="BP879" s="297"/>
      <c r="BR879" s="297"/>
      <c r="BS879" s="297"/>
      <c r="BT879" s="297"/>
      <c r="BU879" s="297"/>
      <c r="BV879" s="297"/>
      <c r="BW879" s="297"/>
      <c r="BX879" s="297"/>
      <c r="DK879" s="278"/>
      <c r="DL879" s="278"/>
      <c r="DM879" s="278"/>
      <c r="DN879" s="278"/>
      <c r="DO879" s="278"/>
      <c r="DP879" s="278"/>
      <c r="DQ879" s="278"/>
      <c r="DR879" s="278"/>
      <c r="DS879" s="278"/>
    </row>
    <row r="880" ht="15.75" customHeight="1"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  <c r="AB880" s="276"/>
      <c r="AC880" s="276"/>
      <c r="AD880" s="276"/>
      <c r="AE880" s="276"/>
      <c r="AF880" s="276"/>
      <c r="AG880" s="276"/>
      <c r="AH880" s="276"/>
      <c r="AI880" s="297"/>
      <c r="AJ880" s="297"/>
      <c r="AK880" s="297"/>
      <c r="AL880" s="297"/>
      <c r="AM880" s="297"/>
      <c r="AN880" s="297"/>
      <c r="AO880" s="297"/>
      <c r="AP880" s="297"/>
      <c r="AQ880" s="297"/>
      <c r="AR880" s="297"/>
      <c r="BD880" s="297"/>
      <c r="BE880" s="297"/>
      <c r="BF880" s="297"/>
      <c r="BH880" s="297"/>
      <c r="BI880" s="297"/>
      <c r="BJ880" s="297"/>
      <c r="BK880" s="297"/>
      <c r="BL880" s="297"/>
      <c r="BM880" s="297"/>
      <c r="BN880" s="297"/>
      <c r="BO880" s="297"/>
      <c r="BP880" s="297"/>
      <c r="BR880" s="297"/>
      <c r="BS880" s="297"/>
      <c r="BT880" s="297"/>
      <c r="BU880" s="297"/>
      <c r="BV880" s="297"/>
      <c r="BW880" s="297"/>
      <c r="BX880" s="297"/>
      <c r="DK880" s="278"/>
      <c r="DL880" s="278"/>
      <c r="DM880" s="278"/>
      <c r="DN880" s="278"/>
      <c r="DO880" s="278"/>
      <c r="DP880" s="278"/>
      <c r="DQ880" s="278"/>
      <c r="DR880" s="278"/>
      <c r="DS880" s="278"/>
    </row>
    <row r="881" ht="15.75" customHeight="1"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  <c r="AB881" s="276"/>
      <c r="AC881" s="276"/>
      <c r="AD881" s="276"/>
      <c r="AE881" s="276"/>
      <c r="AF881" s="276"/>
      <c r="AG881" s="276"/>
      <c r="AH881" s="276"/>
      <c r="AI881" s="297"/>
      <c r="AJ881" s="297"/>
      <c r="AK881" s="297"/>
      <c r="AL881" s="297"/>
      <c r="AM881" s="297"/>
      <c r="AN881" s="297"/>
      <c r="AO881" s="297"/>
      <c r="AP881" s="297"/>
      <c r="AQ881" s="297"/>
      <c r="AR881" s="297"/>
      <c r="BD881" s="297"/>
      <c r="BE881" s="297"/>
      <c r="BF881" s="297"/>
      <c r="BH881" s="297"/>
      <c r="BI881" s="297"/>
      <c r="BJ881" s="297"/>
      <c r="BK881" s="297"/>
      <c r="BL881" s="297"/>
      <c r="BM881" s="297"/>
      <c r="BN881" s="297"/>
      <c r="BO881" s="297"/>
      <c r="BP881" s="297"/>
      <c r="BR881" s="297"/>
      <c r="BS881" s="297"/>
      <c r="BT881" s="297"/>
      <c r="BU881" s="297"/>
      <c r="BV881" s="297"/>
      <c r="BW881" s="297"/>
      <c r="BX881" s="297"/>
      <c r="DK881" s="278"/>
      <c r="DL881" s="278"/>
      <c r="DM881" s="278"/>
      <c r="DN881" s="278"/>
      <c r="DO881" s="278"/>
      <c r="DP881" s="278"/>
      <c r="DQ881" s="278"/>
      <c r="DR881" s="278"/>
      <c r="DS881" s="278"/>
    </row>
    <row r="882" ht="15.75" customHeight="1"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  <c r="AB882" s="276"/>
      <c r="AC882" s="276"/>
      <c r="AD882" s="276"/>
      <c r="AE882" s="276"/>
      <c r="AF882" s="276"/>
      <c r="AG882" s="276"/>
      <c r="AH882" s="276"/>
      <c r="AI882" s="297"/>
      <c r="AJ882" s="297"/>
      <c r="AK882" s="297"/>
      <c r="AL882" s="297"/>
      <c r="AM882" s="297"/>
      <c r="AN882" s="297"/>
      <c r="AO882" s="297"/>
      <c r="AP882" s="297"/>
      <c r="AQ882" s="297"/>
      <c r="AR882" s="297"/>
      <c r="BD882" s="297"/>
      <c r="BE882" s="297"/>
      <c r="BF882" s="297"/>
      <c r="BH882" s="297"/>
      <c r="BI882" s="297"/>
      <c r="BJ882" s="297"/>
      <c r="BK882" s="297"/>
      <c r="BL882" s="297"/>
      <c r="BM882" s="297"/>
      <c r="BN882" s="297"/>
      <c r="BO882" s="297"/>
      <c r="BP882" s="297"/>
      <c r="BR882" s="297"/>
      <c r="BS882" s="297"/>
      <c r="BT882" s="297"/>
      <c r="BU882" s="297"/>
      <c r="BV882" s="297"/>
      <c r="BW882" s="297"/>
      <c r="BX882" s="297"/>
      <c r="DK882" s="278"/>
      <c r="DL882" s="278"/>
      <c r="DM882" s="278"/>
      <c r="DN882" s="278"/>
      <c r="DO882" s="278"/>
      <c r="DP882" s="278"/>
      <c r="DQ882" s="278"/>
      <c r="DR882" s="278"/>
      <c r="DS882" s="278"/>
    </row>
    <row r="883" ht="15.75" customHeight="1"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  <c r="AB883" s="276"/>
      <c r="AC883" s="276"/>
      <c r="AD883" s="276"/>
      <c r="AE883" s="276"/>
      <c r="AF883" s="276"/>
      <c r="AG883" s="276"/>
      <c r="AH883" s="276"/>
      <c r="AI883" s="297"/>
      <c r="AJ883" s="297"/>
      <c r="AK883" s="297"/>
      <c r="AL883" s="297"/>
      <c r="AM883" s="297"/>
      <c r="AN883" s="297"/>
      <c r="AO883" s="297"/>
      <c r="AP883" s="297"/>
      <c r="AQ883" s="297"/>
      <c r="AR883" s="297"/>
      <c r="BD883" s="297"/>
      <c r="BE883" s="297"/>
      <c r="BF883" s="297"/>
      <c r="BH883" s="297"/>
      <c r="BI883" s="297"/>
      <c r="BJ883" s="297"/>
      <c r="BK883" s="297"/>
      <c r="BL883" s="297"/>
      <c r="BM883" s="297"/>
      <c r="BN883" s="297"/>
      <c r="BO883" s="297"/>
      <c r="BP883" s="297"/>
      <c r="BR883" s="297"/>
      <c r="BS883" s="297"/>
      <c r="BT883" s="297"/>
      <c r="BU883" s="297"/>
      <c r="BV883" s="297"/>
      <c r="BW883" s="297"/>
      <c r="BX883" s="297"/>
      <c r="DK883" s="278"/>
      <c r="DL883" s="278"/>
      <c r="DM883" s="278"/>
      <c r="DN883" s="278"/>
      <c r="DO883" s="278"/>
      <c r="DP883" s="278"/>
      <c r="DQ883" s="278"/>
      <c r="DR883" s="278"/>
      <c r="DS883" s="278"/>
    </row>
    <row r="884" ht="15.75" customHeight="1"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  <c r="AB884" s="276"/>
      <c r="AC884" s="276"/>
      <c r="AD884" s="276"/>
      <c r="AE884" s="276"/>
      <c r="AF884" s="276"/>
      <c r="AG884" s="276"/>
      <c r="AH884" s="276"/>
      <c r="AI884" s="297"/>
      <c r="AJ884" s="297"/>
      <c r="AK884" s="297"/>
      <c r="AL884" s="297"/>
      <c r="AM884" s="297"/>
      <c r="AN884" s="297"/>
      <c r="AO884" s="297"/>
      <c r="AP884" s="297"/>
      <c r="AQ884" s="297"/>
      <c r="AR884" s="297"/>
      <c r="BD884" s="297"/>
      <c r="BE884" s="297"/>
      <c r="BF884" s="297"/>
      <c r="BH884" s="297"/>
      <c r="BI884" s="297"/>
      <c r="BJ884" s="297"/>
      <c r="BK884" s="297"/>
      <c r="BL884" s="297"/>
      <c r="BM884" s="297"/>
      <c r="BN884" s="297"/>
      <c r="BO884" s="297"/>
      <c r="BP884" s="297"/>
      <c r="BR884" s="297"/>
      <c r="BS884" s="297"/>
      <c r="BT884" s="297"/>
      <c r="BU884" s="297"/>
      <c r="BV884" s="297"/>
      <c r="BW884" s="297"/>
      <c r="BX884" s="297"/>
      <c r="DK884" s="278"/>
      <c r="DL884" s="278"/>
      <c r="DM884" s="278"/>
      <c r="DN884" s="278"/>
      <c r="DO884" s="278"/>
      <c r="DP884" s="278"/>
      <c r="DQ884" s="278"/>
      <c r="DR884" s="278"/>
      <c r="DS884" s="278"/>
    </row>
    <row r="885" ht="15.75" customHeight="1"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  <c r="AB885" s="276"/>
      <c r="AC885" s="276"/>
      <c r="AD885" s="276"/>
      <c r="AE885" s="276"/>
      <c r="AF885" s="276"/>
      <c r="AG885" s="276"/>
      <c r="AH885" s="276"/>
      <c r="AI885" s="297"/>
      <c r="AJ885" s="297"/>
      <c r="AK885" s="297"/>
      <c r="AL885" s="297"/>
      <c r="AM885" s="297"/>
      <c r="AN885" s="297"/>
      <c r="AO885" s="297"/>
      <c r="AP885" s="297"/>
      <c r="AQ885" s="297"/>
      <c r="AR885" s="297"/>
      <c r="BD885" s="297"/>
      <c r="BE885" s="297"/>
      <c r="BF885" s="297"/>
      <c r="BH885" s="297"/>
      <c r="BI885" s="297"/>
      <c r="BJ885" s="297"/>
      <c r="BK885" s="297"/>
      <c r="BL885" s="297"/>
      <c r="BM885" s="297"/>
      <c r="BN885" s="297"/>
      <c r="BO885" s="297"/>
      <c r="BP885" s="297"/>
      <c r="BR885" s="297"/>
      <c r="BS885" s="297"/>
      <c r="BT885" s="297"/>
      <c r="BU885" s="297"/>
      <c r="BV885" s="297"/>
      <c r="BW885" s="297"/>
      <c r="BX885" s="297"/>
      <c r="DK885" s="278"/>
      <c r="DL885" s="278"/>
      <c r="DM885" s="278"/>
      <c r="DN885" s="278"/>
      <c r="DO885" s="278"/>
      <c r="DP885" s="278"/>
      <c r="DQ885" s="278"/>
      <c r="DR885" s="278"/>
      <c r="DS885" s="278"/>
    </row>
    <row r="886" ht="15.75" customHeight="1"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  <c r="AB886" s="276"/>
      <c r="AC886" s="276"/>
      <c r="AD886" s="276"/>
      <c r="AE886" s="276"/>
      <c r="AF886" s="276"/>
      <c r="AG886" s="276"/>
      <c r="AH886" s="276"/>
      <c r="AI886" s="297"/>
      <c r="AJ886" s="297"/>
      <c r="AK886" s="297"/>
      <c r="AL886" s="297"/>
      <c r="AM886" s="297"/>
      <c r="AN886" s="297"/>
      <c r="AO886" s="297"/>
      <c r="AP886" s="297"/>
      <c r="AQ886" s="297"/>
      <c r="AR886" s="297"/>
      <c r="BD886" s="297"/>
      <c r="BE886" s="297"/>
      <c r="BF886" s="297"/>
      <c r="BH886" s="297"/>
      <c r="BI886" s="297"/>
      <c r="BJ886" s="297"/>
      <c r="BK886" s="297"/>
      <c r="BL886" s="297"/>
      <c r="BM886" s="297"/>
      <c r="BN886" s="297"/>
      <c r="BO886" s="297"/>
      <c r="BP886" s="297"/>
      <c r="BR886" s="297"/>
      <c r="BS886" s="297"/>
      <c r="BT886" s="297"/>
      <c r="BU886" s="297"/>
      <c r="BV886" s="297"/>
      <c r="BW886" s="297"/>
      <c r="BX886" s="297"/>
      <c r="DK886" s="278"/>
      <c r="DL886" s="278"/>
      <c r="DM886" s="278"/>
      <c r="DN886" s="278"/>
      <c r="DO886" s="278"/>
      <c r="DP886" s="278"/>
      <c r="DQ886" s="278"/>
      <c r="DR886" s="278"/>
      <c r="DS886" s="278"/>
    </row>
    <row r="887" ht="15.75" customHeight="1"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  <c r="AB887" s="276"/>
      <c r="AC887" s="276"/>
      <c r="AD887" s="276"/>
      <c r="AE887" s="276"/>
      <c r="AF887" s="276"/>
      <c r="AG887" s="276"/>
      <c r="AH887" s="276"/>
      <c r="AI887" s="297"/>
      <c r="AJ887" s="297"/>
      <c r="AK887" s="297"/>
      <c r="AL887" s="297"/>
      <c r="AM887" s="297"/>
      <c r="AN887" s="297"/>
      <c r="AO887" s="297"/>
      <c r="AP887" s="297"/>
      <c r="AQ887" s="297"/>
      <c r="AR887" s="297"/>
      <c r="BD887" s="297"/>
      <c r="BE887" s="297"/>
      <c r="BF887" s="297"/>
      <c r="BH887" s="297"/>
      <c r="BI887" s="297"/>
      <c r="BJ887" s="297"/>
      <c r="BK887" s="297"/>
      <c r="BL887" s="297"/>
      <c r="BM887" s="297"/>
      <c r="BN887" s="297"/>
      <c r="BO887" s="297"/>
      <c r="BP887" s="297"/>
      <c r="BR887" s="297"/>
      <c r="BS887" s="297"/>
      <c r="BT887" s="297"/>
      <c r="BU887" s="297"/>
      <c r="BV887" s="297"/>
      <c r="BW887" s="297"/>
      <c r="BX887" s="297"/>
      <c r="DK887" s="278"/>
      <c r="DL887" s="278"/>
      <c r="DM887" s="278"/>
      <c r="DN887" s="278"/>
      <c r="DO887" s="278"/>
      <c r="DP887" s="278"/>
      <c r="DQ887" s="278"/>
      <c r="DR887" s="278"/>
      <c r="DS887" s="278"/>
    </row>
    <row r="888" ht="15.75" customHeight="1"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  <c r="AB888" s="276"/>
      <c r="AC888" s="276"/>
      <c r="AD888" s="276"/>
      <c r="AE888" s="276"/>
      <c r="AF888" s="276"/>
      <c r="AG888" s="276"/>
      <c r="AH888" s="276"/>
      <c r="AI888" s="297"/>
      <c r="AJ888" s="297"/>
      <c r="AK888" s="297"/>
      <c r="AL888" s="297"/>
      <c r="AM888" s="297"/>
      <c r="AN888" s="297"/>
      <c r="AO888" s="297"/>
      <c r="AP888" s="297"/>
      <c r="AQ888" s="297"/>
      <c r="AR888" s="297"/>
      <c r="BD888" s="297"/>
      <c r="BE888" s="297"/>
      <c r="BF888" s="297"/>
      <c r="BH888" s="297"/>
      <c r="BI888" s="297"/>
      <c r="BJ888" s="297"/>
      <c r="BK888" s="297"/>
      <c r="BL888" s="297"/>
      <c r="BM888" s="297"/>
      <c r="BN888" s="297"/>
      <c r="BO888" s="297"/>
      <c r="BP888" s="297"/>
      <c r="BR888" s="297"/>
      <c r="BS888" s="297"/>
      <c r="BT888" s="297"/>
      <c r="BU888" s="297"/>
      <c r="BV888" s="297"/>
      <c r="BW888" s="297"/>
      <c r="BX888" s="297"/>
      <c r="DK888" s="278"/>
      <c r="DL888" s="278"/>
      <c r="DM888" s="278"/>
      <c r="DN888" s="278"/>
      <c r="DO888" s="278"/>
      <c r="DP888" s="278"/>
      <c r="DQ888" s="278"/>
      <c r="DR888" s="278"/>
      <c r="DS888" s="278"/>
    </row>
    <row r="889" ht="15.75" customHeight="1"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  <c r="AB889" s="276"/>
      <c r="AC889" s="276"/>
      <c r="AD889" s="276"/>
      <c r="AE889" s="276"/>
      <c r="AF889" s="276"/>
      <c r="AG889" s="276"/>
      <c r="AH889" s="276"/>
      <c r="AI889" s="297"/>
      <c r="AJ889" s="297"/>
      <c r="AK889" s="297"/>
      <c r="AL889" s="297"/>
      <c r="AM889" s="297"/>
      <c r="AN889" s="297"/>
      <c r="AO889" s="297"/>
      <c r="AP889" s="297"/>
      <c r="AQ889" s="297"/>
      <c r="AR889" s="297"/>
      <c r="BD889" s="297"/>
      <c r="BE889" s="297"/>
      <c r="BF889" s="297"/>
      <c r="BH889" s="297"/>
      <c r="BI889" s="297"/>
      <c r="BJ889" s="297"/>
      <c r="BK889" s="297"/>
      <c r="BL889" s="297"/>
      <c r="BM889" s="297"/>
      <c r="BN889" s="297"/>
      <c r="BO889" s="297"/>
      <c r="BP889" s="297"/>
      <c r="BR889" s="297"/>
      <c r="BS889" s="297"/>
      <c r="BT889" s="297"/>
      <c r="BU889" s="297"/>
      <c r="BV889" s="297"/>
      <c r="BW889" s="297"/>
      <c r="BX889" s="297"/>
      <c r="DK889" s="278"/>
      <c r="DL889" s="278"/>
      <c r="DM889" s="278"/>
      <c r="DN889" s="278"/>
      <c r="DO889" s="278"/>
      <c r="DP889" s="278"/>
      <c r="DQ889" s="278"/>
      <c r="DR889" s="278"/>
      <c r="DS889" s="278"/>
    </row>
    <row r="890" ht="15.75" customHeight="1"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  <c r="AB890" s="276"/>
      <c r="AC890" s="276"/>
      <c r="AD890" s="276"/>
      <c r="AE890" s="276"/>
      <c r="AF890" s="276"/>
      <c r="AG890" s="276"/>
      <c r="AH890" s="276"/>
      <c r="AI890" s="297"/>
      <c r="AJ890" s="297"/>
      <c r="AK890" s="297"/>
      <c r="AL890" s="297"/>
      <c r="AM890" s="297"/>
      <c r="AN890" s="297"/>
      <c r="AO890" s="297"/>
      <c r="AP890" s="297"/>
      <c r="AQ890" s="297"/>
      <c r="AR890" s="297"/>
      <c r="BD890" s="297"/>
      <c r="BE890" s="297"/>
      <c r="BF890" s="297"/>
      <c r="BH890" s="297"/>
      <c r="BI890" s="297"/>
      <c r="BJ890" s="297"/>
      <c r="BK890" s="297"/>
      <c r="BL890" s="297"/>
      <c r="BM890" s="297"/>
      <c r="BN890" s="297"/>
      <c r="BO890" s="297"/>
      <c r="BP890" s="297"/>
      <c r="BR890" s="297"/>
      <c r="BS890" s="297"/>
      <c r="BT890" s="297"/>
      <c r="BU890" s="297"/>
      <c r="BV890" s="297"/>
      <c r="BW890" s="297"/>
      <c r="BX890" s="297"/>
      <c r="DK890" s="278"/>
      <c r="DL890" s="278"/>
      <c r="DM890" s="278"/>
      <c r="DN890" s="278"/>
      <c r="DO890" s="278"/>
      <c r="DP890" s="278"/>
      <c r="DQ890" s="278"/>
      <c r="DR890" s="278"/>
      <c r="DS890" s="278"/>
    </row>
    <row r="891" ht="15.75" customHeight="1"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  <c r="AB891" s="276"/>
      <c r="AC891" s="276"/>
      <c r="AD891" s="276"/>
      <c r="AE891" s="276"/>
      <c r="AF891" s="276"/>
      <c r="AG891" s="276"/>
      <c r="AH891" s="276"/>
      <c r="AI891" s="297"/>
      <c r="AJ891" s="297"/>
      <c r="AK891" s="297"/>
      <c r="AL891" s="297"/>
      <c r="AM891" s="297"/>
      <c r="AN891" s="297"/>
      <c r="AO891" s="297"/>
      <c r="AP891" s="297"/>
      <c r="AQ891" s="297"/>
      <c r="AR891" s="297"/>
      <c r="BD891" s="297"/>
      <c r="BE891" s="297"/>
      <c r="BF891" s="297"/>
      <c r="BH891" s="297"/>
      <c r="BI891" s="297"/>
      <c r="BJ891" s="297"/>
      <c r="BK891" s="297"/>
      <c r="BL891" s="297"/>
      <c r="BM891" s="297"/>
      <c r="BN891" s="297"/>
      <c r="BO891" s="297"/>
      <c r="BP891" s="297"/>
      <c r="BR891" s="297"/>
      <c r="BS891" s="297"/>
      <c r="BT891" s="297"/>
      <c r="BU891" s="297"/>
      <c r="BV891" s="297"/>
      <c r="BW891" s="297"/>
      <c r="BX891" s="297"/>
      <c r="DK891" s="278"/>
      <c r="DL891" s="278"/>
      <c r="DM891" s="278"/>
      <c r="DN891" s="278"/>
      <c r="DO891" s="278"/>
      <c r="DP891" s="278"/>
      <c r="DQ891" s="278"/>
      <c r="DR891" s="278"/>
      <c r="DS891" s="278"/>
    </row>
    <row r="892" ht="15.75" customHeight="1"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  <c r="AB892" s="276"/>
      <c r="AC892" s="276"/>
      <c r="AD892" s="276"/>
      <c r="AE892" s="276"/>
      <c r="AF892" s="276"/>
      <c r="AG892" s="276"/>
      <c r="AH892" s="276"/>
      <c r="AI892" s="297"/>
      <c r="AJ892" s="297"/>
      <c r="AK892" s="297"/>
      <c r="AL892" s="297"/>
      <c r="AM892" s="297"/>
      <c r="AN892" s="297"/>
      <c r="AO892" s="297"/>
      <c r="AP892" s="297"/>
      <c r="AQ892" s="297"/>
      <c r="AR892" s="297"/>
      <c r="BD892" s="297"/>
      <c r="BE892" s="297"/>
      <c r="BF892" s="297"/>
      <c r="BH892" s="297"/>
      <c r="BI892" s="297"/>
      <c r="BJ892" s="297"/>
      <c r="BK892" s="297"/>
      <c r="BL892" s="297"/>
      <c r="BM892" s="297"/>
      <c r="BN892" s="297"/>
      <c r="BO892" s="297"/>
      <c r="BP892" s="297"/>
      <c r="BR892" s="297"/>
      <c r="BS892" s="297"/>
      <c r="BT892" s="297"/>
      <c r="BU892" s="297"/>
      <c r="BV892" s="297"/>
      <c r="BW892" s="297"/>
      <c r="BX892" s="297"/>
      <c r="DK892" s="278"/>
      <c r="DL892" s="278"/>
      <c r="DM892" s="278"/>
      <c r="DN892" s="278"/>
      <c r="DO892" s="278"/>
      <c r="DP892" s="278"/>
      <c r="DQ892" s="278"/>
      <c r="DR892" s="278"/>
      <c r="DS892" s="278"/>
    </row>
    <row r="893" ht="15.75" customHeight="1"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  <c r="AB893" s="276"/>
      <c r="AC893" s="276"/>
      <c r="AD893" s="276"/>
      <c r="AE893" s="276"/>
      <c r="AF893" s="276"/>
      <c r="AG893" s="276"/>
      <c r="AH893" s="276"/>
      <c r="AI893" s="297"/>
      <c r="AJ893" s="297"/>
      <c r="AK893" s="297"/>
      <c r="AL893" s="297"/>
      <c r="AM893" s="297"/>
      <c r="AN893" s="297"/>
      <c r="AO893" s="297"/>
      <c r="AP893" s="297"/>
      <c r="AQ893" s="297"/>
      <c r="AR893" s="297"/>
      <c r="BD893" s="297"/>
      <c r="BE893" s="297"/>
      <c r="BF893" s="297"/>
      <c r="BH893" s="297"/>
      <c r="BI893" s="297"/>
      <c r="BJ893" s="297"/>
      <c r="BK893" s="297"/>
      <c r="BL893" s="297"/>
      <c r="BM893" s="297"/>
      <c r="BN893" s="297"/>
      <c r="BO893" s="297"/>
      <c r="BP893" s="297"/>
      <c r="BR893" s="297"/>
      <c r="BS893" s="297"/>
      <c r="BT893" s="297"/>
      <c r="BU893" s="297"/>
      <c r="BV893" s="297"/>
      <c r="BW893" s="297"/>
      <c r="BX893" s="297"/>
      <c r="DK893" s="278"/>
      <c r="DL893" s="278"/>
      <c r="DM893" s="278"/>
      <c r="DN893" s="278"/>
      <c r="DO893" s="278"/>
      <c r="DP893" s="278"/>
      <c r="DQ893" s="278"/>
      <c r="DR893" s="278"/>
      <c r="DS893" s="278"/>
    </row>
    <row r="894" ht="15.75" customHeight="1"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  <c r="AB894" s="276"/>
      <c r="AC894" s="276"/>
      <c r="AD894" s="276"/>
      <c r="AE894" s="276"/>
      <c r="AF894" s="276"/>
      <c r="AG894" s="276"/>
      <c r="AH894" s="276"/>
      <c r="AI894" s="297"/>
      <c r="AJ894" s="297"/>
      <c r="AK894" s="297"/>
      <c r="AL894" s="297"/>
      <c r="AM894" s="297"/>
      <c r="AN894" s="297"/>
      <c r="AO894" s="297"/>
      <c r="AP894" s="297"/>
      <c r="AQ894" s="297"/>
      <c r="AR894" s="297"/>
      <c r="BD894" s="297"/>
      <c r="BE894" s="297"/>
      <c r="BF894" s="297"/>
      <c r="BH894" s="297"/>
      <c r="BI894" s="297"/>
      <c r="BJ894" s="297"/>
      <c r="BK894" s="297"/>
      <c r="BL894" s="297"/>
      <c r="BM894" s="297"/>
      <c r="BN894" s="297"/>
      <c r="BO894" s="297"/>
      <c r="BP894" s="297"/>
      <c r="BR894" s="297"/>
      <c r="BS894" s="297"/>
      <c r="BT894" s="297"/>
      <c r="BU894" s="297"/>
      <c r="BV894" s="297"/>
      <c r="BW894" s="297"/>
      <c r="BX894" s="297"/>
      <c r="DK894" s="278"/>
      <c r="DL894" s="278"/>
      <c r="DM894" s="278"/>
      <c r="DN894" s="278"/>
      <c r="DO894" s="278"/>
      <c r="DP894" s="278"/>
      <c r="DQ894" s="278"/>
      <c r="DR894" s="278"/>
      <c r="DS894" s="278"/>
    </row>
    <row r="895" ht="15.75" customHeight="1"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  <c r="AB895" s="276"/>
      <c r="AC895" s="276"/>
      <c r="AD895" s="276"/>
      <c r="AE895" s="276"/>
      <c r="AF895" s="276"/>
      <c r="AG895" s="276"/>
      <c r="AH895" s="276"/>
      <c r="AI895" s="297"/>
      <c r="AJ895" s="297"/>
      <c r="AK895" s="297"/>
      <c r="AL895" s="297"/>
      <c r="AM895" s="297"/>
      <c r="AN895" s="297"/>
      <c r="AO895" s="297"/>
      <c r="AP895" s="297"/>
      <c r="AQ895" s="297"/>
      <c r="AR895" s="297"/>
      <c r="BD895" s="297"/>
      <c r="BE895" s="297"/>
      <c r="BF895" s="297"/>
      <c r="BH895" s="297"/>
      <c r="BI895" s="297"/>
      <c r="BJ895" s="297"/>
      <c r="BK895" s="297"/>
      <c r="BL895" s="297"/>
      <c r="BM895" s="297"/>
      <c r="BN895" s="297"/>
      <c r="BO895" s="297"/>
      <c r="BP895" s="297"/>
      <c r="BR895" s="297"/>
      <c r="BS895" s="297"/>
      <c r="BT895" s="297"/>
      <c r="BU895" s="297"/>
      <c r="BV895" s="297"/>
      <c r="BW895" s="297"/>
      <c r="BX895" s="297"/>
      <c r="DK895" s="278"/>
      <c r="DL895" s="278"/>
      <c r="DM895" s="278"/>
      <c r="DN895" s="278"/>
      <c r="DO895" s="278"/>
      <c r="DP895" s="278"/>
      <c r="DQ895" s="278"/>
      <c r="DR895" s="278"/>
      <c r="DS895" s="278"/>
    </row>
    <row r="896" ht="15.75" customHeight="1"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  <c r="AB896" s="276"/>
      <c r="AC896" s="276"/>
      <c r="AD896" s="276"/>
      <c r="AE896" s="276"/>
      <c r="AF896" s="276"/>
      <c r="AG896" s="276"/>
      <c r="AH896" s="276"/>
      <c r="AI896" s="297"/>
      <c r="AJ896" s="297"/>
      <c r="AK896" s="297"/>
      <c r="AL896" s="297"/>
      <c r="AM896" s="297"/>
      <c r="AN896" s="297"/>
      <c r="AO896" s="297"/>
      <c r="AP896" s="297"/>
      <c r="AQ896" s="297"/>
      <c r="AR896" s="297"/>
      <c r="BD896" s="297"/>
      <c r="BE896" s="297"/>
      <c r="BF896" s="297"/>
      <c r="BH896" s="297"/>
      <c r="BI896" s="297"/>
      <c r="BJ896" s="297"/>
      <c r="BK896" s="297"/>
      <c r="BL896" s="297"/>
      <c r="BM896" s="297"/>
      <c r="BN896" s="297"/>
      <c r="BO896" s="297"/>
      <c r="BP896" s="297"/>
      <c r="BR896" s="297"/>
      <c r="BS896" s="297"/>
      <c r="BT896" s="297"/>
      <c r="BU896" s="297"/>
      <c r="BV896" s="297"/>
      <c r="BW896" s="297"/>
      <c r="BX896" s="297"/>
      <c r="DK896" s="278"/>
      <c r="DL896" s="278"/>
      <c r="DM896" s="278"/>
      <c r="DN896" s="278"/>
      <c r="DO896" s="278"/>
      <c r="DP896" s="278"/>
      <c r="DQ896" s="278"/>
      <c r="DR896" s="278"/>
      <c r="DS896" s="278"/>
    </row>
    <row r="897" ht="15.75" customHeight="1"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  <c r="AB897" s="276"/>
      <c r="AC897" s="276"/>
      <c r="AD897" s="276"/>
      <c r="AE897" s="276"/>
      <c r="AF897" s="276"/>
      <c r="AG897" s="276"/>
      <c r="AH897" s="276"/>
      <c r="AI897" s="297"/>
      <c r="AJ897" s="297"/>
      <c r="AK897" s="297"/>
      <c r="AL897" s="297"/>
      <c r="AM897" s="297"/>
      <c r="AN897" s="297"/>
      <c r="AO897" s="297"/>
      <c r="AP897" s="297"/>
      <c r="AQ897" s="297"/>
      <c r="AR897" s="297"/>
      <c r="BD897" s="297"/>
      <c r="BE897" s="297"/>
      <c r="BF897" s="297"/>
      <c r="BH897" s="297"/>
      <c r="BI897" s="297"/>
      <c r="BJ897" s="297"/>
      <c r="BK897" s="297"/>
      <c r="BL897" s="297"/>
      <c r="BM897" s="297"/>
      <c r="BN897" s="297"/>
      <c r="BO897" s="297"/>
      <c r="BP897" s="297"/>
      <c r="BR897" s="297"/>
      <c r="BS897" s="297"/>
      <c r="BT897" s="297"/>
      <c r="BU897" s="297"/>
      <c r="BV897" s="297"/>
      <c r="BW897" s="297"/>
      <c r="BX897" s="297"/>
      <c r="DK897" s="278"/>
      <c r="DL897" s="278"/>
      <c r="DM897" s="278"/>
      <c r="DN897" s="278"/>
      <c r="DO897" s="278"/>
      <c r="DP897" s="278"/>
      <c r="DQ897" s="278"/>
      <c r="DR897" s="278"/>
      <c r="DS897" s="278"/>
    </row>
    <row r="898" ht="15.75" customHeight="1"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  <c r="AB898" s="276"/>
      <c r="AC898" s="276"/>
      <c r="AD898" s="276"/>
      <c r="AE898" s="276"/>
      <c r="AF898" s="276"/>
      <c r="AG898" s="276"/>
      <c r="AH898" s="276"/>
      <c r="AI898" s="297"/>
      <c r="AJ898" s="297"/>
      <c r="AK898" s="297"/>
      <c r="AL898" s="297"/>
      <c r="AM898" s="297"/>
      <c r="AN898" s="297"/>
      <c r="AO898" s="297"/>
      <c r="AP898" s="297"/>
      <c r="AQ898" s="297"/>
      <c r="AR898" s="297"/>
      <c r="BD898" s="297"/>
      <c r="BE898" s="297"/>
      <c r="BF898" s="297"/>
      <c r="BH898" s="297"/>
      <c r="BI898" s="297"/>
      <c r="BJ898" s="297"/>
      <c r="BK898" s="297"/>
      <c r="BL898" s="297"/>
      <c r="BM898" s="297"/>
      <c r="BN898" s="297"/>
      <c r="BO898" s="297"/>
      <c r="BP898" s="297"/>
      <c r="BR898" s="297"/>
      <c r="BS898" s="297"/>
      <c r="BT898" s="297"/>
      <c r="BU898" s="297"/>
      <c r="BV898" s="297"/>
      <c r="BW898" s="297"/>
      <c r="BX898" s="297"/>
      <c r="DK898" s="278"/>
      <c r="DL898" s="278"/>
      <c r="DM898" s="278"/>
      <c r="DN898" s="278"/>
      <c r="DO898" s="278"/>
      <c r="DP898" s="278"/>
      <c r="DQ898" s="278"/>
      <c r="DR898" s="278"/>
      <c r="DS898" s="278"/>
    </row>
    <row r="899" ht="15.75" customHeight="1"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  <c r="AB899" s="276"/>
      <c r="AC899" s="276"/>
      <c r="AD899" s="276"/>
      <c r="AE899" s="276"/>
      <c r="AF899" s="276"/>
      <c r="AG899" s="276"/>
      <c r="AH899" s="276"/>
      <c r="AI899" s="297"/>
      <c r="AJ899" s="297"/>
      <c r="AK899" s="297"/>
      <c r="AL899" s="297"/>
      <c r="AM899" s="297"/>
      <c r="AN899" s="297"/>
      <c r="AO899" s="297"/>
      <c r="AP899" s="297"/>
      <c r="AQ899" s="297"/>
      <c r="AR899" s="297"/>
      <c r="BD899" s="297"/>
      <c r="BE899" s="297"/>
      <c r="BF899" s="297"/>
      <c r="BH899" s="297"/>
      <c r="BI899" s="297"/>
      <c r="BJ899" s="297"/>
      <c r="BK899" s="297"/>
      <c r="BL899" s="297"/>
      <c r="BM899" s="297"/>
      <c r="BN899" s="297"/>
      <c r="BO899" s="297"/>
      <c r="BP899" s="297"/>
      <c r="BR899" s="297"/>
      <c r="BS899" s="297"/>
      <c r="BT899" s="297"/>
      <c r="BU899" s="297"/>
      <c r="BV899" s="297"/>
      <c r="BW899" s="297"/>
      <c r="BX899" s="297"/>
      <c r="DK899" s="278"/>
      <c r="DL899" s="278"/>
      <c r="DM899" s="278"/>
      <c r="DN899" s="278"/>
      <c r="DO899" s="278"/>
      <c r="DP899" s="278"/>
      <c r="DQ899" s="278"/>
      <c r="DR899" s="278"/>
      <c r="DS899" s="278"/>
    </row>
    <row r="900" ht="15.75" customHeight="1"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  <c r="AB900" s="276"/>
      <c r="AC900" s="276"/>
      <c r="AD900" s="276"/>
      <c r="AE900" s="276"/>
      <c r="AF900" s="276"/>
      <c r="AG900" s="276"/>
      <c r="AH900" s="276"/>
      <c r="AI900" s="297"/>
      <c r="AJ900" s="297"/>
      <c r="AK900" s="297"/>
      <c r="AL900" s="297"/>
      <c r="AM900" s="297"/>
      <c r="AN900" s="297"/>
      <c r="AO900" s="297"/>
      <c r="AP900" s="297"/>
      <c r="AQ900" s="297"/>
      <c r="AR900" s="297"/>
      <c r="BD900" s="297"/>
      <c r="BE900" s="297"/>
      <c r="BF900" s="297"/>
      <c r="BH900" s="297"/>
      <c r="BI900" s="297"/>
      <c r="BJ900" s="297"/>
      <c r="BK900" s="297"/>
      <c r="BL900" s="297"/>
      <c r="BM900" s="297"/>
      <c r="BN900" s="297"/>
      <c r="BO900" s="297"/>
      <c r="BP900" s="297"/>
      <c r="BR900" s="297"/>
      <c r="BS900" s="297"/>
      <c r="BT900" s="297"/>
      <c r="BU900" s="297"/>
      <c r="BV900" s="297"/>
      <c r="BW900" s="297"/>
      <c r="BX900" s="297"/>
      <c r="DK900" s="278"/>
      <c r="DL900" s="278"/>
      <c r="DM900" s="278"/>
      <c r="DN900" s="278"/>
      <c r="DO900" s="278"/>
      <c r="DP900" s="278"/>
      <c r="DQ900" s="278"/>
      <c r="DR900" s="278"/>
      <c r="DS900" s="278"/>
    </row>
    <row r="901" ht="15.75" customHeight="1"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  <c r="AB901" s="276"/>
      <c r="AC901" s="276"/>
      <c r="AD901" s="276"/>
      <c r="AE901" s="276"/>
      <c r="AF901" s="276"/>
      <c r="AG901" s="276"/>
      <c r="AH901" s="276"/>
      <c r="AI901" s="297"/>
      <c r="AJ901" s="297"/>
      <c r="AK901" s="297"/>
      <c r="AL901" s="297"/>
      <c r="AM901" s="297"/>
      <c r="AN901" s="297"/>
      <c r="AO901" s="297"/>
      <c r="AP901" s="297"/>
      <c r="AQ901" s="297"/>
      <c r="AR901" s="297"/>
      <c r="BD901" s="297"/>
      <c r="BE901" s="297"/>
      <c r="BF901" s="297"/>
      <c r="BH901" s="297"/>
      <c r="BI901" s="297"/>
      <c r="BJ901" s="297"/>
      <c r="BK901" s="297"/>
      <c r="BL901" s="297"/>
      <c r="BM901" s="297"/>
      <c r="BN901" s="297"/>
      <c r="BO901" s="297"/>
      <c r="BP901" s="297"/>
      <c r="BR901" s="297"/>
      <c r="BS901" s="297"/>
      <c r="BT901" s="297"/>
      <c r="BU901" s="297"/>
      <c r="BV901" s="297"/>
      <c r="BW901" s="297"/>
      <c r="BX901" s="297"/>
      <c r="DK901" s="278"/>
      <c r="DL901" s="278"/>
      <c r="DM901" s="278"/>
      <c r="DN901" s="278"/>
      <c r="DO901" s="278"/>
      <c r="DP901" s="278"/>
      <c r="DQ901" s="278"/>
      <c r="DR901" s="278"/>
      <c r="DS901" s="278"/>
    </row>
    <row r="902" ht="15.75" customHeight="1"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  <c r="AB902" s="276"/>
      <c r="AC902" s="276"/>
      <c r="AD902" s="276"/>
      <c r="AE902" s="276"/>
      <c r="AF902" s="276"/>
      <c r="AG902" s="276"/>
      <c r="AH902" s="276"/>
      <c r="AI902" s="297"/>
      <c r="AJ902" s="297"/>
      <c r="AK902" s="297"/>
      <c r="AL902" s="297"/>
      <c r="AM902" s="297"/>
      <c r="AN902" s="297"/>
      <c r="AO902" s="297"/>
      <c r="AP902" s="297"/>
      <c r="AQ902" s="297"/>
      <c r="AR902" s="297"/>
      <c r="BD902" s="297"/>
      <c r="BE902" s="297"/>
      <c r="BF902" s="297"/>
      <c r="BH902" s="297"/>
      <c r="BI902" s="297"/>
      <c r="BJ902" s="297"/>
      <c r="BK902" s="297"/>
      <c r="BL902" s="297"/>
      <c r="BM902" s="297"/>
      <c r="BN902" s="297"/>
      <c r="BO902" s="297"/>
      <c r="BP902" s="297"/>
      <c r="BR902" s="297"/>
      <c r="BS902" s="297"/>
      <c r="BT902" s="297"/>
      <c r="BU902" s="297"/>
      <c r="BV902" s="297"/>
      <c r="BW902" s="297"/>
      <c r="BX902" s="297"/>
      <c r="DK902" s="278"/>
      <c r="DL902" s="278"/>
      <c r="DM902" s="278"/>
      <c r="DN902" s="278"/>
      <c r="DO902" s="278"/>
      <c r="DP902" s="278"/>
      <c r="DQ902" s="278"/>
      <c r="DR902" s="278"/>
      <c r="DS902" s="278"/>
    </row>
    <row r="903" ht="15.75" customHeight="1"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  <c r="AB903" s="276"/>
      <c r="AC903" s="276"/>
      <c r="AD903" s="276"/>
      <c r="AE903" s="276"/>
      <c r="AF903" s="276"/>
      <c r="AG903" s="276"/>
      <c r="AH903" s="276"/>
      <c r="AI903" s="297"/>
      <c r="AJ903" s="297"/>
      <c r="AK903" s="297"/>
      <c r="AL903" s="297"/>
      <c r="AM903" s="297"/>
      <c r="AN903" s="297"/>
      <c r="AO903" s="297"/>
      <c r="AP903" s="297"/>
      <c r="AQ903" s="297"/>
      <c r="AR903" s="297"/>
      <c r="BD903" s="297"/>
      <c r="BE903" s="297"/>
      <c r="BF903" s="297"/>
      <c r="BH903" s="297"/>
      <c r="BI903" s="297"/>
      <c r="BJ903" s="297"/>
      <c r="BK903" s="297"/>
      <c r="BL903" s="297"/>
      <c r="BM903" s="297"/>
      <c r="BN903" s="297"/>
      <c r="BO903" s="297"/>
      <c r="BP903" s="297"/>
      <c r="BR903" s="297"/>
      <c r="BS903" s="297"/>
      <c r="BT903" s="297"/>
      <c r="BU903" s="297"/>
      <c r="BV903" s="297"/>
      <c r="BW903" s="297"/>
      <c r="BX903" s="297"/>
      <c r="DK903" s="278"/>
      <c r="DL903" s="278"/>
      <c r="DM903" s="278"/>
      <c r="DN903" s="278"/>
      <c r="DO903" s="278"/>
      <c r="DP903" s="278"/>
      <c r="DQ903" s="278"/>
      <c r="DR903" s="278"/>
      <c r="DS903" s="278"/>
    </row>
    <row r="904" ht="15.75" customHeight="1"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  <c r="AB904" s="276"/>
      <c r="AC904" s="276"/>
      <c r="AD904" s="276"/>
      <c r="AE904" s="276"/>
      <c r="AF904" s="276"/>
      <c r="AG904" s="276"/>
      <c r="AH904" s="276"/>
      <c r="AI904" s="297"/>
      <c r="AJ904" s="297"/>
      <c r="AK904" s="297"/>
      <c r="AL904" s="297"/>
      <c r="AM904" s="297"/>
      <c r="AN904" s="297"/>
      <c r="AO904" s="297"/>
      <c r="AP904" s="297"/>
      <c r="AQ904" s="297"/>
      <c r="AR904" s="297"/>
      <c r="BD904" s="297"/>
      <c r="BE904" s="297"/>
      <c r="BF904" s="297"/>
      <c r="BH904" s="297"/>
      <c r="BI904" s="297"/>
      <c r="BJ904" s="297"/>
      <c r="BK904" s="297"/>
      <c r="BL904" s="297"/>
      <c r="BM904" s="297"/>
      <c r="BN904" s="297"/>
      <c r="BO904" s="297"/>
      <c r="BP904" s="297"/>
      <c r="BR904" s="297"/>
      <c r="BS904" s="297"/>
      <c r="BT904" s="297"/>
      <c r="BU904" s="297"/>
      <c r="BV904" s="297"/>
      <c r="BW904" s="297"/>
      <c r="BX904" s="297"/>
      <c r="DK904" s="278"/>
      <c r="DL904" s="278"/>
      <c r="DM904" s="278"/>
      <c r="DN904" s="278"/>
      <c r="DO904" s="278"/>
      <c r="DP904" s="278"/>
      <c r="DQ904" s="278"/>
      <c r="DR904" s="278"/>
      <c r="DS904" s="278"/>
    </row>
    <row r="905" ht="15.75" customHeight="1"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97"/>
      <c r="AJ905" s="297"/>
      <c r="AK905" s="297"/>
      <c r="AL905" s="297"/>
      <c r="AM905" s="297"/>
      <c r="AN905" s="297"/>
      <c r="AO905" s="297"/>
      <c r="AP905" s="297"/>
      <c r="AQ905" s="297"/>
      <c r="AR905" s="297"/>
      <c r="BD905" s="297"/>
      <c r="BE905" s="297"/>
      <c r="BF905" s="297"/>
      <c r="BH905" s="297"/>
      <c r="BI905" s="297"/>
      <c r="BJ905" s="297"/>
      <c r="BK905" s="297"/>
      <c r="BL905" s="297"/>
      <c r="BM905" s="297"/>
      <c r="BN905" s="297"/>
      <c r="BO905" s="297"/>
      <c r="BP905" s="297"/>
      <c r="BR905" s="297"/>
      <c r="BS905" s="297"/>
      <c r="BT905" s="297"/>
      <c r="BU905" s="297"/>
      <c r="BV905" s="297"/>
      <c r="BW905" s="297"/>
      <c r="BX905" s="297"/>
      <c r="DK905" s="278"/>
      <c r="DL905" s="278"/>
      <c r="DM905" s="278"/>
      <c r="DN905" s="278"/>
      <c r="DO905" s="278"/>
      <c r="DP905" s="278"/>
      <c r="DQ905" s="278"/>
      <c r="DR905" s="278"/>
      <c r="DS905" s="278"/>
    </row>
    <row r="906" ht="15.75" customHeight="1"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  <c r="AB906" s="276"/>
      <c r="AC906" s="276"/>
      <c r="AD906" s="276"/>
      <c r="AE906" s="276"/>
      <c r="AF906" s="276"/>
      <c r="AG906" s="276"/>
      <c r="AH906" s="276"/>
      <c r="AI906" s="297"/>
      <c r="AJ906" s="297"/>
      <c r="AK906" s="297"/>
      <c r="AL906" s="297"/>
      <c r="AM906" s="297"/>
      <c r="AN906" s="297"/>
      <c r="AO906" s="297"/>
      <c r="AP906" s="297"/>
      <c r="AQ906" s="297"/>
      <c r="AR906" s="297"/>
      <c r="BD906" s="297"/>
      <c r="BE906" s="297"/>
      <c r="BF906" s="297"/>
      <c r="BH906" s="297"/>
      <c r="BI906" s="297"/>
      <c r="BJ906" s="297"/>
      <c r="BK906" s="297"/>
      <c r="BL906" s="297"/>
      <c r="BM906" s="297"/>
      <c r="BN906" s="297"/>
      <c r="BO906" s="297"/>
      <c r="BP906" s="297"/>
      <c r="BR906" s="297"/>
      <c r="BS906" s="297"/>
      <c r="BT906" s="297"/>
      <c r="BU906" s="297"/>
      <c r="BV906" s="297"/>
      <c r="BW906" s="297"/>
      <c r="BX906" s="297"/>
      <c r="DK906" s="278"/>
      <c r="DL906" s="278"/>
      <c r="DM906" s="278"/>
      <c r="DN906" s="278"/>
      <c r="DO906" s="278"/>
      <c r="DP906" s="278"/>
      <c r="DQ906" s="278"/>
      <c r="DR906" s="278"/>
      <c r="DS906" s="278"/>
    </row>
    <row r="907" ht="15.75" customHeight="1"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  <c r="AB907" s="276"/>
      <c r="AC907" s="276"/>
      <c r="AD907" s="276"/>
      <c r="AE907" s="276"/>
      <c r="AF907" s="276"/>
      <c r="AG907" s="276"/>
      <c r="AH907" s="276"/>
      <c r="AI907" s="297"/>
      <c r="AJ907" s="297"/>
      <c r="AK907" s="297"/>
      <c r="AL907" s="297"/>
      <c r="AM907" s="297"/>
      <c r="AN907" s="297"/>
      <c r="AO907" s="297"/>
      <c r="AP907" s="297"/>
      <c r="AQ907" s="297"/>
      <c r="AR907" s="297"/>
      <c r="BD907" s="297"/>
      <c r="BE907" s="297"/>
      <c r="BF907" s="297"/>
      <c r="BH907" s="297"/>
      <c r="BI907" s="297"/>
      <c r="BJ907" s="297"/>
      <c r="BK907" s="297"/>
      <c r="BL907" s="297"/>
      <c r="BM907" s="297"/>
      <c r="BN907" s="297"/>
      <c r="BO907" s="297"/>
      <c r="BP907" s="297"/>
      <c r="BR907" s="297"/>
      <c r="BS907" s="297"/>
      <c r="BT907" s="297"/>
      <c r="BU907" s="297"/>
      <c r="BV907" s="297"/>
      <c r="BW907" s="297"/>
      <c r="BX907" s="297"/>
      <c r="DK907" s="278"/>
      <c r="DL907" s="278"/>
      <c r="DM907" s="278"/>
      <c r="DN907" s="278"/>
      <c r="DO907" s="278"/>
      <c r="DP907" s="278"/>
      <c r="DQ907" s="278"/>
      <c r="DR907" s="278"/>
      <c r="DS907" s="278"/>
    </row>
    <row r="908" ht="15.75" customHeight="1"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  <c r="AB908" s="276"/>
      <c r="AC908" s="276"/>
      <c r="AD908" s="276"/>
      <c r="AE908" s="276"/>
      <c r="AF908" s="276"/>
      <c r="AG908" s="276"/>
      <c r="AH908" s="276"/>
      <c r="AI908" s="297"/>
      <c r="AJ908" s="297"/>
      <c r="AK908" s="297"/>
      <c r="AL908" s="297"/>
      <c r="AM908" s="297"/>
      <c r="AN908" s="297"/>
      <c r="AO908" s="297"/>
      <c r="AP908" s="297"/>
      <c r="AQ908" s="297"/>
      <c r="AR908" s="297"/>
      <c r="BD908" s="297"/>
      <c r="BE908" s="297"/>
      <c r="BF908" s="297"/>
      <c r="BH908" s="297"/>
      <c r="BI908" s="297"/>
      <c r="BJ908" s="297"/>
      <c r="BK908" s="297"/>
      <c r="BL908" s="297"/>
      <c r="BM908" s="297"/>
      <c r="BN908" s="297"/>
      <c r="BO908" s="297"/>
      <c r="BP908" s="297"/>
      <c r="BR908" s="297"/>
      <c r="BS908" s="297"/>
      <c r="BT908" s="297"/>
      <c r="BU908" s="297"/>
      <c r="BV908" s="297"/>
      <c r="BW908" s="297"/>
      <c r="BX908" s="297"/>
      <c r="DK908" s="278"/>
      <c r="DL908" s="278"/>
      <c r="DM908" s="278"/>
      <c r="DN908" s="278"/>
      <c r="DO908" s="278"/>
      <c r="DP908" s="278"/>
      <c r="DQ908" s="278"/>
      <c r="DR908" s="278"/>
      <c r="DS908" s="278"/>
    </row>
    <row r="909" ht="15.75" customHeight="1"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  <c r="AB909" s="276"/>
      <c r="AC909" s="276"/>
      <c r="AD909" s="276"/>
      <c r="AE909" s="276"/>
      <c r="AF909" s="276"/>
      <c r="AG909" s="276"/>
      <c r="AH909" s="276"/>
      <c r="AI909" s="297"/>
      <c r="AJ909" s="297"/>
      <c r="AK909" s="297"/>
      <c r="AL909" s="297"/>
      <c r="AM909" s="297"/>
      <c r="AN909" s="297"/>
      <c r="AO909" s="297"/>
      <c r="AP909" s="297"/>
      <c r="AQ909" s="297"/>
      <c r="AR909" s="297"/>
      <c r="BD909" s="297"/>
      <c r="BE909" s="297"/>
      <c r="BF909" s="297"/>
      <c r="BH909" s="297"/>
      <c r="BI909" s="297"/>
      <c r="BJ909" s="297"/>
      <c r="BK909" s="297"/>
      <c r="BL909" s="297"/>
      <c r="BM909" s="297"/>
      <c r="BN909" s="297"/>
      <c r="BO909" s="297"/>
      <c r="BP909" s="297"/>
      <c r="BR909" s="297"/>
      <c r="BS909" s="297"/>
      <c r="BT909" s="297"/>
      <c r="BU909" s="297"/>
      <c r="BV909" s="297"/>
      <c r="BW909" s="297"/>
      <c r="BX909" s="297"/>
      <c r="DK909" s="278"/>
      <c r="DL909" s="278"/>
      <c r="DM909" s="278"/>
      <c r="DN909" s="278"/>
      <c r="DO909" s="278"/>
      <c r="DP909" s="278"/>
      <c r="DQ909" s="278"/>
      <c r="DR909" s="278"/>
      <c r="DS909" s="278"/>
    </row>
    <row r="910" ht="15.75" customHeight="1"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  <c r="AB910" s="276"/>
      <c r="AC910" s="276"/>
      <c r="AD910" s="276"/>
      <c r="AE910" s="276"/>
      <c r="AF910" s="276"/>
      <c r="AG910" s="276"/>
      <c r="AH910" s="276"/>
      <c r="AI910" s="297"/>
      <c r="AJ910" s="297"/>
      <c r="AK910" s="297"/>
      <c r="AL910" s="297"/>
      <c r="AM910" s="297"/>
      <c r="AN910" s="297"/>
      <c r="AO910" s="297"/>
      <c r="AP910" s="297"/>
      <c r="AQ910" s="297"/>
      <c r="AR910" s="297"/>
      <c r="BD910" s="297"/>
      <c r="BE910" s="297"/>
      <c r="BF910" s="297"/>
      <c r="BH910" s="297"/>
      <c r="BI910" s="297"/>
      <c r="BJ910" s="297"/>
      <c r="BK910" s="297"/>
      <c r="BL910" s="297"/>
      <c r="BM910" s="297"/>
      <c r="BN910" s="297"/>
      <c r="BO910" s="297"/>
      <c r="BP910" s="297"/>
      <c r="BR910" s="297"/>
      <c r="BS910" s="297"/>
      <c r="BT910" s="297"/>
      <c r="BU910" s="297"/>
      <c r="BV910" s="297"/>
      <c r="BW910" s="297"/>
      <c r="BX910" s="297"/>
      <c r="DK910" s="278"/>
      <c r="DL910" s="278"/>
      <c r="DM910" s="278"/>
      <c r="DN910" s="278"/>
      <c r="DO910" s="278"/>
      <c r="DP910" s="278"/>
      <c r="DQ910" s="278"/>
      <c r="DR910" s="278"/>
      <c r="DS910" s="278"/>
    </row>
    <row r="911" ht="15.75" customHeight="1"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  <c r="AB911" s="276"/>
      <c r="AC911" s="276"/>
      <c r="AD911" s="276"/>
      <c r="AE911" s="276"/>
      <c r="AF911" s="276"/>
      <c r="AG911" s="276"/>
      <c r="AH911" s="276"/>
      <c r="AI911" s="297"/>
      <c r="AJ911" s="297"/>
      <c r="AK911" s="297"/>
      <c r="AL911" s="297"/>
      <c r="AM911" s="297"/>
      <c r="AN911" s="297"/>
      <c r="AO911" s="297"/>
      <c r="AP911" s="297"/>
      <c r="AQ911" s="297"/>
      <c r="AR911" s="297"/>
      <c r="BD911" s="297"/>
      <c r="BE911" s="297"/>
      <c r="BF911" s="297"/>
      <c r="BH911" s="297"/>
      <c r="BI911" s="297"/>
      <c r="BJ911" s="297"/>
      <c r="BK911" s="297"/>
      <c r="BL911" s="297"/>
      <c r="BM911" s="297"/>
      <c r="BN911" s="297"/>
      <c r="BO911" s="297"/>
      <c r="BP911" s="297"/>
      <c r="BR911" s="297"/>
      <c r="BS911" s="297"/>
      <c r="BT911" s="297"/>
      <c r="BU911" s="297"/>
      <c r="BV911" s="297"/>
      <c r="BW911" s="297"/>
      <c r="BX911" s="297"/>
      <c r="DK911" s="278"/>
      <c r="DL911" s="278"/>
      <c r="DM911" s="278"/>
      <c r="DN911" s="278"/>
      <c r="DO911" s="278"/>
      <c r="DP911" s="278"/>
      <c r="DQ911" s="278"/>
      <c r="DR911" s="278"/>
      <c r="DS911" s="278"/>
    </row>
    <row r="912" ht="15.75" customHeight="1"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  <c r="AB912" s="276"/>
      <c r="AC912" s="276"/>
      <c r="AD912" s="276"/>
      <c r="AE912" s="276"/>
      <c r="AF912" s="276"/>
      <c r="AG912" s="276"/>
      <c r="AH912" s="276"/>
      <c r="AI912" s="297"/>
      <c r="AJ912" s="297"/>
      <c r="AK912" s="297"/>
      <c r="AL912" s="297"/>
      <c r="AM912" s="297"/>
      <c r="AN912" s="297"/>
      <c r="AO912" s="297"/>
      <c r="AP912" s="297"/>
      <c r="AQ912" s="297"/>
      <c r="AR912" s="297"/>
      <c r="BD912" s="297"/>
      <c r="BE912" s="297"/>
      <c r="BF912" s="297"/>
      <c r="BH912" s="297"/>
      <c r="BI912" s="297"/>
      <c r="BJ912" s="297"/>
      <c r="BK912" s="297"/>
      <c r="BL912" s="297"/>
      <c r="BM912" s="297"/>
      <c r="BN912" s="297"/>
      <c r="BO912" s="297"/>
      <c r="BP912" s="297"/>
      <c r="BR912" s="297"/>
      <c r="BS912" s="297"/>
      <c r="BT912" s="297"/>
      <c r="BU912" s="297"/>
      <c r="BV912" s="297"/>
      <c r="BW912" s="297"/>
      <c r="BX912" s="297"/>
      <c r="DK912" s="278"/>
      <c r="DL912" s="278"/>
      <c r="DM912" s="278"/>
      <c r="DN912" s="278"/>
      <c r="DO912" s="278"/>
      <c r="DP912" s="278"/>
      <c r="DQ912" s="278"/>
      <c r="DR912" s="278"/>
      <c r="DS912" s="278"/>
    </row>
    <row r="913" ht="15.75" customHeight="1"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  <c r="AB913" s="276"/>
      <c r="AC913" s="276"/>
      <c r="AD913" s="276"/>
      <c r="AE913" s="276"/>
      <c r="AF913" s="276"/>
      <c r="AG913" s="276"/>
      <c r="AH913" s="276"/>
      <c r="AI913" s="297"/>
      <c r="AJ913" s="297"/>
      <c r="AK913" s="297"/>
      <c r="AL913" s="297"/>
      <c r="AM913" s="297"/>
      <c r="AN913" s="297"/>
      <c r="AO913" s="297"/>
      <c r="AP913" s="297"/>
      <c r="AQ913" s="297"/>
      <c r="AR913" s="297"/>
      <c r="BD913" s="297"/>
      <c r="BE913" s="297"/>
      <c r="BF913" s="297"/>
      <c r="BH913" s="297"/>
      <c r="BI913" s="297"/>
      <c r="BJ913" s="297"/>
      <c r="BK913" s="297"/>
      <c r="BL913" s="297"/>
      <c r="BM913" s="297"/>
      <c r="BN913" s="297"/>
      <c r="BO913" s="297"/>
      <c r="BP913" s="297"/>
      <c r="BR913" s="297"/>
      <c r="BS913" s="297"/>
      <c r="BT913" s="297"/>
      <c r="BU913" s="297"/>
      <c r="BV913" s="297"/>
      <c r="BW913" s="297"/>
      <c r="BX913" s="297"/>
      <c r="DK913" s="278"/>
      <c r="DL913" s="278"/>
      <c r="DM913" s="278"/>
      <c r="DN913" s="278"/>
      <c r="DO913" s="278"/>
      <c r="DP913" s="278"/>
      <c r="DQ913" s="278"/>
      <c r="DR913" s="278"/>
      <c r="DS913" s="278"/>
    </row>
    <row r="914" ht="15.75" customHeight="1"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  <c r="AB914" s="276"/>
      <c r="AC914" s="276"/>
      <c r="AD914" s="276"/>
      <c r="AE914" s="276"/>
      <c r="AF914" s="276"/>
      <c r="AG914" s="276"/>
      <c r="AH914" s="276"/>
      <c r="AI914" s="297"/>
      <c r="AJ914" s="297"/>
      <c r="AK914" s="297"/>
      <c r="AL914" s="297"/>
      <c r="AM914" s="297"/>
      <c r="AN914" s="297"/>
      <c r="AO914" s="297"/>
      <c r="AP914" s="297"/>
      <c r="AQ914" s="297"/>
      <c r="AR914" s="297"/>
      <c r="BD914" s="297"/>
      <c r="BE914" s="297"/>
      <c r="BF914" s="297"/>
      <c r="BH914" s="297"/>
      <c r="BI914" s="297"/>
      <c r="BJ914" s="297"/>
      <c r="BK914" s="297"/>
      <c r="BL914" s="297"/>
      <c r="BM914" s="297"/>
      <c r="BN914" s="297"/>
      <c r="BO914" s="297"/>
      <c r="BP914" s="297"/>
      <c r="BR914" s="297"/>
      <c r="BS914" s="297"/>
      <c r="BT914" s="297"/>
      <c r="BU914" s="297"/>
      <c r="BV914" s="297"/>
      <c r="BW914" s="297"/>
      <c r="BX914" s="297"/>
      <c r="DK914" s="278"/>
      <c r="DL914" s="278"/>
      <c r="DM914" s="278"/>
      <c r="DN914" s="278"/>
      <c r="DO914" s="278"/>
      <c r="DP914" s="278"/>
      <c r="DQ914" s="278"/>
      <c r="DR914" s="278"/>
      <c r="DS914" s="278"/>
    </row>
    <row r="915" ht="15.75" customHeight="1"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  <c r="AB915" s="276"/>
      <c r="AC915" s="276"/>
      <c r="AD915" s="276"/>
      <c r="AE915" s="276"/>
      <c r="AF915" s="276"/>
      <c r="AG915" s="276"/>
      <c r="AH915" s="276"/>
      <c r="AI915" s="297"/>
      <c r="AJ915" s="297"/>
      <c r="AK915" s="297"/>
      <c r="AL915" s="297"/>
      <c r="AM915" s="297"/>
      <c r="AN915" s="297"/>
      <c r="AO915" s="297"/>
      <c r="AP915" s="297"/>
      <c r="AQ915" s="297"/>
      <c r="AR915" s="297"/>
      <c r="BD915" s="297"/>
      <c r="BE915" s="297"/>
      <c r="BF915" s="297"/>
      <c r="BH915" s="297"/>
      <c r="BI915" s="297"/>
      <c r="BJ915" s="297"/>
      <c r="BK915" s="297"/>
      <c r="BL915" s="297"/>
      <c r="BM915" s="297"/>
      <c r="BN915" s="297"/>
      <c r="BO915" s="297"/>
      <c r="BP915" s="297"/>
      <c r="BR915" s="297"/>
      <c r="BS915" s="297"/>
      <c r="BT915" s="297"/>
      <c r="BU915" s="297"/>
      <c r="BV915" s="297"/>
      <c r="BW915" s="297"/>
      <c r="BX915" s="297"/>
      <c r="DK915" s="278"/>
      <c r="DL915" s="278"/>
      <c r="DM915" s="278"/>
      <c r="DN915" s="278"/>
      <c r="DO915" s="278"/>
      <c r="DP915" s="278"/>
      <c r="DQ915" s="278"/>
      <c r="DR915" s="278"/>
      <c r="DS915" s="278"/>
    </row>
    <row r="916" ht="15.75" customHeight="1"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  <c r="AB916" s="276"/>
      <c r="AC916" s="276"/>
      <c r="AD916" s="276"/>
      <c r="AE916" s="276"/>
      <c r="AF916" s="276"/>
      <c r="AG916" s="276"/>
      <c r="AH916" s="276"/>
      <c r="AI916" s="297"/>
      <c r="AJ916" s="297"/>
      <c r="AK916" s="297"/>
      <c r="AL916" s="297"/>
      <c r="AM916" s="297"/>
      <c r="AN916" s="297"/>
      <c r="AO916" s="297"/>
      <c r="AP916" s="297"/>
      <c r="AQ916" s="297"/>
      <c r="AR916" s="297"/>
      <c r="BD916" s="297"/>
      <c r="BE916" s="297"/>
      <c r="BF916" s="297"/>
      <c r="BH916" s="297"/>
      <c r="BI916" s="297"/>
      <c r="BJ916" s="297"/>
      <c r="BK916" s="297"/>
      <c r="BL916" s="297"/>
      <c r="BM916" s="297"/>
      <c r="BN916" s="297"/>
      <c r="BO916" s="297"/>
      <c r="BP916" s="297"/>
      <c r="BR916" s="297"/>
      <c r="BS916" s="297"/>
      <c r="BT916" s="297"/>
      <c r="BU916" s="297"/>
      <c r="BV916" s="297"/>
      <c r="BW916" s="297"/>
      <c r="BX916" s="297"/>
      <c r="DK916" s="278"/>
      <c r="DL916" s="278"/>
      <c r="DM916" s="278"/>
      <c r="DN916" s="278"/>
      <c r="DO916" s="278"/>
      <c r="DP916" s="278"/>
      <c r="DQ916" s="278"/>
      <c r="DR916" s="278"/>
      <c r="DS916" s="278"/>
    </row>
    <row r="917" ht="15.75" customHeight="1"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  <c r="AB917" s="276"/>
      <c r="AC917" s="276"/>
      <c r="AD917" s="276"/>
      <c r="AE917" s="276"/>
      <c r="AF917" s="276"/>
      <c r="AG917" s="276"/>
      <c r="AH917" s="276"/>
      <c r="AI917" s="297"/>
      <c r="AJ917" s="297"/>
      <c r="AK917" s="297"/>
      <c r="AL917" s="297"/>
      <c r="AM917" s="297"/>
      <c r="AN917" s="297"/>
      <c r="AO917" s="297"/>
      <c r="AP917" s="297"/>
      <c r="AQ917" s="297"/>
      <c r="AR917" s="297"/>
      <c r="BD917" s="297"/>
      <c r="BE917" s="297"/>
      <c r="BF917" s="297"/>
      <c r="BH917" s="297"/>
      <c r="BI917" s="297"/>
      <c r="BJ917" s="297"/>
      <c r="BK917" s="297"/>
      <c r="BL917" s="297"/>
      <c r="BM917" s="297"/>
      <c r="BN917" s="297"/>
      <c r="BO917" s="297"/>
      <c r="BP917" s="297"/>
      <c r="BR917" s="297"/>
      <c r="BS917" s="297"/>
      <c r="BT917" s="297"/>
      <c r="BU917" s="297"/>
      <c r="BV917" s="297"/>
      <c r="BW917" s="297"/>
      <c r="BX917" s="297"/>
      <c r="DK917" s="278"/>
      <c r="DL917" s="278"/>
      <c r="DM917" s="278"/>
      <c r="DN917" s="278"/>
      <c r="DO917" s="278"/>
      <c r="DP917" s="278"/>
      <c r="DQ917" s="278"/>
      <c r="DR917" s="278"/>
      <c r="DS917" s="278"/>
    </row>
    <row r="918" ht="15.75" customHeight="1"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  <c r="AB918" s="276"/>
      <c r="AC918" s="276"/>
      <c r="AD918" s="276"/>
      <c r="AE918" s="276"/>
      <c r="AF918" s="276"/>
      <c r="AG918" s="276"/>
      <c r="AH918" s="276"/>
      <c r="AI918" s="297"/>
      <c r="AJ918" s="297"/>
      <c r="AK918" s="297"/>
      <c r="AL918" s="297"/>
      <c r="AM918" s="297"/>
      <c r="AN918" s="297"/>
      <c r="AO918" s="297"/>
      <c r="AP918" s="297"/>
      <c r="AQ918" s="297"/>
      <c r="AR918" s="297"/>
      <c r="BD918" s="297"/>
      <c r="BE918" s="297"/>
      <c r="BF918" s="297"/>
      <c r="BH918" s="297"/>
      <c r="BI918" s="297"/>
      <c r="BJ918" s="297"/>
      <c r="BK918" s="297"/>
      <c r="BL918" s="297"/>
      <c r="BM918" s="297"/>
      <c r="BN918" s="297"/>
      <c r="BO918" s="297"/>
      <c r="BP918" s="297"/>
      <c r="BR918" s="297"/>
      <c r="BS918" s="297"/>
      <c r="BT918" s="297"/>
      <c r="BU918" s="297"/>
      <c r="BV918" s="297"/>
      <c r="BW918" s="297"/>
      <c r="BX918" s="297"/>
      <c r="DK918" s="278"/>
      <c r="DL918" s="278"/>
      <c r="DM918" s="278"/>
      <c r="DN918" s="278"/>
      <c r="DO918" s="278"/>
      <c r="DP918" s="278"/>
      <c r="DQ918" s="278"/>
      <c r="DR918" s="278"/>
      <c r="DS918" s="278"/>
    </row>
    <row r="919" ht="15.75" customHeight="1"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  <c r="AB919" s="276"/>
      <c r="AC919" s="276"/>
      <c r="AD919" s="276"/>
      <c r="AE919" s="276"/>
      <c r="AF919" s="276"/>
      <c r="AG919" s="276"/>
      <c r="AH919" s="276"/>
      <c r="AI919" s="297"/>
      <c r="AJ919" s="297"/>
      <c r="AK919" s="297"/>
      <c r="AL919" s="297"/>
      <c r="AM919" s="297"/>
      <c r="AN919" s="297"/>
      <c r="AO919" s="297"/>
      <c r="AP919" s="297"/>
      <c r="AQ919" s="297"/>
      <c r="AR919" s="297"/>
      <c r="BD919" s="297"/>
      <c r="BE919" s="297"/>
      <c r="BF919" s="297"/>
      <c r="BH919" s="297"/>
      <c r="BI919" s="297"/>
      <c r="BJ919" s="297"/>
      <c r="BK919" s="297"/>
      <c r="BL919" s="297"/>
      <c r="BM919" s="297"/>
      <c r="BN919" s="297"/>
      <c r="BO919" s="297"/>
      <c r="BP919" s="297"/>
      <c r="BR919" s="297"/>
      <c r="BS919" s="297"/>
      <c r="BT919" s="297"/>
      <c r="BU919" s="297"/>
      <c r="BV919" s="297"/>
      <c r="BW919" s="297"/>
      <c r="BX919" s="297"/>
      <c r="DK919" s="278"/>
      <c r="DL919" s="278"/>
      <c r="DM919" s="278"/>
      <c r="DN919" s="278"/>
      <c r="DO919" s="278"/>
      <c r="DP919" s="278"/>
      <c r="DQ919" s="278"/>
      <c r="DR919" s="278"/>
      <c r="DS919" s="278"/>
    </row>
    <row r="920" ht="15.75" customHeight="1"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  <c r="AB920" s="276"/>
      <c r="AC920" s="276"/>
      <c r="AD920" s="276"/>
      <c r="AE920" s="276"/>
      <c r="AF920" s="276"/>
      <c r="AG920" s="276"/>
      <c r="AH920" s="276"/>
      <c r="AI920" s="297"/>
      <c r="AJ920" s="297"/>
      <c r="AK920" s="297"/>
      <c r="AL920" s="297"/>
      <c r="AM920" s="297"/>
      <c r="AN920" s="297"/>
      <c r="AO920" s="297"/>
      <c r="AP920" s="297"/>
      <c r="AQ920" s="297"/>
      <c r="AR920" s="297"/>
      <c r="BD920" s="297"/>
      <c r="BE920" s="297"/>
      <c r="BF920" s="297"/>
      <c r="BH920" s="297"/>
      <c r="BI920" s="297"/>
      <c r="BJ920" s="297"/>
      <c r="BK920" s="297"/>
      <c r="BL920" s="297"/>
      <c r="BM920" s="297"/>
      <c r="BN920" s="297"/>
      <c r="BO920" s="297"/>
      <c r="BP920" s="297"/>
      <c r="BR920" s="297"/>
      <c r="BS920" s="297"/>
      <c r="BT920" s="297"/>
      <c r="BU920" s="297"/>
      <c r="BV920" s="297"/>
      <c r="BW920" s="297"/>
      <c r="BX920" s="297"/>
      <c r="DK920" s="278"/>
      <c r="DL920" s="278"/>
      <c r="DM920" s="278"/>
      <c r="DN920" s="278"/>
      <c r="DO920" s="278"/>
      <c r="DP920" s="278"/>
      <c r="DQ920" s="278"/>
      <c r="DR920" s="278"/>
      <c r="DS920" s="278"/>
    </row>
    <row r="921" ht="15.75" customHeight="1"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  <c r="AB921" s="276"/>
      <c r="AC921" s="276"/>
      <c r="AD921" s="276"/>
      <c r="AE921" s="276"/>
      <c r="AF921" s="276"/>
      <c r="AG921" s="276"/>
      <c r="AH921" s="276"/>
      <c r="AI921" s="297"/>
      <c r="AJ921" s="297"/>
      <c r="AK921" s="297"/>
      <c r="AL921" s="297"/>
      <c r="AM921" s="297"/>
      <c r="AN921" s="297"/>
      <c r="AO921" s="297"/>
      <c r="AP921" s="297"/>
      <c r="AQ921" s="297"/>
      <c r="AR921" s="297"/>
      <c r="BD921" s="297"/>
      <c r="BE921" s="297"/>
      <c r="BF921" s="297"/>
      <c r="BH921" s="297"/>
      <c r="BI921" s="297"/>
      <c r="BJ921" s="297"/>
      <c r="BK921" s="297"/>
      <c r="BL921" s="297"/>
      <c r="BM921" s="297"/>
      <c r="BN921" s="297"/>
      <c r="BO921" s="297"/>
      <c r="BP921" s="297"/>
      <c r="BR921" s="297"/>
      <c r="BS921" s="297"/>
      <c r="BT921" s="297"/>
      <c r="BU921" s="297"/>
      <c r="BV921" s="297"/>
      <c r="BW921" s="297"/>
      <c r="BX921" s="297"/>
      <c r="DK921" s="278"/>
      <c r="DL921" s="278"/>
      <c r="DM921" s="278"/>
      <c r="DN921" s="278"/>
      <c r="DO921" s="278"/>
      <c r="DP921" s="278"/>
      <c r="DQ921" s="278"/>
      <c r="DR921" s="278"/>
      <c r="DS921" s="278"/>
    </row>
    <row r="922" ht="15.75" customHeight="1"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  <c r="AB922" s="276"/>
      <c r="AC922" s="276"/>
      <c r="AD922" s="276"/>
      <c r="AE922" s="276"/>
      <c r="AF922" s="276"/>
      <c r="AG922" s="276"/>
      <c r="AH922" s="276"/>
      <c r="AI922" s="297"/>
      <c r="AJ922" s="297"/>
      <c r="AK922" s="297"/>
      <c r="AL922" s="297"/>
      <c r="AM922" s="297"/>
      <c r="AN922" s="297"/>
      <c r="AO922" s="297"/>
      <c r="AP922" s="297"/>
      <c r="AQ922" s="297"/>
      <c r="AR922" s="297"/>
      <c r="BD922" s="297"/>
      <c r="BE922" s="297"/>
      <c r="BF922" s="297"/>
      <c r="BH922" s="297"/>
      <c r="BI922" s="297"/>
      <c r="BJ922" s="297"/>
      <c r="BK922" s="297"/>
      <c r="BL922" s="297"/>
      <c r="BM922" s="297"/>
      <c r="BN922" s="297"/>
      <c r="BO922" s="297"/>
      <c r="BP922" s="297"/>
      <c r="BR922" s="297"/>
      <c r="BS922" s="297"/>
      <c r="BT922" s="297"/>
      <c r="BU922" s="297"/>
      <c r="BV922" s="297"/>
      <c r="BW922" s="297"/>
      <c r="BX922" s="297"/>
      <c r="DK922" s="278"/>
      <c r="DL922" s="278"/>
      <c r="DM922" s="278"/>
      <c r="DN922" s="278"/>
      <c r="DO922" s="278"/>
      <c r="DP922" s="278"/>
      <c r="DQ922" s="278"/>
      <c r="DR922" s="278"/>
      <c r="DS922" s="278"/>
    </row>
    <row r="923" ht="15.75" customHeight="1"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  <c r="AB923" s="276"/>
      <c r="AC923" s="276"/>
      <c r="AD923" s="276"/>
      <c r="AE923" s="276"/>
      <c r="AF923" s="276"/>
      <c r="AG923" s="276"/>
      <c r="AH923" s="276"/>
      <c r="AI923" s="297"/>
      <c r="AJ923" s="297"/>
      <c r="AK923" s="297"/>
      <c r="AL923" s="297"/>
      <c r="AM923" s="297"/>
      <c r="AN923" s="297"/>
      <c r="AO923" s="297"/>
      <c r="AP923" s="297"/>
      <c r="AQ923" s="297"/>
      <c r="AR923" s="297"/>
      <c r="BD923" s="297"/>
      <c r="BE923" s="297"/>
      <c r="BF923" s="297"/>
      <c r="BH923" s="297"/>
      <c r="BI923" s="297"/>
      <c r="BJ923" s="297"/>
      <c r="BK923" s="297"/>
      <c r="BL923" s="297"/>
      <c r="BM923" s="297"/>
      <c r="BN923" s="297"/>
      <c r="BO923" s="297"/>
      <c r="BP923" s="297"/>
      <c r="BR923" s="297"/>
      <c r="BS923" s="297"/>
      <c r="BT923" s="297"/>
      <c r="BU923" s="297"/>
      <c r="BV923" s="297"/>
      <c r="BW923" s="297"/>
      <c r="BX923" s="297"/>
      <c r="DK923" s="278"/>
      <c r="DL923" s="278"/>
      <c r="DM923" s="278"/>
      <c r="DN923" s="278"/>
      <c r="DO923" s="278"/>
      <c r="DP923" s="278"/>
      <c r="DQ923" s="278"/>
      <c r="DR923" s="278"/>
      <c r="DS923" s="278"/>
    </row>
    <row r="924" ht="15.75" customHeight="1"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  <c r="AB924" s="276"/>
      <c r="AC924" s="276"/>
      <c r="AD924" s="276"/>
      <c r="AE924" s="276"/>
      <c r="AF924" s="276"/>
      <c r="AG924" s="276"/>
      <c r="AH924" s="276"/>
      <c r="AI924" s="297"/>
      <c r="AJ924" s="297"/>
      <c r="AK924" s="297"/>
      <c r="AL924" s="297"/>
      <c r="AM924" s="297"/>
      <c r="AN924" s="297"/>
      <c r="AO924" s="297"/>
      <c r="AP924" s="297"/>
      <c r="AQ924" s="297"/>
      <c r="AR924" s="297"/>
      <c r="BD924" s="297"/>
      <c r="BE924" s="297"/>
      <c r="BF924" s="297"/>
      <c r="BH924" s="297"/>
      <c r="BI924" s="297"/>
      <c r="BJ924" s="297"/>
      <c r="BK924" s="297"/>
      <c r="BL924" s="297"/>
      <c r="BM924" s="297"/>
      <c r="BN924" s="297"/>
      <c r="BO924" s="297"/>
      <c r="BP924" s="297"/>
      <c r="BR924" s="297"/>
      <c r="BS924" s="297"/>
      <c r="BT924" s="297"/>
      <c r="BU924" s="297"/>
      <c r="BV924" s="297"/>
      <c r="BW924" s="297"/>
      <c r="BX924" s="297"/>
      <c r="DK924" s="278"/>
      <c r="DL924" s="278"/>
      <c r="DM924" s="278"/>
      <c r="DN924" s="278"/>
      <c r="DO924" s="278"/>
      <c r="DP924" s="278"/>
      <c r="DQ924" s="278"/>
      <c r="DR924" s="278"/>
      <c r="DS924" s="278"/>
    </row>
    <row r="925" ht="15.75" customHeight="1"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  <c r="AB925" s="276"/>
      <c r="AC925" s="276"/>
      <c r="AD925" s="276"/>
      <c r="AE925" s="276"/>
      <c r="AF925" s="276"/>
      <c r="AG925" s="276"/>
      <c r="AH925" s="276"/>
      <c r="AI925" s="297"/>
      <c r="AJ925" s="297"/>
      <c r="AK925" s="297"/>
      <c r="AL925" s="297"/>
      <c r="AM925" s="297"/>
      <c r="AN925" s="297"/>
      <c r="AO925" s="297"/>
      <c r="AP925" s="297"/>
      <c r="AQ925" s="297"/>
      <c r="AR925" s="297"/>
      <c r="BD925" s="297"/>
      <c r="BE925" s="297"/>
      <c r="BF925" s="297"/>
      <c r="BH925" s="297"/>
      <c r="BI925" s="297"/>
      <c r="BJ925" s="297"/>
      <c r="BK925" s="297"/>
      <c r="BL925" s="297"/>
      <c r="BM925" s="297"/>
      <c r="BN925" s="297"/>
      <c r="BO925" s="297"/>
      <c r="BP925" s="297"/>
      <c r="BR925" s="297"/>
      <c r="BS925" s="297"/>
      <c r="BT925" s="297"/>
      <c r="BU925" s="297"/>
      <c r="BV925" s="297"/>
      <c r="BW925" s="297"/>
      <c r="BX925" s="297"/>
      <c r="DK925" s="278"/>
      <c r="DL925" s="278"/>
      <c r="DM925" s="278"/>
      <c r="DN925" s="278"/>
      <c r="DO925" s="278"/>
      <c r="DP925" s="278"/>
      <c r="DQ925" s="278"/>
      <c r="DR925" s="278"/>
      <c r="DS925" s="278"/>
    </row>
    <row r="926" ht="15.75" customHeight="1"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  <c r="AB926" s="276"/>
      <c r="AC926" s="276"/>
      <c r="AD926" s="276"/>
      <c r="AE926" s="276"/>
      <c r="AF926" s="276"/>
      <c r="AG926" s="276"/>
      <c r="AH926" s="276"/>
      <c r="AI926" s="297"/>
      <c r="AJ926" s="297"/>
      <c r="AK926" s="297"/>
      <c r="AL926" s="297"/>
      <c r="AM926" s="297"/>
      <c r="AN926" s="297"/>
      <c r="AO926" s="297"/>
      <c r="AP926" s="297"/>
      <c r="AQ926" s="297"/>
      <c r="AR926" s="297"/>
      <c r="BD926" s="297"/>
      <c r="BE926" s="297"/>
      <c r="BF926" s="297"/>
      <c r="BH926" s="297"/>
      <c r="BI926" s="297"/>
      <c r="BJ926" s="297"/>
      <c r="BK926" s="297"/>
      <c r="BL926" s="297"/>
      <c r="BM926" s="297"/>
      <c r="BN926" s="297"/>
      <c r="BO926" s="297"/>
      <c r="BP926" s="297"/>
      <c r="BR926" s="297"/>
      <c r="BS926" s="297"/>
      <c r="BT926" s="297"/>
      <c r="BU926" s="297"/>
      <c r="BV926" s="297"/>
      <c r="BW926" s="297"/>
      <c r="BX926" s="297"/>
      <c r="DK926" s="278"/>
      <c r="DL926" s="278"/>
      <c r="DM926" s="278"/>
      <c r="DN926" s="278"/>
      <c r="DO926" s="278"/>
      <c r="DP926" s="278"/>
      <c r="DQ926" s="278"/>
      <c r="DR926" s="278"/>
      <c r="DS926" s="278"/>
    </row>
    <row r="927" ht="15.75" customHeight="1"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  <c r="AB927" s="276"/>
      <c r="AC927" s="276"/>
      <c r="AD927" s="276"/>
      <c r="AE927" s="276"/>
      <c r="AF927" s="276"/>
      <c r="AG927" s="276"/>
      <c r="AH927" s="276"/>
      <c r="AI927" s="297"/>
      <c r="AJ927" s="297"/>
      <c r="AK927" s="297"/>
      <c r="AL927" s="297"/>
      <c r="AM927" s="297"/>
      <c r="AN927" s="297"/>
      <c r="AO927" s="297"/>
      <c r="AP927" s="297"/>
      <c r="AQ927" s="297"/>
      <c r="AR927" s="297"/>
      <c r="BD927" s="297"/>
      <c r="BE927" s="297"/>
      <c r="BF927" s="297"/>
      <c r="BH927" s="297"/>
      <c r="BI927" s="297"/>
      <c r="BJ927" s="297"/>
      <c r="BK927" s="297"/>
      <c r="BL927" s="297"/>
      <c r="BM927" s="297"/>
      <c r="BN927" s="297"/>
      <c r="BO927" s="297"/>
      <c r="BP927" s="297"/>
      <c r="BR927" s="297"/>
      <c r="BS927" s="297"/>
      <c r="BT927" s="297"/>
      <c r="BU927" s="297"/>
      <c r="BV927" s="297"/>
      <c r="BW927" s="297"/>
      <c r="BX927" s="297"/>
      <c r="DK927" s="278"/>
      <c r="DL927" s="278"/>
      <c r="DM927" s="278"/>
      <c r="DN927" s="278"/>
      <c r="DO927" s="278"/>
      <c r="DP927" s="278"/>
      <c r="DQ927" s="278"/>
      <c r="DR927" s="278"/>
      <c r="DS927" s="278"/>
    </row>
    <row r="928" ht="15.75" customHeight="1"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  <c r="AB928" s="276"/>
      <c r="AC928" s="276"/>
      <c r="AD928" s="276"/>
      <c r="AE928" s="276"/>
      <c r="AF928" s="276"/>
      <c r="AG928" s="276"/>
      <c r="AH928" s="276"/>
      <c r="AI928" s="297"/>
      <c r="AJ928" s="297"/>
      <c r="AK928" s="297"/>
      <c r="AL928" s="297"/>
      <c r="AM928" s="297"/>
      <c r="AN928" s="297"/>
      <c r="AO928" s="297"/>
      <c r="AP928" s="297"/>
      <c r="AQ928" s="297"/>
      <c r="AR928" s="297"/>
      <c r="BD928" s="297"/>
      <c r="BE928" s="297"/>
      <c r="BF928" s="297"/>
      <c r="BH928" s="297"/>
      <c r="BI928" s="297"/>
      <c r="BJ928" s="297"/>
      <c r="BK928" s="297"/>
      <c r="BL928" s="297"/>
      <c r="BM928" s="297"/>
      <c r="BN928" s="297"/>
      <c r="BO928" s="297"/>
      <c r="BP928" s="297"/>
      <c r="BR928" s="297"/>
      <c r="BS928" s="297"/>
      <c r="BT928" s="297"/>
      <c r="BU928" s="297"/>
      <c r="BV928" s="297"/>
      <c r="BW928" s="297"/>
      <c r="BX928" s="297"/>
      <c r="DK928" s="278"/>
      <c r="DL928" s="278"/>
      <c r="DM928" s="278"/>
      <c r="DN928" s="278"/>
      <c r="DO928" s="278"/>
      <c r="DP928" s="278"/>
      <c r="DQ928" s="278"/>
      <c r="DR928" s="278"/>
      <c r="DS928" s="278"/>
    </row>
    <row r="929" ht="15.75" customHeight="1"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  <c r="AB929" s="276"/>
      <c r="AC929" s="276"/>
      <c r="AD929" s="276"/>
      <c r="AE929" s="276"/>
      <c r="AF929" s="276"/>
      <c r="AG929" s="276"/>
      <c r="AH929" s="276"/>
      <c r="AI929" s="297"/>
      <c r="AJ929" s="297"/>
      <c r="AK929" s="297"/>
      <c r="AL929" s="297"/>
      <c r="AM929" s="297"/>
      <c r="AN929" s="297"/>
      <c r="AO929" s="297"/>
      <c r="AP929" s="297"/>
      <c r="AQ929" s="297"/>
      <c r="AR929" s="297"/>
      <c r="BD929" s="297"/>
      <c r="BE929" s="297"/>
      <c r="BF929" s="297"/>
      <c r="BH929" s="297"/>
      <c r="BI929" s="297"/>
      <c r="BJ929" s="297"/>
      <c r="BK929" s="297"/>
      <c r="BL929" s="297"/>
      <c r="BM929" s="297"/>
      <c r="BN929" s="297"/>
      <c r="BO929" s="297"/>
      <c r="BP929" s="297"/>
      <c r="BR929" s="297"/>
      <c r="BS929" s="297"/>
      <c r="BT929" s="297"/>
      <c r="BU929" s="297"/>
      <c r="BV929" s="297"/>
      <c r="BW929" s="297"/>
      <c r="BX929" s="297"/>
      <c r="DK929" s="278"/>
      <c r="DL929" s="278"/>
      <c r="DM929" s="278"/>
      <c r="DN929" s="278"/>
      <c r="DO929" s="278"/>
      <c r="DP929" s="278"/>
      <c r="DQ929" s="278"/>
      <c r="DR929" s="278"/>
      <c r="DS929" s="278"/>
    </row>
    <row r="930" ht="15.75" customHeight="1"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  <c r="AB930" s="276"/>
      <c r="AC930" s="276"/>
      <c r="AD930" s="276"/>
      <c r="AE930" s="276"/>
      <c r="AF930" s="276"/>
      <c r="AG930" s="276"/>
      <c r="AH930" s="276"/>
      <c r="AI930" s="297"/>
      <c r="AJ930" s="297"/>
      <c r="AK930" s="297"/>
      <c r="AL930" s="297"/>
      <c r="AM930" s="297"/>
      <c r="AN930" s="297"/>
      <c r="AO930" s="297"/>
      <c r="AP930" s="297"/>
      <c r="AQ930" s="297"/>
      <c r="AR930" s="297"/>
      <c r="BD930" s="297"/>
      <c r="BE930" s="297"/>
      <c r="BF930" s="297"/>
      <c r="BH930" s="297"/>
      <c r="BI930" s="297"/>
      <c r="BJ930" s="297"/>
      <c r="BK930" s="297"/>
      <c r="BL930" s="297"/>
      <c r="BM930" s="297"/>
      <c r="BN930" s="297"/>
      <c r="BO930" s="297"/>
      <c r="BP930" s="297"/>
      <c r="BR930" s="297"/>
      <c r="BS930" s="297"/>
      <c r="BT930" s="297"/>
      <c r="BU930" s="297"/>
      <c r="BV930" s="297"/>
      <c r="BW930" s="297"/>
      <c r="BX930" s="297"/>
      <c r="DK930" s="278"/>
      <c r="DL930" s="278"/>
      <c r="DM930" s="278"/>
      <c r="DN930" s="278"/>
      <c r="DO930" s="278"/>
      <c r="DP930" s="278"/>
      <c r="DQ930" s="278"/>
      <c r="DR930" s="278"/>
      <c r="DS930" s="278"/>
    </row>
    <row r="931" ht="15.75" customHeight="1"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  <c r="AB931" s="276"/>
      <c r="AC931" s="276"/>
      <c r="AD931" s="276"/>
      <c r="AE931" s="276"/>
      <c r="AF931" s="276"/>
      <c r="AG931" s="276"/>
      <c r="AH931" s="276"/>
      <c r="AI931" s="297"/>
      <c r="AJ931" s="297"/>
      <c r="AK931" s="297"/>
      <c r="AL931" s="297"/>
      <c r="AM931" s="297"/>
      <c r="AN931" s="297"/>
      <c r="AO931" s="297"/>
      <c r="AP931" s="297"/>
      <c r="AQ931" s="297"/>
      <c r="AR931" s="297"/>
      <c r="BD931" s="297"/>
      <c r="BE931" s="297"/>
      <c r="BF931" s="297"/>
      <c r="BH931" s="297"/>
      <c r="BI931" s="297"/>
      <c r="BJ931" s="297"/>
      <c r="BK931" s="297"/>
      <c r="BL931" s="297"/>
      <c r="BM931" s="297"/>
      <c r="BN931" s="297"/>
      <c r="BO931" s="297"/>
      <c r="BP931" s="297"/>
      <c r="BR931" s="297"/>
      <c r="BS931" s="297"/>
      <c r="BT931" s="297"/>
      <c r="BU931" s="297"/>
      <c r="BV931" s="297"/>
      <c r="BW931" s="297"/>
      <c r="BX931" s="297"/>
      <c r="DK931" s="278"/>
      <c r="DL931" s="278"/>
      <c r="DM931" s="278"/>
      <c r="DN931" s="278"/>
      <c r="DO931" s="278"/>
      <c r="DP931" s="278"/>
      <c r="DQ931" s="278"/>
      <c r="DR931" s="278"/>
      <c r="DS931" s="278"/>
    </row>
    <row r="932" ht="15.75" customHeight="1"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  <c r="AB932" s="276"/>
      <c r="AC932" s="276"/>
      <c r="AD932" s="276"/>
      <c r="AE932" s="276"/>
      <c r="AF932" s="276"/>
      <c r="AG932" s="276"/>
      <c r="AH932" s="276"/>
      <c r="AI932" s="297"/>
      <c r="AJ932" s="297"/>
      <c r="AK932" s="297"/>
      <c r="AL932" s="297"/>
      <c r="AM932" s="297"/>
      <c r="AN932" s="297"/>
      <c r="AO932" s="297"/>
      <c r="AP932" s="297"/>
      <c r="AQ932" s="297"/>
      <c r="AR932" s="297"/>
      <c r="BD932" s="297"/>
      <c r="BE932" s="297"/>
      <c r="BF932" s="297"/>
      <c r="BH932" s="297"/>
      <c r="BI932" s="297"/>
      <c r="BJ932" s="297"/>
      <c r="BK932" s="297"/>
      <c r="BL932" s="297"/>
      <c r="BM932" s="297"/>
      <c r="BN932" s="297"/>
      <c r="BO932" s="297"/>
      <c r="BP932" s="297"/>
      <c r="BR932" s="297"/>
      <c r="BS932" s="297"/>
      <c r="BT932" s="297"/>
      <c r="BU932" s="297"/>
      <c r="BV932" s="297"/>
      <c r="BW932" s="297"/>
      <c r="BX932" s="297"/>
      <c r="DK932" s="278"/>
      <c r="DL932" s="278"/>
      <c r="DM932" s="278"/>
      <c r="DN932" s="278"/>
      <c r="DO932" s="278"/>
      <c r="DP932" s="278"/>
      <c r="DQ932" s="278"/>
      <c r="DR932" s="278"/>
      <c r="DS932" s="278"/>
    </row>
    <row r="933" ht="15.75" customHeight="1"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  <c r="AB933" s="276"/>
      <c r="AC933" s="276"/>
      <c r="AD933" s="276"/>
      <c r="AE933" s="276"/>
      <c r="AF933" s="276"/>
      <c r="AG933" s="276"/>
      <c r="AH933" s="276"/>
      <c r="AI933" s="297"/>
      <c r="AJ933" s="297"/>
      <c r="AK933" s="297"/>
      <c r="AL933" s="297"/>
      <c r="AM933" s="297"/>
      <c r="AN933" s="297"/>
      <c r="AO933" s="297"/>
      <c r="AP933" s="297"/>
      <c r="AQ933" s="297"/>
      <c r="AR933" s="297"/>
      <c r="BD933" s="297"/>
      <c r="BE933" s="297"/>
      <c r="BF933" s="297"/>
      <c r="BH933" s="297"/>
      <c r="BI933" s="297"/>
      <c r="BJ933" s="297"/>
      <c r="BK933" s="297"/>
      <c r="BL933" s="297"/>
      <c r="BM933" s="297"/>
      <c r="BN933" s="297"/>
      <c r="BO933" s="297"/>
      <c r="BP933" s="297"/>
      <c r="BR933" s="297"/>
      <c r="BS933" s="297"/>
      <c r="BT933" s="297"/>
      <c r="BU933" s="297"/>
      <c r="BV933" s="297"/>
      <c r="BW933" s="297"/>
      <c r="BX933" s="297"/>
      <c r="DK933" s="278"/>
      <c r="DL933" s="278"/>
      <c r="DM933" s="278"/>
      <c r="DN933" s="278"/>
      <c r="DO933" s="278"/>
      <c r="DP933" s="278"/>
      <c r="DQ933" s="278"/>
      <c r="DR933" s="278"/>
      <c r="DS933" s="278"/>
    </row>
    <row r="934" ht="15.75" customHeight="1"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  <c r="AB934" s="276"/>
      <c r="AC934" s="276"/>
      <c r="AD934" s="276"/>
      <c r="AE934" s="276"/>
      <c r="AF934" s="276"/>
      <c r="AG934" s="276"/>
      <c r="AH934" s="276"/>
      <c r="AI934" s="297"/>
      <c r="AJ934" s="297"/>
      <c r="AK934" s="297"/>
      <c r="AL934" s="297"/>
      <c r="AM934" s="297"/>
      <c r="AN934" s="297"/>
      <c r="AO934" s="297"/>
      <c r="AP934" s="297"/>
      <c r="AQ934" s="297"/>
      <c r="AR934" s="297"/>
      <c r="BD934" s="297"/>
      <c r="BE934" s="297"/>
      <c r="BF934" s="297"/>
      <c r="BH934" s="297"/>
      <c r="BI934" s="297"/>
      <c r="BJ934" s="297"/>
      <c r="BK934" s="297"/>
      <c r="BL934" s="297"/>
      <c r="BM934" s="297"/>
      <c r="BN934" s="297"/>
      <c r="BO934" s="297"/>
      <c r="BP934" s="297"/>
      <c r="BR934" s="297"/>
      <c r="BS934" s="297"/>
      <c r="BT934" s="297"/>
      <c r="BU934" s="297"/>
      <c r="BV934" s="297"/>
      <c r="BW934" s="297"/>
      <c r="BX934" s="297"/>
      <c r="DK934" s="278"/>
      <c r="DL934" s="278"/>
      <c r="DM934" s="278"/>
      <c r="DN934" s="278"/>
      <c r="DO934" s="278"/>
      <c r="DP934" s="278"/>
      <c r="DQ934" s="278"/>
      <c r="DR934" s="278"/>
      <c r="DS934" s="278"/>
    </row>
    <row r="935" ht="15.75" customHeight="1"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  <c r="AB935" s="276"/>
      <c r="AC935" s="276"/>
      <c r="AD935" s="276"/>
      <c r="AE935" s="276"/>
      <c r="AF935" s="276"/>
      <c r="AG935" s="276"/>
      <c r="AH935" s="276"/>
      <c r="AI935" s="297"/>
      <c r="AJ935" s="297"/>
      <c r="AK935" s="297"/>
      <c r="AL935" s="297"/>
      <c r="AM935" s="297"/>
      <c r="AN935" s="297"/>
      <c r="AO935" s="297"/>
      <c r="AP935" s="297"/>
      <c r="AQ935" s="297"/>
      <c r="AR935" s="297"/>
      <c r="BD935" s="297"/>
      <c r="BE935" s="297"/>
      <c r="BF935" s="297"/>
      <c r="BH935" s="297"/>
      <c r="BI935" s="297"/>
      <c r="BJ935" s="297"/>
      <c r="BK935" s="297"/>
      <c r="BL935" s="297"/>
      <c r="BM935" s="297"/>
      <c r="BN935" s="297"/>
      <c r="BO935" s="297"/>
      <c r="BP935" s="297"/>
      <c r="BR935" s="297"/>
      <c r="BS935" s="297"/>
      <c r="BT935" s="297"/>
      <c r="BU935" s="297"/>
      <c r="BV935" s="297"/>
      <c r="BW935" s="297"/>
      <c r="BX935" s="297"/>
      <c r="DK935" s="278"/>
      <c r="DL935" s="278"/>
      <c r="DM935" s="278"/>
      <c r="DN935" s="278"/>
      <c r="DO935" s="278"/>
      <c r="DP935" s="278"/>
      <c r="DQ935" s="278"/>
      <c r="DR935" s="278"/>
      <c r="DS935" s="278"/>
    </row>
    <row r="936" ht="15.75" customHeight="1"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97"/>
      <c r="AJ936" s="297"/>
      <c r="AK936" s="297"/>
      <c r="AL936" s="297"/>
      <c r="AM936" s="297"/>
      <c r="AN936" s="297"/>
      <c r="AO936" s="297"/>
      <c r="AP936" s="297"/>
      <c r="AQ936" s="297"/>
      <c r="AR936" s="297"/>
      <c r="BD936" s="297"/>
      <c r="BE936" s="297"/>
      <c r="BF936" s="297"/>
      <c r="BH936" s="297"/>
      <c r="BI936" s="297"/>
      <c r="BJ936" s="297"/>
      <c r="BK936" s="297"/>
      <c r="BL936" s="297"/>
      <c r="BM936" s="297"/>
      <c r="BN936" s="297"/>
      <c r="BO936" s="297"/>
      <c r="BP936" s="297"/>
      <c r="BR936" s="297"/>
      <c r="BS936" s="297"/>
      <c r="BT936" s="297"/>
      <c r="BU936" s="297"/>
      <c r="BV936" s="297"/>
      <c r="BW936" s="297"/>
      <c r="BX936" s="297"/>
      <c r="DK936" s="278"/>
      <c r="DL936" s="278"/>
      <c r="DM936" s="278"/>
      <c r="DN936" s="278"/>
      <c r="DO936" s="278"/>
      <c r="DP936" s="278"/>
      <c r="DQ936" s="278"/>
      <c r="DR936" s="278"/>
      <c r="DS936" s="278"/>
    </row>
    <row r="937" ht="15.75" customHeight="1"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  <c r="AB937" s="276"/>
      <c r="AC937" s="276"/>
      <c r="AD937" s="276"/>
      <c r="AE937" s="276"/>
      <c r="AF937" s="276"/>
      <c r="AG937" s="276"/>
      <c r="AH937" s="276"/>
      <c r="AI937" s="297"/>
      <c r="AJ937" s="297"/>
      <c r="AK937" s="297"/>
      <c r="AL937" s="297"/>
      <c r="AM937" s="297"/>
      <c r="AN937" s="297"/>
      <c r="AO937" s="297"/>
      <c r="AP937" s="297"/>
      <c r="AQ937" s="297"/>
      <c r="AR937" s="297"/>
      <c r="BD937" s="297"/>
      <c r="BE937" s="297"/>
      <c r="BF937" s="297"/>
      <c r="BH937" s="297"/>
      <c r="BI937" s="297"/>
      <c r="BJ937" s="297"/>
      <c r="BK937" s="297"/>
      <c r="BL937" s="297"/>
      <c r="BM937" s="297"/>
      <c r="BN937" s="297"/>
      <c r="BO937" s="297"/>
      <c r="BP937" s="297"/>
      <c r="BR937" s="297"/>
      <c r="BS937" s="297"/>
      <c r="BT937" s="297"/>
      <c r="BU937" s="297"/>
      <c r="BV937" s="297"/>
      <c r="BW937" s="297"/>
      <c r="BX937" s="297"/>
      <c r="DK937" s="278"/>
      <c r="DL937" s="278"/>
      <c r="DM937" s="278"/>
      <c r="DN937" s="278"/>
      <c r="DO937" s="278"/>
      <c r="DP937" s="278"/>
      <c r="DQ937" s="278"/>
      <c r="DR937" s="278"/>
      <c r="DS937" s="278"/>
    </row>
    <row r="938" ht="15.75" customHeight="1"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  <c r="AB938" s="276"/>
      <c r="AC938" s="276"/>
      <c r="AD938" s="276"/>
      <c r="AE938" s="276"/>
      <c r="AF938" s="276"/>
      <c r="AG938" s="276"/>
      <c r="AH938" s="276"/>
      <c r="AI938" s="297"/>
      <c r="AJ938" s="297"/>
      <c r="AK938" s="297"/>
      <c r="AL938" s="297"/>
      <c r="AM938" s="297"/>
      <c r="AN938" s="297"/>
      <c r="AO938" s="297"/>
      <c r="AP938" s="297"/>
      <c r="AQ938" s="297"/>
      <c r="AR938" s="297"/>
      <c r="BD938" s="297"/>
      <c r="BE938" s="297"/>
      <c r="BF938" s="297"/>
      <c r="BH938" s="297"/>
      <c r="BI938" s="297"/>
      <c r="BJ938" s="297"/>
      <c r="BK938" s="297"/>
      <c r="BL938" s="297"/>
      <c r="BM938" s="297"/>
      <c r="BN938" s="297"/>
      <c r="BO938" s="297"/>
      <c r="BP938" s="297"/>
      <c r="BR938" s="297"/>
      <c r="BS938" s="297"/>
      <c r="BT938" s="297"/>
      <c r="BU938" s="297"/>
      <c r="BV938" s="297"/>
      <c r="BW938" s="297"/>
      <c r="BX938" s="297"/>
      <c r="DK938" s="278"/>
      <c r="DL938" s="278"/>
      <c r="DM938" s="278"/>
      <c r="DN938" s="278"/>
      <c r="DO938" s="278"/>
      <c r="DP938" s="278"/>
      <c r="DQ938" s="278"/>
      <c r="DR938" s="278"/>
      <c r="DS938" s="278"/>
    </row>
    <row r="939" ht="15.75" customHeight="1"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  <c r="AB939" s="276"/>
      <c r="AC939" s="276"/>
      <c r="AD939" s="276"/>
      <c r="AE939" s="276"/>
      <c r="AF939" s="276"/>
      <c r="AG939" s="276"/>
      <c r="AH939" s="276"/>
      <c r="AI939" s="297"/>
      <c r="AJ939" s="297"/>
      <c r="AK939" s="297"/>
      <c r="AL939" s="297"/>
      <c r="AM939" s="297"/>
      <c r="AN939" s="297"/>
      <c r="AO939" s="297"/>
      <c r="AP939" s="297"/>
      <c r="AQ939" s="297"/>
      <c r="AR939" s="297"/>
      <c r="BD939" s="297"/>
      <c r="BE939" s="297"/>
      <c r="BF939" s="297"/>
      <c r="BH939" s="297"/>
      <c r="BI939" s="297"/>
      <c r="BJ939" s="297"/>
      <c r="BK939" s="297"/>
      <c r="BL939" s="297"/>
      <c r="BM939" s="297"/>
      <c r="BN939" s="297"/>
      <c r="BO939" s="297"/>
      <c r="BP939" s="297"/>
      <c r="BR939" s="297"/>
      <c r="BS939" s="297"/>
      <c r="BT939" s="297"/>
      <c r="BU939" s="297"/>
      <c r="BV939" s="297"/>
      <c r="BW939" s="297"/>
      <c r="BX939" s="297"/>
      <c r="DK939" s="278"/>
      <c r="DL939" s="278"/>
      <c r="DM939" s="278"/>
      <c r="DN939" s="278"/>
      <c r="DO939" s="278"/>
      <c r="DP939" s="278"/>
      <c r="DQ939" s="278"/>
      <c r="DR939" s="278"/>
      <c r="DS939" s="278"/>
    </row>
    <row r="940" ht="15.75" customHeight="1"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  <c r="AB940" s="276"/>
      <c r="AC940" s="276"/>
      <c r="AD940" s="276"/>
      <c r="AE940" s="276"/>
      <c r="AF940" s="276"/>
      <c r="AG940" s="276"/>
      <c r="AH940" s="276"/>
      <c r="AI940" s="297"/>
      <c r="AJ940" s="297"/>
      <c r="AK940" s="297"/>
      <c r="AL940" s="297"/>
      <c r="AM940" s="297"/>
      <c r="AN940" s="297"/>
      <c r="AO940" s="297"/>
      <c r="AP940" s="297"/>
      <c r="AQ940" s="297"/>
      <c r="AR940" s="297"/>
      <c r="BD940" s="297"/>
      <c r="BE940" s="297"/>
      <c r="BF940" s="297"/>
      <c r="BH940" s="297"/>
      <c r="BI940" s="297"/>
      <c r="BJ940" s="297"/>
      <c r="BK940" s="297"/>
      <c r="BL940" s="297"/>
      <c r="BM940" s="297"/>
      <c r="BN940" s="297"/>
      <c r="BO940" s="297"/>
      <c r="BP940" s="297"/>
      <c r="BR940" s="297"/>
      <c r="BS940" s="297"/>
      <c r="BT940" s="297"/>
      <c r="BU940" s="297"/>
      <c r="BV940" s="297"/>
      <c r="BW940" s="297"/>
      <c r="BX940" s="297"/>
      <c r="DK940" s="278"/>
      <c r="DL940" s="278"/>
      <c r="DM940" s="278"/>
      <c r="DN940" s="278"/>
      <c r="DO940" s="278"/>
      <c r="DP940" s="278"/>
      <c r="DQ940" s="278"/>
      <c r="DR940" s="278"/>
      <c r="DS940" s="278"/>
    </row>
    <row r="941" ht="15.75" customHeight="1"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  <c r="AB941" s="276"/>
      <c r="AC941" s="276"/>
      <c r="AD941" s="276"/>
      <c r="AE941" s="276"/>
      <c r="AF941" s="276"/>
      <c r="AG941" s="276"/>
      <c r="AH941" s="276"/>
      <c r="AI941" s="297"/>
      <c r="AJ941" s="297"/>
      <c r="AK941" s="297"/>
      <c r="AL941" s="297"/>
      <c r="AM941" s="297"/>
      <c r="AN941" s="297"/>
      <c r="AO941" s="297"/>
      <c r="AP941" s="297"/>
      <c r="AQ941" s="297"/>
      <c r="AR941" s="297"/>
      <c r="BD941" s="297"/>
      <c r="BE941" s="297"/>
      <c r="BF941" s="297"/>
      <c r="BH941" s="297"/>
      <c r="BI941" s="297"/>
      <c r="BJ941" s="297"/>
      <c r="BK941" s="297"/>
      <c r="BL941" s="297"/>
      <c r="BM941" s="297"/>
      <c r="BN941" s="297"/>
      <c r="BO941" s="297"/>
      <c r="BP941" s="297"/>
      <c r="BR941" s="297"/>
      <c r="BS941" s="297"/>
      <c r="BT941" s="297"/>
      <c r="BU941" s="297"/>
      <c r="BV941" s="297"/>
      <c r="BW941" s="297"/>
      <c r="BX941" s="297"/>
      <c r="DK941" s="278"/>
      <c r="DL941" s="278"/>
      <c r="DM941" s="278"/>
      <c r="DN941" s="278"/>
      <c r="DO941" s="278"/>
      <c r="DP941" s="278"/>
      <c r="DQ941" s="278"/>
      <c r="DR941" s="278"/>
      <c r="DS941" s="278"/>
    </row>
    <row r="942" ht="15.75" customHeight="1"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  <c r="AB942" s="276"/>
      <c r="AC942" s="276"/>
      <c r="AD942" s="276"/>
      <c r="AE942" s="276"/>
      <c r="AF942" s="276"/>
      <c r="AG942" s="276"/>
      <c r="AH942" s="276"/>
      <c r="AI942" s="297"/>
      <c r="AJ942" s="297"/>
      <c r="AK942" s="297"/>
      <c r="AL942" s="297"/>
      <c r="AM942" s="297"/>
      <c r="AN942" s="297"/>
      <c r="AO942" s="297"/>
      <c r="AP942" s="297"/>
      <c r="AQ942" s="297"/>
      <c r="AR942" s="297"/>
      <c r="BD942" s="297"/>
      <c r="BE942" s="297"/>
      <c r="BF942" s="297"/>
      <c r="BH942" s="297"/>
      <c r="BI942" s="297"/>
      <c r="BJ942" s="297"/>
      <c r="BK942" s="297"/>
      <c r="BL942" s="297"/>
      <c r="BM942" s="297"/>
      <c r="BN942" s="297"/>
      <c r="BO942" s="297"/>
      <c r="BP942" s="297"/>
      <c r="BR942" s="297"/>
      <c r="BS942" s="297"/>
      <c r="BT942" s="297"/>
      <c r="BU942" s="297"/>
      <c r="BV942" s="297"/>
      <c r="BW942" s="297"/>
      <c r="BX942" s="297"/>
      <c r="DK942" s="278"/>
      <c r="DL942" s="278"/>
      <c r="DM942" s="278"/>
      <c r="DN942" s="278"/>
      <c r="DO942" s="278"/>
      <c r="DP942" s="278"/>
      <c r="DQ942" s="278"/>
      <c r="DR942" s="278"/>
      <c r="DS942" s="278"/>
    </row>
    <row r="943" ht="15.75" customHeight="1"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  <c r="AB943" s="276"/>
      <c r="AC943" s="276"/>
      <c r="AD943" s="276"/>
      <c r="AE943" s="276"/>
      <c r="AF943" s="276"/>
      <c r="AG943" s="276"/>
      <c r="AH943" s="276"/>
      <c r="AI943" s="297"/>
      <c r="AJ943" s="297"/>
      <c r="AK943" s="297"/>
      <c r="AL943" s="297"/>
      <c r="AM943" s="297"/>
      <c r="AN943" s="297"/>
      <c r="AO943" s="297"/>
      <c r="AP943" s="297"/>
      <c r="AQ943" s="297"/>
      <c r="AR943" s="297"/>
      <c r="BD943" s="297"/>
      <c r="BE943" s="297"/>
      <c r="BF943" s="297"/>
      <c r="BH943" s="297"/>
      <c r="BI943" s="297"/>
      <c r="BJ943" s="297"/>
      <c r="BK943" s="297"/>
      <c r="BL943" s="297"/>
      <c r="BM943" s="297"/>
      <c r="BN943" s="297"/>
      <c r="BO943" s="297"/>
      <c r="BP943" s="297"/>
      <c r="BR943" s="297"/>
      <c r="BS943" s="297"/>
      <c r="BT943" s="297"/>
      <c r="BU943" s="297"/>
      <c r="BV943" s="297"/>
      <c r="BW943" s="297"/>
      <c r="BX943" s="297"/>
      <c r="DK943" s="278"/>
      <c r="DL943" s="278"/>
      <c r="DM943" s="278"/>
      <c r="DN943" s="278"/>
      <c r="DO943" s="278"/>
      <c r="DP943" s="278"/>
      <c r="DQ943" s="278"/>
      <c r="DR943" s="278"/>
      <c r="DS943" s="278"/>
    </row>
    <row r="944" ht="15.75" customHeight="1"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  <c r="AB944" s="276"/>
      <c r="AC944" s="276"/>
      <c r="AD944" s="276"/>
      <c r="AE944" s="276"/>
      <c r="AF944" s="276"/>
      <c r="AG944" s="276"/>
      <c r="AH944" s="276"/>
      <c r="AI944" s="297"/>
      <c r="AJ944" s="297"/>
      <c r="AK944" s="297"/>
      <c r="AL944" s="297"/>
      <c r="AM944" s="297"/>
      <c r="AN944" s="297"/>
      <c r="AO944" s="297"/>
      <c r="AP944" s="297"/>
      <c r="AQ944" s="297"/>
      <c r="AR944" s="297"/>
      <c r="BD944" s="297"/>
      <c r="BE944" s="297"/>
      <c r="BF944" s="297"/>
      <c r="BH944" s="297"/>
      <c r="BI944" s="297"/>
      <c r="BJ944" s="297"/>
      <c r="BK944" s="297"/>
      <c r="BL944" s="297"/>
      <c r="BM944" s="297"/>
      <c r="BN944" s="297"/>
      <c r="BO944" s="297"/>
      <c r="BP944" s="297"/>
      <c r="BR944" s="297"/>
      <c r="BS944" s="297"/>
      <c r="BT944" s="297"/>
      <c r="BU944" s="297"/>
      <c r="BV944" s="297"/>
      <c r="BW944" s="297"/>
      <c r="BX944" s="297"/>
      <c r="DK944" s="278"/>
      <c r="DL944" s="278"/>
      <c r="DM944" s="278"/>
      <c r="DN944" s="278"/>
      <c r="DO944" s="278"/>
      <c r="DP944" s="278"/>
      <c r="DQ944" s="278"/>
      <c r="DR944" s="278"/>
      <c r="DS944" s="278"/>
    </row>
    <row r="945" ht="15.75" customHeight="1"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  <c r="AB945" s="276"/>
      <c r="AC945" s="276"/>
      <c r="AD945" s="276"/>
      <c r="AE945" s="276"/>
      <c r="AF945" s="276"/>
      <c r="AG945" s="276"/>
      <c r="AH945" s="276"/>
      <c r="AI945" s="297"/>
      <c r="AJ945" s="297"/>
      <c r="AK945" s="297"/>
      <c r="AL945" s="297"/>
      <c r="AM945" s="297"/>
      <c r="AN945" s="297"/>
      <c r="AO945" s="297"/>
      <c r="AP945" s="297"/>
      <c r="AQ945" s="297"/>
      <c r="AR945" s="297"/>
      <c r="BD945" s="297"/>
      <c r="BE945" s="297"/>
      <c r="BF945" s="297"/>
      <c r="BH945" s="297"/>
      <c r="BI945" s="297"/>
      <c r="BJ945" s="297"/>
      <c r="BK945" s="297"/>
      <c r="BL945" s="297"/>
      <c r="BM945" s="297"/>
      <c r="BN945" s="297"/>
      <c r="BO945" s="297"/>
      <c r="BP945" s="297"/>
      <c r="BR945" s="297"/>
      <c r="BS945" s="297"/>
      <c r="BT945" s="297"/>
      <c r="BU945" s="297"/>
      <c r="BV945" s="297"/>
      <c r="BW945" s="297"/>
      <c r="BX945" s="297"/>
      <c r="DK945" s="278"/>
      <c r="DL945" s="278"/>
      <c r="DM945" s="278"/>
      <c r="DN945" s="278"/>
      <c r="DO945" s="278"/>
      <c r="DP945" s="278"/>
      <c r="DQ945" s="278"/>
      <c r="DR945" s="278"/>
      <c r="DS945" s="278"/>
    </row>
    <row r="946" ht="15.75" customHeight="1"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  <c r="AB946" s="276"/>
      <c r="AC946" s="276"/>
      <c r="AD946" s="276"/>
      <c r="AE946" s="276"/>
      <c r="AF946" s="276"/>
      <c r="AG946" s="276"/>
      <c r="AH946" s="276"/>
      <c r="AI946" s="297"/>
      <c r="AJ946" s="297"/>
      <c r="AK946" s="297"/>
      <c r="AL946" s="297"/>
      <c r="AM946" s="297"/>
      <c r="AN946" s="297"/>
      <c r="AO946" s="297"/>
      <c r="AP946" s="297"/>
      <c r="AQ946" s="297"/>
      <c r="AR946" s="297"/>
      <c r="BD946" s="297"/>
      <c r="BE946" s="297"/>
      <c r="BF946" s="297"/>
      <c r="BH946" s="297"/>
      <c r="BI946" s="297"/>
      <c r="BJ946" s="297"/>
      <c r="BK946" s="297"/>
      <c r="BL946" s="297"/>
      <c r="BM946" s="297"/>
      <c r="BN946" s="297"/>
      <c r="BO946" s="297"/>
      <c r="BP946" s="297"/>
      <c r="BR946" s="297"/>
      <c r="BS946" s="297"/>
      <c r="BT946" s="297"/>
      <c r="BU946" s="297"/>
      <c r="BV946" s="297"/>
      <c r="BW946" s="297"/>
      <c r="BX946" s="297"/>
      <c r="DK946" s="278"/>
      <c r="DL946" s="278"/>
      <c r="DM946" s="278"/>
      <c r="DN946" s="278"/>
      <c r="DO946" s="278"/>
      <c r="DP946" s="278"/>
      <c r="DQ946" s="278"/>
      <c r="DR946" s="278"/>
      <c r="DS946" s="278"/>
    </row>
    <row r="947" ht="15.75" customHeight="1"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  <c r="AB947" s="276"/>
      <c r="AC947" s="276"/>
      <c r="AD947" s="276"/>
      <c r="AE947" s="276"/>
      <c r="AF947" s="276"/>
      <c r="AG947" s="276"/>
      <c r="AH947" s="276"/>
      <c r="AI947" s="297"/>
      <c r="AJ947" s="297"/>
      <c r="AK947" s="297"/>
      <c r="AL947" s="297"/>
      <c r="AM947" s="297"/>
      <c r="AN947" s="297"/>
      <c r="AO947" s="297"/>
      <c r="AP947" s="297"/>
      <c r="AQ947" s="297"/>
      <c r="AR947" s="297"/>
      <c r="BD947" s="297"/>
      <c r="BE947" s="297"/>
      <c r="BF947" s="297"/>
      <c r="BH947" s="297"/>
      <c r="BI947" s="297"/>
      <c r="BJ947" s="297"/>
      <c r="BK947" s="297"/>
      <c r="BL947" s="297"/>
      <c r="BM947" s="297"/>
      <c r="BN947" s="297"/>
      <c r="BO947" s="297"/>
      <c r="BP947" s="297"/>
      <c r="BR947" s="297"/>
      <c r="BS947" s="297"/>
      <c r="BT947" s="297"/>
      <c r="BU947" s="297"/>
      <c r="BV947" s="297"/>
      <c r="BW947" s="297"/>
      <c r="BX947" s="297"/>
      <c r="DK947" s="278"/>
      <c r="DL947" s="278"/>
      <c r="DM947" s="278"/>
      <c r="DN947" s="278"/>
      <c r="DO947" s="278"/>
      <c r="DP947" s="278"/>
      <c r="DQ947" s="278"/>
      <c r="DR947" s="278"/>
      <c r="DS947" s="278"/>
    </row>
    <row r="948" ht="15.75" customHeight="1"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  <c r="AB948" s="276"/>
      <c r="AC948" s="276"/>
      <c r="AD948" s="276"/>
      <c r="AE948" s="276"/>
      <c r="AF948" s="276"/>
      <c r="AG948" s="276"/>
      <c r="AH948" s="276"/>
      <c r="AI948" s="297"/>
      <c r="AJ948" s="297"/>
      <c r="AK948" s="297"/>
      <c r="AL948" s="297"/>
      <c r="AM948" s="297"/>
      <c r="AN948" s="297"/>
      <c r="AO948" s="297"/>
      <c r="AP948" s="297"/>
      <c r="AQ948" s="297"/>
      <c r="AR948" s="297"/>
      <c r="BD948" s="297"/>
      <c r="BE948" s="297"/>
      <c r="BF948" s="297"/>
      <c r="BH948" s="297"/>
      <c r="BI948" s="297"/>
      <c r="BJ948" s="297"/>
      <c r="BK948" s="297"/>
      <c r="BL948" s="297"/>
      <c r="BM948" s="297"/>
      <c r="BN948" s="297"/>
      <c r="BO948" s="297"/>
      <c r="BP948" s="297"/>
      <c r="BR948" s="297"/>
      <c r="BS948" s="297"/>
      <c r="BT948" s="297"/>
      <c r="BU948" s="297"/>
      <c r="BV948" s="297"/>
      <c r="BW948" s="297"/>
      <c r="BX948" s="297"/>
      <c r="DK948" s="278"/>
      <c r="DL948" s="278"/>
      <c r="DM948" s="278"/>
      <c r="DN948" s="278"/>
      <c r="DO948" s="278"/>
      <c r="DP948" s="278"/>
      <c r="DQ948" s="278"/>
      <c r="DR948" s="278"/>
      <c r="DS948" s="278"/>
    </row>
    <row r="949" ht="15.75" customHeight="1"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  <c r="AB949" s="276"/>
      <c r="AC949" s="276"/>
      <c r="AD949" s="276"/>
      <c r="AE949" s="276"/>
      <c r="AF949" s="276"/>
      <c r="AG949" s="276"/>
      <c r="AH949" s="276"/>
      <c r="AI949" s="297"/>
      <c r="AJ949" s="297"/>
      <c r="AK949" s="297"/>
      <c r="AL949" s="297"/>
      <c r="AM949" s="297"/>
      <c r="AN949" s="297"/>
      <c r="AO949" s="297"/>
      <c r="AP949" s="297"/>
      <c r="AQ949" s="297"/>
      <c r="AR949" s="297"/>
      <c r="BD949" s="297"/>
      <c r="BE949" s="297"/>
      <c r="BF949" s="297"/>
      <c r="BH949" s="297"/>
      <c r="BI949" s="297"/>
      <c r="BJ949" s="297"/>
      <c r="BK949" s="297"/>
      <c r="BL949" s="297"/>
      <c r="BM949" s="297"/>
      <c r="BN949" s="297"/>
      <c r="BO949" s="297"/>
      <c r="BP949" s="297"/>
      <c r="BR949" s="297"/>
      <c r="BS949" s="297"/>
      <c r="BT949" s="297"/>
      <c r="BU949" s="297"/>
      <c r="BV949" s="297"/>
      <c r="BW949" s="297"/>
      <c r="BX949" s="297"/>
      <c r="DK949" s="278"/>
      <c r="DL949" s="278"/>
      <c r="DM949" s="278"/>
      <c r="DN949" s="278"/>
      <c r="DO949" s="278"/>
      <c r="DP949" s="278"/>
      <c r="DQ949" s="278"/>
      <c r="DR949" s="278"/>
      <c r="DS949" s="278"/>
    </row>
    <row r="950" ht="15.75" customHeight="1"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  <c r="AB950" s="276"/>
      <c r="AC950" s="276"/>
      <c r="AD950" s="276"/>
      <c r="AE950" s="276"/>
      <c r="AF950" s="276"/>
      <c r="AG950" s="276"/>
      <c r="AH950" s="276"/>
      <c r="AI950" s="297"/>
      <c r="AJ950" s="297"/>
      <c r="AK950" s="297"/>
      <c r="AL950" s="297"/>
      <c r="AM950" s="297"/>
      <c r="AN950" s="297"/>
      <c r="AO950" s="297"/>
      <c r="AP950" s="297"/>
      <c r="AQ950" s="297"/>
      <c r="AR950" s="297"/>
      <c r="BD950" s="297"/>
      <c r="BE950" s="297"/>
      <c r="BF950" s="297"/>
      <c r="BH950" s="297"/>
      <c r="BI950" s="297"/>
      <c r="BJ950" s="297"/>
      <c r="BK950" s="297"/>
      <c r="BL950" s="297"/>
      <c r="BM950" s="297"/>
      <c r="BN950" s="297"/>
      <c r="BO950" s="297"/>
      <c r="BP950" s="297"/>
      <c r="BR950" s="297"/>
      <c r="BS950" s="297"/>
      <c r="BT950" s="297"/>
      <c r="BU950" s="297"/>
      <c r="BV950" s="297"/>
      <c r="BW950" s="297"/>
      <c r="BX950" s="297"/>
      <c r="DK950" s="278"/>
      <c r="DL950" s="278"/>
      <c r="DM950" s="278"/>
      <c r="DN950" s="278"/>
      <c r="DO950" s="278"/>
      <c r="DP950" s="278"/>
      <c r="DQ950" s="278"/>
      <c r="DR950" s="278"/>
      <c r="DS950" s="278"/>
    </row>
    <row r="951" ht="15.75" customHeight="1"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  <c r="AB951" s="276"/>
      <c r="AC951" s="276"/>
      <c r="AD951" s="276"/>
      <c r="AE951" s="276"/>
      <c r="AF951" s="276"/>
      <c r="AG951" s="276"/>
      <c r="AH951" s="276"/>
      <c r="AI951" s="297"/>
      <c r="AJ951" s="297"/>
      <c r="AK951" s="297"/>
      <c r="AL951" s="297"/>
      <c r="AM951" s="297"/>
      <c r="AN951" s="297"/>
      <c r="AO951" s="297"/>
      <c r="AP951" s="297"/>
      <c r="AQ951" s="297"/>
      <c r="AR951" s="297"/>
      <c r="BD951" s="297"/>
      <c r="BE951" s="297"/>
      <c r="BF951" s="297"/>
      <c r="BH951" s="297"/>
      <c r="BI951" s="297"/>
      <c r="BJ951" s="297"/>
      <c r="BK951" s="297"/>
      <c r="BL951" s="297"/>
      <c r="BM951" s="297"/>
      <c r="BN951" s="297"/>
      <c r="BO951" s="297"/>
      <c r="BP951" s="297"/>
      <c r="BR951" s="297"/>
      <c r="BS951" s="297"/>
      <c r="BT951" s="297"/>
      <c r="BU951" s="297"/>
      <c r="BV951" s="297"/>
      <c r="BW951" s="297"/>
      <c r="BX951" s="297"/>
      <c r="DK951" s="278"/>
      <c r="DL951" s="278"/>
      <c r="DM951" s="278"/>
      <c r="DN951" s="278"/>
      <c r="DO951" s="278"/>
      <c r="DP951" s="278"/>
      <c r="DQ951" s="278"/>
      <c r="DR951" s="278"/>
      <c r="DS951" s="278"/>
    </row>
    <row r="952" ht="15.75" customHeight="1"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  <c r="AB952" s="276"/>
      <c r="AC952" s="276"/>
      <c r="AD952" s="276"/>
      <c r="AE952" s="276"/>
      <c r="AF952" s="276"/>
      <c r="AG952" s="276"/>
      <c r="AH952" s="276"/>
      <c r="AI952" s="297"/>
      <c r="AJ952" s="297"/>
      <c r="AK952" s="297"/>
      <c r="AL952" s="297"/>
      <c r="AM952" s="297"/>
      <c r="AN952" s="297"/>
      <c r="AO952" s="297"/>
      <c r="AP952" s="297"/>
      <c r="AQ952" s="297"/>
      <c r="AR952" s="297"/>
      <c r="BD952" s="297"/>
      <c r="BE952" s="297"/>
      <c r="BF952" s="297"/>
      <c r="BH952" s="297"/>
      <c r="BI952" s="297"/>
      <c r="BJ952" s="297"/>
      <c r="BK952" s="297"/>
      <c r="BL952" s="297"/>
      <c r="BM952" s="297"/>
      <c r="BN952" s="297"/>
      <c r="BO952" s="297"/>
      <c r="BP952" s="297"/>
      <c r="BR952" s="297"/>
      <c r="BS952" s="297"/>
      <c r="BT952" s="297"/>
      <c r="BU952" s="297"/>
      <c r="BV952" s="297"/>
      <c r="BW952" s="297"/>
      <c r="BX952" s="297"/>
      <c r="DK952" s="278"/>
      <c r="DL952" s="278"/>
      <c r="DM952" s="278"/>
      <c r="DN952" s="278"/>
      <c r="DO952" s="278"/>
      <c r="DP952" s="278"/>
      <c r="DQ952" s="278"/>
      <c r="DR952" s="278"/>
      <c r="DS952" s="278"/>
    </row>
    <row r="953" ht="15.75" customHeight="1"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  <c r="AB953" s="276"/>
      <c r="AC953" s="276"/>
      <c r="AD953" s="276"/>
      <c r="AE953" s="276"/>
      <c r="AF953" s="276"/>
      <c r="AG953" s="276"/>
      <c r="AH953" s="276"/>
      <c r="AI953" s="297"/>
      <c r="AJ953" s="297"/>
      <c r="AK953" s="297"/>
      <c r="AL953" s="297"/>
      <c r="AM953" s="297"/>
      <c r="AN953" s="297"/>
      <c r="AO953" s="297"/>
      <c r="AP953" s="297"/>
      <c r="AQ953" s="297"/>
      <c r="AR953" s="297"/>
      <c r="BD953" s="297"/>
      <c r="BE953" s="297"/>
      <c r="BF953" s="297"/>
      <c r="BH953" s="297"/>
      <c r="BI953" s="297"/>
      <c r="BJ953" s="297"/>
      <c r="BK953" s="297"/>
      <c r="BL953" s="297"/>
      <c r="BM953" s="297"/>
      <c r="BN953" s="297"/>
      <c r="BO953" s="297"/>
      <c r="BP953" s="297"/>
      <c r="BR953" s="297"/>
      <c r="BS953" s="297"/>
      <c r="BT953" s="297"/>
      <c r="BU953" s="297"/>
      <c r="BV953" s="297"/>
      <c r="BW953" s="297"/>
      <c r="BX953" s="297"/>
      <c r="DK953" s="278"/>
      <c r="DL953" s="278"/>
      <c r="DM953" s="278"/>
      <c r="DN953" s="278"/>
      <c r="DO953" s="278"/>
      <c r="DP953" s="278"/>
      <c r="DQ953" s="278"/>
      <c r="DR953" s="278"/>
      <c r="DS953" s="278"/>
    </row>
    <row r="954" ht="15.75" customHeight="1"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  <c r="AB954" s="276"/>
      <c r="AC954" s="276"/>
      <c r="AD954" s="276"/>
      <c r="AE954" s="276"/>
      <c r="AF954" s="276"/>
      <c r="AG954" s="276"/>
      <c r="AH954" s="276"/>
      <c r="AI954" s="297"/>
      <c r="AJ954" s="297"/>
      <c r="AK954" s="297"/>
      <c r="AL954" s="297"/>
      <c r="AM954" s="297"/>
      <c r="AN954" s="297"/>
      <c r="AO954" s="297"/>
      <c r="AP954" s="297"/>
      <c r="AQ954" s="297"/>
      <c r="AR954" s="297"/>
      <c r="BD954" s="297"/>
      <c r="BE954" s="297"/>
      <c r="BF954" s="297"/>
      <c r="BH954" s="297"/>
      <c r="BI954" s="297"/>
      <c r="BJ954" s="297"/>
      <c r="BK954" s="297"/>
      <c r="BL954" s="297"/>
      <c r="BM954" s="297"/>
      <c r="BN954" s="297"/>
      <c r="BO954" s="297"/>
      <c r="BP954" s="297"/>
      <c r="BR954" s="297"/>
      <c r="BS954" s="297"/>
      <c r="BT954" s="297"/>
      <c r="BU954" s="297"/>
      <c r="BV954" s="297"/>
      <c r="BW954" s="297"/>
      <c r="BX954" s="297"/>
      <c r="DK954" s="278"/>
      <c r="DL954" s="278"/>
      <c r="DM954" s="278"/>
      <c r="DN954" s="278"/>
      <c r="DO954" s="278"/>
      <c r="DP954" s="278"/>
      <c r="DQ954" s="278"/>
      <c r="DR954" s="278"/>
      <c r="DS954" s="278"/>
    </row>
    <row r="955" ht="15.75" customHeight="1"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  <c r="AB955" s="276"/>
      <c r="AC955" s="276"/>
      <c r="AD955" s="276"/>
      <c r="AE955" s="276"/>
      <c r="AF955" s="276"/>
      <c r="AG955" s="276"/>
      <c r="AH955" s="276"/>
      <c r="AI955" s="297"/>
      <c r="AJ955" s="297"/>
      <c r="AK955" s="297"/>
      <c r="AL955" s="297"/>
      <c r="AM955" s="297"/>
      <c r="AN955" s="297"/>
      <c r="AO955" s="297"/>
      <c r="AP955" s="297"/>
      <c r="AQ955" s="297"/>
      <c r="AR955" s="297"/>
      <c r="BD955" s="297"/>
      <c r="BE955" s="297"/>
      <c r="BF955" s="297"/>
      <c r="BH955" s="297"/>
      <c r="BI955" s="297"/>
      <c r="BJ955" s="297"/>
      <c r="BK955" s="297"/>
      <c r="BL955" s="297"/>
      <c r="BM955" s="297"/>
      <c r="BN955" s="297"/>
      <c r="BO955" s="297"/>
      <c r="BP955" s="297"/>
      <c r="BR955" s="297"/>
      <c r="BS955" s="297"/>
      <c r="BT955" s="297"/>
      <c r="BU955" s="297"/>
      <c r="BV955" s="297"/>
      <c r="BW955" s="297"/>
      <c r="BX955" s="297"/>
      <c r="DK955" s="278"/>
      <c r="DL955" s="278"/>
      <c r="DM955" s="278"/>
      <c r="DN955" s="278"/>
      <c r="DO955" s="278"/>
      <c r="DP955" s="278"/>
      <c r="DQ955" s="278"/>
      <c r="DR955" s="278"/>
      <c r="DS955" s="278"/>
    </row>
    <row r="956" ht="15.75" customHeight="1"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  <c r="AB956" s="276"/>
      <c r="AC956" s="276"/>
      <c r="AD956" s="276"/>
      <c r="AE956" s="276"/>
      <c r="AF956" s="276"/>
      <c r="AG956" s="276"/>
      <c r="AH956" s="276"/>
      <c r="AI956" s="297"/>
      <c r="AJ956" s="297"/>
      <c r="AK956" s="297"/>
      <c r="AL956" s="297"/>
      <c r="AM956" s="297"/>
      <c r="AN956" s="297"/>
      <c r="AO956" s="297"/>
      <c r="AP956" s="297"/>
      <c r="AQ956" s="297"/>
      <c r="AR956" s="297"/>
      <c r="BD956" s="297"/>
      <c r="BE956" s="297"/>
      <c r="BF956" s="297"/>
      <c r="BH956" s="297"/>
      <c r="BI956" s="297"/>
      <c r="BJ956" s="297"/>
      <c r="BK956" s="297"/>
      <c r="BL956" s="297"/>
      <c r="BM956" s="297"/>
      <c r="BN956" s="297"/>
      <c r="BO956" s="297"/>
      <c r="BP956" s="297"/>
      <c r="BR956" s="297"/>
      <c r="BS956" s="297"/>
      <c r="BT956" s="297"/>
      <c r="BU956" s="297"/>
      <c r="BV956" s="297"/>
      <c r="BW956" s="297"/>
      <c r="BX956" s="297"/>
      <c r="DK956" s="278"/>
      <c r="DL956" s="278"/>
      <c r="DM956" s="278"/>
      <c r="DN956" s="278"/>
      <c r="DO956" s="278"/>
      <c r="DP956" s="278"/>
      <c r="DQ956" s="278"/>
      <c r="DR956" s="278"/>
      <c r="DS956" s="278"/>
    </row>
    <row r="957" ht="15.75" customHeight="1"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  <c r="AB957" s="276"/>
      <c r="AC957" s="276"/>
      <c r="AD957" s="276"/>
      <c r="AE957" s="276"/>
      <c r="AF957" s="276"/>
      <c r="AG957" s="276"/>
      <c r="AH957" s="276"/>
      <c r="AI957" s="297"/>
      <c r="AJ957" s="297"/>
      <c r="AK957" s="297"/>
      <c r="AL957" s="297"/>
      <c r="AM957" s="297"/>
      <c r="AN957" s="297"/>
      <c r="AO957" s="297"/>
      <c r="AP957" s="297"/>
      <c r="AQ957" s="297"/>
      <c r="AR957" s="297"/>
      <c r="BD957" s="297"/>
      <c r="BE957" s="297"/>
      <c r="BF957" s="297"/>
      <c r="BH957" s="297"/>
      <c r="BI957" s="297"/>
      <c r="BJ957" s="297"/>
      <c r="BK957" s="297"/>
      <c r="BL957" s="297"/>
      <c r="BM957" s="297"/>
      <c r="BN957" s="297"/>
      <c r="BO957" s="297"/>
      <c r="BP957" s="297"/>
      <c r="BR957" s="297"/>
      <c r="BS957" s="297"/>
      <c r="BT957" s="297"/>
      <c r="BU957" s="297"/>
      <c r="BV957" s="297"/>
      <c r="BW957" s="297"/>
      <c r="BX957" s="297"/>
      <c r="DK957" s="278"/>
      <c r="DL957" s="278"/>
      <c r="DM957" s="278"/>
      <c r="DN957" s="278"/>
      <c r="DO957" s="278"/>
      <c r="DP957" s="278"/>
      <c r="DQ957" s="278"/>
      <c r="DR957" s="278"/>
      <c r="DS957" s="278"/>
    </row>
    <row r="958" ht="15.75" customHeight="1"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  <c r="AB958" s="276"/>
      <c r="AC958" s="276"/>
      <c r="AD958" s="276"/>
      <c r="AE958" s="276"/>
      <c r="AF958" s="276"/>
      <c r="AG958" s="276"/>
      <c r="AH958" s="276"/>
      <c r="AI958" s="297"/>
      <c r="AJ958" s="297"/>
      <c r="AK958" s="297"/>
      <c r="AL958" s="297"/>
      <c r="AM958" s="297"/>
      <c r="AN958" s="297"/>
      <c r="AO958" s="297"/>
      <c r="AP958" s="297"/>
      <c r="AQ958" s="297"/>
      <c r="AR958" s="297"/>
      <c r="BD958" s="297"/>
      <c r="BE958" s="297"/>
      <c r="BF958" s="297"/>
      <c r="BH958" s="297"/>
      <c r="BI958" s="297"/>
      <c r="BJ958" s="297"/>
      <c r="BK958" s="297"/>
      <c r="BL958" s="297"/>
      <c r="BM958" s="297"/>
      <c r="BN958" s="297"/>
      <c r="BO958" s="297"/>
      <c r="BP958" s="297"/>
      <c r="BR958" s="297"/>
      <c r="BS958" s="297"/>
      <c r="BT958" s="297"/>
      <c r="BU958" s="297"/>
      <c r="BV958" s="297"/>
      <c r="BW958" s="297"/>
      <c r="BX958" s="297"/>
      <c r="DK958" s="278"/>
      <c r="DL958" s="278"/>
      <c r="DM958" s="278"/>
      <c r="DN958" s="278"/>
      <c r="DO958" s="278"/>
      <c r="DP958" s="278"/>
      <c r="DQ958" s="278"/>
      <c r="DR958" s="278"/>
      <c r="DS958" s="278"/>
    </row>
    <row r="959" ht="15.75" customHeight="1"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  <c r="AB959" s="276"/>
      <c r="AC959" s="276"/>
      <c r="AD959" s="276"/>
      <c r="AE959" s="276"/>
      <c r="AF959" s="276"/>
      <c r="AG959" s="276"/>
      <c r="AH959" s="276"/>
      <c r="AI959" s="297"/>
      <c r="AJ959" s="297"/>
      <c r="AK959" s="297"/>
      <c r="AL959" s="297"/>
      <c r="AM959" s="297"/>
      <c r="AN959" s="297"/>
      <c r="AO959" s="297"/>
      <c r="AP959" s="297"/>
      <c r="AQ959" s="297"/>
      <c r="AR959" s="297"/>
      <c r="BD959" s="297"/>
      <c r="BE959" s="297"/>
      <c r="BF959" s="297"/>
      <c r="BH959" s="297"/>
      <c r="BI959" s="297"/>
      <c r="BJ959" s="297"/>
      <c r="BK959" s="297"/>
      <c r="BL959" s="297"/>
      <c r="BM959" s="297"/>
      <c r="BN959" s="297"/>
      <c r="BO959" s="297"/>
      <c r="BP959" s="297"/>
      <c r="BR959" s="297"/>
      <c r="BS959" s="297"/>
      <c r="BT959" s="297"/>
      <c r="BU959" s="297"/>
      <c r="BV959" s="297"/>
      <c r="BW959" s="297"/>
      <c r="BX959" s="297"/>
      <c r="DK959" s="278"/>
      <c r="DL959" s="278"/>
      <c r="DM959" s="278"/>
      <c r="DN959" s="278"/>
      <c r="DO959" s="278"/>
      <c r="DP959" s="278"/>
      <c r="DQ959" s="278"/>
      <c r="DR959" s="278"/>
      <c r="DS959" s="278"/>
    </row>
    <row r="960" ht="15.75" customHeight="1"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  <c r="AB960" s="276"/>
      <c r="AC960" s="276"/>
      <c r="AD960" s="276"/>
      <c r="AE960" s="276"/>
      <c r="AF960" s="276"/>
      <c r="AG960" s="276"/>
      <c r="AH960" s="276"/>
      <c r="AI960" s="297"/>
      <c r="AJ960" s="297"/>
      <c r="AK960" s="297"/>
      <c r="AL960" s="297"/>
      <c r="AM960" s="297"/>
      <c r="AN960" s="297"/>
      <c r="AO960" s="297"/>
      <c r="AP960" s="297"/>
      <c r="AQ960" s="297"/>
      <c r="AR960" s="297"/>
      <c r="BD960" s="297"/>
      <c r="BE960" s="297"/>
      <c r="BF960" s="297"/>
      <c r="BH960" s="297"/>
      <c r="BI960" s="297"/>
      <c r="BJ960" s="297"/>
      <c r="BK960" s="297"/>
      <c r="BL960" s="297"/>
      <c r="BM960" s="297"/>
      <c r="BN960" s="297"/>
      <c r="BO960" s="297"/>
      <c r="BP960" s="297"/>
      <c r="BR960" s="297"/>
      <c r="BS960" s="297"/>
      <c r="BT960" s="297"/>
      <c r="BU960" s="297"/>
      <c r="BV960" s="297"/>
      <c r="BW960" s="297"/>
      <c r="BX960" s="297"/>
      <c r="DK960" s="278"/>
      <c r="DL960" s="278"/>
      <c r="DM960" s="278"/>
      <c r="DN960" s="278"/>
      <c r="DO960" s="278"/>
      <c r="DP960" s="278"/>
      <c r="DQ960" s="278"/>
      <c r="DR960" s="278"/>
      <c r="DS960" s="278"/>
    </row>
    <row r="961" ht="15.75" customHeight="1"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  <c r="AB961" s="276"/>
      <c r="AC961" s="276"/>
      <c r="AD961" s="276"/>
      <c r="AE961" s="276"/>
      <c r="AF961" s="276"/>
      <c r="AG961" s="276"/>
      <c r="AH961" s="276"/>
      <c r="AI961" s="297"/>
      <c r="AJ961" s="297"/>
      <c r="AK961" s="297"/>
      <c r="AL961" s="297"/>
      <c r="AM961" s="297"/>
      <c r="AN961" s="297"/>
      <c r="AO961" s="297"/>
      <c r="AP961" s="297"/>
      <c r="AQ961" s="297"/>
      <c r="AR961" s="297"/>
      <c r="BD961" s="297"/>
      <c r="BE961" s="297"/>
      <c r="BF961" s="297"/>
      <c r="BH961" s="297"/>
      <c r="BI961" s="297"/>
      <c r="BJ961" s="297"/>
      <c r="BK961" s="297"/>
      <c r="BL961" s="297"/>
      <c r="BM961" s="297"/>
      <c r="BN961" s="297"/>
      <c r="BO961" s="297"/>
      <c r="BP961" s="297"/>
      <c r="BR961" s="297"/>
      <c r="BS961" s="297"/>
      <c r="BT961" s="297"/>
      <c r="BU961" s="297"/>
      <c r="BV961" s="297"/>
      <c r="BW961" s="297"/>
      <c r="BX961" s="297"/>
      <c r="DK961" s="278"/>
      <c r="DL961" s="278"/>
      <c r="DM961" s="278"/>
      <c r="DN961" s="278"/>
      <c r="DO961" s="278"/>
      <c r="DP961" s="278"/>
      <c r="DQ961" s="278"/>
      <c r="DR961" s="278"/>
      <c r="DS961" s="278"/>
    </row>
    <row r="962" ht="15.75" customHeight="1"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  <c r="AB962" s="276"/>
      <c r="AC962" s="276"/>
      <c r="AD962" s="276"/>
      <c r="AE962" s="276"/>
      <c r="AF962" s="276"/>
      <c r="AG962" s="276"/>
      <c r="AH962" s="276"/>
      <c r="AI962" s="297"/>
      <c r="AJ962" s="297"/>
      <c r="AK962" s="297"/>
      <c r="AL962" s="297"/>
      <c r="AM962" s="297"/>
      <c r="AN962" s="297"/>
      <c r="AO962" s="297"/>
      <c r="AP962" s="297"/>
      <c r="AQ962" s="297"/>
      <c r="AR962" s="297"/>
      <c r="BD962" s="297"/>
      <c r="BE962" s="297"/>
      <c r="BF962" s="297"/>
      <c r="BH962" s="297"/>
      <c r="BI962" s="297"/>
      <c r="BJ962" s="297"/>
      <c r="BK962" s="297"/>
      <c r="BL962" s="297"/>
      <c r="BM962" s="297"/>
      <c r="BN962" s="297"/>
      <c r="BO962" s="297"/>
      <c r="BP962" s="297"/>
      <c r="BR962" s="297"/>
      <c r="BS962" s="297"/>
      <c r="BT962" s="297"/>
      <c r="BU962" s="297"/>
      <c r="BV962" s="297"/>
      <c r="BW962" s="297"/>
      <c r="BX962" s="297"/>
      <c r="DK962" s="278"/>
      <c r="DL962" s="278"/>
      <c r="DM962" s="278"/>
      <c r="DN962" s="278"/>
      <c r="DO962" s="278"/>
      <c r="DP962" s="278"/>
      <c r="DQ962" s="278"/>
      <c r="DR962" s="278"/>
      <c r="DS962" s="278"/>
    </row>
    <row r="963" ht="15.75" customHeight="1"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  <c r="AB963" s="276"/>
      <c r="AC963" s="276"/>
      <c r="AD963" s="276"/>
      <c r="AE963" s="276"/>
      <c r="AF963" s="276"/>
      <c r="AG963" s="276"/>
      <c r="AH963" s="276"/>
      <c r="AI963" s="297"/>
      <c r="AJ963" s="297"/>
      <c r="AK963" s="297"/>
      <c r="AL963" s="297"/>
      <c r="AM963" s="297"/>
      <c r="AN963" s="297"/>
      <c r="AO963" s="297"/>
      <c r="AP963" s="297"/>
      <c r="AQ963" s="297"/>
      <c r="AR963" s="297"/>
      <c r="BD963" s="297"/>
      <c r="BE963" s="297"/>
      <c r="BF963" s="297"/>
      <c r="BH963" s="297"/>
      <c r="BI963" s="297"/>
      <c r="BJ963" s="297"/>
      <c r="BK963" s="297"/>
      <c r="BL963" s="297"/>
      <c r="BM963" s="297"/>
      <c r="BN963" s="297"/>
      <c r="BO963" s="297"/>
      <c r="BP963" s="297"/>
      <c r="BR963" s="297"/>
      <c r="BS963" s="297"/>
      <c r="BT963" s="297"/>
      <c r="BU963" s="297"/>
      <c r="BV963" s="297"/>
      <c r="BW963" s="297"/>
      <c r="BX963" s="297"/>
      <c r="DK963" s="278"/>
      <c r="DL963" s="278"/>
      <c r="DM963" s="278"/>
      <c r="DN963" s="278"/>
      <c r="DO963" s="278"/>
      <c r="DP963" s="278"/>
      <c r="DQ963" s="278"/>
      <c r="DR963" s="278"/>
      <c r="DS963" s="278"/>
    </row>
    <row r="964" ht="15.75" customHeight="1"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  <c r="AB964" s="276"/>
      <c r="AC964" s="276"/>
      <c r="AD964" s="276"/>
      <c r="AE964" s="276"/>
      <c r="AF964" s="276"/>
      <c r="AG964" s="276"/>
      <c r="AH964" s="276"/>
      <c r="AI964" s="297"/>
      <c r="AJ964" s="297"/>
      <c r="AK964" s="297"/>
      <c r="AL964" s="297"/>
      <c r="AM964" s="297"/>
      <c r="AN964" s="297"/>
      <c r="AO964" s="297"/>
      <c r="AP964" s="297"/>
      <c r="AQ964" s="297"/>
      <c r="AR964" s="297"/>
      <c r="BD964" s="297"/>
      <c r="BE964" s="297"/>
      <c r="BF964" s="297"/>
      <c r="BH964" s="297"/>
      <c r="BI964" s="297"/>
      <c r="BJ964" s="297"/>
      <c r="BK964" s="297"/>
      <c r="BL964" s="297"/>
      <c r="BM964" s="297"/>
      <c r="BN964" s="297"/>
      <c r="BO964" s="297"/>
      <c r="BP964" s="297"/>
      <c r="BR964" s="297"/>
      <c r="BS964" s="297"/>
      <c r="BT964" s="297"/>
      <c r="BU964" s="297"/>
      <c r="BV964" s="297"/>
      <c r="BW964" s="297"/>
      <c r="BX964" s="297"/>
      <c r="DK964" s="278"/>
      <c r="DL964" s="278"/>
      <c r="DM964" s="278"/>
      <c r="DN964" s="278"/>
      <c r="DO964" s="278"/>
      <c r="DP964" s="278"/>
      <c r="DQ964" s="278"/>
      <c r="DR964" s="278"/>
      <c r="DS964" s="278"/>
    </row>
    <row r="965" ht="15.75" customHeight="1"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  <c r="AB965" s="276"/>
      <c r="AC965" s="276"/>
      <c r="AD965" s="276"/>
      <c r="AE965" s="276"/>
      <c r="AF965" s="276"/>
      <c r="AG965" s="276"/>
      <c r="AH965" s="276"/>
      <c r="AI965" s="297"/>
      <c r="AJ965" s="297"/>
      <c r="AK965" s="297"/>
      <c r="AL965" s="297"/>
      <c r="AM965" s="297"/>
      <c r="AN965" s="297"/>
      <c r="AO965" s="297"/>
      <c r="AP965" s="297"/>
      <c r="AQ965" s="297"/>
      <c r="AR965" s="297"/>
      <c r="BD965" s="297"/>
      <c r="BE965" s="297"/>
      <c r="BF965" s="297"/>
      <c r="BH965" s="297"/>
      <c r="BI965" s="297"/>
      <c r="BJ965" s="297"/>
      <c r="BK965" s="297"/>
      <c r="BL965" s="297"/>
      <c r="BM965" s="297"/>
      <c r="BN965" s="297"/>
      <c r="BO965" s="297"/>
      <c r="BP965" s="297"/>
      <c r="BR965" s="297"/>
      <c r="BS965" s="297"/>
      <c r="BT965" s="297"/>
      <c r="BU965" s="297"/>
      <c r="BV965" s="297"/>
      <c r="BW965" s="297"/>
      <c r="BX965" s="297"/>
      <c r="DK965" s="278"/>
      <c r="DL965" s="278"/>
      <c r="DM965" s="278"/>
      <c r="DN965" s="278"/>
      <c r="DO965" s="278"/>
      <c r="DP965" s="278"/>
      <c r="DQ965" s="278"/>
      <c r="DR965" s="278"/>
      <c r="DS965" s="278"/>
    </row>
    <row r="966" ht="15.75" customHeight="1"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  <c r="AB966" s="276"/>
      <c r="AC966" s="276"/>
      <c r="AD966" s="276"/>
      <c r="AE966" s="276"/>
      <c r="AF966" s="276"/>
      <c r="AG966" s="276"/>
      <c r="AH966" s="276"/>
      <c r="AI966" s="297"/>
      <c r="AJ966" s="297"/>
      <c r="AK966" s="297"/>
      <c r="AL966" s="297"/>
      <c r="AM966" s="297"/>
      <c r="AN966" s="297"/>
      <c r="AO966" s="297"/>
      <c r="AP966" s="297"/>
      <c r="AQ966" s="297"/>
      <c r="AR966" s="297"/>
      <c r="BD966" s="297"/>
      <c r="BE966" s="297"/>
      <c r="BF966" s="297"/>
      <c r="BH966" s="297"/>
      <c r="BI966" s="297"/>
      <c r="BJ966" s="297"/>
      <c r="BK966" s="297"/>
      <c r="BL966" s="297"/>
      <c r="BM966" s="297"/>
      <c r="BN966" s="297"/>
      <c r="BO966" s="297"/>
      <c r="BP966" s="297"/>
      <c r="BR966" s="297"/>
      <c r="BS966" s="297"/>
      <c r="BT966" s="297"/>
      <c r="BU966" s="297"/>
      <c r="BV966" s="297"/>
      <c r="BW966" s="297"/>
      <c r="BX966" s="297"/>
      <c r="DK966" s="278"/>
      <c r="DL966" s="278"/>
      <c r="DM966" s="278"/>
      <c r="DN966" s="278"/>
      <c r="DO966" s="278"/>
      <c r="DP966" s="278"/>
      <c r="DQ966" s="278"/>
      <c r="DR966" s="278"/>
      <c r="DS966" s="278"/>
    </row>
    <row r="967" ht="15.75" customHeight="1"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  <c r="AB967" s="276"/>
      <c r="AC967" s="276"/>
      <c r="AD967" s="276"/>
      <c r="AE967" s="276"/>
      <c r="AF967" s="276"/>
      <c r="AG967" s="276"/>
      <c r="AH967" s="276"/>
      <c r="AI967" s="297"/>
      <c r="AJ967" s="297"/>
      <c r="AK967" s="297"/>
      <c r="AL967" s="297"/>
      <c r="AM967" s="297"/>
      <c r="AN967" s="297"/>
      <c r="AO967" s="297"/>
      <c r="AP967" s="297"/>
      <c r="AQ967" s="297"/>
      <c r="AR967" s="297"/>
      <c r="BD967" s="297"/>
      <c r="BE967" s="297"/>
      <c r="BF967" s="297"/>
      <c r="BH967" s="297"/>
      <c r="BI967" s="297"/>
      <c r="BJ967" s="297"/>
      <c r="BK967" s="297"/>
      <c r="BL967" s="297"/>
      <c r="BM967" s="297"/>
      <c r="BN967" s="297"/>
      <c r="BO967" s="297"/>
      <c r="BP967" s="297"/>
      <c r="BR967" s="297"/>
      <c r="BS967" s="297"/>
      <c r="BT967" s="297"/>
      <c r="BU967" s="297"/>
      <c r="BV967" s="297"/>
      <c r="BW967" s="297"/>
      <c r="BX967" s="297"/>
      <c r="DK967" s="278"/>
      <c r="DL967" s="278"/>
      <c r="DM967" s="278"/>
      <c r="DN967" s="278"/>
      <c r="DO967" s="278"/>
      <c r="DP967" s="278"/>
      <c r="DQ967" s="278"/>
      <c r="DR967" s="278"/>
      <c r="DS967" s="278"/>
    </row>
    <row r="968" ht="15.75" customHeight="1"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  <c r="AB968" s="276"/>
      <c r="AC968" s="276"/>
      <c r="AD968" s="276"/>
      <c r="AE968" s="276"/>
      <c r="AF968" s="276"/>
      <c r="AG968" s="276"/>
      <c r="AH968" s="276"/>
      <c r="AI968" s="297"/>
      <c r="AJ968" s="297"/>
      <c r="AK968" s="297"/>
      <c r="AL968" s="297"/>
      <c r="AM968" s="297"/>
      <c r="AN968" s="297"/>
      <c r="AO968" s="297"/>
      <c r="AP968" s="297"/>
      <c r="AQ968" s="297"/>
      <c r="AR968" s="297"/>
      <c r="BD968" s="297"/>
      <c r="BE968" s="297"/>
      <c r="BF968" s="297"/>
      <c r="BH968" s="297"/>
      <c r="BI968" s="297"/>
      <c r="BJ968" s="297"/>
      <c r="BK968" s="297"/>
      <c r="BL968" s="297"/>
      <c r="BM968" s="297"/>
      <c r="BN968" s="297"/>
      <c r="BO968" s="297"/>
      <c r="BP968" s="297"/>
      <c r="BR968" s="297"/>
      <c r="BS968" s="297"/>
      <c r="BT968" s="297"/>
      <c r="BU968" s="297"/>
      <c r="BV968" s="297"/>
      <c r="BW968" s="297"/>
      <c r="BX968" s="297"/>
      <c r="DK968" s="278"/>
      <c r="DL968" s="278"/>
      <c r="DM968" s="278"/>
      <c r="DN968" s="278"/>
      <c r="DO968" s="278"/>
      <c r="DP968" s="278"/>
      <c r="DQ968" s="278"/>
      <c r="DR968" s="278"/>
      <c r="DS968" s="278"/>
    </row>
    <row r="969" ht="15.75" customHeight="1"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  <c r="AB969" s="276"/>
      <c r="AC969" s="276"/>
      <c r="AD969" s="276"/>
      <c r="AE969" s="276"/>
      <c r="AF969" s="276"/>
      <c r="AG969" s="276"/>
      <c r="AH969" s="276"/>
      <c r="AI969" s="297"/>
      <c r="AJ969" s="297"/>
      <c r="AK969" s="297"/>
      <c r="AL969" s="297"/>
      <c r="AM969" s="297"/>
      <c r="AN969" s="297"/>
      <c r="AO969" s="297"/>
      <c r="AP969" s="297"/>
      <c r="AQ969" s="297"/>
      <c r="AR969" s="297"/>
      <c r="BD969" s="297"/>
      <c r="BE969" s="297"/>
      <c r="BF969" s="297"/>
      <c r="BH969" s="297"/>
      <c r="BI969" s="297"/>
      <c r="BJ969" s="297"/>
      <c r="BK969" s="297"/>
      <c r="BL969" s="297"/>
      <c r="BM969" s="297"/>
      <c r="BN969" s="297"/>
      <c r="BO969" s="297"/>
      <c r="BP969" s="297"/>
      <c r="BR969" s="297"/>
      <c r="BS969" s="297"/>
      <c r="BT969" s="297"/>
      <c r="BU969" s="297"/>
      <c r="BV969" s="297"/>
      <c r="BW969" s="297"/>
      <c r="BX969" s="297"/>
      <c r="DK969" s="278"/>
      <c r="DL969" s="278"/>
      <c r="DM969" s="278"/>
      <c r="DN969" s="278"/>
      <c r="DO969" s="278"/>
      <c r="DP969" s="278"/>
      <c r="DQ969" s="278"/>
      <c r="DR969" s="278"/>
      <c r="DS969" s="278"/>
    </row>
    <row r="970" ht="15.75" customHeight="1"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  <c r="AB970" s="276"/>
      <c r="AC970" s="276"/>
      <c r="AD970" s="276"/>
      <c r="AE970" s="276"/>
      <c r="AF970" s="276"/>
      <c r="AG970" s="276"/>
      <c r="AH970" s="276"/>
      <c r="AI970" s="297"/>
      <c r="AJ970" s="297"/>
      <c r="AK970" s="297"/>
      <c r="AL970" s="297"/>
      <c r="AM970" s="297"/>
      <c r="AN970" s="297"/>
      <c r="AO970" s="297"/>
      <c r="AP970" s="297"/>
      <c r="AQ970" s="297"/>
      <c r="AR970" s="297"/>
      <c r="BD970" s="297"/>
      <c r="BE970" s="297"/>
      <c r="BF970" s="297"/>
      <c r="BH970" s="297"/>
      <c r="BI970" s="297"/>
      <c r="BJ970" s="297"/>
      <c r="BK970" s="297"/>
      <c r="BL970" s="297"/>
      <c r="BM970" s="297"/>
      <c r="BN970" s="297"/>
      <c r="BO970" s="297"/>
      <c r="BP970" s="297"/>
      <c r="BR970" s="297"/>
      <c r="BS970" s="297"/>
      <c r="BT970" s="297"/>
      <c r="BU970" s="297"/>
      <c r="BV970" s="297"/>
      <c r="BW970" s="297"/>
      <c r="BX970" s="297"/>
      <c r="DK970" s="278"/>
      <c r="DL970" s="278"/>
      <c r="DM970" s="278"/>
      <c r="DN970" s="278"/>
      <c r="DO970" s="278"/>
      <c r="DP970" s="278"/>
      <c r="DQ970" s="278"/>
      <c r="DR970" s="278"/>
      <c r="DS970" s="278"/>
    </row>
    <row r="971" ht="15.75" customHeight="1"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  <c r="AB971" s="276"/>
      <c r="AC971" s="276"/>
      <c r="AD971" s="276"/>
      <c r="AE971" s="276"/>
      <c r="AF971" s="276"/>
      <c r="AG971" s="276"/>
      <c r="AH971" s="276"/>
      <c r="AI971" s="297"/>
      <c r="AJ971" s="297"/>
      <c r="AK971" s="297"/>
      <c r="AL971" s="297"/>
      <c r="AM971" s="297"/>
      <c r="AN971" s="297"/>
      <c r="AO971" s="297"/>
      <c r="AP971" s="297"/>
      <c r="AQ971" s="297"/>
      <c r="AR971" s="297"/>
      <c r="BD971" s="297"/>
      <c r="BE971" s="297"/>
      <c r="BF971" s="297"/>
      <c r="BH971" s="297"/>
      <c r="BI971" s="297"/>
      <c r="BJ971" s="297"/>
      <c r="BK971" s="297"/>
      <c r="BL971" s="297"/>
      <c r="BM971" s="297"/>
      <c r="BN971" s="297"/>
      <c r="BO971" s="297"/>
      <c r="BP971" s="297"/>
      <c r="BR971" s="297"/>
      <c r="BS971" s="297"/>
      <c r="BT971" s="297"/>
      <c r="BU971" s="297"/>
      <c r="BV971" s="297"/>
      <c r="BW971" s="297"/>
      <c r="BX971" s="297"/>
      <c r="DK971" s="278"/>
      <c r="DL971" s="278"/>
      <c r="DM971" s="278"/>
      <c r="DN971" s="278"/>
      <c r="DO971" s="278"/>
      <c r="DP971" s="278"/>
      <c r="DQ971" s="278"/>
      <c r="DR971" s="278"/>
      <c r="DS971" s="278"/>
    </row>
    <row r="972" ht="15.75" customHeight="1"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  <c r="AB972" s="276"/>
      <c r="AC972" s="276"/>
      <c r="AD972" s="276"/>
      <c r="AE972" s="276"/>
      <c r="AF972" s="276"/>
      <c r="AG972" s="276"/>
      <c r="AH972" s="276"/>
      <c r="AI972" s="297"/>
      <c r="AJ972" s="297"/>
      <c r="AK972" s="297"/>
      <c r="AL972" s="297"/>
      <c r="AM972" s="297"/>
      <c r="AN972" s="297"/>
      <c r="AO972" s="297"/>
      <c r="AP972" s="297"/>
      <c r="AQ972" s="297"/>
      <c r="AR972" s="297"/>
      <c r="BD972" s="297"/>
      <c r="BE972" s="297"/>
      <c r="BF972" s="297"/>
      <c r="BH972" s="297"/>
      <c r="BI972" s="297"/>
      <c r="BJ972" s="297"/>
      <c r="BK972" s="297"/>
      <c r="BL972" s="297"/>
      <c r="BM972" s="297"/>
      <c r="BN972" s="297"/>
      <c r="BO972" s="297"/>
      <c r="BP972" s="297"/>
      <c r="BR972" s="297"/>
      <c r="BS972" s="297"/>
      <c r="BT972" s="297"/>
      <c r="BU972" s="297"/>
      <c r="BV972" s="297"/>
      <c r="BW972" s="297"/>
      <c r="BX972" s="297"/>
      <c r="DK972" s="278"/>
      <c r="DL972" s="278"/>
      <c r="DM972" s="278"/>
      <c r="DN972" s="278"/>
      <c r="DO972" s="278"/>
      <c r="DP972" s="278"/>
      <c r="DQ972" s="278"/>
      <c r="DR972" s="278"/>
      <c r="DS972" s="278"/>
    </row>
    <row r="973" ht="15.75" customHeight="1"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  <c r="AB973" s="276"/>
      <c r="AC973" s="276"/>
      <c r="AD973" s="276"/>
      <c r="AE973" s="276"/>
      <c r="AF973" s="276"/>
      <c r="AG973" s="276"/>
      <c r="AH973" s="276"/>
      <c r="AI973" s="297"/>
      <c r="AJ973" s="297"/>
      <c r="AK973" s="297"/>
      <c r="AL973" s="297"/>
      <c r="AM973" s="297"/>
      <c r="AN973" s="297"/>
      <c r="AO973" s="297"/>
      <c r="AP973" s="297"/>
      <c r="AQ973" s="297"/>
      <c r="AR973" s="297"/>
      <c r="BD973" s="297"/>
      <c r="BE973" s="297"/>
      <c r="BF973" s="297"/>
      <c r="BH973" s="297"/>
      <c r="BI973" s="297"/>
      <c r="BJ973" s="297"/>
      <c r="BK973" s="297"/>
      <c r="BL973" s="297"/>
      <c r="BM973" s="297"/>
      <c r="BN973" s="297"/>
      <c r="BO973" s="297"/>
      <c r="BP973" s="297"/>
      <c r="BR973" s="297"/>
      <c r="BS973" s="297"/>
      <c r="BT973" s="297"/>
      <c r="BU973" s="297"/>
      <c r="BV973" s="297"/>
      <c r="BW973" s="297"/>
      <c r="BX973" s="297"/>
      <c r="DK973" s="278"/>
      <c r="DL973" s="278"/>
      <c r="DM973" s="278"/>
      <c r="DN973" s="278"/>
      <c r="DO973" s="278"/>
      <c r="DP973" s="278"/>
      <c r="DQ973" s="278"/>
      <c r="DR973" s="278"/>
      <c r="DS973" s="278"/>
    </row>
    <row r="974" ht="15.75" customHeight="1"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  <c r="AB974" s="276"/>
      <c r="AC974" s="276"/>
      <c r="AD974" s="276"/>
      <c r="AE974" s="276"/>
      <c r="AF974" s="276"/>
      <c r="AG974" s="276"/>
      <c r="AH974" s="276"/>
      <c r="AI974" s="297"/>
      <c r="AJ974" s="297"/>
      <c r="AK974" s="297"/>
      <c r="AL974" s="297"/>
      <c r="AM974" s="297"/>
      <c r="AN974" s="297"/>
      <c r="AO974" s="297"/>
      <c r="AP974" s="297"/>
      <c r="AQ974" s="297"/>
      <c r="AR974" s="297"/>
      <c r="BD974" s="297"/>
      <c r="BE974" s="297"/>
      <c r="BF974" s="297"/>
      <c r="BH974" s="297"/>
      <c r="BI974" s="297"/>
      <c r="BJ974" s="297"/>
      <c r="BK974" s="297"/>
      <c r="BL974" s="297"/>
      <c r="BM974" s="297"/>
      <c r="BN974" s="297"/>
      <c r="BO974" s="297"/>
      <c r="BP974" s="297"/>
      <c r="BR974" s="297"/>
      <c r="BS974" s="297"/>
      <c r="BT974" s="297"/>
      <c r="BU974" s="297"/>
      <c r="BV974" s="297"/>
      <c r="BW974" s="297"/>
      <c r="BX974" s="297"/>
      <c r="DK974" s="278"/>
      <c r="DL974" s="278"/>
      <c r="DM974" s="278"/>
      <c r="DN974" s="278"/>
      <c r="DO974" s="278"/>
      <c r="DP974" s="278"/>
      <c r="DQ974" s="278"/>
      <c r="DR974" s="278"/>
      <c r="DS974" s="278"/>
    </row>
    <row r="975" ht="15.75" customHeight="1"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  <c r="AB975" s="276"/>
      <c r="AC975" s="276"/>
      <c r="AD975" s="276"/>
      <c r="AE975" s="276"/>
      <c r="AF975" s="276"/>
      <c r="AG975" s="276"/>
      <c r="AH975" s="276"/>
      <c r="AI975" s="297"/>
      <c r="AJ975" s="297"/>
      <c r="AK975" s="297"/>
      <c r="AL975" s="297"/>
      <c r="AM975" s="297"/>
      <c r="AN975" s="297"/>
      <c r="AO975" s="297"/>
      <c r="AP975" s="297"/>
      <c r="AQ975" s="297"/>
      <c r="AR975" s="297"/>
      <c r="BD975" s="297"/>
      <c r="BE975" s="297"/>
      <c r="BF975" s="297"/>
      <c r="BH975" s="297"/>
      <c r="BI975" s="297"/>
      <c r="BJ975" s="297"/>
      <c r="BK975" s="297"/>
      <c r="BL975" s="297"/>
      <c r="BM975" s="297"/>
      <c r="BN975" s="297"/>
      <c r="BO975" s="297"/>
      <c r="BP975" s="297"/>
      <c r="BR975" s="297"/>
      <c r="BS975" s="297"/>
      <c r="BT975" s="297"/>
      <c r="BU975" s="297"/>
      <c r="BV975" s="297"/>
      <c r="BW975" s="297"/>
      <c r="BX975" s="297"/>
      <c r="DK975" s="278"/>
      <c r="DL975" s="278"/>
      <c r="DM975" s="278"/>
      <c r="DN975" s="278"/>
      <c r="DO975" s="278"/>
      <c r="DP975" s="278"/>
      <c r="DQ975" s="278"/>
      <c r="DR975" s="278"/>
      <c r="DS975" s="278"/>
    </row>
    <row r="976" ht="15.75" customHeight="1"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  <c r="AB976" s="276"/>
      <c r="AC976" s="276"/>
      <c r="AD976" s="276"/>
      <c r="AE976" s="276"/>
      <c r="AF976" s="276"/>
      <c r="AG976" s="276"/>
      <c r="AH976" s="276"/>
      <c r="AI976" s="297"/>
      <c r="AJ976" s="297"/>
      <c r="AK976" s="297"/>
      <c r="AL976" s="297"/>
      <c r="AM976" s="297"/>
      <c r="AN976" s="297"/>
      <c r="AO976" s="297"/>
      <c r="AP976" s="297"/>
      <c r="AQ976" s="297"/>
      <c r="AR976" s="297"/>
      <c r="BD976" s="297"/>
      <c r="BE976" s="297"/>
      <c r="BF976" s="297"/>
      <c r="BH976" s="297"/>
      <c r="BI976" s="297"/>
      <c r="BJ976" s="297"/>
      <c r="BK976" s="297"/>
      <c r="BL976" s="297"/>
      <c r="BM976" s="297"/>
      <c r="BN976" s="297"/>
      <c r="BO976" s="297"/>
      <c r="BP976" s="297"/>
      <c r="BR976" s="297"/>
      <c r="BS976" s="297"/>
      <c r="BT976" s="297"/>
      <c r="BU976" s="297"/>
      <c r="BV976" s="297"/>
      <c r="BW976" s="297"/>
      <c r="BX976" s="297"/>
      <c r="DK976" s="278"/>
      <c r="DL976" s="278"/>
      <c r="DM976" s="278"/>
      <c r="DN976" s="278"/>
      <c r="DO976" s="278"/>
      <c r="DP976" s="278"/>
      <c r="DQ976" s="278"/>
      <c r="DR976" s="278"/>
      <c r="DS976" s="278"/>
    </row>
    <row r="977" ht="15.75" customHeight="1"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  <c r="AB977" s="276"/>
      <c r="AC977" s="276"/>
      <c r="AD977" s="276"/>
      <c r="AE977" s="276"/>
      <c r="AF977" s="276"/>
      <c r="AG977" s="276"/>
      <c r="AH977" s="276"/>
      <c r="AI977" s="297"/>
      <c r="AJ977" s="297"/>
      <c r="AK977" s="297"/>
      <c r="AL977" s="297"/>
      <c r="AM977" s="297"/>
      <c r="AN977" s="297"/>
      <c r="AO977" s="297"/>
      <c r="AP977" s="297"/>
      <c r="AQ977" s="297"/>
      <c r="AR977" s="297"/>
      <c r="BD977" s="297"/>
      <c r="BE977" s="297"/>
      <c r="BF977" s="297"/>
      <c r="BH977" s="297"/>
      <c r="BI977" s="297"/>
      <c r="BJ977" s="297"/>
      <c r="BK977" s="297"/>
      <c r="BL977" s="297"/>
      <c r="BM977" s="297"/>
      <c r="BN977" s="297"/>
      <c r="BO977" s="297"/>
      <c r="BP977" s="297"/>
      <c r="BR977" s="297"/>
      <c r="BS977" s="297"/>
      <c r="BT977" s="297"/>
      <c r="BU977" s="297"/>
      <c r="BV977" s="297"/>
      <c r="BW977" s="297"/>
      <c r="BX977" s="297"/>
      <c r="DK977" s="278"/>
      <c r="DL977" s="278"/>
      <c r="DM977" s="278"/>
      <c r="DN977" s="278"/>
      <c r="DO977" s="278"/>
      <c r="DP977" s="278"/>
      <c r="DQ977" s="278"/>
      <c r="DR977" s="278"/>
      <c r="DS977" s="278"/>
    </row>
    <row r="978" ht="15.75" customHeight="1"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  <c r="AB978" s="276"/>
      <c r="AC978" s="276"/>
      <c r="AD978" s="276"/>
      <c r="AE978" s="276"/>
      <c r="AF978" s="276"/>
      <c r="AG978" s="276"/>
      <c r="AH978" s="276"/>
      <c r="AI978" s="297"/>
      <c r="AJ978" s="297"/>
      <c r="AK978" s="297"/>
      <c r="AL978" s="297"/>
      <c r="AM978" s="297"/>
      <c r="AN978" s="297"/>
      <c r="AO978" s="297"/>
      <c r="AP978" s="297"/>
      <c r="AQ978" s="297"/>
      <c r="AR978" s="297"/>
      <c r="BD978" s="297"/>
      <c r="BE978" s="297"/>
      <c r="BF978" s="297"/>
      <c r="BH978" s="297"/>
      <c r="BI978" s="297"/>
      <c r="BJ978" s="297"/>
      <c r="BK978" s="297"/>
      <c r="BL978" s="297"/>
      <c r="BM978" s="297"/>
      <c r="BN978" s="297"/>
      <c r="BO978" s="297"/>
      <c r="BP978" s="297"/>
      <c r="BR978" s="297"/>
      <c r="BS978" s="297"/>
      <c r="BT978" s="297"/>
      <c r="BU978" s="297"/>
      <c r="BV978" s="297"/>
      <c r="BW978" s="297"/>
      <c r="BX978" s="297"/>
      <c r="DK978" s="278"/>
      <c r="DL978" s="278"/>
      <c r="DM978" s="278"/>
      <c r="DN978" s="278"/>
      <c r="DO978" s="278"/>
      <c r="DP978" s="278"/>
      <c r="DQ978" s="278"/>
      <c r="DR978" s="278"/>
      <c r="DS978" s="278"/>
    </row>
    <row r="979" ht="15.75" customHeight="1"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  <c r="AB979" s="276"/>
      <c r="AC979" s="276"/>
      <c r="AD979" s="276"/>
      <c r="AE979" s="276"/>
      <c r="AF979" s="276"/>
      <c r="AG979" s="276"/>
      <c r="AH979" s="276"/>
      <c r="AI979" s="297"/>
      <c r="AJ979" s="297"/>
      <c r="AK979" s="297"/>
      <c r="AL979" s="297"/>
      <c r="AM979" s="297"/>
      <c r="AN979" s="297"/>
      <c r="AO979" s="297"/>
      <c r="AP979" s="297"/>
      <c r="AQ979" s="297"/>
      <c r="AR979" s="297"/>
      <c r="BD979" s="297"/>
      <c r="BE979" s="297"/>
      <c r="BF979" s="297"/>
      <c r="BH979" s="297"/>
      <c r="BI979" s="297"/>
      <c r="BJ979" s="297"/>
      <c r="BK979" s="297"/>
      <c r="BL979" s="297"/>
      <c r="BM979" s="297"/>
      <c r="BN979" s="297"/>
      <c r="BO979" s="297"/>
      <c r="BP979" s="297"/>
      <c r="BR979" s="297"/>
      <c r="BS979" s="297"/>
      <c r="BT979" s="297"/>
      <c r="BU979" s="297"/>
      <c r="BV979" s="297"/>
      <c r="BW979" s="297"/>
      <c r="BX979" s="297"/>
      <c r="DK979" s="278"/>
      <c r="DL979" s="278"/>
      <c r="DM979" s="278"/>
      <c r="DN979" s="278"/>
      <c r="DO979" s="278"/>
      <c r="DP979" s="278"/>
      <c r="DQ979" s="278"/>
      <c r="DR979" s="278"/>
      <c r="DS979" s="278"/>
    </row>
    <row r="980" ht="15.75" customHeight="1"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  <c r="AB980" s="276"/>
      <c r="AC980" s="276"/>
      <c r="AD980" s="276"/>
      <c r="AE980" s="276"/>
      <c r="AF980" s="276"/>
      <c r="AG980" s="276"/>
      <c r="AH980" s="276"/>
      <c r="AI980" s="297"/>
      <c r="AJ980" s="297"/>
      <c r="AK980" s="297"/>
      <c r="AL980" s="297"/>
      <c r="AM980" s="297"/>
      <c r="AN980" s="297"/>
      <c r="AO980" s="297"/>
      <c r="AP980" s="297"/>
      <c r="AQ980" s="297"/>
      <c r="AR980" s="297"/>
      <c r="BD980" s="297"/>
      <c r="BE980" s="297"/>
      <c r="BF980" s="297"/>
      <c r="BH980" s="297"/>
      <c r="BI980" s="297"/>
      <c r="BJ980" s="297"/>
      <c r="BK980" s="297"/>
      <c r="BL980" s="297"/>
      <c r="BM980" s="297"/>
      <c r="BN980" s="297"/>
      <c r="BO980" s="297"/>
      <c r="BP980" s="297"/>
      <c r="BR980" s="297"/>
      <c r="BS980" s="297"/>
      <c r="BT980" s="297"/>
      <c r="BU980" s="297"/>
      <c r="BV980" s="297"/>
      <c r="BW980" s="297"/>
      <c r="BX980" s="297"/>
      <c r="DK980" s="278"/>
      <c r="DL980" s="278"/>
      <c r="DM980" s="278"/>
      <c r="DN980" s="278"/>
      <c r="DO980" s="278"/>
      <c r="DP980" s="278"/>
      <c r="DQ980" s="278"/>
      <c r="DR980" s="278"/>
      <c r="DS980" s="278"/>
    </row>
    <row r="981" ht="15.75" customHeight="1"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  <c r="AB981" s="276"/>
      <c r="AC981" s="276"/>
      <c r="AD981" s="276"/>
      <c r="AE981" s="276"/>
      <c r="AF981" s="276"/>
      <c r="AG981" s="276"/>
      <c r="AH981" s="276"/>
      <c r="AI981" s="297"/>
      <c r="AJ981" s="297"/>
      <c r="AK981" s="297"/>
      <c r="AL981" s="297"/>
      <c r="AM981" s="297"/>
      <c r="AN981" s="297"/>
      <c r="AO981" s="297"/>
      <c r="AP981" s="297"/>
      <c r="AQ981" s="297"/>
      <c r="AR981" s="297"/>
      <c r="BD981" s="297"/>
      <c r="BE981" s="297"/>
      <c r="BF981" s="297"/>
      <c r="BH981" s="297"/>
      <c r="BI981" s="297"/>
      <c r="BJ981" s="297"/>
      <c r="BK981" s="297"/>
      <c r="BL981" s="297"/>
      <c r="BM981" s="297"/>
      <c r="BN981" s="297"/>
      <c r="BO981" s="297"/>
      <c r="BP981" s="297"/>
      <c r="BR981" s="297"/>
      <c r="BS981" s="297"/>
      <c r="BT981" s="297"/>
      <c r="BU981" s="297"/>
      <c r="BV981" s="297"/>
      <c r="BW981" s="297"/>
      <c r="BX981" s="297"/>
      <c r="DK981" s="278"/>
      <c r="DL981" s="278"/>
      <c r="DM981" s="278"/>
      <c r="DN981" s="278"/>
      <c r="DO981" s="278"/>
      <c r="DP981" s="278"/>
      <c r="DQ981" s="278"/>
      <c r="DR981" s="278"/>
      <c r="DS981" s="278"/>
    </row>
    <row r="982" ht="15.75" customHeight="1"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  <c r="AB982" s="276"/>
      <c r="AC982" s="276"/>
      <c r="AD982" s="276"/>
      <c r="AE982" s="276"/>
      <c r="AF982" s="276"/>
      <c r="AG982" s="276"/>
      <c r="AH982" s="276"/>
      <c r="AI982" s="297"/>
      <c r="AJ982" s="297"/>
      <c r="AK982" s="297"/>
      <c r="AL982" s="297"/>
      <c r="AM982" s="297"/>
      <c r="AN982" s="297"/>
      <c r="AO982" s="297"/>
      <c r="AP982" s="297"/>
      <c r="AQ982" s="297"/>
      <c r="AR982" s="297"/>
      <c r="BD982" s="297"/>
      <c r="BE982" s="297"/>
      <c r="BF982" s="297"/>
      <c r="BH982" s="297"/>
      <c r="BI982" s="297"/>
      <c r="BJ982" s="297"/>
      <c r="BK982" s="297"/>
      <c r="BL982" s="297"/>
      <c r="BM982" s="297"/>
      <c r="BN982" s="297"/>
      <c r="BO982" s="297"/>
      <c r="BP982" s="297"/>
      <c r="BR982" s="297"/>
      <c r="BS982" s="297"/>
      <c r="BT982" s="297"/>
      <c r="BU982" s="297"/>
      <c r="BV982" s="297"/>
      <c r="BW982" s="297"/>
      <c r="BX982" s="297"/>
      <c r="DK982" s="278"/>
      <c r="DL982" s="278"/>
      <c r="DM982" s="278"/>
      <c r="DN982" s="278"/>
      <c r="DO982" s="278"/>
      <c r="DP982" s="278"/>
      <c r="DQ982" s="278"/>
      <c r="DR982" s="278"/>
      <c r="DS982" s="278"/>
    </row>
    <row r="983" ht="15.75" customHeight="1"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  <c r="AB983" s="276"/>
      <c r="AC983" s="276"/>
      <c r="AD983" s="276"/>
      <c r="AE983" s="276"/>
      <c r="AF983" s="276"/>
      <c r="AG983" s="276"/>
      <c r="AH983" s="276"/>
      <c r="AI983" s="297"/>
      <c r="AJ983" s="297"/>
      <c r="AK983" s="297"/>
      <c r="AL983" s="297"/>
      <c r="AM983" s="297"/>
      <c r="AN983" s="297"/>
      <c r="AO983" s="297"/>
      <c r="AP983" s="297"/>
      <c r="AQ983" s="297"/>
      <c r="AR983" s="297"/>
      <c r="BD983" s="297"/>
      <c r="BE983" s="297"/>
      <c r="BF983" s="297"/>
      <c r="BH983" s="297"/>
      <c r="BI983" s="297"/>
      <c r="BJ983" s="297"/>
      <c r="BK983" s="297"/>
      <c r="BL983" s="297"/>
      <c r="BM983" s="297"/>
      <c r="BN983" s="297"/>
      <c r="BO983" s="297"/>
      <c r="BP983" s="297"/>
      <c r="BR983" s="297"/>
      <c r="BS983" s="297"/>
      <c r="BT983" s="297"/>
      <c r="BU983" s="297"/>
      <c r="BV983" s="297"/>
      <c r="BW983" s="297"/>
      <c r="BX983" s="297"/>
      <c r="DK983" s="278"/>
      <c r="DL983" s="278"/>
      <c r="DM983" s="278"/>
      <c r="DN983" s="278"/>
      <c r="DO983" s="278"/>
      <c r="DP983" s="278"/>
      <c r="DQ983" s="278"/>
      <c r="DR983" s="278"/>
      <c r="DS983" s="278"/>
    </row>
    <row r="984" ht="15.75" customHeight="1"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  <c r="AB984" s="276"/>
      <c r="AC984" s="276"/>
      <c r="AD984" s="276"/>
      <c r="AE984" s="276"/>
      <c r="AF984" s="276"/>
      <c r="AG984" s="276"/>
      <c r="AH984" s="276"/>
      <c r="AI984" s="297"/>
      <c r="AJ984" s="297"/>
      <c r="AK984" s="297"/>
      <c r="AL984" s="297"/>
      <c r="AM984" s="297"/>
      <c r="AN984" s="297"/>
      <c r="AO984" s="297"/>
      <c r="AP984" s="297"/>
      <c r="AQ984" s="297"/>
      <c r="AR984" s="297"/>
      <c r="BD984" s="297"/>
      <c r="BE984" s="297"/>
      <c r="BF984" s="297"/>
      <c r="BH984" s="297"/>
      <c r="BI984" s="297"/>
      <c r="BJ984" s="297"/>
      <c r="BK984" s="297"/>
      <c r="BL984" s="297"/>
      <c r="BM984" s="297"/>
      <c r="BN984" s="297"/>
      <c r="BO984" s="297"/>
      <c r="BP984" s="297"/>
      <c r="BR984" s="297"/>
      <c r="BS984" s="297"/>
      <c r="BT984" s="297"/>
      <c r="BU984" s="297"/>
      <c r="BV984" s="297"/>
      <c r="BW984" s="297"/>
      <c r="BX984" s="297"/>
      <c r="DK984" s="278"/>
      <c r="DL984" s="278"/>
      <c r="DM984" s="278"/>
      <c r="DN984" s="278"/>
      <c r="DO984" s="278"/>
      <c r="DP984" s="278"/>
      <c r="DQ984" s="278"/>
      <c r="DR984" s="278"/>
      <c r="DS984" s="278"/>
    </row>
    <row r="985" ht="15.75" customHeight="1"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  <c r="AB985" s="276"/>
      <c r="AC985" s="276"/>
      <c r="AD985" s="276"/>
      <c r="AE985" s="276"/>
      <c r="AF985" s="276"/>
      <c r="AG985" s="276"/>
      <c r="AH985" s="276"/>
      <c r="AI985" s="297"/>
      <c r="AJ985" s="297"/>
      <c r="AK985" s="297"/>
      <c r="AL985" s="297"/>
      <c r="AM985" s="297"/>
      <c r="AN985" s="297"/>
      <c r="AO985" s="297"/>
      <c r="AP985" s="297"/>
      <c r="AQ985" s="297"/>
      <c r="AR985" s="297"/>
      <c r="BD985" s="297"/>
      <c r="BE985" s="297"/>
      <c r="BF985" s="297"/>
      <c r="BH985" s="297"/>
      <c r="BI985" s="297"/>
      <c r="BJ985" s="297"/>
      <c r="BK985" s="297"/>
      <c r="BL985" s="297"/>
      <c r="BM985" s="297"/>
      <c r="BN985" s="297"/>
      <c r="BO985" s="297"/>
      <c r="BP985" s="297"/>
      <c r="BR985" s="297"/>
      <c r="BS985" s="297"/>
      <c r="BT985" s="297"/>
      <c r="BU985" s="297"/>
      <c r="BV985" s="297"/>
      <c r="BW985" s="297"/>
      <c r="BX985" s="297"/>
      <c r="DK985" s="278"/>
      <c r="DL985" s="278"/>
      <c r="DM985" s="278"/>
      <c r="DN985" s="278"/>
      <c r="DO985" s="278"/>
      <c r="DP985" s="278"/>
      <c r="DQ985" s="278"/>
      <c r="DR985" s="278"/>
      <c r="DS985" s="278"/>
    </row>
    <row r="986" ht="15.75" customHeight="1"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  <c r="AB986" s="276"/>
      <c r="AC986" s="276"/>
      <c r="AD986" s="276"/>
      <c r="AE986" s="276"/>
      <c r="AF986" s="276"/>
      <c r="AG986" s="276"/>
      <c r="AH986" s="276"/>
      <c r="AI986" s="297"/>
      <c r="AJ986" s="297"/>
      <c r="AK986" s="297"/>
      <c r="AL986" s="297"/>
      <c r="AM986" s="297"/>
      <c r="AN986" s="297"/>
      <c r="AO986" s="297"/>
      <c r="AP986" s="297"/>
      <c r="AQ986" s="297"/>
      <c r="AR986" s="297"/>
      <c r="BD986" s="297"/>
      <c r="BE986" s="297"/>
      <c r="BF986" s="297"/>
      <c r="BH986" s="297"/>
      <c r="BI986" s="297"/>
      <c r="BJ986" s="297"/>
      <c r="BK986" s="297"/>
      <c r="BL986" s="297"/>
      <c r="BM986" s="297"/>
      <c r="BN986" s="297"/>
      <c r="BO986" s="297"/>
      <c r="BP986" s="297"/>
      <c r="BR986" s="297"/>
      <c r="BS986" s="297"/>
      <c r="BT986" s="297"/>
      <c r="BU986" s="297"/>
      <c r="BV986" s="297"/>
      <c r="BW986" s="297"/>
      <c r="BX986" s="297"/>
      <c r="DK986" s="278"/>
      <c r="DL986" s="278"/>
      <c r="DM986" s="278"/>
      <c r="DN986" s="278"/>
      <c r="DO986" s="278"/>
      <c r="DP986" s="278"/>
      <c r="DQ986" s="278"/>
      <c r="DR986" s="278"/>
      <c r="DS986" s="278"/>
    </row>
    <row r="987" ht="15.75" customHeight="1"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  <c r="AB987" s="276"/>
      <c r="AC987" s="276"/>
      <c r="AD987" s="276"/>
      <c r="AE987" s="276"/>
      <c r="AF987" s="276"/>
      <c r="AG987" s="276"/>
      <c r="AH987" s="276"/>
      <c r="AI987" s="297"/>
      <c r="AJ987" s="297"/>
      <c r="AK987" s="297"/>
      <c r="AL987" s="297"/>
      <c r="AM987" s="297"/>
      <c r="AN987" s="297"/>
      <c r="AO987" s="297"/>
      <c r="AP987" s="297"/>
      <c r="AQ987" s="297"/>
      <c r="AR987" s="297"/>
      <c r="BD987" s="297"/>
      <c r="BE987" s="297"/>
      <c r="BF987" s="297"/>
      <c r="BH987" s="297"/>
      <c r="BI987" s="297"/>
      <c r="BJ987" s="297"/>
      <c r="BK987" s="297"/>
      <c r="BL987" s="297"/>
      <c r="BM987" s="297"/>
      <c r="BN987" s="297"/>
      <c r="BO987" s="297"/>
      <c r="BP987" s="297"/>
      <c r="BR987" s="297"/>
      <c r="BS987" s="297"/>
      <c r="BT987" s="297"/>
      <c r="BU987" s="297"/>
      <c r="BV987" s="297"/>
      <c r="BW987" s="297"/>
      <c r="BX987" s="297"/>
      <c r="DK987" s="278"/>
      <c r="DL987" s="278"/>
      <c r="DM987" s="278"/>
      <c r="DN987" s="278"/>
      <c r="DO987" s="278"/>
      <c r="DP987" s="278"/>
      <c r="DQ987" s="278"/>
      <c r="DR987" s="278"/>
      <c r="DS987" s="278"/>
    </row>
    <row r="988" ht="15.75" customHeight="1"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  <c r="AB988" s="276"/>
      <c r="AC988" s="276"/>
      <c r="AD988" s="276"/>
      <c r="AE988" s="276"/>
      <c r="AF988" s="276"/>
      <c r="AG988" s="276"/>
      <c r="AH988" s="276"/>
      <c r="AI988" s="297"/>
      <c r="AJ988" s="297"/>
      <c r="AK988" s="297"/>
      <c r="AL988" s="297"/>
      <c r="AM988" s="297"/>
      <c r="AN988" s="297"/>
      <c r="AO988" s="297"/>
      <c r="AP988" s="297"/>
      <c r="AQ988" s="297"/>
      <c r="AR988" s="297"/>
      <c r="BD988" s="297"/>
      <c r="BE988" s="297"/>
      <c r="BF988" s="297"/>
      <c r="BH988" s="297"/>
      <c r="BI988" s="297"/>
      <c r="BJ988" s="297"/>
      <c r="BK988" s="297"/>
      <c r="BL988" s="297"/>
      <c r="BM988" s="297"/>
      <c r="BN988" s="297"/>
      <c r="BO988" s="297"/>
      <c r="BP988" s="297"/>
      <c r="BR988" s="297"/>
      <c r="BS988" s="297"/>
      <c r="BT988" s="297"/>
      <c r="BU988" s="297"/>
      <c r="BV988" s="297"/>
      <c r="BW988" s="297"/>
      <c r="BX988" s="297"/>
      <c r="DK988" s="278"/>
      <c r="DL988" s="278"/>
      <c r="DM988" s="278"/>
      <c r="DN988" s="278"/>
      <c r="DO988" s="278"/>
      <c r="DP988" s="278"/>
      <c r="DQ988" s="278"/>
      <c r="DR988" s="278"/>
      <c r="DS988" s="278"/>
    </row>
    <row r="989" ht="15.75" customHeight="1"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  <c r="AB989" s="276"/>
      <c r="AC989" s="276"/>
      <c r="AD989" s="276"/>
      <c r="AE989" s="276"/>
      <c r="AF989" s="276"/>
      <c r="AG989" s="276"/>
      <c r="AH989" s="276"/>
      <c r="AI989" s="297"/>
      <c r="AJ989" s="297"/>
      <c r="AK989" s="297"/>
      <c r="AL989" s="297"/>
      <c r="AM989" s="297"/>
      <c r="AN989" s="297"/>
      <c r="AO989" s="297"/>
      <c r="AP989" s="297"/>
      <c r="AQ989" s="297"/>
      <c r="AR989" s="297"/>
      <c r="BD989" s="297"/>
      <c r="BE989" s="297"/>
      <c r="BF989" s="297"/>
      <c r="BH989" s="297"/>
      <c r="BI989" s="297"/>
      <c r="BJ989" s="297"/>
      <c r="BK989" s="297"/>
      <c r="BL989" s="297"/>
      <c r="BM989" s="297"/>
      <c r="BN989" s="297"/>
      <c r="BO989" s="297"/>
      <c r="BP989" s="297"/>
      <c r="BR989" s="297"/>
      <c r="BS989" s="297"/>
      <c r="BT989" s="297"/>
      <c r="BU989" s="297"/>
      <c r="BV989" s="297"/>
      <c r="BW989" s="297"/>
      <c r="BX989" s="297"/>
      <c r="DK989" s="278"/>
      <c r="DL989" s="278"/>
      <c r="DM989" s="278"/>
      <c r="DN989" s="278"/>
      <c r="DO989" s="278"/>
      <c r="DP989" s="278"/>
      <c r="DQ989" s="278"/>
      <c r="DR989" s="278"/>
      <c r="DS989" s="278"/>
    </row>
    <row r="990" ht="15.75" customHeight="1"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  <c r="AB990" s="276"/>
      <c r="AC990" s="276"/>
      <c r="AD990" s="276"/>
      <c r="AE990" s="276"/>
      <c r="AF990" s="276"/>
      <c r="AG990" s="276"/>
      <c r="AH990" s="276"/>
      <c r="AI990" s="297"/>
      <c r="AJ990" s="297"/>
      <c r="AK990" s="297"/>
      <c r="AL990" s="297"/>
      <c r="AM990" s="297"/>
      <c r="AN990" s="297"/>
      <c r="AO990" s="297"/>
      <c r="AP990" s="297"/>
      <c r="AQ990" s="297"/>
      <c r="AR990" s="297"/>
      <c r="BD990" s="297"/>
      <c r="BE990" s="297"/>
      <c r="BF990" s="297"/>
      <c r="BH990" s="297"/>
      <c r="BI990" s="297"/>
      <c r="BJ990" s="297"/>
      <c r="BK990" s="297"/>
      <c r="BL990" s="297"/>
      <c r="BM990" s="297"/>
      <c r="BN990" s="297"/>
      <c r="BO990" s="297"/>
      <c r="BP990" s="297"/>
      <c r="BR990" s="297"/>
      <c r="BS990" s="297"/>
      <c r="BT990" s="297"/>
      <c r="BU990" s="297"/>
      <c r="BV990" s="297"/>
      <c r="BW990" s="297"/>
      <c r="BX990" s="297"/>
      <c r="DK990" s="278"/>
      <c r="DL990" s="278"/>
      <c r="DM990" s="278"/>
      <c r="DN990" s="278"/>
      <c r="DO990" s="278"/>
      <c r="DP990" s="278"/>
      <c r="DQ990" s="278"/>
      <c r="DR990" s="278"/>
      <c r="DS990" s="278"/>
    </row>
    <row r="991" ht="15.75" customHeight="1"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  <c r="AB991" s="276"/>
      <c r="AC991" s="276"/>
      <c r="AD991" s="276"/>
      <c r="AE991" s="276"/>
      <c r="AF991" s="276"/>
      <c r="AG991" s="276"/>
      <c r="AH991" s="276"/>
      <c r="AI991" s="297"/>
      <c r="AJ991" s="297"/>
      <c r="AK991" s="297"/>
      <c r="AL991" s="297"/>
      <c r="AM991" s="297"/>
      <c r="AN991" s="297"/>
      <c r="AO991" s="297"/>
      <c r="AP991" s="297"/>
      <c r="AQ991" s="297"/>
      <c r="AR991" s="297"/>
      <c r="BD991" s="297"/>
      <c r="BE991" s="297"/>
      <c r="BF991" s="297"/>
      <c r="BH991" s="297"/>
      <c r="BI991" s="297"/>
      <c r="BJ991" s="297"/>
      <c r="BK991" s="297"/>
      <c r="BL991" s="297"/>
      <c r="BM991" s="297"/>
      <c r="BN991" s="297"/>
      <c r="BO991" s="297"/>
      <c r="BP991" s="297"/>
      <c r="BR991" s="297"/>
      <c r="BS991" s="297"/>
      <c r="BT991" s="297"/>
      <c r="BU991" s="297"/>
      <c r="BV991" s="297"/>
      <c r="BW991" s="297"/>
      <c r="BX991" s="297"/>
      <c r="DK991" s="278"/>
      <c r="DL991" s="278"/>
      <c r="DM991" s="278"/>
      <c r="DN991" s="278"/>
      <c r="DO991" s="278"/>
      <c r="DP991" s="278"/>
      <c r="DQ991" s="278"/>
      <c r="DR991" s="278"/>
      <c r="DS991" s="278"/>
    </row>
    <row r="992" ht="15.75" customHeight="1"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  <c r="AB992" s="276"/>
      <c r="AC992" s="276"/>
      <c r="AD992" s="276"/>
      <c r="AE992" s="276"/>
      <c r="AF992" s="276"/>
      <c r="AG992" s="276"/>
      <c r="AH992" s="276"/>
      <c r="AI992" s="297"/>
      <c r="AJ992" s="297"/>
      <c r="AK992" s="297"/>
      <c r="AL992" s="297"/>
      <c r="AM992" s="297"/>
      <c r="AN992" s="297"/>
      <c r="AO992" s="297"/>
      <c r="AP992" s="297"/>
      <c r="AQ992" s="297"/>
      <c r="AR992" s="297"/>
      <c r="BD992" s="297"/>
      <c r="BE992" s="297"/>
      <c r="BF992" s="297"/>
      <c r="BH992" s="297"/>
      <c r="BI992" s="297"/>
      <c r="BJ992" s="297"/>
      <c r="BK992" s="297"/>
      <c r="BL992" s="297"/>
      <c r="BM992" s="297"/>
      <c r="BN992" s="297"/>
      <c r="BO992" s="297"/>
      <c r="BP992" s="297"/>
      <c r="BR992" s="297"/>
      <c r="BS992" s="297"/>
      <c r="BT992" s="297"/>
      <c r="BU992" s="297"/>
      <c r="BV992" s="297"/>
      <c r="BW992" s="297"/>
      <c r="BX992" s="297"/>
      <c r="DK992" s="278"/>
      <c r="DL992" s="278"/>
      <c r="DM992" s="278"/>
      <c r="DN992" s="278"/>
      <c r="DO992" s="278"/>
      <c r="DP992" s="278"/>
      <c r="DQ992" s="278"/>
      <c r="DR992" s="278"/>
      <c r="DS992" s="278"/>
    </row>
    <row r="993" ht="15.75" customHeight="1"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  <c r="AB993" s="276"/>
      <c r="AC993" s="276"/>
      <c r="AD993" s="276"/>
      <c r="AE993" s="276"/>
      <c r="AF993" s="276"/>
      <c r="AG993" s="276"/>
      <c r="AH993" s="276"/>
      <c r="AI993" s="297"/>
      <c r="AJ993" s="297"/>
      <c r="AK993" s="297"/>
      <c r="AL993" s="297"/>
      <c r="AM993" s="297"/>
      <c r="AN993" s="297"/>
      <c r="AO993" s="297"/>
      <c r="AP993" s="297"/>
      <c r="AQ993" s="297"/>
      <c r="AR993" s="297"/>
      <c r="BD993" s="297"/>
      <c r="BE993" s="297"/>
      <c r="BF993" s="297"/>
      <c r="BH993" s="297"/>
      <c r="BI993" s="297"/>
      <c r="BJ993" s="297"/>
      <c r="BK993" s="297"/>
      <c r="BL993" s="297"/>
      <c r="BM993" s="297"/>
      <c r="BN993" s="297"/>
      <c r="BO993" s="297"/>
      <c r="BP993" s="297"/>
      <c r="BR993" s="297"/>
      <c r="BS993" s="297"/>
      <c r="BT993" s="297"/>
      <c r="BU993" s="297"/>
      <c r="BV993" s="297"/>
      <c r="BW993" s="297"/>
      <c r="BX993" s="297"/>
      <c r="DK993" s="278"/>
      <c r="DL993" s="278"/>
      <c r="DM993" s="278"/>
      <c r="DN993" s="278"/>
      <c r="DO993" s="278"/>
      <c r="DP993" s="278"/>
      <c r="DQ993" s="278"/>
      <c r="DR993" s="278"/>
      <c r="DS993" s="278"/>
    </row>
    <row r="994" ht="15.75" customHeight="1"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  <c r="AB994" s="276"/>
      <c r="AC994" s="276"/>
      <c r="AD994" s="276"/>
      <c r="AE994" s="276"/>
      <c r="AF994" s="276"/>
      <c r="AG994" s="276"/>
      <c r="AH994" s="276"/>
      <c r="AI994" s="297"/>
      <c r="AJ994" s="297"/>
      <c r="AK994" s="297"/>
      <c r="AL994" s="297"/>
      <c r="AM994" s="297"/>
      <c r="AN994" s="297"/>
      <c r="AO994" s="297"/>
      <c r="AP994" s="297"/>
      <c r="AQ994" s="297"/>
      <c r="AR994" s="297"/>
      <c r="BD994" s="297"/>
      <c r="BE994" s="297"/>
      <c r="BF994" s="297"/>
      <c r="BH994" s="297"/>
      <c r="BI994" s="297"/>
      <c r="BJ994" s="297"/>
      <c r="BK994" s="297"/>
      <c r="BL994" s="297"/>
      <c r="BM994" s="297"/>
      <c r="BN994" s="297"/>
      <c r="BO994" s="297"/>
      <c r="BP994" s="297"/>
      <c r="BR994" s="297"/>
      <c r="BS994" s="297"/>
      <c r="BT994" s="297"/>
      <c r="BU994" s="297"/>
      <c r="BV994" s="297"/>
      <c r="BW994" s="297"/>
      <c r="BX994" s="297"/>
      <c r="DK994" s="278"/>
      <c r="DL994" s="278"/>
      <c r="DM994" s="278"/>
      <c r="DN994" s="278"/>
      <c r="DO994" s="278"/>
      <c r="DP994" s="278"/>
      <c r="DQ994" s="278"/>
      <c r="DR994" s="278"/>
      <c r="DS994" s="278"/>
    </row>
    <row r="995" ht="15.75" customHeight="1"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  <c r="AB995" s="276"/>
      <c r="AC995" s="276"/>
      <c r="AD995" s="276"/>
      <c r="AE995" s="276"/>
      <c r="AF995" s="276"/>
      <c r="AG995" s="276"/>
      <c r="AH995" s="276"/>
      <c r="AI995" s="297"/>
      <c r="AJ995" s="297"/>
      <c r="AK995" s="297"/>
      <c r="AL995" s="297"/>
      <c r="AM995" s="297"/>
      <c r="AN995" s="297"/>
      <c r="AO995" s="297"/>
      <c r="AP995" s="297"/>
      <c r="AQ995" s="297"/>
      <c r="AR995" s="297"/>
      <c r="BD995" s="297"/>
      <c r="BE995" s="297"/>
      <c r="BF995" s="297"/>
      <c r="BH995" s="297"/>
      <c r="BI995" s="297"/>
      <c r="BJ995" s="297"/>
      <c r="BK995" s="297"/>
      <c r="BL995" s="297"/>
      <c r="BM995" s="297"/>
      <c r="BN995" s="297"/>
      <c r="BO995" s="297"/>
      <c r="BP995" s="297"/>
      <c r="BR995" s="297"/>
      <c r="BS995" s="297"/>
      <c r="BT995" s="297"/>
      <c r="BU995" s="297"/>
      <c r="BV995" s="297"/>
      <c r="BW995" s="297"/>
      <c r="BX995" s="297"/>
      <c r="DK995" s="278"/>
      <c r="DL995" s="278"/>
      <c r="DM995" s="278"/>
      <c r="DN995" s="278"/>
      <c r="DO995" s="278"/>
      <c r="DP995" s="278"/>
      <c r="DQ995" s="278"/>
      <c r="DR995" s="278"/>
      <c r="DS995" s="278"/>
    </row>
    <row r="996" ht="15.75" customHeight="1"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  <c r="AB996" s="276"/>
      <c r="AC996" s="276"/>
      <c r="AD996" s="276"/>
      <c r="AE996" s="276"/>
      <c r="AF996" s="276"/>
      <c r="AG996" s="276"/>
      <c r="AH996" s="276"/>
      <c r="AI996" s="297"/>
      <c r="AJ996" s="297"/>
      <c r="AK996" s="297"/>
      <c r="AL996" s="297"/>
      <c r="AM996" s="297"/>
      <c r="AN996" s="297"/>
      <c r="AO996" s="297"/>
      <c r="AP996" s="297"/>
      <c r="AQ996" s="297"/>
      <c r="AR996" s="297"/>
      <c r="BD996" s="297"/>
      <c r="BE996" s="297"/>
      <c r="BF996" s="297"/>
      <c r="BH996" s="297"/>
      <c r="BI996" s="297"/>
      <c r="BJ996" s="297"/>
      <c r="BK996" s="297"/>
      <c r="BL996" s="297"/>
      <c r="BM996" s="297"/>
      <c r="BN996" s="297"/>
      <c r="BO996" s="297"/>
      <c r="BP996" s="297"/>
      <c r="BR996" s="297"/>
      <c r="BS996" s="297"/>
      <c r="BT996" s="297"/>
      <c r="BU996" s="297"/>
      <c r="BV996" s="297"/>
      <c r="BW996" s="297"/>
      <c r="BX996" s="297"/>
      <c r="DK996" s="278"/>
      <c r="DL996" s="278"/>
      <c r="DM996" s="278"/>
      <c r="DN996" s="278"/>
      <c r="DO996" s="278"/>
      <c r="DP996" s="278"/>
      <c r="DQ996" s="278"/>
      <c r="DR996" s="278"/>
      <c r="DS996" s="278"/>
    </row>
    <row r="997" ht="15.75" customHeight="1"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  <c r="AB997" s="276"/>
      <c r="AC997" s="276"/>
      <c r="AD997" s="276"/>
      <c r="AE997" s="276"/>
      <c r="AF997" s="276"/>
      <c r="AG997" s="276"/>
      <c r="AH997" s="276"/>
      <c r="AI997" s="297"/>
      <c r="AJ997" s="297"/>
      <c r="AK997" s="297"/>
      <c r="AL997" s="297"/>
      <c r="AM997" s="297"/>
      <c r="AN997" s="297"/>
      <c r="AO997" s="297"/>
      <c r="AP997" s="297"/>
      <c r="AQ997" s="297"/>
      <c r="AR997" s="297"/>
      <c r="BD997" s="297"/>
      <c r="BE997" s="297"/>
      <c r="BF997" s="297"/>
      <c r="BH997" s="297"/>
      <c r="BI997" s="297"/>
      <c r="BJ997" s="297"/>
      <c r="BK997" s="297"/>
      <c r="BL997" s="297"/>
      <c r="BM997" s="297"/>
      <c r="BN997" s="297"/>
      <c r="BO997" s="297"/>
      <c r="BP997" s="297"/>
      <c r="BR997" s="297"/>
      <c r="BS997" s="297"/>
      <c r="BT997" s="297"/>
      <c r="BU997" s="297"/>
      <c r="BV997" s="297"/>
      <c r="BW997" s="297"/>
      <c r="BX997" s="297"/>
      <c r="DK997" s="278"/>
      <c r="DL997" s="278"/>
      <c r="DM997" s="278"/>
      <c r="DN997" s="278"/>
      <c r="DO997" s="278"/>
      <c r="DP997" s="278"/>
      <c r="DQ997" s="278"/>
      <c r="DR997" s="278"/>
      <c r="DS997" s="278"/>
    </row>
    <row r="998" ht="15.75" customHeight="1"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  <c r="AB998" s="276"/>
      <c r="AC998" s="276"/>
      <c r="AD998" s="276"/>
      <c r="AE998" s="276"/>
      <c r="AF998" s="276"/>
      <c r="AG998" s="276"/>
      <c r="AH998" s="276"/>
      <c r="AI998" s="297"/>
      <c r="AJ998" s="297"/>
      <c r="AK998" s="297"/>
      <c r="AL998" s="297"/>
      <c r="AM998" s="297"/>
      <c r="AN998" s="297"/>
      <c r="AO998" s="297"/>
      <c r="AP998" s="297"/>
      <c r="AQ998" s="297"/>
      <c r="AR998" s="297"/>
      <c r="BD998" s="297"/>
      <c r="BE998" s="297"/>
      <c r="BF998" s="297"/>
      <c r="BH998" s="297"/>
      <c r="BI998" s="297"/>
      <c r="BJ998" s="297"/>
      <c r="BK998" s="297"/>
      <c r="BL998" s="297"/>
      <c r="BM998" s="297"/>
      <c r="BN998" s="297"/>
      <c r="BO998" s="297"/>
      <c r="BP998" s="297"/>
      <c r="BR998" s="297"/>
      <c r="BS998" s="297"/>
      <c r="BT998" s="297"/>
      <c r="BU998" s="297"/>
      <c r="BV998" s="297"/>
      <c r="BW998" s="297"/>
      <c r="BX998" s="297"/>
      <c r="DK998" s="278"/>
      <c r="DL998" s="278"/>
      <c r="DM998" s="278"/>
      <c r="DN998" s="278"/>
      <c r="DO998" s="278"/>
      <c r="DP998" s="278"/>
      <c r="DQ998" s="278"/>
      <c r="DR998" s="278"/>
      <c r="DS998" s="278"/>
    </row>
    <row r="999" ht="15.75" customHeight="1"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  <c r="AB999" s="276"/>
      <c r="AC999" s="276"/>
      <c r="AD999" s="276"/>
      <c r="AE999" s="276"/>
      <c r="AF999" s="276"/>
      <c r="AG999" s="276"/>
      <c r="AH999" s="276"/>
      <c r="AI999" s="297"/>
      <c r="AJ999" s="297"/>
      <c r="AK999" s="297"/>
      <c r="AL999" s="297"/>
      <c r="AM999" s="297"/>
      <c r="AN999" s="297"/>
      <c r="AO999" s="297"/>
      <c r="AP999" s="297"/>
      <c r="AQ999" s="297"/>
      <c r="AR999" s="297"/>
      <c r="BD999" s="297"/>
      <c r="BE999" s="297"/>
      <c r="BF999" s="297"/>
      <c r="BH999" s="297"/>
      <c r="BI999" s="297"/>
      <c r="BJ999" s="297"/>
      <c r="BK999" s="297"/>
      <c r="BL999" s="297"/>
      <c r="BM999" s="297"/>
      <c r="BN999" s="297"/>
      <c r="BO999" s="297"/>
      <c r="BP999" s="297"/>
      <c r="BR999" s="297"/>
      <c r="BS999" s="297"/>
      <c r="BT999" s="297"/>
      <c r="BU999" s="297"/>
      <c r="BV999" s="297"/>
      <c r="BW999" s="297"/>
      <c r="BX999" s="297"/>
      <c r="DK999" s="278"/>
      <c r="DL999" s="278"/>
      <c r="DM999" s="278"/>
      <c r="DN999" s="278"/>
      <c r="DO999" s="278"/>
      <c r="DP999" s="278"/>
      <c r="DQ999" s="278"/>
      <c r="DR999" s="278"/>
      <c r="DS999" s="278"/>
    </row>
    <row r="1000" ht="15.75" customHeight="1"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  <c r="AB1000" s="276"/>
      <c r="AC1000" s="276"/>
      <c r="AD1000" s="276"/>
      <c r="AE1000" s="276"/>
      <c r="AF1000" s="276"/>
      <c r="AG1000" s="276"/>
      <c r="AH1000" s="276"/>
      <c r="AI1000" s="297"/>
      <c r="AJ1000" s="297"/>
      <c r="AK1000" s="297"/>
      <c r="AL1000" s="297"/>
      <c r="AM1000" s="297"/>
      <c r="AN1000" s="297"/>
      <c r="AO1000" s="297"/>
      <c r="AP1000" s="297"/>
      <c r="AQ1000" s="297"/>
      <c r="AR1000" s="297"/>
      <c r="BD1000" s="297"/>
      <c r="BE1000" s="297"/>
      <c r="BF1000" s="297"/>
      <c r="BH1000" s="297"/>
      <c r="BI1000" s="297"/>
      <c r="BJ1000" s="297"/>
      <c r="BK1000" s="297"/>
      <c r="BL1000" s="297"/>
      <c r="BM1000" s="297"/>
      <c r="BN1000" s="297"/>
      <c r="BO1000" s="297"/>
      <c r="BP1000" s="297"/>
      <c r="BR1000" s="297"/>
      <c r="BS1000" s="297"/>
      <c r="BT1000" s="297"/>
      <c r="BU1000" s="297"/>
      <c r="BV1000" s="297"/>
      <c r="BW1000" s="297"/>
      <c r="BX1000" s="297"/>
      <c r="DK1000" s="278"/>
      <c r="DL1000" s="278"/>
      <c r="DM1000" s="278"/>
      <c r="DN1000" s="278"/>
      <c r="DO1000" s="278"/>
      <c r="DP1000" s="278"/>
      <c r="DQ1000" s="278"/>
      <c r="DR1000" s="278"/>
      <c r="DS1000" s="278"/>
    </row>
    <row r="1001" ht="15.75" customHeight="1">
      <c r="E1001" s="276"/>
      <c r="F1001" s="276"/>
      <c r="G1001" s="276"/>
      <c r="H1001" s="276"/>
      <c r="I1001" s="276"/>
      <c r="J1001" s="276"/>
      <c r="K1001" s="276"/>
      <c r="L1001" s="276"/>
      <c r="M1001" s="276"/>
      <c r="N1001" s="276"/>
      <c r="O1001" s="276"/>
      <c r="P1001" s="276"/>
      <c r="Q1001" s="276"/>
      <c r="R1001" s="276"/>
      <c r="S1001" s="276"/>
      <c r="T1001" s="276"/>
      <c r="U1001" s="276"/>
      <c r="V1001" s="276"/>
      <c r="W1001" s="276"/>
      <c r="X1001" s="276"/>
      <c r="Y1001" s="276"/>
      <c r="Z1001" s="276"/>
      <c r="AA1001" s="276"/>
      <c r="AB1001" s="276"/>
      <c r="AC1001" s="276"/>
      <c r="AD1001" s="276"/>
      <c r="AE1001" s="276"/>
      <c r="AF1001" s="276"/>
      <c r="AG1001" s="276"/>
      <c r="AH1001" s="276"/>
      <c r="AI1001" s="297"/>
      <c r="AJ1001" s="297"/>
      <c r="AK1001" s="297"/>
      <c r="AL1001" s="297"/>
      <c r="AM1001" s="297"/>
      <c r="AN1001" s="297"/>
      <c r="AO1001" s="297"/>
      <c r="AP1001" s="297"/>
      <c r="AQ1001" s="297"/>
      <c r="AR1001" s="297"/>
      <c r="BD1001" s="297"/>
      <c r="BE1001" s="297"/>
      <c r="BF1001" s="297"/>
      <c r="BH1001" s="297"/>
      <c r="BI1001" s="297"/>
      <c r="BJ1001" s="297"/>
      <c r="BK1001" s="297"/>
      <c r="BL1001" s="297"/>
      <c r="BM1001" s="297"/>
      <c r="BN1001" s="297"/>
      <c r="BO1001" s="297"/>
      <c r="BP1001" s="297"/>
      <c r="BR1001" s="297"/>
      <c r="BS1001" s="297"/>
      <c r="BT1001" s="297"/>
      <c r="BU1001" s="297"/>
      <c r="BV1001" s="297"/>
      <c r="BW1001" s="297"/>
      <c r="BX1001" s="297"/>
      <c r="DK1001" s="278"/>
      <c r="DL1001" s="278"/>
      <c r="DM1001" s="278"/>
      <c r="DN1001" s="278"/>
      <c r="DO1001" s="278"/>
      <c r="DP1001" s="278"/>
      <c r="DQ1001" s="278"/>
      <c r="DR1001" s="278"/>
      <c r="DS1001" s="278"/>
    </row>
  </sheetData>
  <mergeCells count="156">
    <mergeCell ref="AE2:AE3"/>
    <mergeCell ref="AF2:AF3"/>
    <mergeCell ref="AV2:AV3"/>
    <mergeCell ref="AW2:AW3"/>
    <mergeCell ref="AX2:AX3"/>
    <mergeCell ref="AY2:AY3"/>
    <mergeCell ref="AZ2:AZ3"/>
    <mergeCell ref="BA2:BA3"/>
    <mergeCell ref="C1:C3"/>
    <mergeCell ref="B4:D4"/>
    <mergeCell ref="B1:B3"/>
    <mergeCell ref="E1:M1"/>
    <mergeCell ref="O1:U1"/>
    <mergeCell ref="W1:AC1"/>
    <mergeCell ref="AE1:AM1"/>
    <mergeCell ref="AT1:BB1"/>
    <mergeCell ref="BB2:BB3"/>
    <mergeCell ref="DU2:DU3"/>
    <mergeCell ref="DV2:DV3"/>
    <mergeCell ref="DM2:DM3"/>
    <mergeCell ref="DN2:DN3"/>
    <mergeCell ref="DO2:DO3"/>
    <mergeCell ref="DP2:DP3"/>
    <mergeCell ref="DQ2:DQ3"/>
    <mergeCell ref="DR2:DR3"/>
    <mergeCell ref="DS2:DS3"/>
    <mergeCell ref="ED2:ED3"/>
    <mergeCell ref="EE2:EE3"/>
    <mergeCell ref="DW2:DW3"/>
    <mergeCell ref="DX2:DX3"/>
    <mergeCell ref="DY2:DY3"/>
    <mergeCell ref="DZ2:DZ3"/>
    <mergeCell ref="EA2:EA3"/>
    <mergeCell ref="EB2:EB3"/>
    <mergeCell ref="EC2:EC3"/>
    <mergeCell ref="BD1:BF1"/>
    <mergeCell ref="BH1:BP1"/>
    <mergeCell ref="BR1:BX1"/>
    <mergeCell ref="BZ1:CP1"/>
    <mergeCell ref="CR1:CY1"/>
    <mergeCell ref="DB1:DI1"/>
    <mergeCell ref="DK1:DS1"/>
    <mergeCell ref="DU1:EG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EF2:EF3"/>
    <mergeCell ref="EG2:EG3"/>
    <mergeCell ref="BR2:BR3"/>
    <mergeCell ref="BS2:BS3"/>
    <mergeCell ref="BT2:BT3"/>
    <mergeCell ref="BU2:BU3"/>
    <mergeCell ref="BV2:BV3"/>
    <mergeCell ref="BW2:BW3"/>
    <mergeCell ref="BX2:BX3"/>
    <mergeCell ref="N2:N3"/>
    <mergeCell ref="O2:O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T2:AT3"/>
    <mergeCell ref="AU2:AU3"/>
    <mergeCell ref="BD2:BD3"/>
    <mergeCell ref="BE2:BE3"/>
    <mergeCell ref="BF2:BF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CG2:CG3"/>
    <mergeCell ref="CH2:CH3"/>
    <mergeCell ref="BZ2:BZ3"/>
    <mergeCell ref="CA2:CA3"/>
    <mergeCell ref="CB2:CB3"/>
    <mergeCell ref="CC2:CC3"/>
    <mergeCell ref="CD2:CD3"/>
    <mergeCell ref="CE2:CE3"/>
    <mergeCell ref="CF2:CF3"/>
    <mergeCell ref="CP2:CP3"/>
    <mergeCell ref="CR2:CR3"/>
    <mergeCell ref="CI2:CI3"/>
    <mergeCell ref="CJ2:CJ3"/>
    <mergeCell ref="CK2:CK3"/>
    <mergeCell ref="CL2:CL3"/>
    <mergeCell ref="CM2:CM3"/>
    <mergeCell ref="CN2:CN3"/>
    <mergeCell ref="CO2:CO3"/>
    <mergeCell ref="CZ2:CZ3"/>
    <mergeCell ref="DB2:DB3"/>
    <mergeCell ref="CS2:CS3"/>
    <mergeCell ref="CT2:CT3"/>
    <mergeCell ref="CU2:CU3"/>
    <mergeCell ref="CV2:CV3"/>
    <mergeCell ref="CW2:CW3"/>
    <mergeCell ref="CX2:CX3"/>
    <mergeCell ref="CY2:CY3"/>
    <mergeCell ref="DK2:DK3"/>
    <mergeCell ref="DL2:DL3"/>
    <mergeCell ref="DC2:DC3"/>
    <mergeCell ref="DD2:DD3"/>
    <mergeCell ref="DE2:DE3"/>
    <mergeCell ref="DF2:DF3"/>
    <mergeCell ref="DG2:DG3"/>
    <mergeCell ref="DH2:DH3"/>
    <mergeCell ref="DI2:DI3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P2:P3"/>
    <mergeCell ref="Q2:Q3"/>
    <mergeCell ref="A5:A16"/>
    <mergeCell ref="A17:A82"/>
    <mergeCell ref="A83:A99"/>
    <mergeCell ref="A100:A112"/>
    <mergeCell ref="A113:A128"/>
  </mergeCells>
  <hyperlinks>
    <hyperlink r:id="rId1" ref="AI2"/>
    <hyperlink r:id="rId2" ref="AJ2"/>
    <hyperlink r:id="rId3" ref="AL2"/>
    <hyperlink r:id="rId4" ref="AM2"/>
    <hyperlink r:id="rId5" ref="AR2"/>
    <hyperlink r:id="rId6" ref="AU2"/>
    <hyperlink r:id="rId7" ref="AW2"/>
    <hyperlink r:id="rId8" ref="AX2"/>
    <hyperlink r:id="rId9" ref="AY2"/>
    <hyperlink r:id="rId10" ref="AZ2"/>
    <hyperlink r:id="rId11" ref="BA2"/>
    <hyperlink r:id="rId12" ref="BB2"/>
    <hyperlink r:id="rId13" ref="BD2"/>
    <hyperlink r:id="rId14" ref="BE2"/>
    <hyperlink r:id="rId15" ref="BF2"/>
    <hyperlink r:id="rId16" ref="BH2"/>
    <hyperlink r:id="rId17" ref="BI2"/>
    <hyperlink r:id="rId18" ref="BJ2"/>
    <hyperlink r:id="rId19" ref="BK2"/>
    <hyperlink r:id="rId20" ref="BL2"/>
    <hyperlink r:id="rId21" ref="BM2"/>
    <hyperlink r:id="rId22" ref="BN2"/>
    <hyperlink r:id="rId23" ref="BO2"/>
    <hyperlink r:id="rId24" ref="BP2"/>
    <hyperlink r:id="rId25" ref="BW2"/>
    <hyperlink r:id="rId26" ref="BX2"/>
    <hyperlink r:id="rId27" ref="BZ2"/>
    <hyperlink r:id="rId28" ref="CB2"/>
    <hyperlink r:id="rId29" ref="CC2"/>
    <hyperlink r:id="rId30" ref="CE2"/>
    <hyperlink r:id="rId31" ref="CF2"/>
    <hyperlink r:id="rId32" ref="CG2"/>
    <hyperlink r:id="rId33" ref="CH2"/>
    <hyperlink r:id="rId34" ref="CI2"/>
    <hyperlink r:id="rId35" ref="CJ2"/>
    <hyperlink r:id="rId36" ref="CK2"/>
    <hyperlink r:id="rId37" ref="CL2"/>
    <hyperlink r:id="rId38" ref="CM2"/>
    <hyperlink r:id="rId39" ref="CN2"/>
    <hyperlink r:id="rId40" ref="CO2"/>
    <hyperlink r:id="rId41" ref="CP2"/>
    <hyperlink r:id="rId42" ref="CR2"/>
    <hyperlink r:id="rId43" ref="CS2"/>
    <hyperlink r:id="rId44" ref="CT2"/>
    <hyperlink r:id="rId45" ref="CU2"/>
    <hyperlink r:id="rId46" ref="CV2"/>
    <hyperlink r:id="rId47" ref="CW2"/>
    <hyperlink r:id="rId48" ref="CX2"/>
    <hyperlink r:id="rId49" ref="CY2"/>
    <hyperlink r:id="rId50" ref="CZ2"/>
    <hyperlink r:id="rId51" ref="DC2"/>
    <hyperlink r:id="rId52" ref="DD2"/>
    <hyperlink r:id="rId53" ref="DE2"/>
    <hyperlink r:id="rId54" ref="DF2"/>
    <hyperlink r:id="rId55" ref="DI2"/>
    <hyperlink r:id="rId56" ref="DK2"/>
    <hyperlink r:id="rId57" ref="DM2"/>
    <hyperlink r:id="rId58" ref="DN2"/>
    <hyperlink r:id="rId59" ref="DO2"/>
    <hyperlink r:id="rId60" ref="DP2"/>
    <hyperlink r:id="rId61" ref="DQ2"/>
    <hyperlink r:id="rId62" ref="DR2"/>
    <hyperlink r:id="rId63" ref="DS2"/>
    <hyperlink r:id="rId64" ref="DU2"/>
    <hyperlink r:id="rId65" ref="DV2"/>
    <hyperlink r:id="rId66" ref="DW2"/>
    <hyperlink r:id="rId67" ref="DX2"/>
    <hyperlink r:id="rId68" ref="DY2"/>
    <hyperlink r:id="rId69" ref="DZ2"/>
    <hyperlink r:id="rId70" ref="EA2"/>
    <hyperlink r:id="rId71" ref="EB2"/>
    <hyperlink r:id="rId72" ref="EC2"/>
    <hyperlink r:id="rId73" ref="ED2"/>
    <hyperlink r:id="rId74" ref="EE2"/>
    <hyperlink r:id="rId75" ref="EF2"/>
    <hyperlink r:id="rId76" ref="EG2"/>
  </hyperlinks>
  <printOptions/>
  <pageMargins bottom="0.75" footer="0.0" header="0.0" left="0.25" right="0.25" top="0.75"/>
  <pageSetup fitToHeight="0" paperSize="9" orientation="portrait"/>
  <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4" width="8.71"/>
    <col customWidth="1" min="5" max="5" width="14.14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29" t="s">
        <v>18</v>
      </c>
      <c r="B1" s="31" t="s">
        <v>25</v>
      </c>
      <c r="C1" s="33" t="s">
        <v>27</v>
      </c>
      <c r="D1" s="35" t="s">
        <v>30</v>
      </c>
      <c r="E1" s="37" t="s">
        <v>31</v>
      </c>
      <c r="F1" s="39" t="s">
        <v>34</v>
      </c>
      <c r="H1" s="41" t="s">
        <v>36</v>
      </c>
      <c r="I1" s="41" t="s">
        <v>25</v>
      </c>
      <c r="J1" s="39" t="s">
        <v>38</v>
      </c>
      <c r="K1" s="39" t="s">
        <v>31</v>
      </c>
      <c r="L1" s="41" t="s">
        <v>32</v>
      </c>
      <c r="M1" s="39" t="s">
        <v>39</v>
      </c>
      <c r="Q1" s="41" t="s">
        <v>40</v>
      </c>
      <c r="R1" s="41" t="s">
        <v>25</v>
      </c>
      <c r="S1" s="39" t="s">
        <v>38</v>
      </c>
      <c r="T1" s="39" t="s">
        <v>31</v>
      </c>
      <c r="U1" s="39" t="s">
        <v>39</v>
      </c>
      <c r="W1" s="44" t="s">
        <v>43</v>
      </c>
      <c r="X1" s="6"/>
      <c r="Y1" s="7"/>
      <c r="Z1" s="46"/>
      <c r="AA1" s="46"/>
      <c r="AB1" s="46"/>
      <c r="AC1" s="46"/>
      <c r="AD1" s="46"/>
      <c r="AE1" s="46"/>
      <c r="AF1" s="46"/>
    </row>
    <row r="2" ht="14.25" customHeight="1">
      <c r="A2" s="48">
        <v>43952.0</v>
      </c>
      <c r="B2" s="50"/>
      <c r="C2" s="52"/>
      <c r="D2" s="46"/>
      <c r="E2" s="46"/>
      <c r="F2" s="46"/>
      <c r="H2" s="54" t="s">
        <v>50</v>
      </c>
      <c r="I2" s="60">
        <f>SUM(C7:C13)/J2</f>
        <v>0.8170182265</v>
      </c>
      <c r="J2" s="46">
        <f t="shared" ref="J2:K2" si="1">SUM(D7:D13)</f>
        <v>37</v>
      </c>
      <c r="K2" s="46">
        <f t="shared" si="1"/>
        <v>98</v>
      </c>
      <c r="L2" s="60">
        <f t="shared" ref="L2:L4" si="4">I2*J2</f>
        <v>30.22967438</v>
      </c>
      <c r="M2" s="63">
        <f>SUM(F7:F13)</f>
        <v>0.1371875</v>
      </c>
      <c r="Q2" s="54" t="s">
        <v>60</v>
      </c>
      <c r="R2" s="65"/>
      <c r="S2" s="46">
        <f t="shared" ref="S2:U2" si="2">SUM(D2:D32)</f>
        <v>121</v>
      </c>
      <c r="T2" s="46">
        <f t="shared" si="2"/>
        <v>296</v>
      </c>
      <c r="U2" s="71">
        <f t="shared" si="2"/>
        <v>0.5572453704</v>
      </c>
      <c r="W2" s="73" t="s">
        <v>63</v>
      </c>
      <c r="X2" s="6"/>
      <c r="Y2" s="7"/>
      <c r="Z2" s="75"/>
      <c r="AA2" s="46"/>
      <c r="AB2" s="46"/>
      <c r="AC2" s="46"/>
      <c r="AD2" s="46"/>
      <c r="AE2" s="46"/>
      <c r="AF2" s="46"/>
    </row>
    <row r="3" ht="14.25" customHeight="1">
      <c r="A3" s="48">
        <v>43953.0</v>
      </c>
      <c r="B3" s="50"/>
      <c r="C3" s="52"/>
      <c r="D3" s="46"/>
      <c r="E3" s="46"/>
      <c r="F3" s="46"/>
      <c r="H3" s="54" t="s">
        <v>67</v>
      </c>
      <c r="I3" s="60">
        <f>SUM(C14:C20)/J3</f>
        <v>0.8768147028</v>
      </c>
      <c r="J3" s="76">
        <f t="shared" ref="J3:K3" si="3">SUM(D14:D20)</f>
        <v>21</v>
      </c>
      <c r="K3" s="77">
        <f t="shared" si="3"/>
        <v>65</v>
      </c>
      <c r="L3" s="60">
        <f t="shared" si="4"/>
        <v>18.41310876</v>
      </c>
      <c r="M3" s="63">
        <f>SUM(F14:F20)</f>
        <v>0.1329398148</v>
      </c>
      <c r="Q3" s="79"/>
      <c r="R3" s="65"/>
      <c r="S3" s="46"/>
      <c r="T3" s="46"/>
      <c r="U3" s="46"/>
      <c r="W3" s="73" t="s">
        <v>76</v>
      </c>
      <c r="X3" s="6"/>
      <c r="Y3" s="7"/>
      <c r="Z3" s="82"/>
      <c r="AA3" s="46"/>
      <c r="AB3" s="46"/>
      <c r="AC3" s="46"/>
      <c r="AD3" s="46"/>
      <c r="AE3" s="46"/>
      <c r="AF3" s="46"/>
    </row>
    <row r="4" ht="14.25" customHeight="1">
      <c r="A4" s="48">
        <v>43954.0</v>
      </c>
      <c r="B4" s="50"/>
      <c r="C4" s="52"/>
      <c r="D4" s="46"/>
      <c r="E4" s="46"/>
      <c r="F4" s="46"/>
      <c r="H4" s="54" t="s">
        <v>80</v>
      </c>
      <c r="I4" s="60">
        <f>SUM(C21:C27)/J4</f>
        <v>0.811609728</v>
      </c>
      <c r="J4" s="46">
        <f t="shared" ref="J4:K4" si="5">SUM(D21:D27)</f>
        <v>33</v>
      </c>
      <c r="K4" s="46">
        <f t="shared" si="5"/>
        <v>61</v>
      </c>
      <c r="L4" s="60">
        <f t="shared" si="4"/>
        <v>26.78312102</v>
      </c>
      <c r="M4" s="83">
        <f>SUM(F21:F27)</f>
        <v>0.1361458333</v>
      </c>
      <c r="Q4" s="46"/>
      <c r="R4" s="52"/>
      <c r="S4" s="46"/>
      <c r="T4" s="46"/>
      <c r="U4" s="46"/>
      <c r="W4" s="73" t="s">
        <v>86</v>
      </c>
      <c r="X4" s="6"/>
      <c r="Y4" s="7"/>
      <c r="Z4" s="86"/>
      <c r="AA4" s="46"/>
      <c r="AB4" s="46"/>
      <c r="AC4" s="46"/>
      <c r="AD4" s="46"/>
      <c r="AE4" s="46"/>
      <c r="AF4" s="46"/>
    </row>
    <row r="5" ht="14.25" customHeight="1">
      <c r="A5" s="48">
        <v>43955.0</v>
      </c>
      <c r="B5" s="88"/>
      <c r="C5" s="46"/>
      <c r="D5" s="52"/>
      <c r="E5" s="46"/>
      <c r="F5" s="46"/>
      <c r="H5" s="79"/>
      <c r="I5" s="60"/>
      <c r="J5" s="46"/>
      <c r="K5" s="46"/>
      <c r="L5" s="46"/>
      <c r="M5" s="46"/>
      <c r="Q5" s="46"/>
      <c r="R5" s="60"/>
      <c r="S5" s="46"/>
      <c r="T5" s="46"/>
      <c r="U5" s="46"/>
      <c r="W5" s="73" t="s">
        <v>92</v>
      </c>
      <c r="X5" s="6"/>
      <c r="Y5" s="7"/>
      <c r="Z5" s="86"/>
      <c r="AA5" s="46"/>
      <c r="AB5" s="46"/>
      <c r="AC5" s="46"/>
      <c r="AD5" s="46"/>
      <c r="AE5" s="46"/>
      <c r="AF5" s="46"/>
    </row>
    <row r="6" ht="14.25" customHeight="1">
      <c r="A6" s="48">
        <v>43956.0</v>
      </c>
      <c r="B6" s="88"/>
      <c r="C6" s="46"/>
      <c r="D6" s="46"/>
      <c r="E6" s="46"/>
      <c r="F6" s="46"/>
      <c r="H6" s="79"/>
      <c r="I6" s="60"/>
      <c r="J6" s="46"/>
      <c r="K6" s="46"/>
      <c r="L6" s="46"/>
      <c r="M6" s="46"/>
      <c r="Q6" s="46"/>
      <c r="R6" s="60"/>
      <c r="S6" s="46"/>
      <c r="T6" s="46"/>
      <c r="U6" s="71"/>
      <c r="W6" s="73" t="s">
        <v>94</v>
      </c>
      <c r="X6" s="6"/>
      <c r="Y6" s="7"/>
      <c r="Z6" s="86"/>
      <c r="AA6" s="46"/>
      <c r="AB6" s="46"/>
      <c r="AC6" s="46"/>
      <c r="AD6" s="46"/>
      <c r="AE6" s="46"/>
      <c r="AF6" s="46"/>
    </row>
    <row r="7" ht="14.25" customHeight="1">
      <c r="A7" s="48">
        <v>43957.0</v>
      </c>
      <c r="B7" s="50"/>
      <c r="C7" s="52"/>
      <c r="D7" s="46"/>
      <c r="E7" s="46"/>
      <c r="F7" s="46"/>
      <c r="H7" s="79"/>
      <c r="I7" s="60"/>
      <c r="J7" s="46"/>
      <c r="K7" s="46"/>
      <c r="L7" s="46"/>
      <c r="M7" s="46"/>
      <c r="W7" s="73" t="s">
        <v>98</v>
      </c>
      <c r="X7" s="6"/>
      <c r="Y7" s="7"/>
      <c r="Z7" s="93"/>
      <c r="AA7" s="46"/>
      <c r="AB7" s="46"/>
      <c r="AC7" s="46"/>
      <c r="AD7" s="46"/>
      <c r="AE7" s="46"/>
      <c r="AF7" s="46"/>
    </row>
    <row r="8" ht="14.25" customHeight="1">
      <c r="A8" s="48">
        <v>43958.0</v>
      </c>
      <c r="B8" s="50">
        <f>' ОТП'!N150</f>
        <v>0.8281508894</v>
      </c>
      <c r="C8" s="60">
        <f t="shared" ref="C8:C9" si="6">B8*D8</f>
        <v>7.453358005</v>
      </c>
      <c r="D8" s="46">
        <f>' ОТП'!N151</f>
        <v>9</v>
      </c>
      <c r="E8" s="99">
        <f>' ОТП'!N159</f>
        <v>36</v>
      </c>
      <c r="F8" s="71">
        <f>' ОТП'!N152</f>
        <v>0.02431712963</v>
      </c>
      <c r="H8" s="79"/>
      <c r="I8" s="60"/>
      <c r="J8" s="46"/>
      <c r="K8" s="46"/>
      <c r="L8" s="46"/>
      <c r="M8" s="46"/>
    </row>
    <row r="9" ht="14.25" customHeight="1">
      <c r="A9" s="48">
        <v>43959.0</v>
      </c>
      <c r="B9" s="50">
        <f>' ОТП'!V150</f>
        <v>0.8502796765</v>
      </c>
      <c r="C9" s="60">
        <f t="shared" si="6"/>
        <v>5.951957736</v>
      </c>
      <c r="D9" s="46">
        <f>' ОТП'!V151</f>
        <v>7</v>
      </c>
      <c r="E9" s="99">
        <f>' ОТП'!V159</f>
        <v>22</v>
      </c>
      <c r="F9" s="71">
        <f>' ОТП'!V152</f>
        <v>0.01819444444</v>
      </c>
    </row>
    <row r="10" ht="15.75" customHeight="1">
      <c r="A10" s="48">
        <v>43960.0</v>
      </c>
      <c r="B10" s="50"/>
      <c r="C10" s="52"/>
      <c r="D10" s="46"/>
      <c r="E10" s="46"/>
      <c r="F10" s="46"/>
    </row>
    <row r="11" ht="15.75" customHeight="1">
      <c r="A11" s="48">
        <v>43961.0</v>
      </c>
      <c r="B11" s="50"/>
      <c r="C11" s="52"/>
      <c r="D11" s="46"/>
      <c r="E11" s="46"/>
      <c r="F11" s="46"/>
    </row>
    <row r="12" ht="15.75" customHeight="1">
      <c r="A12" s="48">
        <v>43962.0</v>
      </c>
      <c r="B12" s="50">
        <f>' ОТП'!AD150</f>
        <v>0.7222960064</v>
      </c>
      <c r="C12" s="60">
        <f t="shared" ref="C12:C13" si="7">B12*D12</f>
        <v>5.056072045</v>
      </c>
      <c r="D12" s="76">
        <f>' ОТП'!AD151</f>
        <v>7</v>
      </c>
      <c r="E12" s="99">
        <f>' ОТП'!AD159</f>
        <v>11</v>
      </c>
      <c r="F12" s="71">
        <f>' ОТП'!AD152</f>
        <v>0.03950231481</v>
      </c>
    </row>
    <row r="13" ht="15.75" customHeight="1">
      <c r="A13" s="48">
        <v>43963.0</v>
      </c>
      <c r="B13" s="102">
        <f>' ОТП'!AS150</f>
        <v>0.8405918998</v>
      </c>
      <c r="C13" s="52">
        <f t="shared" si="7"/>
        <v>11.7682866</v>
      </c>
      <c r="D13" s="46">
        <f>' ОТП'!AS151</f>
        <v>14</v>
      </c>
      <c r="E13" s="46">
        <f>' ОТП'!AS159</f>
        <v>29</v>
      </c>
      <c r="F13" s="63">
        <f>' ОТП'!AS152</f>
        <v>0.05517361111</v>
      </c>
    </row>
    <row r="14" ht="15.75" customHeight="1">
      <c r="A14" s="48">
        <v>43964.0</v>
      </c>
      <c r="B14" s="50"/>
      <c r="C14" s="60"/>
      <c r="D14" s="52"/>
      <c r="E14" s="46"/>
      <c r="F14" s="46"/>
    </row>
    <row r="15" ht="14.25" customHeight="1">
      <c r="A15" s="48">
        <v>43965.0</v>
      </c>
      <c r="B15" s="88"/>
      <c r="C15" s="60"/>
      <c r="D15" s="46"/>
      <c r="E15" s="46"/>
      <c r="F15" s="46"/>
    </row>
    <row r="16" ht="14.25" customHeight="1">
      <c r="A16" s="48">
        <v>43966.0</v>
      </c>
      <c r="B16" s="103">
        <f>' ОТП'!BC150</f>
        <v>0.8266027277</v>
      </c>
      <c r="C16" s="60">
        <f t="shared" ref="C16:C17" si="8">B16*D16</f>
        <v>7.439424549</v>
      </c>
      <c r="D16" s="46">
        <f>' ОТП'!BC151</f>
        <v>9</v>
      </c>
      <c r="E16" s="46">
        <f>' ОТП'!BC159</f>
        <v>18</v>
      </c>
      <c r="F16" s="83">
        <f>' ОТП'!BC152</f>
        <v>0.05585648148</v>
      </c>
    </row>
    <row r="17" ht="14.25" customHeight="1">
      <c r="A17" s="48">
        <v>43967.0</v>
      </c>
      <c r="B17" s="103">
        <f>' ОТП'!BG150</f>
        <v>0.9093567251</v>
      </c>
      <c r="C17" s="60">
        <f t="shared" si="8"/>
        <v>2.728070175</v>
      </c>
      <c r="D17" s="46">
        <f>' ОТП'!BG151</f>
        <v>3</v>
      </c>
      <c r="E17" s="46">
        <f>' ОТП'!BG159</f>
        <v>17</v>
      </c>
      <c r="F17" s="83">
        <f>' ОТП'!BG152</f>
        <v>0.0131712963</v>
      </c>
    </row>
    <row r="18" ht="14.25" customHeight="1">
      <c r="A18" s="48">
        <v>43968.0</v>
      </c>
      <c r="B18" s="105"/>
      <c r="C18" s="60"/>
      <c r="D18" s="46"/>
      <c r="E18" s="46"/>
      <c r="F18" s="46"/>
    </row>
    <row r="19" ht="14.25" customHeight="1">
      <c r="A19" s="48">
        <v>43969.0</v>
      </c>
      <c r="B19" s="105"/>
      <c r="C19" s="60"/>
      <c r="D19" s="46"/>
      <c r="E19" s="46"/>
      <c r="F19" s="46"/>
    </row>
    <row r="20" ht="14.25" customHeight="1">
      <c r="A20" s="48">
        <v>43970.0</v>
      </c>
      <c r="B20" s="103">
        <f>' ОТП'!BQ150</f>
        <v>0.9161793372</v>
      </c>
      <c r="C20" s="60">
        <f t="shared" ref="C20:C21" si="9">B20*D20</f>
        <v>8.245614035</v>
      </c>
      <c r="D20" s="46">
        <f>' ОТП'!BQ151</f>
        <v>9</v>
      </c>
      <c r="E20" s="46">
        <f>' ОТП'!BQ159</f>
        <v>30</v>
      </c>
      <c r="F20" s="83">
        <f>' ОТП'!BQ152</f>
        <v>0.06391203704</v>
      </c>
    </row>
    <row r="21" ht="14.25" customHeight="1">
      <c r="A21" s="48">
        <v>43971.0</v>
      </c>
      <c r="B21" s="103">
        <f>' ОТП'!BY150</f>
        <v>0.9200488154</v>
      </c>
      <c r="C21" s="60">
        <f t="shared" si="9"/>
        <v>6.440341708</v>
      </c>
      <c r="D21" s="46">
        <f>' ОТП'!BY151</f>
        <v>7</v>
      </c>
      <c r="E21" s="46">
        <f>' ОТП'!BY159</f>
        <v>18</v>
      </c>
      <c r="F21" s="83">
        <f>' ОТП'!BY152</f>
        <v>0.03635416667</v>
      </c>
    </row>
    <row r="22" ht="14.25" customHeight="1">
      <c r="A22" s="48">
        <v>43972.0</v>
      </c>
      <c r="B22" s="105"/>
      <c r="C22" s="46"/>
      <c r="D22" s="46"/>
      <c r="E22" s="46"/>
      <c r="F22" s="46"/>
    </row>
    <row r="23" ht="14.25" customHeight="1">
      <c r="A23" s="48">
        <v>43973.0</v>
      </c>
      <c r="B23" s="106"/>
      <c r="C23" s="107"/>
      <c r="D23" s="107"/>
      <c r="E23" s="107"/>
      <c r="F23" s="107"/>
    </row>
    <row r="24" ht="14.25" customHeight="1">
      <c r="A24" s="48">
        <v>43974.0</v>
      </c>
      <c r="B24" s="108">
        <f>' ОТП'!CQ150</f>
        <v>0.7692091178</v>
      </c>
      <c r="C24" s="109">
        <f t="shared" ref="C24:C25" si="10">B24*D24</f>
        <v>13.076555</v>
      </c>
      <c r="D24" s="107">
        <f>' ОТП'!CQ151</f>
        <v>17</v>
      </c>
      <c r="E24" s="107">
        <f>' ОТП'!CQ159</f>
        <v>25</v>
      </c>
      <c r="F24" s="111">
        <f>' ОТП'!CQ152</f>
        <v>0.05449074074</v>
      </c>
    </row>
    <row r="25" ht="14.25" customHeight="1">
      <c r="A25" s="48">
        <v>43975.0</v>
      </c>
      <c r="B25" s="108">
        <f>' ОТП'!DA150</f>
        <v>0.8073582569</v>
      </c>
      <c r="C25" s="109">
        <f t="shared" si="10"/>
        <v>7.266224312</v>
      </c>
      <c r="D25" s="107">
        <f>' ОТП'!DA151</f>
        <v>9</v>
      </c>
      <c r="E25" s="107">
        <f>' ОТП'!DA159</f>
        <v>18</v>
      </c>
      <c r="F25" s="111">
        <f>' ОТП'!DA152</f>
        <v>0.04530092593</v>
      </c>
    </row>
    <row r="26" ht="14.25" customHeight="1">
      <c r="A26" s="48">
        <v>43976.0</v>
      </c>
      <c r="B26" s="106"/>
      <c r="C26" s="107"/>
      <c r="D26" s="107"/>
      <c r="E26" s="107"/>
      <c r="F26" s="107"/>
    </row>
    <row r="27" ht="14.25" customHeight="1">
      <c r="A27" s="48">
        <v>43977.0</v>
      </c>
      <c r="B27" s="106"/>
      <c r="C27" s="107"/>
      <c r="D27" s="107"/>
      <c r="E27" s="107"/>
      <c r="F27" s="107"/>
    </row>
    <row r="28" ht="14.25" customHeight="1">
      <c r="A28" s="48">
        <v>43978.0</v>
      </c>
      <c r="B28" s="108">
        <f>' ОТП'!DJ150</f>
        <v>0.8607607729</v>
      </c>
      <c r="C28" s="109">
        <f>B28*D28</f>
        <v>6.886086183</v>
      </c>
      <c r="D28" s="107">
        <f>' ОТП'!DJ151</f>
        <v>8</v>
      </c>
      <c r="E28" s="107">
        <f>' ОТП'!DJ159</f>
        <v>18</v>
      </c>
      <c r="F28" s="111">
        <f>' ОТП'!DJ152</f>
        <v>0.04010416667</v>
      </c>
    </row>
    <row r="29" ht="14.25" customHeight="1">
      <c r="A29" s="48">
        <v>43979.0</v>
      </c>
      <c r="B29" s="108">
        <f>' ОТП'!DT150</f>
        <v>0.877377025</v>
      </c>
      <c r="C29" s="109">
        <f>' ОТП'!DT160</f>
        <v>7.896393225</v>
      </c>
      <c r="D29" s="107">
        <f>' ОТП'!DT151</f>
        <v>9</v>
      </c>
      <c r="E29" s="107">
        <f>' ОТП'!DT159</f>
        <v>19</v>
      </c>
      <c r="F29" s="111">
        <f>' ОТП'!DT156</f>
        <v>0.04641203704</v>
      </c>
    </row>
    <row r="30" ht="14.25" customHeight="1">
      <c r="A30" s="48">
        <v>43980.0</v>
      </c>
      <c r="B30" s="106"/>
      <c r="C30" s="107"/>
      <c r="D30" s="107"/>
      <c r="E30" s="107"/>
      <c r="F30" s="107"/>
    </row>
    <row r="31" ht="14.25" customHeight="1">
      <c r="A31" s="48">
        <v>43981.0</v>
      </c>
      <c r="B31" s="106"/>
      <c r="C31" s="107"/>
      <c r="D31" s="107"/>
      <c r="E31" s="107"/>
      <c r="F31" s="107"/>
    </row>
    <row r="32" ht="14.25" customHeight="1">
      <c r="A32" s="113">
        <v>43982.0</v>
      </c>
      <c r="B32" s="108">
        <f>' ОТП'!EH150</f>
        <v>0.88857516</v>
      </c>
      <c r="C32" s="109">
        <f>B32*D32</f>
        <v>11.55147708</v>
      </c>
      <c r="D32" s="107">
        <f>' ОТП'!EH151</f>
        <v>13</v>
      </c>
      <c r="E32" s="107">
        <f>' ОТП'!EH159</f>
        <v>35</v>
      </c>
      <c r="F32" s="111">
        <f>' ОТП'!EH152</f>
        <v>0.06445601852</v>
      </c>
    </row>
    <row r="33" ht="14.25" customHeight="1">
      <c r="B33" s="114"/>
    </row>
    <row r="34" ht="14.25" customHeight="1">
      <c r="B34" s="114"/>
    </row>
    <row r="35" ht="14.25" customHeight="1">
      <c r="B35" s="114"/>
    </row>
    <row r="36" ht="14.25" customHeight="1">
      <c r="B36" s="114"/>
    </row>
    <row r="37" ht="14.25" customHeight="1">
      <c r="B37" s="114"/>
    </row>
    <row r="38" ht="14.25" customHeight="1">
      <c r="B38" s="114"/>
    </row>
    <row r="39" ht="14.25" customHeight="1">
      <c r="B39" s="114"/>
    </row>
    <row r="40" ht="14.25" customHeight="1">
      <c r="B40" s="114"/>
    </row>
    <row r="41" ht="14.25" customHeight="1">
      <c r="B41" s="114"/>
    </row>
    <row r="42" ht="14.25" customHeight="1">
      <c r="B42" s="114"/>
    </row>
    <row r="43" ht="14.25" customHeight="1">
      <c r="B43" s="114"/>
    </row>
    <row r="44" ht="14.25" customHeight="1">
      <c r="B44" s="114"/>
    </row>
    <row r="45" ht="14.25" customHeight="1">
      <c r="B45" s="114"/>
    </row>
    <row r="46" ht="14.25" customHeight="1">
      <c r="B46" s="114"/>
    </row>
    <row r="47" ht="14.25" customHeight="1">
      <c r="B47" s="114"/>
    </row>
    <row r="48" ht="14.25" customHeight="1">
      <c r="B48" s="114"/>
    </row>
    <row r="49" ht="14.25" customHeight="1">
      <c r="B49" s="114"/>
    </row>
    <row r="50" ht="14.25" customHeight="1">
      <c r="B50" s="114"/>
    </row>
    <row r="51" ht="14.25" customHeight="1">
      <c r="B51" s="114"/>
    </row>
    <row r="52" ht="14.25" customHeight="1">
      <c r="B52" s="114"/>
    </row>
    <row r="53" ht="14.25" customHeight="1">
      <c r="B53" s="114"/>
    </row>
    <row r="54" ht="14.25" customHeight="1">
      <c r="B54" s="114"/>
    </row>
    <row r="55" ht="14.25" customHeight="1">
      <c r="B55" s="114"/>
    </row>
    <row r="56" ht="14.25" customHeight="1">
      <c r="B56" s="114"/>
    </row>
    <row r="57" ht="14.25" customHeight="1">
      <c r="B57" s="114"/>
    </row>
    <row r="58" ht="14.25" customHeight="1">
      <c r="B58" s="114"/>
    </row>
    <row r="59" ht="14.25" customHeight="1">
      <c r="B59" s="114"/>
    </row>
    <row r="60" ht="14.25" customHeight="1">
      <c r="B60" s="114"/>
    </row>
    <row r="61" ht="14.25" customHeight="1">
      <c r="B61" s="114"/>
    </row>
    <row r="62" ht="14.25" customHeight="1">
      <c r="B62" s="114"/>
    </row>
    <row r="63" ht="14.25" customHeight="1">
      <c r="B63" s="114"/>
    </row>
    <row r="64" ht="14.25" customHeight="1">
      <c r="B64" s="114"/>
    </row>
    <row r="65" ht="14.25" customHeight="1">
      <c r="B65" s="114"/>
    </row>
    <row r="66" ht="14.25" customHeight="1">
      <c r="B66" s="114"/>
    </row>
    <row r="67" ht="14.25" customHeight="1">
      <c r="B67" s="114"/>
    </row>
    <row r="68" ht="14.25" customHeight="1">
      <c r="B68" s="114"/>
    </row>
    <row r="69" ht="14.25" customHeight="1">
      <c r="B69" s="114"/>
    </row>
    <row r="70" ht="14.25" customHeight="1">
      <c r="B70" s="114"/>
    </row>
    <row r="71" ht="14.25" customHeight="1">
      <c r="B71" s="114"/>
    </row>
    <row r="72" ht="14.25" customHeight="1">
      <c r="B72" s="114"/>
    </row>
    <row r="73" ht="14.25" customHeight="1">
      <c r="B73" s="114"/>
    </row>
    <row r="74" ht="14.25" customHeight="1">
      <c r="B74" s="114"/>
    </row>
    <row r="75" ht="14.25" customHeight="1">
      <c r="B75" s="114"/>
    </row>
    <row r="76" ht="14.25" customHeight="1">
      <c r="B76" s="114"/>
    </row>
    <row r="77" ht="14.25" customHeight="1">
      <c r="B77" s="114"/>
    </row>
    <row r="78" ht="14.25" customHeight="1">
      <c r="B78" s="114"/>
    </row>
    <row r="79" ht="14.25" customHeight="1">
      <c r="B79" s="114"/>
    </row>
    <row r="80" ht="14.25" customHeight="1">
      <c r="B80" s="114"/>
    </row>
    <row r="81" ht="14.25" customHeight="1">
      <c r="B81" s="114"/>
    </row>
    <row r="82" ht="14.25" customHeight="1">
      <c r="B82" s="114"/>
    </row>
    <row r="83" ht="14.25" customHeight="1">
      <c r="B83" s="114"/>
    </row>
    <row r="84" ht="14.25" customHeight="1">
      <c r="B84" s="114"/>
    </row>
    <row r="85" ht="14.25" customHeight="1">
      <c r="B85" s="114"/>
    </row>
    <row r="86" ht="15.75" customHeight="1">
      <c r="B86" s="114"/>
    </row>
    <row r="87" ht="15.75" customHeight="1">
      <c r="B87" s="114"/>
    </row>
    <row r="88" ht="15.75" customHeight="1">
      <c r="B88" s="114"/>
    </row>
    <row r="89" ht="15.75" customHeight="1">
      <c r="B89" s="114"/>
    </row>
    <row r="90" ht="15.75" customHeight="1">
      <c r="B90" s="114"/>
    </row>
    <row r="91" ht="15.75" customHeight="1">
      <c r="B91" s="114"/>
    </row>
    <row r="92" ht="15.75" customHeight="1">
      <c r="B92" s="114"/>
    </row>
    <row r="93" ht="15.75" customHeight="1">
      <c r="B93" s="114"/>
    </row>
    <row r="94" ht="15.75" customHeight="1">
      <c r="B94" s="114"/>
    </row>
    <row r="95" ht="15.75" customHeight="1">
      <c r="B95" s="114"/>
    </row>
    <row r="96" ht="15.75" customHeight="1">
      <c r="B96" s="114"/>
    </row>
    <row r="97" ht="15.75" customHeight="1">
      <c r="B97" s="114"/>
    </row>
    <row r="98" ht="15.75" customHeight="1">
      <c r="B98" s="114"/>
    </row>
    <row r="99" ht="15.75" customHeight="1">
      <c r="B99" s="114"/>
    </row>
    <row r="100" ht="15.75" customHeight="1">
      <c r="B100" s="114"/>
    </row>
    <row r="101" ht="15.75" customHeight="1">
      <c r="B101" s="114"/>
    </row>
    <row r="102" ht="15.75" customHeight="1">
      <c r="B102" s="114"/>
    </row>
    <row r="103" ht="15.75" customHeight="1">
      <c r="B103" s="114"/>
    </row>
    <row r="104" ht="15.75" customHeight="1">
      <c r="B104" s="114"/>
    </row>
    <row r="105" ht="15.75" customHeight="1">
      <c r="B105" s="114"/>
    </row>
    <row r="106" ht="15.75" customHeight="1">
      <c r="B106" s="114"/>
    </row>
    <row r="107" ht="15.75" customHeight="1">
      <c r="B107" s="114"/>
    </row>
    <row r="108" ht="15.75" customHeight="1">
      <c r="B108" s="114"/>
    </row>
    <row r="109" ht="15.75" customHeight="1">
      <c r="B109" s="114"/>
    </row>
    <row r="110" ht="15.75" customHeight="1">
      <c r="B110" s="114"/>
    </row>
    <row r="111" ht="15.75" customHeight="1">
      <c r="B111" s="114"/>
    </row>
    <row r="112" ht="15.75" customHeight="1">
      <c r="B112" s="114"/>
    </row>
    <row r="113" ht="15.75" customHeight="1">
      <c r="B113" s="114"/>
    </row>
    <row r="114" ht="15.75" customHeight="1">
      <c r="B114" s="114"/>
    </row>
    <row r="115" ht="15.75" customHeight="1">
      <c r="B115" s="114"/>
    </row>
    <row r="116" ht="15.75" customHeight="1">
      <c r="B116" s="114"/>
    </row>
    <row r="117" ht="15.75" customHeight="1">
      <c r="B117" s="114"/>
    </row>
    <row r="118" ht="15.75" customHeight="1">
      <c r="B118" s="114"/>
    </row>
    <row r="119" ht="15.75" customHeight="1">
      <c r="B119" s="114"/>
    </row>
    <row r="120" ht="15.75" customHeight="1">
      <c r="B120" s="114"/>
    </row>
    <row r="121" ht="15.75" customHeight="1">
      <c r="B121" s="114"/>
    </row>
    <row r="122" ht="15.75" customHeight="1">
      <c r="B122" s="114"/>
    </row>
    <row r="123" ht="15.75" customHeight="1">
      <c r="B123" s="114"/>
    </row>
    <row r="124" ht="15.75" customHeight="1">
      <c r="B124" s="114"/>
    </row>
    <row r="125" ht="15.75" customHeight="1">
      <c r="B125" s="114"/>
    </row>
    <row r="126" ht="15.75" customHeight="1">
      <c r="B126" s="114"/>
    </row>
    <row r="127" ht="15.75" customHeight="1">
      <c r="B127" s="114"/>
    </row>
    <row r="128" ht="15.75" customHeight="1">
      <c r="B128" s="114"/>
    </row>
    <row r="129" ht="15.75" customHeight="1">
      <c r="B129" s="114"/>
    </row>
    <row r="130" ht="15.75" customHeight="1">
      <c r="B130" s="114"/>
    </row>
    <row r="131" ht="15.75" customHeight="1">
      <c r="B131" s="114"/>
    </row>
    <row r="132" ht="15.75" customHeight="1">
      <c r="B132" s="114"/>
    </row>
    <row r="133" ht="15.75" customHeight="1">
      <c r="B133" s="114"/>
    </row>
    <row r="134" ht="15.75" customHeight="1">
      <c r="B134" s="114"/>
    </row>
    <row r="135" ht="15.75" customHeight="1">
      <c r="B135" s="114"/>
    </row>
    <row r="136" ht="15.75" customHeight="1">
      <c r="B136" s="114"/>
    </row>
    <row r="137" ht="15.75" customHeight="1">
      <c r="B137" s="114"/>
    </row>
    <row r="138" ht="15.75" customHeight="1">
      <c r="B138" s="114"/>
    </row>
    <row r="139" ht="15.75" customHeight="1">
      <c r="B139" s="114"/>
    </row>
    <row r="140" ht="15.75" customHeight="1">
      <c r="B140" s="114"/>
    </row>
    <row r="141" ht="15.75" customHeight="1">
      <c r="B141" s="114"/>
    </row>
    <row r="142" ht="15.75" customHeight="1">
      <c r="B142" s="114"/>
    </row>
    <row r="143" ht="15.75" customHeight="1">
      <c r="B143" s="114"/>
    </row>
    <row r="144" ht="15.75" customHeight="1">
      <c r="B144" s="114"/>
    </row>
    <row r="145" ht="15.75" customHeight="1">
      <c r="B145" s="114"/>
    </row>
    <row r="146" ht="15.75" customHeight="1">
      <c r="B146" s="114"/>
    </row>
    <row r="147" ht="15.75" customHeight="1">
      <c r="B147" s="114"/>
    </row>
    <row r="148" ht="15.75" customHeight="1">
      <c r="B148" s="114"/>
    </row>
    <row r="149" ht="15.75" customHeight="1">
      <c r="B149" s="114"/>
    </row>
    <row r="150" ht="15.75" customHeight="1">
      <c r="B150" s="114"/>
    </row>
    <row r="151" ht="15.75" customHeight="1">
      <c r="B151" s="114"/>
    </row>
    <row r="152" ht="15.75" customHeight="1">
      <c r="B152" s="114"/>
    </row>
    <row r="153" ht="15.75" customHeight="1">
      <c r="B153" s="114"/>
    </row>
    <row r="154" ht="15.75" customHeight="1">
      <c r="B154" s="114"/>
    </row>
    <row r="155" ht="15.75" customHeight="1">
      <c r="B155" s="114"/>
    </row>
    <row r="156" ht="15.75" customHeight="1">
      <c r="B156" s="114"/>
    </row>
    <row r="157" ht="15.75" customHeight="1">
      <c r="B157" s="114"/>
    </row>
    <row r="158" ht="15.75" customHeight="1">
      <c r="B158" s="114"/>
    </row>
    <row r="159" ht="15.75" customHeight="1">
      <c r="B159" s="114"/>
    </row>
    <row r="160" ht="15.75" customHeight="1">
      <c r="B160" s="114"/>
    </row>
    <row r="161" ht="15.75" customHeight="1">
      <c r="B161" s="114"/>
    </row>
    <row r="162" ht="15.75" customHeight="1">
      <c r="B162" s="114"/>
    </row>
    <row r="163" ht="15.75" customHeight="1">
      <c r="B163" s="114"/>
    </row>
    <row r="164" ht="15.75" customHeight="1">
      <c r="B164" s="114"/>
    </row>
    <row r="165" ht="15.75" customHeight="1">
      <c r="B165" s="114"/>
    </row>
    <row r="166" ht="15.75" customHeight="1">
      <c r="B166" s="114"/>
    </row>
    <row r="167" ht="15.75" customHeight="1">
      <c r="B167" s="114"/>
    </row>
    <row r="168" ht="15.75" customHeight="1">
      <c r="B168" s="114"/>
    </row>
    <row r="169" ht="15.75" customHeight="1">
      <c r="B169" s="114"/>
    </row>
    <row r="170" ht="15.75" customHeight="1">
      <c r="B170" s="114"/>
    </row>
    <row r="171" ht="15.75" customHeight="1">
      <c r="B171" s="114"/>
    </row>
    <row r="172" ht="15.75" customHeight="1">
      <c r="B172" s="114"/>
    </row>
    <row r="173" ht="15.75" customHeight="1">
      <c r="B173" s="114"/>
    </row>
    <row r="174" ht="15.75" customHeight="1">
      <c r="B174" s="114"/>
    </row>
    <row r="175" ht="15.75" customHeight="1">
      <c r="B175" s="114"/>
    </row>
    <row r="176" ht="15.75" customHeight="1">
      <c r="B176" s="114"/>
    </row>
    <row r="177" ht="15.75" customHeight="1">
      <c r="B177" s="114"/>
    </row>
    <row r="178" ht="15.75" customHeight="1">
      <c r="B178" s="114"/>
    </row>
    <row r="179" ht="15.75" customHeight="1">
      <c r="B179" s="114"/>
    </row>
    <row r="180" ht="15.75" customHeight="1">
      <c r="B180" s="114"/>
    </row>
    <row r="181" ht="15.75" customHeight="1">
      <c r="B181" s="114"/>
    </row>
    <row r="182" ht="15.75" customHeight="1">
      <c r="B182" s="114"/>
    </row>
    <row r="183" ht="15.75" customHeight="1">
      <c r="B183" s="114"/>
    </row>
    <row r="184" ht="15.75" customHeight="1">
      <c r="B184" s="114"/>
    </row>
    <row r="185" ht="15.75" customHeight="1">
      <c r="B185" s="114"/>
    </row>
    <row r="186" ht="15.75" customHeight="1">
      <c r="B186" s="114"/>
    </row>
    <row r="187" ht="15.75" customHeight="1">
      <c r="B187" s="114"/>
    </row>
    <row r="188" ht="15.75" customHeight="1">
      <c r="B188" s="114"/>
    </row>
    <row r="189" ht="15.75" customHeight="1">
      <c r="B189" s="114"/>
    </row>
    <row r="190" ht="15.75" customHeight="1">
      <c r="B190" s="114"/>
    </row>
    <row r="191" ht="15.75" customHeight="1">
      <c r="B191" s="114"/>
    </row>
    <row r="192" ht="15.75" customHeight="1">
      <c r="B192" s="114"/>
    </row>
    <row r="193" ht="15.75" customHeight="1">
      <c r="B193" s="114"/>
    </row>
    <row r="194" ht="15.75" customHeight="1">
      <c r="B194" s="114"/>
    </row>
    <row r="195" ht="15.75" customHeight="1">
      <c r="B195" s="114"/>
    </row>
    <row r="196" ht="15.75" customHeight="1">
      <c r="B196" s="114"/>
    </row>
    <row r="197" ht="15.75" customHeight="1">
      <c r="B197" s="114"/>
    </row>
    <row r="198" ht="15.75" customHeight="1">
      <c r="B198" s="114"/>
    </row>
    <row r="199" ht="15.75" customHeight="1">
      <c r="B199" s="114"/>
    </row>
    <row r="200" ht="15.75" customHeight="1">
      <c r="B200" s="114"/>
    </row>
    <row r="201" ht="15.75" customHeight="1">
      <c r="B201" s="114"/>
    </row>
    <row r="202" ht="15.75" customHeight="1">
      <c r="B202" s="114"/>
    </row>
    <row r="203" ht="15.75" customHeight="1">
      <c r="B203" s="114"/>
    </row>
    <row r="204" ht="15.75" customHeight="1">
      <c r="B204" s="114"/>
    </row>
    <row r="205" ht="15.75" customHeight="1">
      <c r="B205" s="114"/>
    </row>
    <row r="206" ht="15.75" customHeight="1">
      <c r="B206" s="114"/>
    </row>
    <row r="207" ht="15.75" customHeight="1">
      <c r="B207" s="114"/>
    </row>
    <row r="208" ht="15.75" customHeight="1">
      <c r="B208" s="114"/>
    </row>
    <row r="209" ht="15.75" customHeight="1">
      <c r="B209" s="114"/>
    </row>
    <row r="210" ht="15.75" customHeight="1">
      <c r="B210" s="114"/>
    </row>
    <row r="211" ht="15.75" customHeight="1">
      <c r="B211" s="114"/>
    </row>
    <row r="212" ht="15.75" customHeight="1">
      <c r="B212" s="114"/>
    </row>
    <row r="213" ht="15.75" customHeight="1">
      <c r="B213" s="114"/>
    </row>
    <row r="214" ht="15.75" customHeight="1">
      <c r="B214" s="114"/>
    </row>
    <row r="215" ht="15.75" customHeight="1">
      <c r="B215" s="114"/>
    </row>
    <row r="216" ht="15.75" customHeight="1">
      <c r="B216" s="114"/>
    </row>
    <row r="217" ht="15.75" customHeight="1">
      <c r="B217" s="114"/>
    </row>
    <row r="218" ht="15.75" customHeight="1">
      <c r="B218" s="114"/>
    </row>
    <row r="219" ht="15.75" customHeight="1">
      <c r="B219" s="114"/>
    </row>
    <row r="220" ht="15.75" customHeight="1">
      <c r="B220" s="114"/>
    </row>
    <row r="221" ht="15.75" customHeight="1">
      <c r="B221" s="114"/>
    </row>
    <row r="222" ht="15.75" customHeight="1">
      <c r="B222" s="114"/>
    </row>
    <row r="223" ht="15.75" customHeight="1">
      <c r="B223" s="114"/>
    </row>
    <row r="224" ht="15.75" customHeight="1">
      <c r="B224" s="114"/>
    </row>
    <row r="225" ht="15.75" customHeight="1">
      <c r="B225" s="114"/>
    </row>
    <row r="226" ht="15.75" customHeight="1">
      <c r="B226" s="114"/>
    </row>
    <row r="227" ht="15.75" customHeight="1">
      <c r="B227" s="114"/>
    </row>
    <row r="228" ht="15.75" customHeight="1">
      <c r="B228" s="114"/>
    </row>
    <row r="229" ht="15.75" customHeight="1">
      <c r="B229" s="114"/>
    </row>
    <row r="230" ht="15.75" customHeight="1">
      <c r="B230" s="114"/>
    </row>
    <row r="231" ht="15.75" customHeight="1">
      <c r="B231" s="114"/>
    </row>
    <row r="232" ht="15.75" customHeight="1">
      <c r="B232" s="114"/>
    </row>
    <row r="233" ht="15.75" customHeight="1">
      <c r="B233" s="114"/>
    </row>
    <row r="234" ht="15.75" customHeight="1">
      <c r="B234" s="114"/>
    </row>
    <row r="235" ht="15.75" customHeight="1">
      <c r="B235" s="114"/>
    </row>
    <row r="236" ht="15.75" customHeight="1">
      <c r="B236" s="114"/>
    </row>
    <row r="237" ht="15.75" customHeight="1">
      <c r="B237" s="114"/>
    </row>
    <row r="238" ht="15.75" customHeight="1">
      <c r="B238" s="114"/>
    </row>
    <row r="239" ht="15.75" customHeight="1">
      <c r="B239" s="114"/>
    </row>
    <row r="240" ht="15.75" customHeight="1">
      <c r="B240" s="114"/>
    </row>
    <row r="241" ht="15.75" customHeight="1">
      <c r="B241" s="114"/>
    </row>
    <row r="242" ht="15.75" customHeight="1">
      <c r="B242" s="114"/>
    </row>
    <row r="243" ht="15.75" customHeight="1">
      <c r="B243" s="114"/>
    </row>
    <row r="244" ht="15.75" customHeight="1">
      <c r="B244" s="114"/>
    </row>
    <row r="245" ht="15.75" customHeight="1">
      <c r="B245" s="114"/>
    </row>
    <row r="246" ht="15.75" customHeight="1">
      <c r="B246" s="114"/>
    </row>
    <row r="247" ht="15.75" customHeight="1">
      <c r="B247" s="114"/>
    </row>
    <row r="248" ht="15.75" customHeight="1">
      <c r="B248" s="114"/>
    </row>
    <row r="249" ht="15.75" customHeight="1">
      <c r="B249" s="114"/>
    </row>
    <row r="250" ht="15.75" customHeight="1">
      <c r="B250" s="114"/>
    </row>
    <row r="251" ht="15.75" customHeight="1">
      <c r="B251" s="114"/>
    </row>
    <row r="252" ht="15.75" customHeight="1">
      <c r="B252" s="114"/>
    </row>
    <row r="253" ht="15.75" customHeight="1">
      <c r="B253" s="114"/>
    </row>
    <row r="254" ht="15.75" customHeight="1">
      <c r="B254" s="114"/>
    </row>
    <row r="255" ht="15.75" customHeight="1">
      <c r="B255" s="114"/>
    </row>
    <row r="256" ht="15.75" customHeight="1">
      <c r="B256" s="114"/>
    </row>
    <row r="257" ht="15.75" customHeight="1">
      <c r="B257" s="114"/>
    </row>
    <row r="258" ht="15.75" customHeight="1">
      <c r="B258" s="114"/>
    </row>
    <row r="259" ht="15.75" customHeight="1">
      <c r="B259" s="114"/>
    </row>
    <row r="260" ht="15.75" customHeight="1">
      <c r="B260" s="114"/>
    </row>
    <row r="261" ht="15.75" customHeight="1">
      <c r="B261" s="114"/>
    </row>
    <row r="262" ht="15.75" customHeight="1">
      <c r="B262" s="114"/>
    </row>
    <row r="263" ht="15.75" customHeight="1">
      <c r="B263" s="114"/>
    </row>
    <row r="264" ht="15.75" customHeight="1">
      <c r="B264" s="114"/>
    </row>
    <row r="265" ht="15.75" customHeight="1">
      <c r="B265" s="114"/>
    </row>
    <row r="266" ht="15.75" customHeight="1">
      <c r="B266" s="114"/>
    </row>
    <row r="267" ht="15.75" customHeight="1">
      <c r="B267" s="114"/>
    </row>
    <row r="268" ht="15.75" customHeight="1">
      <c r="B268" s="114"/>
    </row>
    <row r="269" ht="15.75" customHeight="1">
      <c r="B269" s="114"/>
    </row>
    <row r="270" ht="15.75" customHeight="1">
      <c r="B270" s="114"/>
    </row>
    <row r="271" ht="15.75" customHeight="1">
      <c r="B271" s="114"/>
    </row>
    <row r="272" ht="15.75" customHeight="1">
      <c r="B272" s="114"/>
    </row>
    <row r="273" ht="15.75" customHeight="1">
      <c r="B273" s="114"/>
    </row>
    <row r="274" ht="15.75" customHeight="1">
      <c r="B274" s="114"/>
    </row>
    <row r="275" ht="15.75" customHeight="1">
      <c r="B275" s="114"/>
    </row>
    <row r="276" ht="15.75" customHeight="1">
      <c r="B276" s="114"/>
    </row>
    <row r="277" ht="15.75" customHeight="1">
      <c r="B277" s="114"/>
    </row>
    <row r="278" ht="15.75" customHeight="1">
      <c r="B278" s="114"/>
    </row>
    <row r="279" ht="15.75" customHeight="1">
      <c r="B279" s="114"/>
    </row>
    <row r="280" ht="15.75" customHeight="1">
      <c r="B280" s="114"/>
    </row>
    <row r="281" ht="15.75" customHeight="1">
      <c r="B281" s="114"/>
    </row>
    <row r="282" ht="15.75" customHeight="1">
      <c r="B282" s="114"/>
    </row>
    <row r="283" ht="15.75" customHeight="1">
      <c r="B283" s="114"/>
    </row>
    <row r="284" ht="15.75" customHeight="1">
      <c r="B284" s="114"/>
    </row>
    <row r="285" ht="15.75" customHeight="1">
      <c r="B285" s="114"/>
    </row>
    <row r="286" ht="15.75" customHeight="1">
      <c r="B286" s="114"/>
    </row>
    <row r="287" ht="15.75" customHeight="1">
      <c r="B287" s="114"/>
    </row>
    <row r="288" ht="15.75" customHeight="1">
      <c r="B288" s="114"/>
    </row>
    <row r="289" ht="15.75" customHeight="1">
      <c r="B289" s="114"/>
    </row>
    <row r="290" ht="15.75" customHeight="1">
      <c r="B290" s="114"/>
    </row>
    <row r="291" ht="15.75" customHeight="1">
      <c r="B291" s="114"/>
    </row>
    <row r="292" ht="15.75" customHeight="1">
      <c r="B292" s="114"/>
    </row>
    <row r="293" ht="15.75" customHeight="1">
      <c r="B293" s="114"/>
    </row>
    <row r="294" ht="15.75" customHeight="1">
      <c r="B294" s="114"/>
    </row>
    <row r="295" ht="15.75" customHeight="1">
      <c r="B295" s="114"/>
    </row>
    <row r="296" ht="15.75" customHeight="1">
      <c r="B296" s="114"/>
    </row>
    <row r="297" ht="15.75" customHeight="1">
      <c r="B297" s="114"/>
    </row>
    <row r="298" ht="15.75" customHeight="1">
      <c r="B298" s="114"/>
    </row>
    <row r="299" ht="15.75" customHeight="1">
      <c r="B299" s="114"/>
    </row>
    <row r="300" ht="15.75" customHeight="1">
      <c r="B300" s="114"/>
    </row>
    <row r="301" ht="15.75" customHeight="1">
      <c r="B301" s="114"/>
    </row>
    <row r="302" ht="15.75" customHeight="1">
      <c r="B302" s="114"/>
    </row>
    <row r="303" ht="15.75" customHeight="1">
      <c r="B303" s="114"/>
    </row>
    <row r="304" ht="15.75" customHeight="1">
      <c r="B304" s="114"/>
    </row>
    <row r="305" ht="15.75" customHeight="1">
      <c r="B305" s="114"/>
    </row>
    <row r="306" ht="15.75" customHeight="1">
      <c r="B306" s="114"/>
    </row>
    <row r="307" ht="15.75" customHeight="1">
      <c r="B307" s="114"/>
    </row>
    <row r="308" ht="15.75" customHeight="1">
      <c r="B308" s="114"/>
    </row>
    <row r="309" ht="15.75" customHeight="1">
      <c r="B309" s="114"/>
    </row>
    <row r="310" ht="15.75" customHeight="1">
      <c r="B310" s="114"/>
    </row>
    <row r="311" ht="15.75" customHeight="1">
      <c r="B311" s="114"/>
    </row>
    <row r="312" ht="15.75" customHeight="1">
      <c r="B312" s="114"/>
    </row>
    <row r="313" ht="15.75" customHeight="1">
      <c r="B313" s="114"/>
    </row>
    <row r="314" ht="15.75" customHeight="1">
      <c r="B314" s="114"/>
    </row>
    <row r="315" ht="15.75" customHeight="1">
      <c r="B315" s="114"/>
    </row>
    <row r="316" ht="15.75" customHeight="1">
      <c r="B316" s="114"/>
    </row>
    <row r="317" ht="15.75" customHeight="1">
      <c r="B317" s="114"/>
    </row>
    <row r="318" ht="15.75" customHeight="1">
      <c r="B318" s="114"/>
    </row>
    <row r="319" ht="15.75" customHeight="1">
      <c r="B319" s="114"/>
    </row>
    <row r="320" ht="15.75" customHeight="1">
      <c r="B320" s="114"/>
    </row>
    <row r="321" ht="15.75" customHeight="1">
      <c r="B321" s="114"/>
    </row>
    <row r="322" ht="15.75" customHeight="1">
      <c r="B322" s="114"/>
    </row>
    <row r="323" ht="15.75" customHeight="1">
      <c r="B323" s="114"/>
    </row>
    <row r="324" ht="15.75" customHeight="1">
      <c r="B324" s="114"/>
    </row>
    <row r="325" ht="15.75" customHeight="1">
      <c r="B325" s="114"/>
    </row>
    <row r="326" ht="15.75" customHeight="1">
      <c r="B326" s="114"/>
    </row>
    <row r="327" ht="15.75" customHeight="1">
      <c r="B327" s="114"/>
    </row>
    <row r="328" ht="15.75" customHeight="1">
      <c r="B328" s="114"/>
    </row>
    <row r="329" ht="15.75" customHeight="1">
      <c r="B329" s="114"/>
    </row>
    <row r="330" ht="15.75" customHeight="1">
      <c r="B330" s="114"/>
    </row>
    <row r="331" ht="15.75" customHeight="1">
      <c r="B331" s="114"/>
    </row>
    <row r="332" ht="15.75" customHeight="1">
      <c r="B332" s="114"/>
    </row>
    <row r="333" ht="15.75" customHeight="1">
      <c r="B333" s="114"/>
    </row>
    <row r="334" ht="15.75" customHeight="1">
      <c r="B334" s="114"/>
    </row>
    <row r="335" ht="15.75" customHeight="1">
      <c r="B335" s="114"/>
    </row>
    <row r="336" ht="15.75" customHeight="1">
      <c r="B336" s="114"/>
    </row>
    <row r="337" ht="15.75" customHeight="1">
      <c r="B337" s="114"/>
    </row>
    <row r="338" ht="15.75" customHeight="1">
      <c r="B338" s="114"/>
    </row>
    <row r="339" ht="15.75" customHeight="1">
      <c r="B339" s="114"/>
    </row>
    <row r="340" ht="15.75" customHeight="1">
      <c r="B340" s="114"/>
    </row>
    <row r="341" ht="15.75" customHeight="1">
      <c r="B341" s="114"/>
    </row>
    <row r="342" ht="15.75" customHeight="1">
      <c r="B342" s="114"/>
    </row>
    <row r="343" ht="15.75" customHeight="1">
      <c r="B343" s="114"/>
    </row>
    <row r="344" ht="15.75" customHeight="1">
      <c r="B344" s="114"/>
    </row>
    <row r="345" ht="15.75" customHeight="1">
      <c r="B345" s="114"/>
    </row>
    <row r="346" ht="15.75" customHeight="1">
      <c r="B346" s="114"/>
    </row>
    <row r="347" ht="15.75" customHeight="1">
      <c r="B347" s="114"/>
    </row>
    <row r="348" ht="15.75" customHeight="1">
      <c r="B348" s="114"/>
    </row>
    <row r="349" ht="15.75" customHeight="1">
      <c r="B349" s="114"/>
    </row>
    <row r="350" ht="15.75" customHeight="1">
      <c r="B350" s="114"/>
    </row>
    <row r="351" ht="15.75" customHeight="1">
      <c r="B351" s="114"/>
    </row>
    <row r="352" ht="15.75" customHeight="1">
      <c r="B352" s="114"/>
    </row>
    <row r="353" ht="15.75" customHeight="1">
      <c r="B353" s="114"/>
    </row>
    <row r="354" ht="15.75" customHeight="1">
      <c r="B354" s="114"/>
    </row>
    <row r="355" ht="15.75" customHeight="1">
      <c r="B355" s="114"/>
    </row>
    <row r="356" ht="15.75" customHeight="1">
      <c r="B356" s="114"/>
    </row>
    <row r="357" ht="15.75" customHeight="1">
      <c r="B357" s="114"/>
    </row>
    <row r="358" ht="15.75" customHeight="1">
      <c r="B358" s="114"/>
    </row>
    <row r="359" ht="15.75" customHeight="1">
      <c r="B359" s="114"/>
    </row>
    <row r="360" ht="15.75" customHeight="1">
      <c r="B360" s="114"/>
    </row>
    <row r="361" ht="15.75" customHeight="1">
      <c r="B361" s="114"/>
    </row>
    <row r="362" ht="15.75" customHeight="1">
      <c r="B362" s="114"/>
    </row>
    <row r="363" ht="15.75" customHeight="1">
      <c r="B363" s="114"/>
    </row>
    <row r="364" ht="15.75" customHeight="1">
      <c r="B364" s="114"/>
    </row>
    <row r="365" ht="15.75" customHeight="1">
      <c r="B365" s="114"/>
    </row>
    <row r="366" ht="15.75" customHeight="1">
      <c r="B366" s="114"/>
    </row>
    <row r="367" ht="15.75" customHeight="1">
      <c r="B367" s="114"/>
    </row>
    <row r="368" ht="15.75" customHeight="1">
      <c r="B368" s="114"/>
    </row>
    <row r="369" ht="15.75" customHeight="1">
      <c r="B369" s="114"/>
    </row>
    <row r="370" ht="15.75" customHeight="1">
      <c r="B370" s="114"/>
    </row>
    <row r="371" ht="15.75" customHeight="1">
      <c r="B371" s="114"/>
    </row>
    <row r="372" ht="15.75" customHeight="1">
      <c r="B372" s="114"/>
    </row>
    <row r="373" ht="15.75" customHeight="1">
      <c r="B373" s="114"/>
    </row>
    <row r="374" ht="15.75" customHeight="1">
      <c r="B374" s="114"/>
    </row>
    <row r="375" ht="15.75" customHeight="1">
      <c r="B375" s="114"/>
    </row>
    <row r="376" ht="15.75" customHeight="1">
      <c r="B376" s="114"/>
    </row>
    <row r="377" ht="15.75" customHeight="1">
      <c r="B377" s="114"/>
    </row>
    <row r="378" ht="15.75" customHeight="1">
      <c r="B378" s="114"/>
    </row>
    <row r="379" ht="15.75" customHeight="1">
      <c r="B379" s="114"/>
    </row>
    <row r="380" ht="15.75" customHeight="1">
      <c r="B380" s="114"/>
    </row>
    <row r="381" ht="15.75" customHeight="1">
      <c r="B381" s="114"/>
    </row>
    <row r="382" ht="15.75" customHeight="1">
      <c r="B382" s="114"/>
    </row>
    <row r="383" ht="15.75" customHeight="1">
      <c r="B383" s="114"/>
    </row>
    <row r="384" ht="15.75" customHeight="1">
      <c r="B384" s="114"/>
    </row>
    <row r="385" ht="15.75" customHeight="1">
      <c r="B385" s="114"/>
    </row>
    <row r="386" ht="15.75" customHeight="1">
      <c r="B386" s="114"/>
    </row>
    <row r="387" ht="15.75" customHeight="1">
      <c r="B387" s="114"/>
    </row>
    <row r="388" ht="15.75" customHeight="1">
      <c r="B388" s="114"/>
    </row>
    <row r="389" ht="15.75" customHeight="1">
      <c r="B389" s="114"/>
    </row>
    <row r="390" ht="15.75" customHeight="1">
      <c r="B390" s="114"/>
    </row>
    <row r="391" ht="15.75" customHeight="1">
      <c r="B391" s="114"/>
    </row>
    <row r="392" ht="15.75" customHeight="1">
      <c r="B392" s="114"/>
    </row>
    <row r="393" ht="15.75" customHeight="1">
      <c r="B393" s="114"/>
    </row>
    <row r="394" ht="15.75" customHeight="1">
      <c r="B394" s="114"/>
    </row>
    <row r="395" ht="15.75" customHeight="1">
      <c r="B395" s="114"/>
    </row>
    <row r="396" ht="15.75" customHeight="1">
      <c r="B396" s="114"/>
    </row>
    <row r="397" ht="15.75" customHeight="1">
      <c r="B397" s="114"/>
    </row>
    <row r="398" ht="15.75" customHeight="1">
      <c r="B398" s="114"/>
    </row>
    <row r="399" ht="15.75" customHeight="1">
      <c r="B399" s="114"/>
    </row>
    <row r="400" ht="15.75" customHeight="1">
      <c r="B400" s="114"/>
    </row>
    <row r="401" ht="15.75" customHeight="1">
      <c r="B401" s="114"/>
    </row>
    <row r="402" ht="15.75" customHeight="1">
      <c r="B402" s="114"/>
    </row>
    <row r="403" ht="15.75" customHeight="1">
      <c r="B403" s="114"/>
    </row>
    <row r="404" ht="15.75" customHeight="1">
      <c r="B404" s="114"/>
    </row>
    <row r="405" ht="15.75" customHeight="1">
      <c r="B405" s="114"/>
    </row>
    <row r="406" ht="15.75" customHeight="1">
      <c r="B406" s="114"/>
    </row>
    <row r="407" ht="15.75" customHeight="1">
      <c r="B407" s="114"/>
    </row>
    <row r="408" ht="15.75" customHeight="1">
      <c r="B408" s="114"/>
    </row>
    <row r="409" ht="15.75" customHeight="1">
      <c r="B409" s="114"/>
    </row>
    <row r="410" ht="15.75" customHeight="1">
      <c r="B410" s="114"/>
    </row>
    <row r="411" ht="15.75" customHeight="1">
      <c r="B411" s="114"/>
    </row>
    <row r="412" ht="15.75" customHeight="1">
      <c r="B412" s="114"/>
    </row>
    <row r="413" ht="15.75" customHeight="1">
      <c r="B413" s="114"/>
    </row>
    <row r="414" ht="15.75" customHeight="1">
      <c r="B414" s="114"/>
    </row>
    <row r="415" ht="15.75" customHeight="1">
      <c r="B415" s="114"/>
    </row>
    <row r="416" ht="15.75" customHeight="1">
      <c r="B416" s="114"/>
    </row>
    <row r="417" ht="15.75" customHeight="1">
      <c r="B417" s="114"/>
    </row>
    <row r="418" ht="15.75" customHeight="1">
      <c r="B418" s="114"/>
    </row>
    <row r="419" ht="15.75" customHeight="1">
      <c r="B419" s="114"/>
    </row>
    <row r="420" ht="15.75" customHeight="1">
      <c r="B420" s="114"/>
    </row>
    <row r="421" ht="15.75" customHeight="1">
      <c r="B421" s="114"/>
    </row>
    <row r="422" ht="15.75" customHeight="1">
      <c r="B422" s="114"/>
    </row>
    <row r="423" ht="15.75" customHeight="1">
      <c r="B423" s="114"/>
    </row>
    <row r="424" ht="15.75" customHeight="1">
      <c r="B424" s="114"/>
    </row>
    <row r="425" ht="15.75" customHeight="1">
      <c r="B425" s="114"/>
    </row>
    <row r="426" ht="15.75" customHeight="1">
      <c r="B426" s="114"/>
    </row>
    <row r="427" ht="15.75" customHeight="1">
      <c r="B427" s="114"/>
    </row>
    <row r="428" ht="15.75" customHeight="1">
      <c r="B428" s="114"/>
    </row>
    <row r="429" ht="15.75" customHeight="1">
      <c r="B429" s="114"/>
    </row>
    <row r="430" ht="15.75" customHeight="1">
      <c r="B430" s="114"/>
    </row>
    <row r="431" ht="15.75" customHeight="1">
      <c r="B431" s="114"/>
    </row>
    <row r="432" ht="15.75" customHeight="1">
      <c r="B432" s="114"/>
    </row>
    <row r="433" ht="15.75" customHeight="1">
      <c r="B433" s="114"/>
    </row>
    <row r="434" ht="15.75" customHeight="1">
      <c r="B434" s="114"/>
    </row>
    <row r="435" ht="15.75" customHeight="1">
      <c r="B435" s="114"/>
    </row>
    <row r="436" ht="15.75" customHeight="1">
      <c r="B436" s="114"/>
    </row>
    <row r="437" ht="15.75" customHeight="1">
      <c r="B437" s="114"/>
    </row>
    <row r="438" ht="15.75" customHeight="1">
      <c r="B438" s="114"/>
    </row>
    <row r="439" ht="15.75" customHeight="1">
      <c r="B439" s="114"/>
    </row>
    <row r="440" ht="15.75" customHeight="1">
      <c r="B440" s="114"/>
    </row>
    <row r="441" ht="15.75" customHeight="1">
      <c r="B441" s="114"/>
    </row>
    <row r="442" ht="15.75" customHeight="1">
      <c r="B442" s="114"/>
    </row>
    <row r="443" ht="15.75" customHeight="1">
      <c r="B443" s="114"/>
    </row>
    <row r="444" ht="15.75" customHeight="1">
      <c r="B444" s="114"/>
    </row>
    <row r="445" ht="15.75" customHeight="1">
      <c r="B445" s="114"/>
    </row>
    <row r="446" ht="15.75" customHeight="1">
      <c r="B446" s="114"/>
    </row>
    <row r="447" ht="15.75" customHeight="1">
      <c r="B447" s="114"/>
    </row>
    <row r="448" ht="15.75" customHeight="1">
      <c r="B448" s="114"/>
    </row>
    <row r="449" ht="15.75" customHeight="1">
      <c r="B449" s="114"/>
    </row>
    <row r="450" ht="15.75" customHeight="1">
      <c r="B450" s="114"/>
    </row>
    <row r="451" ht="15.75" customHeight="1">
      <c r="B451" s="114"/>
    </row>
    <row r="452" ht="15.75" customHeight="1">
      <c r="B452" s="114"/>
    </row>
    <row r="453" ht="15.75" customHeight="1">
      <c r="B453" s="114"/>
    </row>
    <row r="454" ht="15.75" customHeight="1">
      <c r="B454" s="114"/>
    </row>
    <row r="455" ht="15.75" customHeight="1">
      <c r="B455" s="114"/>
    </row>
    <row r="456" ht="15.75" customHeight="1">
      <c r="B456" s="114"/>
    </row>
    <row r="457" ht="15.75" customHeight="1">
      <c r="B457" s="114"/>
    </row>
    <row r="458" ht="15.75" customHeight="1">
      <c r="B458" s="114"/>
    </row>
    <row r="459" ht="15.75" customHeight="1">
      <c r="B459" s="114"/>
    </row>
    <row r="460" ht="15.75" customHeight="1">
      <c r="B460" s="114"/>
    </row>
    <row r="461" ht="15.75" customHeight="1">
      <c r="B461" s="114"/>
    </row>
    <row r="462" ht="15.75" customHeight="1">
      <c r="B462" s="114"/>
    </row>
    <row r="463" ht="15.75" customHeight="1">
      <c r="B463" s="114"/>
    </row>
    <row r="464" ht="15.75" customHeight="1">
      <c r="B464" s="114"/>
    </row>
    <row r="465" ht="15.75" customHeight="1">
      <c r="B465" s="114"/>
    </row>
    <row r="466" ht="15.75" customHeight="1">
      <c r="B466" s="114"/>
    </row>
    <row r="467" ht="15.75" customHeight="1">
      <c r="B467" s="114"/>
    </row>
    <row r="468" ht="15.75" customHeight="1">
      <c r="B468" s="114"/>
    </row>
    <row r="469" ht="15.75" customHeight="1">
      <c r="B469" s="114"/>
    </row>
    <row r="470" ht="15.75" customHeight="1">
      <c r="B470" s="114"/>
    </row>
    <row r="471" ht="15.75" customHeight="1">
      <c r="B471" s="114"/>
    </row>
    <row r="472" ht="15.75" customHeight="1">
      <c r="B472" s="114"/>
    </row>
    <row r="473" ht="15.75" customHeight="1">
      <c r="B473" s="114"/>
    </row>
    <row r="474" ht="15.75" customHeight="1">
      <c r="B474" s="114"/>
    </row>
    <row r="475" ht="15.75" customHeight="1">
      <c r="B475" s="114"/>
    </row>
    <row r="476" ht="15.75" customHeight="1">
      <c r="B476" s="114"/>
    </row>
    <row r="477" ht="15.75" customHeight="1">
      <c r="B477" s="114"/>
    </row>
    <row r="478" ht="15.75" customHeight="1">
      <c r="B478" s="114"/>
    </row>
    <row r="479" ht="15.75" customHeight="1">
      <c r="B479" s="114"/>
    </row>
    <row r="480" ht="15.75" customHeight="1">
      <c r="B480" s="114"/>
    </row>
    <row r="481" ht="15.75" customHeight="1">
      <c r="B481" s="114"/>
    </row>
    <row r="482" ht="15.75" customHeight="1">
      <c r="B482" s="114"/>
    </row>
    <row r="483" ht="15.75" customHeight="1">
      <c r="B483" s="114"/>
    </row>
    <row r="484" ht="15.75" customHeight="1">
      <c r="B484" s="114"/>
    </row>
    <row r="485" ht="15.75" customHeight="1">
      <c r="B485" s="114"/>
    </row>
    <row r="486" ht="15.75" customHeight="1">
      <c r="B486" s="114"/>
    </row>
    <row r="487" ht="15.75" customHeight="1">
      <c r="B487" s="114"/>
    </row>
    <row r="488" ht="15.75" customHeight="1">
      <c r="B488" s="114"/>
    </row>
    <row r="489" ht="15.75" customHeight="1">
      <c r="B489" s="114"/>
    </row>
    <row r="490" ht="15.75" customHeight="1">
      <c r="B490" s="114"/>
    </row>
    <row r="491" ht="15.75" customHeight="1">
      <c r="B491" s="114"/>
    </row>
    <row r="492" ht="15.75" customHeight="1">
      <c r="B492" s="114"/>
    </row>
    <row r="493" ht="15.75" customHeight="1">
      <c r="B493" s="114"/>
    </row>
    <row r="494" ht="15.75" customHeight="1">
      <c r="B494" s="114"/>
    </row>
    <row r="495" ht="15.75" customHeight="1">
      <c r="B495" s="114"/>
    </row>
    <row r="496" ht="15.75" customHeight="1">
      <c r="B496" s="114"/>
    </row>
    <row r="497" ht="15.75" customHeight="1">
      <c r="B497" s="114"/>
    </row>
    <row r="498" ht="15.75" customHeight="1">
      <c r="B498" s="114"/>
    </row>
    <row r="499" ht="15.75" customHeight="1">
      <c r="B499" s="114"/>
    </row>
    <row r="500" ht="15.75" customHeight="1">
      <c r="B500" s="114"/>
    </row>
    <row r="501" ht="15.75" customHeight="1">
      <c r="B501" s="114"/>
    </row>
    <row r="502" ht="15.75" customHeight="1">
      <c r="B502" s="114"/>
    </row>
    <row r="503" ht="15.75" customHeight="1">
      <c r="B503" s="114"/>
    </row>
    <row r="504" ht="15.75" customHeight="1">
      <c r="B504" s="114"/>
    </row>
    <row r="505" ht="15.75" customHeight="1">
      <c r="B505" s="114"/>
    </row>
    <row r="506" ht="15.75" customHeight="1">
      <c r="B506" s="114"/>
    </row>
    <row r="507" ht="15.75" customHeight="1">
      <c r="B507" s="114"/>
    </row>
    <row r="508" ht="15.75" customHeight="1">
      <c r="B508" s="114"/>
    </row>
    <row r="509" ht="15.75" customHeight="1">
      <c r="B509" s="114"/>
    </row>
    <row r="510" ht="15.75" customHeight="1">
      <c r="B510" s="114"/>
    </row>
    <row r="511" ht="15.75" customHeight="1">
      <c r="B511" s="114"/>
    </row>
    <row r="512" ht="15.75" customHeight="1">
      <c r="B512" s="114"/>
    </row>
    <row r="513" ht="15.75" customHeight="1">
      <c r="B513" s="114"/>
    </row>
    <row r="514" ht="15.75" customHeight="1">
      <c r="B514" s="114"/>
    </row>
    <row r="515" ht="15.75" customHeight="1">
      <c r="B515" s="114"/>
    </row>
    <row r="516" ht="15.75" customHeight="1">
      <c r="B516" s="114"/>
    </row>
    <row r="517" ht="15.75" customHeight="1">
      <c r="B517" s="114"/>
    </row>
    <row r="518" ht="15.75" customHeight="1">
      <c r="B518" s="114"/>
    </row>
    <row r="519" ht="15.75" customHeight="1">
      <c r="B519" s="114"/>
    </row>
    <row r="520" ht="15.75" customHeight="1">
      <c r="B520" s="114"/>
    </row>
    <row r="521" ht="15.75" customHeight="1">
      <c r="B521" s="114"/>
    </row>
    <row r="522" ht="15.75" customHeight="1">
      <c r="B522" s="114"/>
    </row>
    <row r="523" ht="15.75" customHeight="1">
      <c r="B523" s="114"/>
    </row>
    <row r="524" ht="15.75" customHeight="1">
      <c r="B524" s="114"/>
    </row>
    <row r="525" ht="15.75" customHeight="1">
      <c r="B525" s="114"/>
    </row>
    <row r="526" ht="15.75" customHeight="1">
      <c r="B526" s="114"/>
    </row>
    <row r="527" ht="15.75" customHeight="1">
      <c r="B527" s="114"/>
    </row>
    <row r="528" ht="15.75" customHeight="1">
      <c r="B528" s="114"/>
    </row>
    <row r="529" ht="15.75" customHeight="1">
      <c r="B529" s="114"/>
    </row>
    <row r="530" ht="15.75" customHeight="1">
      <c r="B530" s="114"/>
    </row>
    <row r="531" ht="15.75" customHeight="1">
      <c r="B531" s="114"/>
    </row>
    <row r="532" ht="15.75" customHeight="1">
      <c r="B532" s="114"/>
    </row>
    <row r="533" ht="15.75" customHeight="1">
      <c r="B533" s="114"/>
    </row>
    <row r="534" ht="15.75" customHeight="1">
      <c r="B534" s="114"/>
    </row>
    <row r="535" ht="15.75" customHeight="1">
      <c r="B535" s="114"/>
    </row>
    <row r="536" ht="15.75" customHeight="1">
      <c r="B536" s="114"/>
    </row>
    <row r="537" ht="15.75" customHeight="1">
      <c r="B537" s="114"/>
    </row>
    <row r="538" ht="15.75" customHeight="1">
      <c r="B538" s="114"/>
    </row>
    <row r="539" ht="15.75" customHeight="1">
      <c r="B539" s="114"/>
    </row>
    <row r="540" ht="15.75" customHeight="1">
      <c r="B540" s="114"/>
    </row>
    <row r="541" ht="15.75" customHeight="1">
      <c r="B541" s="114"/>
    </row>
    <row r="542" ht="15.75" customHeight="1">
      <c r="B542" s="114"/>
    </row>
    <row r="543" ht="15.75" customHeight="1">
      <c r="B543" s="114"/>
    </row>
    <row r="544" ht="15.75" customHeight="1">
      <c r="B544" s="114"/>
    </row>
    <row r="545" ht="15.75" customHeight="1">
      <c r="B545" s="114"/>
    </row>
    <row r="546" ht="15.75" customHeight="1">
      <c r="B546" s="114"/>
    </row>
    <row r="547" ht="15.75" customHeight="1">
      <c r="B547" s="114"/>
    </row>
    <row r="548" ht="15.75" customHeight="1">
      <c r="B548" s="114"/>
    </row>
    <row r="549" ht="15.75" customHeight="1">
      <c r="B549" s="114"/>
    </row>
    <row r="550" ht="15.75" customHeight="1">
      <c r="B550" s="114"/>
    </row>
    <row r="551" ht="15.75" customHeight="1">
      <c r="B551" s="114"/>
    </row>
    <row r="552" ht="15.75" customHeight="1">
      <c r="B552" s="114"/>
    </row>
    <row r="553" ht="15.75" customHeight="1">
      <c r="B553" s="114"/>
    </row>
    <row r="554" ht="15.75" customHeight="1">
      <c r="B554" s="114"/>
    </row>
    <row r="555" ht="15.75" customHeight="1">
      <c r="B555" s="114"/>
    </row>
    <row r="556" ht="15.75" customHeight="1">
      <c r="B556" s="114"/>
    </row>
    <row r="557" ht="15.75" customHeight="1">
      <c r="B557" s="114"/>
    </row>
    <row r="558" ht="15.75" customHeight="1">
      <c r="B558" s="114"/>
    </row>
    <row r="559" ht="15.75" customHeight="1">
      <c r="B559" s="114"/>
    </row>
    <row r="560" ht="15.75" customHeight="1">
      <c r="B560" s="114"/>
    </row>
    <row r="561" ht="15.75" customHeight="1">
      <c r="B561" s="114"/>
    </row>
    <row r="562" ht="15.75" customHeight="1">
      <c r="B562" s="114"/>
    </row>
    <row r="563" ht="15.75" customHeight="1">
      <c r="B563" s="114"/>
    </row>
    <row r="564" ht="15.75" customHeight="1">
      <c r="B564" s="114"/>
    </row>
    <row r="565" ht="15.75" customHeight="1">
      <c r="B565" s="114"/>
    </row>
    <row r="566" ht="15.75" customHeight="1">
      <c r="B566" s="114"/>
    </row>
    <row r="567" ht="15.75" customHeight="1">
      <c r="B567" s="114"/>
    </row>
    <row r="568" ht="15.75" customHeight="1">
      <c r="B568" s="114"/>
    </row>
    <row r="569" ht="15.75" customHeight="1">
      <c r="B569" s="114"/>
    </row>
    <row r="570" ht="15.75" customHeight="1">
      <c r="B570" s="114"/>
    </row>
    <row r="571" ht="15.75" customHeight="1">
      <c r="B571" s="114"/>
    </row>
    <row r="572" ht="15.75" customHeight="1">
      <c r="B572" s="114"/>
    </row>
    <row r="573" ht="15.75" customHeight="1">
      <c r="B573" s="114"/>
    </row>
    <row r="574" ht="15.75" customHeight="1">
      <c r="B574" s="114"/>
    </row>
    <row r="575" ht="15.75" customHeight="1">
      <c r="B575" s="114"/>
    </row>
    <row r="576" ht="15.75" customHeight="1">
      <c r="B576" s="114"/>
    </row>
    <row r="577" ht="15.75" customHeight="1">
      <c r="B577" s="114"/>
    </row>
    <row r="578" ht="15.75" customHeight="1">
      <c r="B578" s="114"/>
    </row>
    <row r="579" ht="15.75" customHeight="1">
      <c r="B579" s="114"/>
    </row>
    <row r="580" ht="15.75" customHeight="1">
      <c r="B580" s="114"/>
    </row>
    <row r="581" ht="15.75" customHeight="1">
      <c r="B581" s="114"/>
    </row>
    <row r="582" ht="15.75" customHeight="1">
      <c r="B582" s="114"/>
    </row>
    <row r="583" ht="15.75" customHeight="1">
      <c r="B583" s="114"/>
    </row>
    <row r="584" ht="15.75" customHeight="1">
      <c r="B584" s="114"/>
    </row>
    <row r="585" ht="15.75" customHeight="1">
      <c r="B585" s="114"/>
    </row>
    <row r="586" ht="15.75" customHeight="1">
      <c r="B586" s="114"/>
    </row>
    <row r="587" ht="15.75" customHeight="1">
      <c r="B587" s="114"/>
    </row>
    <row r="588" ht="15.75" customHeight="1">
      <c r="B588" s="114"/>
    </row>
    <row r="589" ht="15.75" customHeight="1">
      <c r="B589" s="114"/>
    </row>
    <row r="590" ht="15.75" customHeight="1">
      <c r="B590" s="114"/>
    </row>
    <row r="591" ht="15.75" customHeight="1">
      <c r="B591" s="114"/>
    </row>
    <row r="592" ht="15.75" customHeight="1">
      <c r="B592" s="114"/>
    </row>
    <row r="593" ht="15.75" customHeight="1">
      <c r="B593" s="114"/>
    </row>
    <row r="594" ht="15.75" customHeight="1">
      <c r="B594" s="114"/>
    </row>
    <row r="595" ht="15.75" customHeight="1">
      <c r="B595" s="114"/>
    </row>
    <row r="596" ht="15.75" customHeight="1">
      <c r="B596" s="114"/>
    </row>
    <row r="597" ht="15.75" customHeight="1">
      <c r="B597" s="114"/>
    </row>
    <row r="598" ht="15.75" customHeight="1">
      <c r="B598" s="114"/>
    </row>
    <row r="599" ht="15.75" customHeight="1">
      <c r="B599" s="114"/>
    </row>
    <row r="600" ht="15.75" customHeight="1">
      <c r="B600" s="114"/>
    </row>
    <row r="601" ht="15.75" customHeight="1">
      <c r="B601" s="114"/>
    </row>
    <row r="602" ht="15.75" customHeight="1">
      <c r="B602" s="114"/>
    </row>
    <row r="603" ht="15.75" customHeight="1">
      <c r="B603" s="114"/>
    </row>
    <row r="604" ht="15.75" customHeight="1">
      <c r="B604" s="114"/>
    </row>
    <row r="605" ht="15.75" customHeight="1">
      <c r="B605" s="114"/>
    </row>
    <row r="606" ht="15.75" customHeight="1">
      <c r="B606" s="114"/>
    </row>
    <row r="607" ht="15.75" customHeight="1">
      <c r="B607" s="114"/>
    </row>
    <row r="608" ht="15.75" customHeight="1">
      <c r="B608" s="114"/>
    </row>
    <row r="609" ht="15.75" customHeight="1">
      <c r="B609" s="114"/>
    </row>
    <row r="610" ht="15.75" customHeight="1">
      <c r="B610" s="114"/>
    </row>
    <row r="611" ht="15.75" customHeight="1">
      <c r="B611" s="114"/>
    </row>
    <row r="612" ht="15.75" customHeight="1">
      <c r="B612" s="114"/>
    </row>
    <row r="613" ht="15.75" customHeight="1">
      <c r="B613" s="114"/>
    </row>
    <row r="614" ht="15.75" customHeight="1">
      <c r="B614" s="114"/>
    </row>
    <row r="615" ht="15.75" customHeight="1">
      <c r="B615" s="114"/>
    </row>
    <row r="616" ht="15.75" customHeight="1">
      <c r="B616" s="114"/>
    </row>
    <row r="617" ht="15.75" customHeight="1">
      <c r="B617" s="114"/>
    </row>
    <row r="618" ht="15.75" customHeight="1">
      <c r="B618" s="114"/>
    </row>
    <row r="619" ht="15.75" customHeight="1">
      <c r="B619" s="114"/>
    </row>
    <row r="620" ht="15.75" customHeight="1">
      <c r="B620" s="114"/>
    </row>
    <row r="621" ht="15.75" customHeight="1">
      <c r="B621" s="114"/>
    </row>
    <row r="622" ht="15.75" customHeight="1">
      <c r="B622" s="114"/>
    </row>
    <row r="623" ht="15.75" customHeight="1">
      <c r="B623" s="114"/>
    </row>
    <row r="624" ht="15.75" customHeight="1">
      <c r="B624" s="114"/>
    </row>
    <row r="625" ht="15.75" customHeight="1">
      <c r="B625" s="114"/>
    </row>
    <row r="626" ht="15.75" customHeight="1">
      <c r="B626" s="114"/>
    </row>
    <row r="627" ht="15.75" customHeight="1">
      <c r="B627" s="114"/>
    </row>
    <row r="628" ht="15.75" customHeight="1">
      <c r="B628" s="114"/>
    </row>
    <row r="629" ht="15.75" customHeight="1">
      <c r="B629" s="114"/>
    </row>
    <row r="630" ht="15.75" customHeight="1">
      <c r="B630" s="114"/>
    </row>
    <row r="631" ht="15.75" customHeight="1">
      <c r="B631" s="114"/>
    </row>
    <row r="632" ht="15.75" customHeight="1">
      <c r="B632" s="114"/>
    </row>
    <row r="633" ht="15.75" customHeight="1">
      <c r="B633" s="114"/>
    </row>
    <row r="634" ht="15.75" customHeight="1">
      <c r="B634" s="114"/>
    </row>
    <row r="635" ht="15.75" customHeight="1">
      <c r="B635" s="114"/>
    </row>
    <row r="636" ht="15.75" customHeight="1">
      <c r="B636" s="114"/>
    </row>
    <row r="637" ht="15.75" customHeight="1">
      <c r="B637" s="114"/>
    </row>
    <row r="638" ht="15.75" customHeight="1">
      <c r="B638" s="114"/>
    </row>
    <row r="639" ht="15.75" customHeight="1">
      <c r="B639" s="114"/>
    </row>
    <row r="640" ht="15.75" customHeight="1">
      <c r="B640" s="114"/>
    </row>
    <row r="641" ht="15.75" customHeight="1">
      <c r="B641" s="114"/>
    </row>
    <row r="642" ht="15.75" customHeight="1">
      <c r="B642" s="114"/>
    </row>
    <row r="643" ht="15.75" customHeight="1">
      <c r="B643" s="114"/>
    </row>
    <row r="644" ht="15.75" customHeight="1">
      <c r="B644" s="114"/>
    </row>
    <row r="645" ht="15.75" customHeight="1">
      <c r="B645" s="114"/>
    </row>
    <row r="646" ht="15.75" customHeight="1">
      <c r="B646" s="114"/>
    </row>
    <row r="647" ht="15.75" customHeight="1">
      <c r="B647" s="114"/>
    </row>
    <row r="648" ht="15.75" customHeight="1">
      <c r="B648" s="114"/>
    </row>
    <row r="649" ht="15.75" customHeight="1">
      <c r="B649" s="114"/>
    </row>
    <row r="650" ht="15.75" customHeight="1">
      <c r="B650" s="114"/>
    </row>
    <row r="651" ht="15.75" customHeight="1">
      <c r="B651" s="114"/>
    </row>
    <row r="652" ht="15.75" customHeight="1">
      <c r="B652" s="114"/>
    </row>
    <row r="653" ht="15.75" customHeight="1">
      <c r="B653" s="114"/>
    </row>
    <row r="654" ht="15.75" customHeight="1">
      <c r="B654" s="114"/>
    </row>
    <row r="655" ht="15.75" customHeight="1">
      <c r="B655" s="114"/>
    </row>
    <row r="656" ht="15.75" customHeight="1">
      <c r="B656" s="114"/>
    </row>
    <row r="657" ht="15.75" customHeight="1">
      <c r="B657" s="114"/>
    </row>
    <row r="658" ht="15.75" customHeight="1">
      <c r="B658" s="114"/>
    </row>
    <row r="659" ht="15.75" customHeight="1">
      <c r="B659" s="114"/>
    </row>
    <row r="660" ht="15.75" customHeight="1">
      <c r="B660" s="114"/>
    </row>
    <row r="661" ht="15.75" customHeight="1">
      <c r="B661" s="114"/>
    </row>
    <row r="662" ht="15.75" customHeight="1">
      <c r="B662" s="114"/>
    </row>
    <row r="663" ht="15.75" customHeight="1">
      <c r="B663" s="114"/>
    </row>
    <row r="664" ht="15.75" customHeight="1">
      <c r="B664" s="114"/>
    </row>
    <row r="665" ht="15.75" customHeight="1">
      <c r="B665" s="114"/>
    </row>
    <row r="666" ht="15.75" customHeight="1">
      <c r="B666" s="114"/>
    </row>
    <row r="667" ht="15.75" customHeight="1">
      <c r="B667" s="114"/>
    </row>
    <row r="668" ht="15.75" customHeight="1">
      <c r="B668" s="114"/>
    </row>
    <row r="669" ht="15.75" customHeight="1">
      <c r="B669" s="114"/>
    </row>
    <row r="670" ht="15.75" customHeight="1">
      <c r="B670" s="114"/>
    </row>
    <row r="671" ht="15.75" customHeight="1">
      <c r="B671" s="114"/>
    </row>
    <row r="672" ht="15.75" customHeight="1">
      <c r="B672" s="114"/>
    </row>
    <row r="673" ht="15.75" customHeight="1">
      <c r="B673" s="114"/>
    </row>
    <row r="674" ht="15.75" customHeight="1">
      <c r="B674" s="114"/>
    </row>
    <row r="675" ht="15.75" customHeight="1">
      <c r="B675" s="114"/>
    </row>
    <row r="676" ht="15.75" customHeight="1">
      <c r="B676" s="114"/>
    </row>
    <row r="677" ht="15.75" customHeight="1">
      <c r="B677" s="114"/>
    </row>
    <row r="678" ht="15.75" customHeight="1">
      <c r="B678" s="114"/>
    </row>
    <row r="679" ht="15.75" customHeight="1">
      <c r="B679" s="114"/>
    </row>
    <row r="680" ht="15.75" customHeight="1">
      <c r="B680" s="114"/>
    </row>
    <row r="681" ht="15.75" customHeight="1">
      <c r="B681" s="114"/>
    </row>
    <row r="682" ht="15.75" customHeight="1">
      <c r="B682" s="114"/>
    </row>
    <row r="683" ht="15.75" customHeight="1">
      <c r="B683" s="114"/>
    </row>
    <row r="684" ht="15.75" customHeight="1">
      <c r="B684" s="114"/>
    </row>
    <row r="685" ht="15.75" customHeight="1">
      <c r="B685" s="114"/>
    </row>
    <row r="686" ht="15.75" customHeight="1">
      <c r="B686" s="114"/>
    </row>
    <row r="687" ht="15.75" customHeight="1">
      <c r="B687" s="114"/>
    </row>
    <row r="688" ht="15.75" customHeight="1">
      <c r="B688" s="114"/>
    </row>
    <row r="689" ht="15.75" customHeight="1">
      <c r="B689" s="114"/>
    </row>
    <row r="690" ht="15.75" customHeight="1">
      <c r="B690" s="114"/>
    </row>
    <row r="691" ht="15.75" customHeight="1">
      <c r="B691" s="114"/>
    </row>
    <row r="692" ht="15.75" customHeight="1">
      <c r="B692" s="114"/>
    </row>
    <row r="693" ht="15.75" customHeight="1">
      <c r="B693" s="114"/>
    </row>
    <row r="694" ht="15.75" customHeight="1">
      <c r="B694" s="114"/>
    </row>
    <row r="695" ht="15.75" customHeight="1">
      <c r="B695" s="114"/>
    </row>
    <row r="696" ht="15.75" customHeight="1">
      <c r="B696" s="114"/>
    </row>
    <row r="697" ht="15.75" customHeight="1">
      <c r="B697" s="114"/>
    </row>
    <row r="698" ht="15.75" customHeight="1">
      <c r="B698" s="114"/>
    </row>
    <row r="699" ht="15.75" customHeight="1">
      <c r="B699" s="114"/>
    </row>
    <row r="700" ht="15.75" customHeight="1">
      <c r="B700" s="114"/>
    </row>
    <row r="701" ht="15.75" customHeight="1">
      <c r="B701" s="114"/>
    </row>
    <row r="702" ht="15.75" customHeight="1">
      <c r="B702" s="114"/>
    </row>
    <row r="703" ht="15.75" customHeight="1">
      <c r="B703" s="114"/>
    </row>
    <row r="704" ht="15.75" customHeight="1">
      <c r="B704" s="114"/>
    </row>
    <row r="705" ht="15.75" customHeight="1">
      <c r="B705" s="114"/>
    </row>
    <row r="706" ht="15.75" customHeight="1">
      <c r="B706" s="114"/>
    </row>
    <row r="707" ht="15.75" customHeight="1">
      <c r="B707" s="114"/>
    </row>
    <row r="708" ht="15.75" customHeight="1">
      <c r="B708" s="114"/>
    </row>
    <row r="709" ht="15.75" customHeight="1">
      <c r="B709" s="114"/>
    </row>
    <row r="710" ht="15.75" customHeight="1">
      <c r="B710" s="114"/>
    </row>
    <row r="711" ht="15.75" customHeight="1">
      <c r="B711" s="114"/>
    </row>
    <row r="712" ht="15.75" customHeight="1">
      <c r="B712" s="114"/>
    </row>
    <row r="713" ht="15.75" customHeight="1">
      <c r="B713" s="114"/>
    </row>
    <row r="714" ht="15.75" customHeight="1">
      <c r="B714" s="114"/>
    </row>
    <row r="715" ht="15.75" customHeight="1">
      <c r="B715" s="114"/>
    </row>
    <row r="716" ht="15.75" customHeight="1">
      <c r="B716" s="114"/>
    </row>
    <row r="717" ht="15.75" customHeight="1">
      <c r="B717" s="114"/>
    </row>
    <row r="718" ht="15.75" customHeight="1">
      <c r="B718" s="114"/>
    </row>
    <row r="719" ht="15.75" customHeight="1">
      <c r="B719" s="114"/>
    </row>
    <row r="720" ht="15.75" customHeight="1">
      <c r="B720" s="114"/>
    </row>
    <row r="721" ht="15.75" customHeight="1">
      <c r="B721" s="114"/>
    </row>
    <row r="722" ht="15.75" customHeight="1">
      <c r="B722" s="114"/>
    </row>
    <row r="723" ht="15.75" customHeight="1">
      <c r="B723" s="114"/>
    </row>
    <row r="724" ht="15.75" customHeight="1">
      <c r="B724" s="114"/>
    </row>
    <row r="725" ht="15.75" customHeight="1">
      <c r="B725" s="114"/>
    </row>
    <row r="726" ht="15.75" customHeight="1">
      <c r="B726" s="114"/>
    </row>
    <row r="727" ht="15.75" customHeight="1">
      <c r="B727" s="114"/>
    </row>
    <row r="728" ht="15.75" customHeight="1">
      <c r="B728" s="114"/>
    </row>
    <row r="729" ht="15.75" customHeight="1">
      <c r="B729" s="114"/>
    </row>
    <row r="730" ht="15.75" customHeight="1">
      <c r="B730" s="114"/>
    </row>
    <row r="731" ht="15.75" customHeight="1">
      <c r="B731" s="114"/>
    </row>
    <row r="732" ht="15.75" customHeight="1">
      <c r="B732" s="114"/>
    </row>
    <row r="733" ht="15.75" customHeight="1">
      <c r="B733" s="114"/>
    </row>
    <row r="734" ht="15.75" customHeight="1">
      <c r="B734" s="114"/>
    </row>
    <row r="735" ht="15.75" customHeight="1">
      <c r="B735" s="114"/>
    </row>
    <row r="736" ht="15.75" customHeight="1">
      <c r="B736" s="114"/>
    </row>
    <row r="737" ht="15.75" customHeight="1">
      <c r="B737" s="114"/>
    </row>
    <row r="738" ht="15.75" customHeight="1">
      <c r="B738" s="114"/>
    </row>
    <row r="739" ht="15.75" customHeight="1">
      <c r="B739" s="114"/>
    </row>
    <row r="740" ht="15.75" customHeight="1">
      <c r="B740" s="114"/>
    </row>
    <row r="741" ht="15.75" customHeight="1">
      <c r="B741" s="114"/>
    </row>
    <row r="742" ht="15.75" customHeight="1">
      <c r="B742" s="114"/>
    </row>
    <row r="743" ht="15.75" customHeight="1">
      <c r="B743" s="114"/>
    </row>
    <row r="744" ht="15.75" customHeight="1">
      <c r="B744" s="114"/>
    </row>
    <row r="745" ht="15.75" customHeight="1">
      <c r="B745" s="114"/>
    </row>
    <row r="746" ht="15.75" customHeight="1">
      <c r="B746" s="114"/>
    </row>
    <row r="747" ht="15.75" customHeight="1">
      <c r="B747" s="114"/>
    </row>
    <row r="748" ht="15.75" customHeight="1">
      <c r="B748" s="114"/>
    </row>
    <row r="749" ht="15.75" customHeight="1">
      <c r="B749" s="114"/>
    </row>
    <row r="750" ht="15.75" customHeight="1">
      <c r="B750" s="114"/>
    </row>
    <row r="751" ht="15.75" customHeight="1">
      <c r="B751" s="114"/>
    </row>
    <row r="752" ht="15.75" customHeight="1">
      <c r="B752" s="114"/>
    </row>
    <row r="753" ht="15.75" customHeight="1">
      <c r="B753" s="114"/>
    </row>
    <row r="754" ht="15.75" customHeight="1">
      <c r="B754" s="114"/>
    </row>
    <row r="755" ht="15.75" customHeight="1">
      <c r="B755" s="114"/>
    </row>
    <row r="756" ht="15.75" customHeight="1">
      <c r="B756" s="114"/>
    </row>
    <row r="757" ht="15.75" customHeight="1">
      <c r="B757" s="114"/>
    </row>
    <row r="758" ht="15.75" customHeight="1">
      <c r="B758" s="114"/>
    </row>
    <row r="759" ht="15.75" customHeight="1">
      <c r="B759" s="114"/>
    </row>
    <row r="760" ht="15.75" customHeight="1">
      <c r="B760" s="114"/>
    </row>
    <row r="761" ht="15.75" customHeight="1">
      <c r="B761" s="114"/>
    </row>
    <row r="762" ht="15.75" customHeight="1">
      <c r="B762" s="114"/>
    </row>
    <row r="763" ht="15.75" customHeight="1">
      <c r="B763" s="114"/>
    </row>
    <row r="764" ht="15.75" customHeight="1">
      <c r="B764" s="114"/>
    </row>
    <row r="765" ht="15.75" customHeight="1">
      <c r="B765" s="114"/>
    </row>
    <row r="766" ht="15.75" customHeight="1">
      <c r="B766" s="114"/>
    </row>
    <row r="767" ht="15.75" customHeight="1">
      <c r="B767" s="114"/>
    </row>
    <row r="768" ht="15.75" customHeight="1">
      <c r="B768" s="114"/>
    </row>
    <row r="769" ht="15.75" customHeight="1">
      <c r="B769" s="114"/>
    </row>
    <row r="770" ht="15.75" customHeight="1">
      <c r="B770" s="114"/>
    </row>
    <row r="771" ht="15.75" customHeight="1">
      <c r="B771" s="114"/>
    </row>
    <row r="772" ht="15.75" customHeight="1">
      <c r="B772" s="114"/>
    </row>
    <row r="773" ht="15.75" customHeight="1">
      <c r="B773" s="114"/>
    </row>
    <row r="774" ht="15.75" customHeight="1">
      <c r="B774" s="114"/>
    </row>
    <row r="775" ht="15.75" customHeight="1">
      <c r="B775" s="114"/>
    </row>
    <row r="776" ht="15.75" customHeight="1">
      <c r="B776" s="114"/>
    </row>
    <row r="777" ht="15.75" customHeight="1">
      <c r="B777" s="114"/>
    </row>
    <row r="778" ht="15.75" customHeight="1">
      <c r="B778" s="114"/>
    </row>
    <row r="779" ht="15.75" customHeight="1">
      <c r="B779" s="114"/>
    </row>
    <row r="780" ht="15.75" customHeight="1">
      <c r="B780" s="114"/>
    </row>
    <row r="781" ht="15.75" customHeight="1">
      <c r="B781" s="114"/>
    </row>
    <row r="782" ht="15.75" customHeight="1">
      <c r="B782" s="114"/>
    </row>
    <row r="783" ht="15.75" customHeight="1">
      <c r="B783" s="114"/>
    </row>
    <row r="784" ht="15.75" customHeight="1">
      <c r="B784" s="114"/>
    </row>
    <row r="785" ht="15.75" customHeight="1">
      <c r="B785" s="114"/>
    </row>
    <row r="786" ht="15.75" customHeight="1">
      <c r="B786" s="114"/>
    </row>
    <row r="787" ht="15.75" customHeight="1">
      <c r="B787" s="114"/>
    </row>
    <row r="788" ht="15.75" customHeight="1">
      <c r="B788" s="114"/>
    </row>
    <row r="789" ht="15.75" customHeight="1">
      <c r="B789" s="114"/>
    </row>
    <row r="790" ht="15.75" customHeight="1">
      <c r="B790" s="114"/>
    </row>
    <row r="791" ht="15.75" customHeight="1">
      <c r="B791" s="114"/>
    </row>
    <row r="792" ht="15.75" customHeight="1">
      <c r="B792" s="114"/>
    </row>
    <row r="793" ht="15.75" customHeight="1">
      <c r="B793" s="114"/>
    </row>
    <row r="794" ht="15.75" customHeight="1">
      <c r="B794" s="114"/>
    </row>
    <row r="795" ht="15.75" customHeight="1">
      <c r="B795" s="114"/>
    </row>
    <row r="796" ht="15.75" customHeight="1">
      <c r="B796" s="114"/>
    </row>
    <row r="797" ht="15.75" customHeight="1">
      <c r="B797" s="114"/>
    </row>
    <row r="798" ht="15.75" customHeight="1">
      <c r="B798" s="114"/>
    </row>
    <row r="799" ht="15.75" customHeight="1">
      <c r="B799" s="114"/>
    </row>
    <row r="800" ht="15.75" customHeight="1">
      <c r="B800" s="114"/>
    </row>
    <row r="801" ht="15.75" customHeight="1">
      <c r="B801" s="114"/>
    </row>
    <row r="802" ht="15.75" customHeight="1">
      <c r="B802" s="114"/>
    </row>
    <row r="803" ht="15.75" customHeight="1">
      <c r="B803" s="114"/>
    </row>
    <row r="804" ht="15.75" customHeight="1">
      <c r="B804" s="114"/>
    </row>
    <row r="805" ht="15.75" customHeight="1">
      <c r="B805" s="114"/>
    </row>
    <row r="806" ht="15.75" customHeight="1">
      <c r="B806" s="114"/>
    </row>
    <row r="807" ht="15.75" customHeight="1">
      <c r="B807" s="114"/>
    </row>
    <row r="808" ht="15.75" customHeight="1">
      <c r="B808" s="114"/>
    </row>
    <row r="809" ht="15.75" customHeight="1">
      <c r="B809" s="114"/>
    </row>
    <row r="810" ht="15.75" customHeight="1">
      <c r="B810" s="114"/>
    </row>
    <row r="811" ht="15.75" customHeight="1">
      <c r="B811" s="114"/>
    </row>
    <row r="812" ht="15.75" customHeight="1">
      <c r="B812" s="114"/>
    </row>
    <row r="813" ht="15.75" customHeight="1">
      <c r="B813" s="114"/>
    </row>
    <row r="814" ht="15.75" customHeight="1">
      <c r="B814" s="114"/>
    </row>
    <row r="815" ht="15.75" customHeight="1">
      <c r="B815" s="114"/>
    </row>
    <row r="816" ht="15.75" customHeight="1">
      <c r="B816" s="114"/>
    </row>
    <row r="817" ht="15.75" customHeight="1">
      <c r="B817" s="114"/>
    </row>
    <row r="818" ht="15.75" customHeight="1">
      <c r="B818" s="114"/>
    </row>
    <row r="819" ht="15.75" customHeight="1">
      <c r="B819" s="114"/>
    </row>
    <row r="820" ht="15.75" customHeight="1">
      <c r="B820" s="114"/>
    </row>
    <row r="821" ht="15.75" customHeight="1">
      <c r="B821" s="114"/>
    </row>
    <row r="822" ht="15.75" customHeight="1">
      <c r="B822" s="114"/>
    </row>
    <row r="823" ht="15.75" customHeight="1">
      <c r="B823" s="114"/>
    </row>
    <row r="824" ht="15.75" customHeight="1">
      <c r="B824" s="114"/>
    </row>
    <row r="825" ht="15.75" customHeight="1">
      <c r="B825" s="114"/>
    </row>
    <row r="826" ht="15.75" customHeight="1">
      <c r="B826" s="114"/>
    </row>
    <row r="827" ht="15.75" customHeight="1">
      <c r="B827" s="114"/>
    </row>
    <row r="828" ht="15.75" customHeight="1">
      <c r="B828" s="114"/>
    </row>
    <row r="829" ht="15.75" customHeight="1">
      <c r="B829" s="114"/>
    </row>
    <row r="830" ht="15.75" customHeight="1">
      <c r="B830" s="114"/>
    </row>
    <row r="831" ht="15.75" customHeight="1">
      <c r="B831" s="114"/>
    </row>
    <row r="832" ht="15.75" customHeight="1">
      <c r="B832" s="114"/>
    </row>
  </sheetData>
  <mergeCells count="7">
    <mergeCell ref="W1:Y1"/>
    <mergeCell ref="W2:Y2"/>
    <mergeCell ref="W3:Y3"/>
    <mergeCell ref="W4:Y4"/>
    <mergeCell ref="W5:Y5"/>
    <mergeCell ref="W6:Y6"/>
    <mergeCell ref="W7:Y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  <col customWidth="1" min="21" max="21" width="26.71"/>
  </cols>
  <sheetData>
    <row r="1">
      <c r="A1" s="32" t="s">
        <v>26</v>
      </c>
      <c r="B1" s="32" t="s">
        <v>28</v>
      </c>
      <c r="C1" s="34" t="s">
        <v>29</v>
      </c>
      <c r="D1" s="36" t="s">
        <v>31</v>
      </c>
      <c r="E1" s="34" t="s">
        <v>32</v>
      </c>
      <c r="F1" s="32" t="s">
        <v>33</v>
      </c>
      <c r="G1" s="38"/>
      <c r="H1" s="34" t="s">
        <v>35</v>
      </c>
      <c r="I1" s="32" t="s">
        <v>28</v>
      </c>
      <c r="J1" s="34" t="s">
        <v>29</v>
      </c>
      <c r="K1" s="36" t="s">
        <v>31</v>
      </c>
      <c r="L1" s="40" t="s">
        <v>32</v>
      </c>
      <c r="M1" s="32" t="s">
        <v>33</v>
      </c>
      <c r="N1" s="42" t="s">
        <v>37</v>
      </c>
      <c r="O1" s="7"/>
      <c r="P1" s="42" t="s">
        <v>41</v>
      </c>
      <c r="Q1" s="7"/>
      <c r="T1" s="39" t="s">
        <v>42</v>
      </c>
      <c r="U1" s="39" t="s">
        <v>44</v>
      </c>
    </row>
    <row r="2" ht="16.5" customHeight="1">
      <c r="A2" s="47">
        <v>43952.0</v>
      </c>
      <c r="B2" s="49"/>
      <c r="C2" s="51"/>
      <c r="D2" s="51"/>
      <c r="E2" s="51"/>
      <c r="F2" s="55"/>
      <c r="G2" s="57"/>
      <c r="H2" s="59" t="s">
        <v>50</v>
      </c>
      <c r="I2" s="49">
        <f>SUM(E7:E13)/J2</f>
        <v>0.8170182265</v>
      </c>
      <c r="J2" s="51">
        <f t="shared" ref="J2:K2" si="1">SUM(C7:C13)</f>
        <v>37</v>
      </c>
      <c r="K2" s="61">
        <f t="shared" si="1"/>
        <v>98</v>
      </c>
      <c r="L2" s="62">
        <f t="shared" ref="L2:L4" si="3">I2*J2</f>
        <v>30.22967438</v>
      </c>
      <c r="M2" s="64">
        <f>SUM(F7:F13)</f>
        <v>0.1371875</v>
      </c>
      <c r="N2" s="66" t="s">
        <v>15</v>
      </c>
      <c r="O2" s="68"/>
      <c r="P2" s="70" t="s">
        <v>17</v>
      </c>
      <c r="Q2" s="74"/>
      <c r="T2" s="46"/>
      <c r="U2" s="46"/>
    </row>
    <row r="3" ht="24.0" customHeight="1">
      <c r="A3" s="47">
        <v>43953.0</v>
      </c>
      <c r="B3" s="49"/>
      <c r="C3" s="51"/>
      <c r="D3" s="61"/>
      <c r="E3" s="51"/>
      <c r="F3" s="64"/>
      <c r="G3" s="57"/>
      <c r="H3" s="59" t="s">
        <v>67</v>
      </c>
      <c r="I3" s="49">
        <f>SUM(E14:E20)/J3</f>
        <v>0.8768147028</v>
      </c>
      <c r="J3" s="51">
        <f t="shared" ref="J3:K3" si="2">SUM(C14:C20)</f>
        <v>21</v>
      </c>
      <c r="K3" s="61">
        <f t="shared" si="2"/>
        <v>65</v>
      </c>
      <c r="L3" s="62">
        <f t="shared" si="3"/>
        <v>18.41310876</v>
      </c>
      <c r="M3" s="64">
        <f>SUM(F14:F20)</f>
        <v>0.1329398148</v>
      </c>
      <c r="N3" s="78" t="s">
        <v>70</v>
      </c>
      <c r="O3" s="68"/>
      <c r="P3" s="80" t="s">
        <v>74</v>
      </c>
      <c r="Q3" s="81"/>
      <c r="T3" s="46"/>
      <c r="U3" s="46"/>
    </row>
    <row r="4" ht="48.0" customHeight="1">
      <c r="A4" s="47">
        <v>43954.0</v>
      </c>
      <c r="B4" s="49"/>
      <c r="C4" s="51"/>
      <c r="D4" s="61"/>
      <c r="E4" s="49"/>
      <c r="F4" s="64"/>
      <c r="G4" s="57"/>
      <c r="H4" s="59" t="s">
        <v>78</v>
      </c>
      <c r="I4" s="49">
        <f>SUM(E21:E27)/J4</f>
        <v>0.811609728</v>
      </c>
      <c r="J4" s="51">
        <f t="shared" ref="J4:K4" si="4">SUM(C21:C27)</f>
        <v>33</v>
      </c>
      <c r="K4" s="61">
        <f t="shared" si="4"/>
        <v>61</v>
      </c>
      <c r="L4" s="62">
        <f t="shared" si="3"/>
        <v>26.78312102</v>
      </c>
      <c r="M4" s="64">
        <f>SUM(F21:F27)</f>
        <v>0.1361458333</v>
      </c>
      <c r="N4" s="84" t="s">
        <v>83</v>
      </c>
      <c r="O4" s="85"/>
      <c r="P4" s="87" t="s">
        <v>87</v>
      </c>
      <c r="Q4" s="89"/>
      <c r="T4" s="46"/>
      <c r="U4" s="46"/>
    </row>
    <row r="5">
      <c r="A5" s="47">
        <v>43955.0</v>
      </c>
      <c r="B5" s="49"/>
      <c r="C5" s="91"/>
      <c r="D5" s="61"/>
      <c r="E5" s="49"/>
      <c r="F5" s="64"/>
      <c r="G5" s="57"/>
      <c r="H5" s="59" t="s">
        <v>95</v>
      </c>
      <c r="I5" s="49"/>
      <c r="J5" s="51"/>
      <c r="K5" s="51"/>
      <c r="L5" s="51"/>
      <c r="M5" s="64"/>
      <c r="N5" s="51"/>
      <c r="O5" s="51"/>
      <c r="P5" s="51"/>
      <c r="Q5" s="51"/>
    </row>
    <row r="6">
      <c r="A6" s="47">
        <v>43956.0</v>
      </c>
      <c r="B6" s="49"/>
      <c r="C6" s="91"/>
      <c r="D6" s="61"/>
      <c r="E6" s="51"/>
      <c r="F6" s="64"/>
      <c r="G6" s="57"/>
      <c r="H6" s="95"/>
      <c r="I6" s="95"/>
      <c r="J6" s="95"/>
      <c r="K6" s="95"/>
      <c r="L6" s="95"/>
      <c r="M6" s="95"/>
      <c r="N6" s="95"/>
      <c r="O6" s="95"/>
      <c r="P6" s="95"/>
      <c r="Q6" s="95"/>
      <c r="T6" s="39" t="s">
        <v>42</v>
      </c>
      <c r="U6" s="39" t="s">
        <v>101</v>
      </c>
    </row>
    <row r="7">
      <c r="A7" s="47">
        <v>43957.0</v>
      </c>
      <c r="B7" s="49"/>
      <c r="C7" s="91"/>
      <c r="D7" s="61"/>
      <c r="E7" s="51"/>
      <c r="F7" s="64"/>
      <c r="G7" s="57"/>
      <c r="H7" s="96"/>
      <c r="I7" s="97"/>
      <c r="J7" s="98"/>
      <c r="K7" s="98"/>
      <c r="L7" s="98"/>
      <c r="M7" s="100"/>
      <c r="N7" s="98"/>
      <c r="O7" s="98"/>
      <c r="P7" s="98"/>
      <c r="Q7" s="98"/>
      <c r="T7" s="46"/>
      <c r="U7" s="79"/>
    </row>
    <row r="8">
      <c r="A8" s="47">
        <v>43958.0</v>
      </c>
      <c r="B8" s="49">
        <f>SUM('Статистики'!C8)/C8</f>
        <v>0.8281508894</v>
      </c>
      <c r="C8" s="91">
        <f>'Статистики'!D8</f>
        <v>9</v>
      </c>
      <c r="D8" s="61">
        <f>'Статистики'!E8</f>
        <v>36</v>
      </c>
      <c r="E8" s="49">
        <f t="shared" ref="E8:E9" si="5">B8*C8</f>
        <v>7.453358005</v>
      </c>
      <c r="F8" s="64">
        <f>'Статистики'!F8</f>
        <v>0.02431712963</v>
      </c>
      <c r="G8" s="57"/>
      <c r="H8" s="96"/>
      <c r="I8" s="97"/>
      <c r="J8" s="98"/>
      <c r="K8" s="98"/>
      <c r="L8" s="98"/>
      <c r="M8" s="100"/>
      <c r="N8" s="98"/>
      <c r="O8" s="98"/>
      <c r="P8" s="98"/>
      <c r="Q8" s="98"/>
      <c r="T8" s="46"/>
      <c r="U8" s="79"/>
    </row>
    <row r="9">
      <c r="A9" s="47">
        <v>43959.0</v>
      </c>
      <c r="B9" s="49">
        <f>SUM('Статистики'!C9)/C9</f>
        <v>0.8502796765</v>
      </c>
      <c r="C9" s="91">
        <f>'Статистики'!D9</f>
        <v>7</v>
      </c>
      <c r="D9" s="61">
        <f>'Статистики'!E9</f>
        <v>22</v>
      </c>
      <c r="E9" s="49">
        <f t="shared" si="5"/>
        <v>5.951957736</v>
      </c>
      <c r="F9" s="64">
        <f>'Статистики'!F9</f>
        <v>0.01819444444</v>
      </c>
      <c r="G9" s="57"/>
      <c r="H9" s="96"/>
      <c r="I9" s="97"/>
      <c r="J9" s="98"/>
      <c r="K9" s="98"/>
      <c r="L9" s="98"/>
      <c r="M9" s="100"/>
      <c r="N9" s="98"/>
      <c r="O9" s="98"/>
      <c r="P9" s="98"/>
      <c r="Q9" s="98"/>
      <c r="T9" s="46"/>
      <c r="U9" s="46"/>
    </row>
    <row r="10">
      <c r="A10" s="47">
        <v>43960.0</v>
      </c>
      <c r="B10" s="49"/>
      <c r="C10" s="91"/>
      <c r="D10" s="61"/>
      <c r="E10" s="51"/>
      <c r="F10" s="64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>
      <c r="A11" s="47">
        <v>43961.0</v>
      </c>
      <c r="B11" s="49"/>
      <c r="C11" s="91"/>
      <c r="D11" s="61"/>
      <c r="E11" s="51"/>
      <c r="F11" s="64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T11" s="39" t="s">
        <v>42</v>
      </c>
      <c r="U11" s="39" t="s">
        <v>115</v>
      </c>
    </row>
    <row r="12">
      <c r="A12" s="47">
        <v>43962.0</v>
      </c>
      <c r="B12" s="49">
        <f>SUM('Статистики'!C12)/C12</f>
        <v>0.7222960064</v>
      </c>
      <c r="C12" s="61">
        <f>'Статистики'!D12</f>
        <v>7</v>
      </c>
      <c r="D12" s="61">
        <f>'Статистики'!E12</f>
        <v>11</v>
      </c>
      <c r="E12" s="49">
        <f t="shared" ref="E12:E13" si="6">B12*C12</f>
        <v>5.056072045</v>
      </c>
      <c r="F12" s="64">
        <f>'Статистики'!F12</f>
        <v>0.03950231481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T12" s="46"/>
      <c r="U12" s="65"/>
    </row>
    <row r="13">
      <c r="A13" s="47">
        <v>43963.0</v>
      </c>
      <c r="B13" s="49">
        <f>SUM('Статистики'!C13)/C13</f>
        <v>0.8405918998</v>
      </c>
      <c r="C13" s="91">
        <f>'Статистики'!D13</f>
        <v>14</v>
      </c>
      <c r="D13" s="61">
        <f>'Статистики'!E13</f>
        <v>29</v>
      </c>
      <c r="E13" s="49">
        <f t="shared" si="6"/>
        <v>11.7682866</v>
      </c>
      <c r="F13" s="64">
        <f>'Статистики'!F13</f>
        <v>0.05517361111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T13" s="46"/>
      <c r="U13" s="104"/>
    </row>
    <row r="14">
      <c r="A14" s="47">
        <v>43964.0</v>
      </c>
      <c r="B14" s="49"/>
      <c r="C14" s="91"/>
      <c r="D14" s="61"/>
      <c r="E14" s="51"/>
      <c r="F14" s="64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T14" s="46"/>
      <c r="U14" s="60"/>
    </row>
    <row r="15">
      <c r="A15" s="47">
        <v>43965.0</v>
      </c>
      <c r="B15" s="49"/>
      <c r="C15" s="91"/>
      <c r="D15" s="61"/>
      <c r="E15" s="51"/>
      <c r="F15" s="64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</row>
    <row r="16">
      <c r="A16" s="47">
        <v>43966.0</v>
      </c>
      <c r="B16" s="49">
        <f>SUM('Статистики'!C16)/C16</f>
        <v>0.8266027277</v>
      </c>
      <c r="C16" s="91">
        <f>'Статистики'!D16</f>
        <v>9</v>
      </c>
      <c r="D16" s="61">
        <f>'Статистики'!E16</f>
        <v>18</v>
      </c>
      <c r="E16" s="49">
        <f t="shared" ref="E16:E17" si="7">B16*C16</f>
        <v>7.439424549</v>
      </c>
      <c r="F16" s="64">
        <f>'Статистики'!F16</f>
        <v>0.05585648148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</row>
    <row r="17">
      <c r="A17" s="47">
        <v>43967.0</v>
      </c>
      <c r="B17" s="49">
        <f>SUM('Статистики'!C17)/C17</f>
        <v>0.9093567251</v>
      </c>
      <c r="C17" s="91">
        <f>'Статистики'!D17</f>
        <v>3</v>
      </c>
      <c r="D17" s="61">
        <f>'Статистики'!E17</f>
        <v>17</v>
      </c>
      <c r="E17" s="49">
        <f t="shared" si="7"/>
        <v>2.728070175</v>
      </c>
      <c r="F17" s="64">
        <f>'Статистики'!F17</f>
        <v>0.0131712963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>
      <c r="A18" s="47">
        <v>43968.0</v>
      </c>
      <c r="B18" s="49"/>
      <c r="C18" s="91"/>
      <c r="D18" s="61"/>
      <c r="E18" s="51"/>
      <c r="F18" s="64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</row>
    <row r="19">
      <c r="A19" s="47">
        <v>43969.0</v>
      </c>
      <c r="B19" s="49"/>
      <c r="C19" s="91"/>
      <c r="D19" s="61"/>
      <c r="E19" s="51"/>
      <c r="F19" s="64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>
      <c r="A20" s="47">
        <v>43970.0</v>
      </c>
      <c r="B20" s="49">
        <f>SUM('Статистики'!C20/C20)</f>
        <v>0.9161793372</v>
      </c>
      <c r="C20" s="91">
        <f>'Статистики'!D20</f>
        <v>9</v>
      </c>
      <c r="D20" s="61">
        <f>'Статистики'!E20</f>
        <v>30</v>
      </c>
      <c r="E20" s="49">
        <f t="shared" ref="E20:E21" si="8">B20*C20</f>
        <v>8.245614035</v>
      </c>
      <c r="F20" s="64">
        <f>'Статистики'!F20</f>
        <v>0.06391203704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</row>
    <row r="21" ht="15.75" customHeight="1">
      <c r="A21" s="47">
        <v>43971.0</v>
      </c>
      <c r="B21" s="49">
        <f>SUM('Статистики'!C21)/C21</f>
        <v>0.9200488154</v>
      </c>
      <c r="C21" s="91">
        <f>'Статистики'!D21</f>
        <v>7</v>
      </c>
      <c r="D21" s="61">
        <f>'Статистики'!E21</f>
        <v>18</v>
      </c>
      <c r="E21" s="49">
        <f t="shared" si="8"/>
        <v>6.440341708</v>
      </c>
      <c r="F21" s="64">
        <f>'Статистики'!F21</f>
        <v>0.03635416667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</row>
    <row r="22" ht="15.75" customHeight="1">
      <c r="A22" s="47">
        <v>43972.0</v>
      </c>
      <c r="B22" s="49"/>
      <c r="C22" s="91"/>
      <c r="D22" s="61"/>
      <c r="E22" s="51"/>
      <c r="F22" s="64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</row>
    <row r="23" ht="15.75" customHeight="1">
      <c r="A23" s="47">
        <v>43973.0</v>
      </c>
      <c r="B23" s="49"/>
      <c r="C23" s="91"/>
      <c r="D23" s="61"/>
      <c r="E23" s="51"/>
      <c r="F23" s="64"/>
      <c r="G23" s="112"/>
      <c r="H23" s="57"/>
      <c r="I23" s="57"/>
      <c r="J23" s="57"/>
      <c r="K23" s="57"/>
      <c r="L23" s="57"/>
      <c r="M23" s="57"/>
      <c r="N23" s="57"/>
      <c r="O23" s="57"/>
      <c r="P23" s="57"/>
      <c r="Q23" s="57"/>
    </row>
    <row r="24" ht="15.75" customHeight="1">
      <c r="A24" s="47">
        <v>43974.0</v>
      </c>
      <c r="B24" s="49">
        <f>SUM('Статистики'!C24)/C24</f>
        <v>0.7692091178</v>
      </c>
      <c r="C24" s="91">
        <f>'Статистики'!D24</f>
        <v>17</v>
      </c>
      <c r="D24" s="61">
        <f>'Статистики'!E24</f>
        <v>25</v>
      </c>
      <c r="E24" s="49">
        <f t="shared" ref="E24:E25" si="9">B24*C24</f>
        <v>13.076555</v>
      </c>
      <c r="F24" s="64">
        <f>'Статистики'!F24</f>
        <v>0.05449074074</v>
      </c>
      <c r="G24" s="112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ht="15.75" customHeight="1">
      <c r="A25" s="47">
        <v>43975.0</v>
      </c>
      <c r="B25" s="49">
        <f>SUM('Статистики'!C25)/C25</f>
        <v>0.8073582569</v>
      </c>
      <c r="C25" s="91">
        <f>'Статистики'!D25</f>
        <v>9</v>
      </c>
      <c r="D25" s="61">
        <f>'Статистики'!E25</f>
        <v>18</v>
      </c>
      <c r="E25" s="49">
        <f t="shared" si="9"/>
        <v>7.266224312</v>
      </c>
      <c r="F25" s="64">
        <f>'Статистики'!F25</f>
        <v>0.04530092593</v>
      </c>
      <c r="G25" s="112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47">
        <v>43976.0</v>
      </c>
      <c r="B26" s="49"/>
      <c r="C26" s="91"/>
      <c r="D26" s="61"/>
      <c r="E26" s="51"/>
      <c r="F26" s="64"/>
      <c r="G26" s="112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ht="15.75" customHeight="1">
      <c r="A27" s="47">
        <v>43977.0</v>
      </c>
      <c r="B27" s="49"/>
      <c r="C27" s="91"/>
      <c r="D27" s="61"/>
      <c r="E27" s="51"/>
      <c r="F27" s="64"/>
      <c r="G27" s="112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5.75" customHeight="1">
      <c r="A28" s="47">
        <v>43978.0</v>
      </c>
      <c r="B28" s="49">
        <f>SUM('Статистики'!C28)/C28</f>
        <v>0.8607607729</v>
      </c>
      <c r="C28" s="91">
        <f>'Статистики'!D28</f>
        <v>8</v>
      </c>
      <c r="D28" s="61">
        <f>'Статистики'!E28</f>
        <v>18</v>
      </c>
      <c r="E28" s="49">
        <f t="shared" ref="E28:E29" si="10">B28*C28</f>
        <v>6.886086183</v>
      </c>
      <c r="F28" s="64">
        <f>'Статистики'!F28</f>
        <v>0.04010416667</v>
      </c>
      <c r="G28" s="112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5.75" customHeight="1">
      <c r="A29" s="47">
        <v>43979.0</v>
      </c>
      <c r="B29" s="49">
        <f>SUM('Статистики'!C29)/C29</f>
        <v>0.877377025</v>
      </c>
      <c r="C29" s="51">
        <f>' ОТП'!DT151</f>
        <v>9</v>
      </c>
      <c r="D29" s="61">
        <f>' ОТП'!DT159</f>
        <v>19</v>
      </c>
      <c r="E29" s="49">
        <f t="shared" si="10"/>
        <v>7.896393225</v>
      </c>
      <c r="F29" s="64">
        <f>' ОТП'!DT156</f>
        <v>0.04641203704</v>
      </c>
      <c r="G29" s="112"/>
      <c r="H29" s="57"/>
      <c r="I29" s="57"/>
      <c r="J29" s="57"/>
      <c r="K29" s="57"/>
      <c r="L29" s="57"/>
      <c r="M29" s="57"/>
      <c r="N29" s="57"/>
      <c r="O29" s="57"/>
      <c r="P29" s="57"/>
      <c r="Q29" s="57"/>
    </row>
    <row r="30" ht="15.75" customHeight="1">
      <c r="A30" s="47">
        <v>43980.0</v>
      </c>
      <c r="B30" s="49"/>
      <c r="C30" s="51"/>
      <c r="D30" s="61"/>
      <c r="E30" s="51"/>
      <c r="F30" s="64"/>
      <c r="G30" s="112"/>
      <c r="H30" s="57"/>
      <c r="I30" s="57"/>
      <c r="J30" s="57"/>
      <c r="K30" s="57"/>
      <c r="L30" s="57"/>
      <c r="M30" s="57"/>
      <c r="N30" s="57"/>
      <c r="O30" s="57"/>
      <c r="P30" s="57"/>
      <c r="Q30" s="57"/>
    </row>
    <row r="31" ht="15.75" customHeight="1">
      <c r="A31" s="47">
        <v>43981.0</v>
      </c>
      <c r="B31" s="49"/>
      <c r="C31" s="51"/>
      <c r="D31" s="51"/>
      <c r="E31" s="51"/>
      <c r="F31" s="64"/>
      <c r="G31" s="98"/>
      <c r="H31" s="57"/>
      <c r="I31" s="57"/>
      <c r="J31" s="57"/>
      <c r="K31" s="57"/>
      <c r="L31" s="57"/>
      <c r="M31" s="57"/>
      <c r="N31" s="57"/>
      <c r="O31" s="57"/>
      <c r="P31" s="57"/>
      <c r="Q31" s="57"/>
    </row>
    <row r="32" ht="15.75" customHeight="1">
      <c r="A32" s="47">
        <v>43982.0</v>
      </c>
      <c r="B32" s="49">
        <f>SUM('Статистики'!C32)/C32</f>
        <v>0.88857516</v>
      </c>
      <c r="C32" s="51">
        <f>' ОТП'!EH151</f>
        <v>13</v>
      </c>
      <c r="D32" s="51">
        <f>' ОТП'!EH159</f>
        <v>35</v>
      </c>
      <c r="E32" s="49">
        <f>' ОТП'!EH160</f>
        <v>11.55147708</v>
      </c>
      <c r="F32" s="64">
        <f>' ОТП'!EH152</f>
        <v>0.06445601852</v>
      </c>
      <c r="G32" s="98"/>
      <c r="H32" s="57"/>
      <c r="I32" s="57"/>
      <c r="J32" s="57"/>
      <c r="K32" s="57"/>
      <c r="L32" s="57"/>
      <c r="M32" s="57"/>
      <c r="N32" s="57"/>
      <c r="O32" s="57"/>
      <c r="P32" s="57"/>
      <c r="Q32" s="57"/>
    </row>
    <row r="33" ht="15.75" customHeight="1">
      <c r="A33" s="117"/>
      <c r="B33" s="117"/>
      <c r="C33" s="117"/>
      <c r="D33" s="117"/>
      <c r="E33" s="117"/>
      <c r="F33" s="117"/>
    </row>
    <row r="34" ht="15.75" customHeight="1">
      <c r="A34" s="117"/>
      <c r="B34" s="117"/>
      <c r="C34" s="117"/>
      <c r="D34" s="117"/>
      <c r="E34" s="117"/>
      <c r="F34" s="117"/>
    </row>
    <row r="35" ht="15.75" customHeight="1">
      <c r="A35" s="117"/>
      <c r="B35" s="117"/>
      <c r="C35" s="117"/>
      <c r="D35" s="117"/>
      <c r="E35" s="117"/>
      <c r="F35" s="117"/>
    </row>
    <row r="36" ht="15.75" customHeight="1">
      <c r="A36" s="117"/>
      <c r="B36" s="117"/>
      <c r="C36" s="117"/>
      <c r="D36" s="117"/>
      <c r="E36" s="117"/>
      <c r="F36" s="117"/>
    </row>
    <row r="37" ht="15.75" customHeight="1">
      <c r="A37" s="117"/>
      <c r="B37" s="117"/>
      <c r="C37" s="117"/>
      <c r="D37" s="117"/>
      <c r="E37" s="117"/>
      <c r="F37" s="117"/>
    </row>
    <row r="38" ht="15.75" customHeight="1">
      <c r="A38" s="117"/>
      <c r="B38" s="117"/>
      <c r="C38" s="117"/>
      <c r="D38" s="117"/>
      <c r="E38" s="117"/>
      <c r="F38" s="117"/>
    </row>
    <row r="39" ht="15.75" customHeight="1">
      <c r="A39" s="117"/>
      <c r="B39" s="117"/>
      <c r="C39" s="117"/>
      <c r="D39" s="117"/>
      <c r="E39" s="117"/>
      <c r="F39" s="117"/>
    </row>
    <row r="40" ht="15.75" customHeight="1">
      <c r="A40" s="117"/>
      <c r="B40" s="117"/>
      <c r="C40" s="117"/>
      <c r="D40" s="117"/>
      <c r="E40" s="117"/>
      <c r="F40" s="117"/>
    </row>
    <row r="41" ht="15.75" customHeight="1">
      <c r="A41" s="117"/>
      <c r="B41" s="117"/>
      <c r="C41" s="117"/>
      <c r="D41" s="117"/>
      <c r="E41" s="117"/>
      <c r="F41" s="117"/>
    </row>
    <row r="42" ht="15.75" customHeight="1">
      <c r="A42" s="117"/>
      <c r="B42" s="117"/>
      <c r="C42" s="117"/>
      <c r="D42" s="117"/>
      <c r="E42" s="117"/>
      <c r="F42" s="117"/>
    </row>
    <row r="43" ht="15.75" customHeight="1">
      <c r="A43" s="117"/>
      <c r="B43" s="117"/>
      <c r="C43" s="117"/>
      <c r="D43" s="117"/>
      <c r="E43" s="117"/>
      <c r="F43" s="117"/>
    </row>
    <row r="44" ht="15.75" customHeight="1">
      <c r="A44" s="117"/>
      <c r="B44" s="117"/>
      <c r="C44" s="117"/>
      <c r="D44" s="117"/>
      <c r="E44" s="117"/>
      <c r="F44" s="117"/>
    </row>
    <row r="45" ht="15.75" customHeight="1">
      <c r="A45" s="117"/>
      <c r="B45" s="117"/>
      <c r="C45" s="117"/>
      <c r="D45" s="117"/>
      <c r="E45" s="117"/>
      <c r="F45" s="117"/>
    </row>
    <row r="46" ht="15.75" customHeight="1">
      <c r="A46" s="117"/>
      <c r="B46" s="117"/>
      <c r="C46" s="117"/>
      <c r="D46" s="117"/>
      <c r="E46" s="117"/>
      <c r="F46" s="117"/>
    </row>
    <row r="47" ht="15.75" customHeight="1">
      <c r="A47" s="117"/>
      <c r="B47" s="117"/>
      <c r="C47" s="117"/>
      <c r="D47" s="117"/>
      <c r="E47" s="117"/>
      <c r="F47" s="117"/>
    </row>
    <row r="48" ht="15.75" customHeight="1">
      <c r="A48" s="117"/>
      <c r="B48" s="117"/>
      <c r="C48" s="117"/>
      <c r="D48" s="117"/>
      <c r="E48" s="117"/>
      <c r="F48" s="117"/>
    </row>
    <row r="49" ht="15.75" customHeight="1">
      <c r="A49" s="117"/>
      <c r="B49" s="117"/>
      <c r="C49" s="117"/>
      <c r="D49" s="117"/>
      <c r="E49" s="117"/>
      <c r="F49" s="117"/>
    </row>
    <row r="50" ht="15.75" customHeight="1">
      <c r="A50" s="117"/>
      <c r="B50" s="117"/>
      <c r="C50" s="117"/>
      <c r="D50" s="117"/>
      <c r="E50" s="117"/>
      <c r="F50" s="117"/>
    </row>
    <row r="51" ht="15.75" customHeight="1">
      <c r="A51" s="117"/>
      <c r="B51" s="117"/>
      <c r="C51" s="117"/>
      <c r="D51" s="117"/>
      <c r="E51" s="117"/>
      <c r="F51" s="11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hyperlinks>
    <hyperlink r:id="rId1" ref="N3"/>
    <hyperlink r:id="rId2" ref="P3"/>
    <hyperlink r:id="rId3" ref="N4"/>
    <hyperlink r:id="rId4" ref="P4"/>
  </hyperlinks>
  <printOptions/>
  <pageMargins bottom="0.75" footer="0.0" header="0.0" left="0.7" right="0.7" top="0.75"/>
  <pageSetup orientation="landscape"/>
  <drawing r:id="rId5"/>
</worksheet>
</file>