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iaomi\source\repos\ProcessingCheckListWss\ProcessingCheckListWss\bin\Debug\Result\"/>
    </mc:Choice>
  </mc:AlternateContent>
  <bookViews>
    <workbookView xWindow="0" yWindow="0" windowWidth="23040" windowHeight="8904"/>
  </bookViews>
  <sheets>
    <sheet name="Возражения" sheetId="2" r:id="rId1"/>
  </sheets>
  <calcPr calcId="162913"/>
</workbook>
</file>

<file path=xl/calcChain.xml><?xml version="1.0" encoding="utf-8"?>
<calcChain xmlns="http://schemas.openxmlformats.org/spreadsheetml/2006/main">
  <c r="Q5" i="2" l="1"/>
  <c r="Q4" i="2"/>
  <c r="Q3" i="2"/>
  <c r="O3" i="2"/>
  <c r="O6" i="2" s="1"/>
  <c r="P3" i="2"/>
  <c r="P6" i="2" s="1"/>
  <c r="O4" i="2"/>
  <c r="P4" i="2"/>
  <c r="O5" i="2"/>
  <c r="P5" i="2"/>
  <c r="N5" i="2"/>
  <c r="N4" i="2"/>
  <c r="N3" i="2"/>
  <c r="M5" i="2"/>
  <c r="M4" i="2"/>
  <c r="M3" i="2"/>
  <c r="Q6" i="2" l="1"/>
  <c r="N6" i="2"/>
  <c r="M6" i="2"/>
</calcChain>
</file>

<file path=xl/sharedStrings.xml><?xml version="1.0" encoding="utf-8"?>
<sst xmlns="http://schemas.openxmlformats.org/spreadsheetml/2006/main" count="51" uniqueCount="40">
  <si>
    <t>Возражения по звонкам по 26.11</t>
  </si>
  <si>
    <t>Статистика</t>
  </si>
  <si>
    <t>Менеджер</t>
  </si>
  <si>
    <t>Этап</t>
  </si>
  <si>
    <t>Клиент</t>
  </si>
  <si>
    <t>Дата звонка</t>
  </si>
  <si>
    <t>Тэг</t>
  </si>
  <si>
    <t>Возражение</t>
  </si>
  <si>
    <t>Отработал ли менеджер</t>
  </si>
  <si>
    <t>Как отработал</t>
  </si>
  <si>
    <t>Результат</t>
  </si>
  <si>
    <t>Дата назначенного контакта</t>
  </si>
  <si>
    <t>Цена</t>
  </si>
  <si>
    <t>Сроки</t>
  </si>
  <si>
    <t>Оплата</t>
  </si>
  <si>
    <t>Конкуренты</t>
  </si>
  <si>
    <t>Другое</t>
  </si>
  <si>
    <t>Шутова</t>
  </si>
  <si>
    <t>Звонок ЛПР</t>
  </si>
  <si>
    <t>16.11.2020</t>
  </si>
  <si>
    <t>Некачественное оборудование.</t>
  </si>
  <si>
    <t>Нет</t>
  </si>
  <si>
    <t>Упущена</t>
  </si>
  <si>
    <t>Янина</t>
  </si>
  <si>
    <t>17.11.2020</t>
  </si>
  <si>
    <t>Стоимость. Клиента не устроила цена, дорого.</t>
  </si>
  <si>
    <t>Щетинина</t>
  </si>
  <si>
    <t>Итого</t>
  </si>
  <si>
    <t>Некачественное оборудование</t>
  </si>
  <si>
    <t>06.11.2020</t>
  </si>
  <si>
    <t>Клиента не устраивает цена</t>
  </si>
  <si>
    <t>Клиента не устраивает цена.Дорого.</t>
  </si>
  <si>
    <t>Стоимость</t>
  </si>
  <si>
    <t>Выставление счёта</t>
  </si>
  <si>
    <t>24.11.2020</t>
  </si>
  <si>
    <t>Дорого</t>
  </si>
  <si>
    <t>Дорого.Не устроила цена.</t>
  </si>
  <si>
    <t>Да</t>
  </si>
  <si>
    <t>Рассказала о наличии собсвенных запчастей, оборудования.</t>
  </si>
  <si>
    <t>В работе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</si>
</sst>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9">
    <xf numFmtId="0" fontId="0" fillId="0" borderId="0" xfId="0" applyNumberFormat="1" applyFill="1" applyAlignment="1" applyProtection="1"/>
    <xf numFmtId="0" fontId="1" fillId="0" borderId="4" xfId="0" applyNumberFormat="1" applyFont="1" applyFill="1" applyBorder="1" applyAlignment="1" applyProtection="1">
      <alignment horizontal="center" wrapText="1"/>
    </xf>
    <xf numFmtId="0" fontId="1" fillId="0" borderId="3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center" wrapText="1"/>
    </xf>
    <xf numFmtId="0" fontId="1" fillId="0" borderId="1" xfId="0" applyNumberFormat="1" applyFont="1" applyFill="1" applyBorder="1" applyAlignment="1" applyProtection="1">
      <alignment horizontal="center" wrapText="1"/>
    </xf>
    <xf numFmtId="0" fontId="0" fillId="0" borderId="1" xfId="0" applyNumberFormat="1" applyFill="1" applyBorder="1" applyAlignment="1" applyProtection="1">
      <alignment horizontal="center" wrapText="1"/>
    </xf>
    <xf numFmtId="0" fontId="1" fillId="0" borderId="1" xfId="0" applyNumberFormat="1" applyFont="1" applyFill="1" applyBorder="1" applyAlignment="1" applyProtection="1">
      <alignment horizontal="center" wrapText="1"/>
    </xf>
    <xf numFmtId="0" fontId="1" fillId="0" borderId="1" xfId="0" applyNumberFormat="1" applyFont="1" applyFill="1" applyBorder="1" applyAlignment="1" applyProtection="1">
      <alignment horizontal="center" wrapText="1"/>
    </xf>
    <xf numFmtId="0" fontId="0" fillId="0" borderId="1" xfId="0" applyNumberFormat="1" applyFill="1" applyBorder="1" applyAlignment="1" applyProtection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A3" sqref="A3"/>
    </sheetView>
  </sheetViews>
  <sheetFormatPr defaultRowHeight="14.4" x14ac:dyDescent="0.3"/>
  <cols>
    <col min="1" max="3" width="15.6640625" customWidth="1"/>
    <col min="4" max="4" width="10.6640625" customWidth="1"/>
    <col min="5" max="5" width="20.6640625" customWidth="1"/>
    <col min="6" max="6" width="30.6640625" customWidth="1"/>
    <col min="7" max="7" width="15.6640625" customWidth="1"/>
    <col min="8" max="8" width="30.6640625" customWidth="1"/>
    <col min="9" max="9" width="10.6640625" customWidth="1"/>
    <col min="10" max="10" width="14" customWidth="1"/>
    <col min="11" max="11" width="9.109375" customWidth="1"/>
    <col min="12" max="17" width="20.6640625" customWidth="1"/>
  </cols>
  <sheetData>
    <row r="1" spans="1:17" ht="14.4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6"/>
      <c r="L1" s="3" t="s">
        <v>1</v>
      </c>
      <c r="M1" s="2"/>
      <c r="N1" s="2"/>
      <c r="O1" s="2"/>
      <c r="P1" s="2"/>
      <c r="Q1" s="1"/>
    </row>
    <row r="2" spans="1:17" ht="45.6" customHeight="1" x14ac:dyDescent="0.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L2" s="6" t="s">
        <v>2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</row>
    <row r="3" spans="1:17" ht="28.8" x14ac:dyDescent="0.3">
      <c r="A3" s="6" t="s">
        <v>17</v>
      </c>
      <c r="B3" s="5" t="s">
        <v>18</v>
      </c>
      <c r="C3" s="5">
        <v>89781127292</v>
      </c>
      <c r="D3" s="5" t="s">
        <v>19</v>
      </c>
      <c r="E3" s="5" t="s">
        <v>28</v>
      </c>
      <c r="F3" s="5" t="s">
        <v>20</v>
      </c>
      <c r="G3" s="5" t="s">
        <v>21</v>
      </c>
      <c r="H3" s="5"/>
      <c r="I3" s="5" t="s">
        <v>22</v>
      </c>
      <c r="J3" s="5"/>
      <c r="L3" s="6" t="s">
        <v>17</v>
      </c>
      <c r="M3" s="8">
        <f t="shared" ref="M3:M5" si="0">COUNTIFS($E$3:$E$6,"Дорого",$A$3:$A$6,"Шутова") + COUNTIFS($E$3:$E$6,"Стоимость",$A$3:$A$6,"Шутова") + COUNTIFS(E3:E6,"Цена",$A$3:$A$6,"Шутова")</f>
        <v>0</v>
      </c>
      <c r="N3" s="8">
        <f>COUNTIFS($E$3:$E$6,N$2,$A$3:$A$6,"Шутова")</f>
        <v>0</v>
      </c>
      <c r="O3" s="8">
        <f t="shared" ref="O3:Q3" si="1">COUNTIFS($E$3:$E$6,O$2,$A$3:$A$6,"Шутова")</f>
        <v>0</v>
      </c>
      <c r="P3" s="8">
        <f t="shared" si="1"/>
        <v>0</v>
      </c>
      <c r="Q3" s="8">
        <f>COUNTIFS($A$3:$A$6,"Шутова") - SUM($M3:$P3)</f>
        <v>1</v>
      </c>
    </row>
    <row r="4" spans="1:17" ht="28.8" customHeight="1" x14ac:dyDescent="0.3">
      <c r="A4" s="6" t="s">
        <v>26</v>
      </c>
      <c r="B4" s="5" t="s">
        <v>18</v>
      </c>
      <c r="C4" s="5">
        <v>89397072797</v>
      </c>
      <c r="D4" s="5" t="s">
        <v>29</v>
      </c>
      <c r="E4" s="5" t="s">
        <v>30</v>
      </c>
      <c r="F4" s="5" t="s">
        <v>31</v>
      </c>
      <c r="G4" s="5" t="s">
        <v>21</v>
      </c>
      <c r="H4" s="5"/>
      <c r="I4" s="5" t="s">
        <v>22</v>
      </c>
      <c r="J4" s="5"/>
      <c r="L4" s="6" t="s">
        <v>26</v>
      </c>
      <c r="M4" s="8">
        <f>COUNTIFS($E$3:$E$6,"Дорого",$A$3:$A$6,"Щетинина") + COUNTIFS($E$3:$E$6,"Стоимость",$A$3:$A$6,"Щетинина") + COUNTIFS(E4:E7,"Цена",$A$3:$A$6,"Щетинина")</f>
        <v>0</v>
      </c>
      <c r="N4" s="8">
        <f>COUNTIFS($E$3:$E$6,N$2,$A$3:$A$6,"Щетинина")</f>
        <v>0</v>
      </c>
      <c r="O4" s="8">
        <f t="shared" ref="O4:Q4" si="2">COUNTIFS($E$3:$E$6,O$2,$A$3:$A$6,"Щетинина")</f>
        <v>0</v>
      </c>
      <c r="P4" s="8">
        <f t="shared" si="2"/>
        <v>0</v>
      </c>
      <c r="Q4" s="8">
        <f>COUNTIFS($A$3:$A$6,"Щетинина") - SUM($M4:$P4)</f>
        <v>1</v>
      </c>
    </row>
    <row r="5" spans="1:17" ht="28.8" x14ac:dyDescent="0.3">
      <c r="A5" s="6" t="s">
        <v>23</v>
      </c>
      <c r="B5" s="5" t="s">
        <v>18</v>
      </c>
      <c r="C5" s="5">
        <v>89829489059</v>
      </c>
      <c r="D5" s="5" t="s">
        <v>24</v>
      </c>
      <c r="E5" s="5" t="s">
        <v>32</v>
      </c>
      <c r="F5" s="5" t="s">
        <v>25</v>
      </c>
      <c r="G5" s="5" t="s">
        <v>21</v>
      </c>
      <c r="H5" s="5"/>
      <c r="I5" s="5" t="s">
        <v>22</v>
      </c>
      <c r="J5" s="5"/>
      <c r="L5" s="6" t="s">
        <v>23</v>
      </c>
      <c r="M5" s="8">
        <f>COUNTIFS($E$3:$E$6,"Дорого",$A$3:$A$6,"Янина") + COUNTIFS($E$3:$E$6,"Стоимость",$A$3:$A$6,"Янина") + COUNTIFS(E5:E8,"Цена",$A$3:$A$6,"Янина")</f>
        <v>2</v>
      </c>
      <c r="N5" s="8">
        <f>COUNTIFS($E$3:$E$6,N$2,$A$3:$A$6,"Янина")</f>
        <v>0</v>
      </c>
      <c r="O5" s="8">
        <f t="shared" ref="O5:Q5" si="3">COUNTIFS($E$3:$E$6,O$2,$A$3:$A$6,"Янина")</f>
        <v>0</v>
      </c>
      <c r="P5" s="8">
        <f t="shared" si="3"/>
        <v>0</v>
      </c>
      <c r="Q5" s="8">
        <f>COUNTIFS($A$3:$A$6,"Янина") - SUM($M5:$P5)</f>
        <v>0</v>
      </c>
    </row>
    <row r="6" spans="1:17" ht="43.2" x14ac:dyDescent="0.3">
      <c r="A6" s="6" t="s">
        <v>23</v>
      </c>
      <c r="B6" s="5" t="s">
        <v>33</v>
      </c>
      <c r="C6" s="5">
        <v>89177736713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/>
      <c r="L6" s="6" t="s">
        <v>27</v>
      </c>
      <c r="M6" s="6">
        <f>SUM(M3:M5)</f>
        <v>2</v>
      </c>
      <c r="N6" s="7">
        <f t="shared" ref="N6:Q6" si="4">SUM(N3:N5)</f>
        <v>0</v>
      </c>
      <c r="O6" s="7">
        <f t="shared" ref="O6" si="5">SUM(O3:O5)</f>
        <v>0</v>
      </c>
      <c r="P6" s="7">
        <f t="shared" ref="P6" si="6">SUM(P3:P5)</f>
        <v>0</v>
      </c>
      <c r="Q6" s="7">
        <f t="shared" ref="Q6" si="7">SUM(Q3:Q5)</f>
        <v>2</v>
      </c>
    </row>
  </sheetData>
  <mergeCells count="2">
    <mergeCell ref="L1:Q1"/>
    <mergeCell ref="A1:I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Возражения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LexaStar</cp:lastModifiedBy>
  <dcterms:created xsi:type="dcterms:W3CDTF">2020-11-23T21:31:08Z</dcterms:created>
  <dcterms:modified xsi:type="dcterms:W3CDTF">2020-11-30T21:34:47Z</dcterms:modified>
</cp:coreProperties>
</file>