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adm.alexander.farquh\DSMP\ds_masters_project\"/>
    </mc:Choice>
  </mc:AlternateContent>
  <xr:revisionPtr revIDLastSave="0" documentId="13_ncr:1_{C2376CD1-8627-4107-BDE6-1F5D0A68496B}" xr6:coauthVersionLast="47" xr6:coauthVersionMax="47" xr10:uidLastSave="{00000000-0000-0000-0000-000000000000}"/>
  <bookViews>
    <workbookView xWindow="18540" yWindow="0" windowWidth="10260" windowHeight="15600" firstSheet="1" activeTab="1" xr2:uid="{00000000-000D-0000-FFFF-FFFF00000000}"/>
  </bookViews>
  <sheets>
    <sheet name="Submission plan updated" sheetId="5" r:id="rId1"/>
    <sheet name="Step 1 Characterisation details" sheetId="6" r:id="rId2"/>
    <sheet name="Sheet4" sheetId="7" r:id="rId3"/>
    <sheet name="Submission plan" sheetId="1" r:id="rId4"/>
    <sheet name="Sheet1" sheetId="4" r:id="rId5"/>
    <sheet name="Risk assessment"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 i="6" l="1"/>
  <c r="M14" i="6"/>
  <c r="M13" i="6"/>
  <c r="M12" i="6"/>
  <c r="M11" i="6"/>
  <c r="M10" i="6"/>
  <c r="M9" i="6"/>
  <c r="M8" i="6"/>
  <c r="M7" i="6"/>
  <c r="D9" i="6"/>
  <c r="D7" i="6"/>
  <c r="J6" i="3"/>
  <c r="L8" i="1" l="1"/>
  <c r="M8" i="1" s="1"/>
  <c r="N8" i="1" s="1"/>
  <c r="O8" i="1" s="1"/>
  <c r="F8" i="1"/>
  <c r="G8" i="1" s="1"/>
  <c r="H8" i="1" s="1"/>
  <c r="I8" i="1" s="1"/>
</calcChain>
</file>

<file path=xl/sharedStrings.xml><?xml version="1.0" encoding="utf-8"?>
<sst xmlns="http://schemas.openxmlformats.org/spreadsheetml/2006/main" count="320" uniqueCount="198">
  <si>
    <t>Term dates:</t>
  </si>
  <si>
    <t>15 weeks</t>
  </si>
  <si>
    <t>20 hours per week ~ 2 days</t>
  </si>
  <si>
    <t>600 hours total</t>
  </si>
  <si>
    <t>End date</t>
  </si>
  <si>
    <t>Task</t>
  </si>
  <si>
    <t>Literature review</t>
  </si>
  <si>
    <t>Understand the context and requirements of image detection modelling within colloidal chemistry.</t>
  </si>
  <si>
    <t>9 month gap</t>
  </si>
  <si>
    <r>
      <rPr>
        <b/>
        <sz val="7"/>
        <color theme="1"/>
        <rFont val="Times New Roman"/>
        <family val="1"/>
      </rPr>
      <t xml:space="preserve"> </t>
    </r>
    <r>
      <rPr>
        <b/>
        <sz val="12"/>
        <color theme="1"/>
        <rFont val="Calibri"/>
        <family val="2"/>
        <scheme val="minor"/>
      </rPr>
      <t>Particle tracking in two-dimensions</t>
    </r>
  </si>
  <si>
    <t>Task breakdown (level 1)</t>
  </si>
  <si>
    <t>Task breakdown (level 2)</t>
  </si>
  <si>
    <t>Low-density systems</t>
  </si>
  <si>
    <t>High-density systems</t>
  </si>
  <si>
    <t>Deployment</t>
  </si>
  <si>
    <t>Generation of synthetic data.</t>
  </si>
  <si>
    <t>Evaluation of model on synthetic data.</t>
  </si>
  <si>
    <t>Training of model to predict (x,y,r (particle radius)).</t>
  </si>
  <si>
    <t>Setup, train and compare new model versus previous algorithm(s) tested in the literature (e.g. YOLOv2-tiny).</t>
  </si>
  <si>
    <t>Reading</t>
  </si>
  <si>
    <t>Writing</t>
  </si>
  <si>
    <t>Write project plan (literature review, risk assessment, and project plan)</t>
  </si>
  <si>
    <t>Evaluation of model on real experimental image data.</t>
  </si>
  <si>
    <t>Extension of training to evaluate role of disk area density in the image and particle overlap on the models’ performance.</t>
  </si>
  <si>
    <t>If necessary, retrain/fix model and redeploy to lab.</t>
  </si>
  <si>
    <t>If model meets criteria of accuracy, speed, and robustness required then productsionisation and deployment to lab.</t>
  </si>
  <si>
    <t>Setup resources required for deployment of model to lab.</t>
  </si>
  <si>
    <t>Generation of stacked-training data using accurate imaging theory of randomly-positioned spheres of radius R.</t>
  </si>
  <si>
    <t>Role of particle number density ($\rho$) and particle overlap in accuracy/robustness of predictions.</t>
  </si>
  <si>
    <t>Projct Plan submission</t>
  </si>
  <si>
    <t>Finalise Project outline with supervisor</t>
  </si>
  <si>
    <t>Particle tracking in three-dimensions</t>
  </si>
  <si>
    <t>(Can be descoped to compare to literature only)</t>
  </si>
  <si>
    <t>Research choose and understand potential deep learning algorithm(s) suitable for the particle detection task.</t>
  </si>
  <si>
    <t xml:space="preserve">Research, understand and experiment possible method practicalities. </t>
  </si>
  <si>
    <t>Tensorflow vs. Pytorch, model implementation and retuning.</t>
  </si>
  <si>
    <t>Must have been started by here.</t>
  </si>
  <si>
    <t>(May not be required)</t>
  </si>
  <si>
    <t>Key checkpoints</t>
  </si>
  <si>
    <t>End of first term: Have started deployment to lab (so integration to lab setup issues that take time to resolve are known)</t>
  </si>
  <si>
    <t>Final submission (exact date tbc)</t>
  </si>
  <si>
    <t>1. ~6th June - 19th September</t>
  </si>
  <si>
    <t>2. ~5th June - 18th September</t>
  </si>
  <si>
    <t>Length</t>
  </si>
  <si>
    <t>Hours per week</t>
  </si>
  <si>
    <t>Plan will be organised into 10 3-week "blocks" - equivalent of 6 days (60 hours) work each</t>
  </si>
  <si>
    <t>Report write up</t>
  </si>
  <si>
    <t>Time for each task (hrs)</t>
  </si>
  <si>
    <t>0-60</t>
  </si>
  <si>
    <t>Write up term 1 work here</t>
  </si>
  <si>
    <t>10-60</t>
  </si>
  <si>
    <t>(If time)</t>
  </si>
  <si>
    <t>Risk</t>
  </si>
  <si>
    <t>Effects/impact on project</t>
  </si>
  <si>
    <t>Mitigation steps taken</t>
  </si>
  <si>
    <t>Low</t>
  </si>
  <si>
    <t>Medium</t>
  </si>
  <si>
    <t>Do appropriate research into algorithms - both theory, and past use case usage</t>
  </si>
  <si>
    <t>Stage of discovery</t>
  </si>
  <si>
    <t>Identified within training of model step.</t>
  </si>
  <si>
    <t xml:space="preserve">Identified at model deployment stage. </t>
  </si>
  <si>
    <t>Due to non-negligible risk, ensure sufficient time in plan after this step to redo if required. (As without this, key deliverable of project is missing).</t>
  </si>
  <si>
    <t>Medium (less known)</t>
  </si>
  <si>
    <t>Scope out likely required resources and let relevant parties know as many details as possible when known. (E.g. dates/time/resource requried)</t>
  </si>
  <si>
    <t>Training model</t>
  </si>
  <si>
    <t>Blocker (other work could be done in mean time). IMPACT: 0-30 hours</t>
  </si>
  <si>
    <t>Would need to either: redo productionisation of model. IMPACT: 30 hours; Fix system integration issues. IMPACT: 30 hours. Remove deploment to lab from scope of project.</t>
  </si>
  <si>
    <t>Would need to adjust/redo model training and redeploy. IMPACT: 30-60 hours</t>
  </si>
  <si>
    <t>Ensure work on deployment has been initialised by end of term 1, so that any time consuming fixes or changes to the system that need to be done by other parties can be addressed in break. If deployment scoped out there are additional tasks outside of current plan time that can be done.</t>
  </si>
  <si>
    <r>
      <t xml:space="preserve">Model does not meet criteria due to </t>
    </r>
    <r>
      <rPr>
        <b/>
        <sz val="11"/>
        <color theme="1"/>
        <rFont val="Calibri"/>
        <family val="2"/>
        <scheme val="minor"/>
      </rPr>
      <t>algorithm shortfalls</t>
    </r>
  </si>
  <si>
    <r>
      <rPr>
        <b/>
        <sz val="11"/>
        <color theme="1"/>
        <rFont val="Calibri"/>
        <family val="2"/>
        <scheme val="minor"/>
      </rPr>
      <t>System integration issues</t>
    </r>
    <r>
      <rPr>
        <sz val="11"/>
        <color theme="1"/>
        <rFont val="Calibri"/>
        <family val="2"/>
        <scheme val="minor"/>
      </rPr>
      <t xml:space="preserve"> when deploying model. (E.g. latency in labview system when calling model - (data processing/writing to disk times), or deployment requires coming into bristol but remote working complicates this)</t>
    </r>
  </si>
  <si>
    <t>Access to computing resources</t>
  </si>
  <si>
    <t>Likelihood</t>
  </si>
  <si>
    <t>Throughout</t>
  </si>
  <si>
    <t>Unforseen successes.</t>
  </si>
  <si>
    <t>Unforseen issues.</t>
  </si>
  <si>
    <t>Run out of tasks for project - project scope too small.</t>
  </si>
  <si>
    <r>
      <t xml:space="preserve">Must have as a </t>
    </r>
    <r>
      <rPr>
        <i/>
        <sz val="11"/>
        <color theme="1"/>
        <rFont val="Calibri"/>
        <family val="2"/>
        <scheme val="minor"/>
      </rPr>
      <t xml:space="preserve">minimum: </t>
    </r>
    <r>
      <rPr>
        <sz val="11"/>
        <color theme="1"/>
        <rFont val="Calibri"/>
        <family val="2"/>
        <scheme val="minor"/>
      </rPr>
      <t>deployed 2D model, or a trained and evaluated 2D and 3D model.</t>
    </r>
  </si>
  <si>
    <t>Planned for a main deliverable of project to be completed by end of block 7, giving 2 blocks leeway in case of unforeseen hinderances.</t>
  </si>
  <si>
    <t>Training and evaluating of DL model to predict (x,y,z,r) from image stack.</t>
  </si>
  <si>
    <t>60 - 80 (Rough model creation planned for, refined model can be done if time)</t>
  </si>
  <si>
    <t>Plan includes additional tasks that can be done if time.</t>
  </si>
  <si>
    <r>
      <rPr>
        <b/>
        <sz val="11"/>
        <color theme="1"/>
        <rFont val="Calibri"/>
        <family val="2"/>
        <scheme val="minor"/>
      </rPr>
      <t>Shortfalls in model training/synthetic data</t>
    </r>
    <r>
      <rPr>
        <sz val="11"/>
        <color theme="1"/>
        <rFont val="Calibri"/>
        <family val="2"/>
        <scheme val="minor"/>
      </rPr>
      <t xml:space="preserve"> work discovered when testing on experimental data. (E.g. synthetic data used was inappropriate)</t>
    </r>
  </si>
  <si>
    <t>Would need to redo work with different algorithm. IMPACT: 20-90 hours</t>
  </si>
  <si>
    <t>Impact: Key deliverable(s) required for report not created.</t>
  </si>
  <si>
    <t>Intro and background</t>
  </si>
  <si>
    <t>x</t>
  </si>
  <si>
    <t>Holidays</t>
  </si>
  <si>
    <t>Meeting routine (every other week?) - Paul?</t>
  </si>
  <si>
    <t>Deadline for submitting to you for review?</t>
  </si>
  <si>
    <t>How much can I use PB - relationship?</t>
  </si>
  <si>
    <t>Appreciate falicitating communication with PB and any practical implementation hurdles - if some hurdles are insummountable (PB doesn’t have the time/remote work incompatible then need to rescope).</t>
  </si>
  <si>
    <t>Holidays:</t>
  </si>
  <si>
    <t>3-6 july</t>
  </si>
  <si>
    <t>7-12 aug</t>
  </si>
  <si>
    <t>17-21 july</t>
  </si>
  <si>
    <t>2-1 weeks prior</t>
  </si>
  <si>
    <t>Thesis writing style: Objectives (separate to intro). What going to do. What you did and why. Conclusions, learnings and what future work.</t>
  </si>
  <si>
    <t>Level of a DS prof. not chemistry prof.</t>
  </si>
  <si>
    <t>setup</t>
  </si>
  <si>
    <t>context</t>
  </si>
  <si>
    <t>learning Tensorflow vs. Pytorch, CNN modelling practicalities</t>
  </si>
  <si>
    <t>Get a YOLO model traiing and predicting on synthetic data</t>
  </si>
  <si>
    <t>step 1: characterisation</t>
  </si>
  <si>
    <t>Evaluate effectiveness of model on various synthetic data</t>
  </si>
  <si>
    <t>Data</t>
  </si>
  <si>
    <t>Image size</t>
  </si>
  <si>
    <t>Diameter</t>
  </si>
  <si>
    <t>+/- 0.1 to 0.5</t>
  </si>
  <si>
    <t>SNR</t>
  </si>
  <si>
    <t>Density by area</t>
  </si>
  <si>
    <t>test 1 to 20</t>
  </si>
  <si>
    <t>Standard setup</t>
  </si>
  <si>
    <t>Range to test</t>
  </si>
  <si>
    <t>Particle proximity</t>
  </si>
  <si>
    <t>Impurities</t>
  </si>
  <si>
    <t>None</t>
  </si>
  <si>
    <t>Progress</t>
  </si>
  <si>
    <t>Done</t>
  </si>
  <si>
    <t>Task (level 1)</t>
  </si>
  <si>
    <t>Create synthetic data covering correct ranges of the variables to test</t>
  </si>
  <si>
    <t>Train a few models on varying data types/HPs</t>
  </si>
  <si>
    <t>step 2: holographic</t>
  </si>
  <si>
    <t>step 2: time / accuracy trade off</t>
  </si>
  <si>
    <t>Comments:</t>
  </si>
  <si>
    <t>Assume that particle "situated" within 2 std of the centre.</t>
  </si>
  <si>
    <t>When say 1 particle away min dist, mean 4 std. of radii euc distance between two centroids.</t>
  </si>
  <si>
    <t>Training experiments:</t>
  </si>
  <si>
    <t>1. Standard</t>
  </si>
  <si>
    <t>Density</t>
  </si>
  <si>
    <t>Size</t>
  </si>
  <si>
    <t>Parameters to set</t>
  </si>
  <si>
    <t>Parameters constant</t>
  </si>
  <si>
    <t>Image_h_w</t>
  </si>
  <si>
    <t>Size std</t>
  </si>
  <si>
    <t>2. density: 10 %</t>
  </si>
  <si>
    <t>4.1 Low SNR</t>
  </si>
  <si>
    <t>4.2 High SNR</t>
  </si>
  <si>
    <t>3. Big particle std</t>
  </si>
  <si>
    <t>-</t>
  </si>
  <si>
    <t>5.2 Including impurities (circular) close in size</t>
  </si>
  <si>
    <t>5.1 Including impurities (circular) different in size</t>
  </si>
  <si>
    <t>Impurity type</t>
  </si>
  <si>
    <t>Circle</t>
  </si>
  <si>
    <t>Impurities_density</t>
  </si>
  <si>
    <t>Impurities_size</t>
  </si>
  <si>
    <t>Impurities_size_std</t>
  </si>
  <si>
    <t>Models to build</t>
  </si>
  <si>
    <t>luminosity_range</t>
  </si>
  <si>
    <t>80-100%</t>
  </si>
  <si>
    <t>SNR range</t>
  </si>
  <si>
    <t>luminosity range</t>
  </si>
  <si>
    <t>1 particle</t>
  </si>
  <si>
    <t>min distance between</t>
  </si>
  <si>
    <t>1-12%</t>
  </si>
  <si>
    <t>Impurity parameters to set</t>
  </si>
  <si>
    <t>Square</t>
  </si>
  <si>
    <t>4-25</t>
  </si>
  <si>
    <t>HPs to test</t>
  </si>
  <si>
    <t>Getting a yolo model working</t>
  </si>
  <si>
    <t>Repo 1 (franzl):</t>
  </si>
  <si>
    <t>Unknown env, could not get working (trial and error env was slow)</t>
  </si>
  <si>
    <t>Repo 2 (amateur v3 repo)</t>
  </si>
  <si>
    <t>Well documented, working but results were not logical - did not spend time to bug fix)</t>
  </si>
  <si>
    <t>Repo 3 (darknet)</t>
  </si>
  <si>
    <t>Standard repo, but built in c+ so can not annotate or understand the underlying code as well, which is essntial for this masters)</t>
  </si>
  <si>
    <t>Repo 4 (ultralytics)</t>
  </si>
  <si>
    <t>Well documented, in python pytorch, so was the one chosen - ability to upgrade to v8 if want)</t>
  </si>
  <si>
    <t>Ultralytics (yolov5)</t>
  </si>
  <si>
    <t>Training process</t>
  </si>
  <si>
    <t>Within training there are some prepocessing steps:</t>
  </si>
  <si>
    <t>flipping/blockout etc</t>
  </si>
  <si>
    <t>HP tuning:</t>
  </si>
  <si>
    <t>Mteric is weighted comb. Of precision, recaal, (10% at conf at 0.5 and 90% at 0.5-0.95</t>
  </si>
  <si>
    <t>Genetic algorithm for HP selection:</t>
  </si>
  <si>
    <t>mutation is used, with an 80% probability and a 0.04 variance to create new offspring based on a combination of the best parents from all previous generations</t>
  </si>
  <si>
    <t>Run for e.g. min 300 gens</t>
  </si>
  <si>
    <t>100s of gpu hours</t>
  </si>
  <si>
    <t>Freeze:</t>
  </si>
  <si>
    <t>Gives similar results if just freeze backbone. Cut time to 75%</t>
  </si>
  <si>
    <t>Baseline:</t>
  </si>
  <si>
    <t>Notes on image creation</t>
  </si>
  <si>
    <t>cCreate background images</t>
  </si>
  <si>
    <t>1500 images per class</t>
  </si>
  <si>
    <t>10000 instanes per class</t>
  </si>
  <si>
    <t>Then adjust (HP/freezing/pretrained weights/number and processing of training images)</t>
  </si>
  <si>
    <t>Train baseline using defaults (epochs = 300 but may do less if best is way before that)</t>
  </si>
  <si>
    <t>Note that if overfitting, then increase augmentation hyperparameters</t>
  </si>
  <si>
    <t>1 hour: 4000, 1 epoch</t>
  </si>
  <si>
    <t>0.5 to 1.2%</t>
  </si>
  <si>
    <t>5.3 Including impurities (square) same in size</t>
  </si>
  <si>
    <t>To do:</t>
  </si>
  <si>
    <t>Get gpu on vm</t>
  </si>
  <si>
    <t>train baseline</t>
  </si>
  <si>
    <t>train 3 models</t>
  </si>
  <si>
    <t>tune test new HPs</t>
  </si>
  <si>
    <t>test no. epochs/freeze</t>
  </si>
  <si>
    <t>evaluate on each test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</si>
</sst>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8"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7"/>
      <color theme="1"/>
      <name val="Times New Roman"/>
      <family val="1"/>
    </font>
    <font>
      <i/>
      <sz val="11"/>
      <color theme="1"/>
      <name val="Calibri"/>
      <family val="2"/>
      <scheme val="minor"/>
    </font>
    <font>
      <sz val="8"/>
      <name val="Calibri"/>
      <family val="2"/>
      <scheme val="minor"/>
    </font>
    <font>
      <sz val="8"/>
      <color theme="1"/>
      <name val="Arial"/>
      <family val="2"/>
    </font>
  </fonts>
  <fills count="8">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gray0625">
        <bgColor theme="5"/>
      </patternFill>
    </fill>
    <fill>
      <patternFill patternType="solid">
        <fgColor rgb="FFFF0000"/>
        <bgColor indexed="64"/>
      </patternFill>
    </fill>
    <fill>
      <patternFill patternType="gray0625">
        <bgColor theme="9"/>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04">
    <xf numFmtId="0" fontId="0" fillId="0" borderId="0" xfId="0"/>
    <xf numFmtId="0" fontId="1" fillId="0" borderId="0" xfId="0" applyFont="1"/>
    <xf numFmtId="0" fontId="0" fillId="0" borderId="0" xfId="0" applyAlignment="1">
      <alignment wrapText="1"/>
    </xf>
    <xf numFmtId="0" fontId="0" fillId="0" borderId="2" xfId="0" applyBorder="1" applyAlignment="1">
      <alignment horizontal="left" vertical="center" wrapText="1"/>
    </xf>
    <xf numFmtId="0" fontId="0" fillId="0" borderId="2" xfId="0" applyBorder="1"/>
    <xf numFmtId="0" fontId="0" fillId="0" borderId="3" xfId="0" applyBorder="1" applyAlignment="1">
      <alignment horizontal="left" vertical="center" wrapText="1"/>
    </xf>
    <xf numFmtId="0" fontId="2" fillId="0" borderId="0" xfId="0" applyFont="1" applyAlignment="1">
      <alignment horizontal="left" vertical="center" wrapText="1"/>
    </xf>
    <xf numFmtId="0" fontId="0" fillId="0" borderId="4" xfId="0" applyBorder="1" applyAlignment="1">
      <alignment horizontal="left" vertical="center" wrapText="1"/>
    </xf>
    <xf numFmtId="0" fontId="0" fillId="0" borderId="5" xfId="0" applyBorder="1"/>
    <xf numFmtId="0" fontId="2" fillId="0" borderId="5" xfId="0" applyFont="1"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1" fillId="0" borderId="2" xfId="0" applyFont="1" applyBorder="1" applyAlignment="1">
      <alignment horizontal="left" vertical="center" wrapText="1"/>
    </xf>
    <xf numFmtId="14" fontId="1" fillId="0" borderId="1" xfId="0" applyNumberFormat="1" applyFont="1" applyBorder="1" applyAlignment="1">
      <alignment horizontal="left" vertical="center" wrapText="1"/>
    </xf>
    <xf numFmtId="14" fontId="1" fillId="0" borderId="2" xfId="0" applyNumberFormat="1" applyFont="1" applyBorder="1" applyAlignment="1">
      <alignment horizontal="left" vertical="center" wrapText="1"/>
    </xf>
    <xf numFmtId="14" fontId="1" fillId="0" borderId="6" xfId="0" applyNumberFormat="1"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0" borderId="6" xfId="0" applyBorder="1" applyAlignment="1">
      <alignment horizontal="left" vertical="center" wrapText="1"/>
    </xf>
    <xf numFmtId="0" fontId="0" fillId="2" borderId="3" xfId="0" applyFill="1" applyBorder="1" applyAlignment="1">
      <alignment horizontal="left" vertical="center" wrapText="1"/>
    </xf>
    <xf numFmtId="0" fontId="0" fillId="0" borderId="8" xfId="0" applyBorder="1" applyAlignment="1">
      <alignment horizontal="left" vertical="center" wrapText="1"/>
    </xf>
    <xf numFmtId="0" fontId="0" fillId="2" borderId="5" xfId="0" applyFill="1" applyBorder="1" applyAlignment="1">
      <alignment horizontal="left" vertical="center" wrapText="1"/>
    </xf>
    <xf numFmtId="0" fontId="0" fillId="3" borderId="2" xfId="0" applyFill="1" applyBorder="1" applyAlignment="1">
      <alignment horizontal="left" vertical="center" wrapText="1"/>
    </xf>
    <xf numFmtId="0" fontId="0" fillId="3" borderId="0" xfId="0" applyFill="1" applyAlignment="1">
      <alignment horizontal="left" vertical="center" wrapText="1"/>
    </xf>
    <xf numFmtId="0" fontId="0" fillId="4" borderId="2" xfId="0" applyFill="1" applyBorder="1" applyAlignment="1">
      <alignment horizontal="left" vertical="center" wrapText="1"/>
    </xf>
    <xf numFmtId="0" fontId="0" fillId="4" borderId="6" xfId="0" applyFill="1" applyBorder="1" applyAlignment="1">
      <alignment horizontal="left" vertical="center" wrapText="1"/>
    </xf>
    <xf numFmtId="0" fontId="0" fillId="4" borderId="0" xfId="0" applyFill="1" applyAlignment="1">
      <alignment horizontal="left" vertical="center" wrapText="1"/>
    </xf>
    <xf numFmtId="0" fontId="0" fillId="0" borderId="10" xfId="0" applyBorder="1" applyAlignment="1">
      <alignment horizontal="left" vertical="center" wrapText="1"/>
    </xf>
    <xf numFmtId="0" fontId="2" fillId="0" borderId="10" xfId="0" applyFont="1" applyBorder="1" applyAlignment="1">
      <alignment horizontal="left" vertical="center" wrapText="1"/>
    </xf>
    <xf numFmtId="0" fontId="0" fillId="2" borderId="11" xfId="0" applyFill="1" applyBorder="1" applyAlignment="1">
      <alignment horizontal="left" vertical="center" wrapText="1"/>
    </xf>
    <xf numFmtId="0" fontId="0" fillId="0" borderId="9" xfId="0" applyBorder="1" applyAlignment="1">
      <alignment horizontal="left" vertical="center" wrapText="1"/>
    </xf>
    <xf numFmtId="0" fontId="0" fillId="0" borderId="11" xfId="0" applyBorder="1" applyAlignment="1">
      <alignment horizontal="left" vertical="center" wrapText="1"/>
    </xf>
    <xf numFmtId="0" fontId="0" fillId="3" borderId="10" xfId="0" applyFill="1" applyBorder="1" applyAlignment="1">
      <alignment horizontal="left" vertical="center" wrapText="1"/>
    </xf>
    <xf numFmtId="0" fontId="2" fillId="0" borderId="13" xfId="0" applyFont="1" applyBorder="1" applyAlignment="1">
      <alignment horizontal="left" vertical="center" wrapText="1"/>
    </xf>
    <xf numFmtId="0" fontId="0" fillId="0" borderId="14" xfId="0" applyBorder="1" applyAlignment="1">
      <alignment horizontal="left" vertical="center" wrapText="1"/>
    </xf>
    <xf numFmtId="0" fontId="0" fillId="3" borderId="13" xfId="0" applyFill="1" applyBorder="1" applyAlignment="1">
      <alignment horizontal="left" vertical="center" wrapText="1"/>
    </xf>
    <xf numFmtId="0" fontId="0" fillId="0" borderId="13" xfId="0" applyBorder="1" applyAlignment="1">
      <alignment horizontal="left" vertical="center" wrapText="1"/>
    </xf>
    <xf numFmtId="0" fontId="0" fillId="0" borderId="15" xfId="0" applyBorder="1" applyAlignment="1">
      <alignment horizontal="left" vertical="center" wrapText="1"/>
    </xf>
    <xf numFmtId="0" fontId="2" fillId="0" borderId="16" xfId="0" applyFont="1" applyBorder="1" applyAlignment="1">
      <alignment horizontal="left" vertical="center" wrapText="1"/>
    </xf>
    <xf numFmtId="0" fontId="0" fillId="0" borderId="17" xfId="0" applyBorder="1" applyAlignment="1">
      <alignment horizontal="left" vertical="center" wrapText="1"/>
    </xf>
    <xf numFmtId="0" fontId="0" fillId="0" borderId="16" xfId="0" applyBorder="1" applyAlignment="1">
      <alignment horizontal="left" vertical="center" wrapText="1"/>
    </xf>
    <xf numFmtId="0" fontId="0" fillId="3" borderId="16" xfId="0" applyFill="1" applyBorder="1" applyAlignment="1">
      <alignment horizontal="left" vertical="center" wrapText="1"/>
    </xf>
    <xf numFmtId="0" fontId="0" fillId="0" borderId="12" xfId="0" applyBorder="1" applyAlignment="1">
      <alignment horizontal="left" vertical="center" wrapText="1"/>
    </xf>
    <xf numFmtId="0" fontId="1" fillId="6" borderId="18" xfId="0" applyFont="1" applyFill="1" applyBorder="1" applyAlignment="1">
      <alignment horizontal="left" vertical="center" wrapText="1"/>
    </xf>
    <xf numFmtId="0" fontId="0" fillId="0" borderId="19" xfId="0" applyBorder="1" applyAlignment="1">
      <alignment horizontal="left" vertical="center" wrapText="1"/>
    </xf>
    <xf numFmtId="0" fontId="2" fillId="0" borderId="19" xfId="0" applyFont="1" applyBorder="1" applyAlignment="1">
      <alignment horizontal="left" vertical="center" wrapText="1"/>
    </xf>
    <xf numFmtId="0" fontId="0" fillId="0" borderId="18" xfId="0" applyBorder="1" applyAlignment="1">
      <alignment horizontal="left" vertical="center" wrapText="1"/>
    </xf>
    <xf numFmtId="0" fontId="0" fillId="6"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0" xfId="0" applyFill="1" applyBorder="1" applyAlignment="1">
      <alignment horizontal="left" vertical="center" wrapText="1"/>
    </xf>
    <xf numFmtId="0" fontId="0" fillId="0" borderId="18" xfId="0" applyBorder="1"/>
    <xf numFmtId="0" fontId="0" fillId="0" borderId="19" xfId="0" applyBorder="1"/>
    <xf numFmtId="0" fontId="1" fillId="0" borderId="19" xfId="0" applyFont="1" applyBorder="1" applyAlignment="1">
      <alignment horizontal="left" vertical="center" wrapText="1"/>
    </xf>
    <xf numFmtId="0" fontId="0" fillId="0" borderId="20" xfId="0" applyBorder="1" applyAlignment="1">
      <alignment horizontal="left" vertical="center" wrapText="1"/>
    </xf>
    <xf numFmtId="0" fontId="0" fillId="6" borderId="19" xfId="0" applyFill="1" applyBorder="1" applyAlignment="1">
      <alignment horizontal="left" vertical="center" wrapText="1"/>
    </xf>
    <xf numFmtId="17" fontId="2" fillId="0" borderId="10" xfId="0" quotePrefix="1" applyNumberFormat="1" applyFont="1" applyBorder="1" applyAlignment="1">
      <alignment horizontal="left" vertical="center" wrapText="1"/>
    </xf>
    <xf numFmtId="0" fontId="0" fillId="3" borderId="0" xfId="0" applyFill="1"/>
    <xf numFmtId="0" fontId="0" fillId="7" borderId="0" xfId="0" applyFill="1" applyAlignment="1">
      <alignment horizontal="left" vertical="center" wrapText="1"/>
    </xf>
    <xf numFmtId="0" fontId="0" fillId="0" borderId="21" xfId="0" applyBorder="1"/>
    <xf numFmtId="0" fontId="0" fillId="0" borderId="23" xfId="0" applyBorder="1" applyAlignment="1">
      <alignment horizontal="left" vertical="center" wrapText="1"/>
    </xf>
    <xf numFmtId="0" fontId="0" fillId="4" borderId="24" xfId="0" applyFill="1" applyBorder="1" applyAlignment="1">
      <alignment horizontal="left" vertical="center" wrapText="1"/>
    </xf>
    <xf numFmtId="0" fontId="0" fillId="0" borderId="24" xfId="0" applyBorder="1" applyAlignment="1">
      <alignment horizontal="left" vertical="center" wrapText="1"/>
    </xf>
    <xf numFmtId="0" fontId="0" fillId="3" borderId="24" xfId="0" applyFill="1"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4" borderId="27" xfId="0" applyFill="1" applyBorder="1" applyAlignment="1">
      <alignment horizontal="left" vertical="center" wrapText="1"/>
    </xf>
    <xf numFmtId="0" fontId="0" fillId="0" borderId="27" xfId="0" applyBorder="1" applyAlignment="1">
      <alignment horizontal="left" vertical="center" wrapText="1"/>
    </xf>
    <xf numFmtId="0" fontId="0" fillId="3" borderId="27" xfId="0" applyFill="1" applyBorder="1" applyAlignment="1">
      <alignment horizontal="left" vertical="center" wrapText="1"/>
    </xf>
    <xf numFmtId="0" fontId="0" fillId="0" borderId="28" xfId="0" applyBorder="1" applyAlignment="1">
      <alignment horizontal="left" vertical="center" wrapText="1"/>
    </xf>
    <xf numFmtId="0" fontId="1" fillId="0" borderId="23" xfId="0" applyFont="1" applyBorder="1" applyAlignment="1">
      <alignment horizontal="left"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2" xfId="0" applyBorder="1"/>
    <xf numFmtId="0" fontId="1" fillId="0" borderId="23" xfId="0" applyFont="1" applyBorder="1" applyAlignment="1">
      <alignment vertical="center" wrapText="1"/>
    </xf>
    <xf numFmtId="0" fontId="0" fillId="4" borderId="24" xfId="0" applyFill="1" applyBorder="1" applyAlignment="1">
      <alignment vertical="center" wrapText="1"/>
    </xf>
    <xf numFmtId="0" fontId="0" fillId="0" borderId="24" xfId="0" applyBorder="1" applyAlignment="1">
      <alignment vertical="center" wrapText="1"/>
    </xf>
    <xf numFmtId="0" fontId="0" fillId="3" borderId="24" xfId="0" applyFill="1" applyBorder="1" applyAlignment="1">
      <alignment vertical="center" wrapText="1"/>
    </xf>
    <xf numFmtId="0" fontId="0" fillId="0" borderId="25" xfId="0" applyBorder="1" applyAlignment="1">
      <alignment vertical="center" wrapText="1"/>
    </xf>
    <xf numFmtId="0" fontId="0" fillId="6" borderId="24" xfId="0" applyFill="1" applyBorder="1" applyAlignment="1">
      <alignment vertical="center" wrapText="1"/>
    </xf>
    <xf numFmtId="0" fontId="3" fillId="3" borderId="1" xfId="0" applyFont="1" applyFill="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1" fillId="2" borderId="1" xfId="0" applyFont="1" applyFill="1" applyBorder="1" applyAlignment="1">
      <alignment horizontal="left" vertical="center" wrapText="1"/>
    </xf>
    <xf numFmtId="0" fontId="3" fillId="4" borderId="1"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Border="1" applyAlignment="1">
      <alignment horizontal="left" vertical="center" wrapText="1"/>
    </xf>
    <xf numFmtId="0" fontId="3" fillId="3" borderId="2" xfId="0" applyFont="1" applyFill="1" applyBorder="1" applyAlignment="1">
      <alignment horizontal="left" vertical="center" wrapText="1"/>
    </xf>
    <xf numFmtId="0" fontId="3" fillId="4" borderId="2"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6" borderId="19" xfId="0" applyFont="1" applyFill="1" applyBorder="1" applyAlignment="1">
      <alignment horizontal="left" vertical="center" wrapText="1"/>
    </xf>
    <xf numFmtId="0" fontId="0" fillId="0" borderId="0" xfId="0" quotePrefix="1"/>
    <xf numFmtId="9" fontId="0" fillId="0" borderId="0" xfId="0" applyNumberFormat="1"/>
    <xf numFmtId="0" fontId="0" fillId="0" borderId="0" xfId="0" applyFill="1" applyBorder="1" applyAlignment="1">
      <alignment horizontal="left" vertical="center" wrapText="1"/>
    </xf>
    <xf numFmtId="16" fontId="0" fillId="0" borderId="0" xfId="0" quotePrefix="1" applyNumberFormat="1"/>
    <xf numFmtId="168" fontId="0" fillId="0" borderId="0" xfId="0" applyNumberFormat="1"/>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54EB0-46C4-42A9-8603-CECA903B0BE2}">
  <dimension ref="A1:C41"/>
  <sheetViews>
    <sheetView zoomScale="85" zoomScaleNormal="85" workbookViewId="0">
      <selection activeCell="C15" sqref="C15"/>
    </sheetView>
  </sheetViews>
  <sheetFormatPr defaultRowHeight="14.5" x14ac:dyDescent="0.35"/>
  <cols>
    <col min="1" max="1" width="20.90625" customWidth="1"/>
    <col min="2" max="3" width="61.1796875" customWidth="1"/>
    <col min="4" max="4" width="11.453125" customWidth="1"/>
  </cols>
  <sheetData>
    <row r="1" spans="1:3" x14ac:dyDescent="0.35">
      <c r="B1" t="s">
        <v>44</v>
      </c>
    </row>
    <row r="2" spans="1:3" x14ac:dyDescent="0.35">
      <c r="B2" t="s">
        <v>2</v>
      </c>
    </row>
    <row r="3" spans="1:3" x14ac:dyDescent="0.35">
      <c r="B3" t="s">
        <v>2</v>
      </c>
    </row>
    <row r="4" spans="1:3" x14ac:dyDescent="0.35">
      <c r="B4" t="s">
        <v>3</v>
      </c>
    </row>
    <row r="5" spans="1:3" x14ac:dyDescent="0.35">
      <c r="A5" s="1"/>
    </row>
    <row r="6" spans="1:3" ht="15" thickBot="1" x14ac:dyDescent="0.4"/>
    <row r="7" spans="1:3" ht="15" thickBot="1" x14ac:dyDescent="0.4">
      <c r="A7" s="55"/>
      <c r="B7" s="56" t="s">
        <v>38</v>
      </c>
      <c r="C7" s="56"/>
    </row>
    <row r="8" spans="1:3" ht="25" customHeight="1" x14ac:dyDescent="0.35">
      <c r="A8" s="3"/>
      <c r="B8" s="12" t="s">
        <v>4</v>
      </c>
      <c r="C8" s="12"/>
    </row>
    <row r="9" spans="1:3" ht="25" customHeight="1" thickBot="1" x14ac:dyDescent="0.4">
      <c r="A9" s="17" t="s">
        <v>119</v>
      </c>
      <c r="B9" s="17" t="s">
        <v>11</v>
      </c>
      <c r="C9" s="17" t="s">
        <v>117</v>
      </c>
    </row>
    <row r="10" spans="1:3" s="4" customFormat="1" ht="25" hidden="1" customHeight="1" thickBot="1" x14ac:dyDescent="0.4">
      <c r="A10" s="91"/>
      <c r="B10" s="3"/>
      <c r="C10" s="3"/>
    </row>
    <row r="11" spans="1:3" ht="30.5" customHeight="1" x14ac:dyDescent="0.35">
      <c r="A11" s="92" t="s">
        <v>100</v>
      </c>
      <c r="B11" s="6" t="s">
        <v>7</v>
      </c>
      <c r="C11" s="6" t="s">
        <v>118</v>
      </c>
    </row>
    <row r="12" spans="1:3" ht="34.5" customHeight="1" x14ac:dyDescent="0.35">
      <c r="A12" s="92" t="s">
        <v>100</v>
      </c>
      <c r="B12" s="32" t="s">
        <v>33</v>
      </c>
      <c r="C12" s="6" t="s">
        <v>118</v>
      </c>
    </row>
    <row r="13" spans="1:3" s="8" customFormat="1" ht="33.5" customHeight="1" thickBot="1" x14ac:dyDescent="0.4">
      <c r="A13" s="92" t="s">
        <v>100</v>
      </c>
      <c r="B13" s="9" t="s">
        <v>21</v>
      </c>
      <c r="C13" s="6" t="s">
        <v>118</v>
      </c>
    </row>
    <row r="14" spans="1:3" s="4" customFormat="1" ht="25" hidden="1" customHeight="1" thickBot="1" x14ac:dyDescent="0.4">
      <c r="A14" s="93"/>
      <c r="B14" s="3"/>
      <c r="C14" s="6" t="s">
        <v>118</v>
      </c>
    </row>
    <row r="15" spans="1:3" ht="47.5" customHeight="1" x14ac:dyDescent="0.35">
      <c r="A15" s="92" t="s">
        <v>100</v>
      </c>
      <c r="B15" s="32" t="s">
        <v>101</v>
      </c>
      <c r="C15" s="6" t="s">
        <v>118</v>
      </c>
    </row>
    <row r="16" spans="1:3" ht="25" customHeight="1" x14ac:dyDescent="0.35">
      <c r="A16" s="92" t="s">
        <v>99</v>
      </c>
      <c r="B16" s="37" t="s">
        <v>15</v>
      </c>
      <c r="C16" s="6" t="s">
        <v>118</v>
      </c>
    </row>
    <row r="17" spans="1:3" ht="25" customHeight="1" x14ac:dyDescent="0.35">
      <c r="A17" s="92" t="s">
        <v>99</v>
      </c>
      <c r="B17" s="6" t="s">
        <v>102</v>
      </c>
      <c r="C17" s="6" t="s">
        <v>118</v>
      </c>
    </row>
    <row r="18" spans="1:3" ht="43" customHeight="1" x14ac:dyDescent="0.35">
      <c r="A18" s="92" t="s">
        <v>103</v>
      </c>
      <c r="B18" s="6" t="s">
        <v>120</v>
      </c>
      <c r="C18" s="6" t="s">
        <v>117</v>
      </c>
    </row>
    <row r="19" spans="1:3" ht="25" customHeight="1" x14ac:dyDescent="0.35">
      <c r="A19" s="92" t="s">
        <v>103</v>
      </c>
      <c r="B19" s="6" t="s">
        <v>121</v>
      </c>
      <c r="C19" s="6" t="s">
        <v>117</v>
      </c>
    </row>
    <row r="20" spans="1:3" ht="25" customHeight="1" x14ac:dyDescent="0.35">
      <c r="A20" s="92" t="s">
        <v>103</v>
      </c>
      <c r="B20" s="6" t="s">
        <v>104</v>
      </c>
      <c r="C20" s="6" t="s">
        <v>117</v>
      </c>
    </row>
    <row r="21" spans="1:3" ht="25" customHeight="1" x14ac:dyDescent="0.35">
      <c r="A21" s="92"/>
      <c r="B21" s="6"/>
      <c r="C21" s="6"/>
    </row>
    <row r="22" spans="1:3" ht="25" customHeight="1" x14ac:dyDescent="0.35">
      <c r="A22" s="100" t="s">
        <v>123</v>
      </c>
    </row>
    <row r="23" spans="1:3" ht="41.5" customHeight="1" x14ac:dyDescent="0.35"/>
    <row r="24" spans="1:3" ht="32.5" customHeight="1" x14ac:dyDescent="0.35"/>
    <row r="25" spans="1:3" ht="28.5" customHeight="1" x14ac:dyDescent="0.35">
      <c r="A25" s="100" t="s">
        <v>122</v>
      </c>
    </row>
    <row r="26" spans="1:3" ht="31.5" customHeight="1" x14ac:dyDescent="0.35"/>
    <row r="27" spans="1:3" ht="25" customHeight="1" x14ac:dyDescent="0.35"/>
    <row r="28" spans="1:3" s="8" customFormat="1" ht="31" customHeight="1" thickBot="1" x14ac:dyDescent="0.4"/>
    <row r="29" spans="1:3" s="4" customFormat="1" ht="25" hidden="1" customHeight="1" thickBot="1" x14ac:dyDescent="0.4"/>
    <row r="30" spans="1:3" ht="30.5" customHeight="1" x14ac:dyDescent="0.35">
      <c r="A30" s="92"/>
      <c r="B30" s="6" t="s">
        <v>16</v>
      </c>
      <c r="C30" s="6">
        <v>30</v>
      </c>
    </row>
    <row r="31" spans="1:3" ht="30.5" customHeight="1" x14ac:dyDescent="0.35">
      <c r="A31" s="92"/>
      <c r="B31" s="32" t="s">
        <v>18</v>
      </c>
      <c r="C31" s="59" t="s">
        <v>50</v>
      </c>
    </row>
    <row r="32" spans="1:3" s="8" customFormat="1" ht="30.5" customHeight="1" thickBot="1" x14ac:dyDescent="0.4">
      <c r="A32" s="92"/>
      <c r="B32" s="42" t="s">
        <v>23</v>
      </c>
      <c r="C32" s="42">
        <v>20</v>
      </c>
    </row>
    <row r="33" spans="1:3" ht="30.5" customHeight="1" x14ac:dyDescent="0.35">
      <c r="A33" s="92"/>
      <c r="B33" s="6" t="s">
        <v>26</v>
      </c>
      <c r="C33" s="6">
        <v>10</v>
      </c>
    </row>
    <row r="34" spans="1:3" ht="31" x14ac:dyDescent="0.35">
      <c r="A34" s="92"/>
      <c r="B34" s="6" t="s">
        <v>25</v>
      </c>
      <c r="C34" s="6">
        <v>90</v>
      </c>
    </row>
    <row r="35" spans="1:3" ht="15.5" x14ac:dyDescent="0.35">
      <c r="A35" s="92"/>
      <c r="B35" s="6" t="s">
        <v>22</v>
      </c>
      <c r="C35" s="6">
        <v>30</v>
      </c>
    </row>
    <row r="36" spans="1:3" ht="16" thickBot="1" x14ac:dyDescent="0.4">
      <c r="A36" s="18"/>
      <c r="B36" s="9" t="s">
        <v>24</v>
      </c>
      <c r="C36" s="9" t="s">
        <v>48</v>
      </c>
    </row>
    <row r="37" spans="1:3" ht="15.5" x14ac:dyDescent="0.35">
      <c r="A37" s="94"/>
      <c r="B37" s="3"/>
      <c r="C37" s="3"/>
    </row>
    <row r="38" spans="1:3" ht="31" x14ac:dyDescent="0.35">
      <c r="A38" s="95"/>
      <c r="B38" s="6" t="s">
        <v>27</v>
      </c>
      <c r="C38" s="6">
        <v>20</v>
      </c>
    </row>
    <row r="39" spans="1:3" ht="31" x14ac:dyDescent="0.35">
      <c r="A39" s="95"/>
      <c r="B39" s="6" t="s">
        <v>79</v>
      </c>
      <c r="C39" s="6" t="s">
        <v>80</v>
      </c>
    </row>
    <row r="40" spans="1:3" ht="31.5" thickBot="1" x14ac:dyDescent="0.4">
      <c r="A40" s="96"/>
      <c r="B40" s="9" t="s">
        <v>28</v>
      </c>
      <c r="C40" s="9">
        <v>20</v>
      </c>
    </row>
    <row r="41" spans="1:3" ht="16" thickBot="1" x14ac:dyDescent="0.4">
      <c r="A41" s="97"/>
      <c r="B41" s="49"/>
      <c r="C41" s="49">
        <v>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390C-8272-4D53-AC07-23707C869875}">
  <dimension ref="B5:W31"/>
  <sheetViews>
    <sheetView tabSelected="1" zoomScale="85" zoomScaleNormal="85" workbookViewId="0">
      <selection activeCell="C32" sqref="C32"/>
    </sheetView>
  </sheetViews>
  <sheetFormatPr defaultRowHeight="14.5" x14ac:dyDescent="0.35"/>
  <cols>
    <col min="3" max="3" width="37.90625" customWidth="1"/>
    <col min="4" max="4" width="15.26953125" customWidth="1"/>
    <col min="5" max="5" width="18" customWidth="1"/>
    <col min="8" max="8" width="31.26953125" customWidth="1"/>
  </cols>
  <sheetData>
    <row r="5" spans="3:19" x14ac:dyDescent="0.35">
      <c r="C5" t="s">
        <v>105</v>
      </c>
      <c r="D5" t="s">
        <v>112</v>
      </c>
      <c r="F5" t="s">
        <v>113</v>
      </c>
      <c r="H5" t="s">
        <v>127</v>
      </c>
      <c r="I5" t="s">
        <v>132</v>
      </c>
      <c r="L5" t="s">
        <v>131</v>
      </c>
      <c r="P5" t="s">
        <v>155</v>
      </c>
    </row>
    <row r="6" spans="3:19" x14ac:dyDescent="0.35">
      <c r="C6" t="s">
        <v>106</v>
      </c>
      <c r="D6">
        <v>416</v>
      </c>
      <c r="I6" t="s">
        <v>133</v>
      </c>
      <c r="J6" t="s">
        <v>151</v>
      </c>
      <c r="K6" t="s">
        <v>153</v>
      </c>
      <c r="L6" t="s">
        <v>129</v>
      </c>
      <c r="M6" t="s">
        <v>130</v>
      </c>
      <c r="N6" t="s">
        <v>134</v>
      </c>
      <c r="O6" t="s">
        <v>109</v>
      </c>
      <c r="P6" t="s">
        <v>142</v>
      </c>
      <c r="Q6" t="s">
        <v>144</v>
      </c>
      <c r="R6" t="s">
        <v>145</v>
      </c>
      <c r="S6" t="s">
        <v>146</v>
      </c>
    </row>
    <row r="7" spans="3:19" ht="13.5" customHeight="1" x14ac:dyDescent="0.35">
      <c r="C7" t="s">
        <v>107</v>
      </c>
      <c r="D7">
        <f>D6/50</f>
        <v>8.32</v>
      </c>
      <c r="E7" s="98" t="s">
        <v>108</v>
      </c>
      <c r="H7" t="s">
        <v>128</v>
      </c>
      <c r="I7">
        <v>620</v>
      </c>
      <c r="J7" t="s">
        <v>149</v>
      </c>
      <c r="K7" t="s">
        <v>152</v>
      </c>
      <c r="L7" s="99">
        <v>0.02</v>
      </c>
      <c r="M7">
        <f>FLOOR(I7/50, 1)</f>
        <v>12</v>
      </c>
      <c r="N7">
        <v>2</v>
      </c>
      <c r="O7">
        <v>10</v>
      </c>
      <c r="P7" t="s">
        <v>116</v>
      </c>
      <c r="Q7" s="99" t="s">
        <v>139</v>
      </c>
      <c r="R7" s="99" t="s">
        <v>139</v>
      </c>
      <c r="S7" s="99" t="s">
        <v>139</v>
      </c>
    </row>
    <row r="8" spans="3:19" x14ac:dyDescent="0.35">
      <c r="C8" t="s">
        <v>110</v>
      </c>
      <c r="D8" s="99">
        <v>0.1</v>
      </c>
      <c r="F8" t="s">
        <v>111</v>
      </c>
      <c r="H8" t="s">
        <v>135</v>
      </c>
      <c r="I8">
        <v>620</v>
      </c>
      <c r="J8" t="s">
        <v>149</v>
      </c>
      <c r="K8" t="s">
        <v>152</v>
      </c>
      <c r="L8" s="99">
        <v>0.1</v>
      </c>
      <c r="M8">
        <f t="shared" ref="M8" si="0">FLOOR(I8/50, 1)</f>
        <v>12</v>
      </c>
      <c r="N8">
        <v>2</v>
      </c>
      <c r="O8">
        <v>10</v>
      </c>
      <c r="P8" t="s">
        <v>116</v>
      </c>
      <c r="Q8" s="99" t="s">
        <v>139</v>
      </c>
      <c r="R8" s="99" t="s">
        <v>139</v>
      </c>
      <c r="S8" s="99" t="s">
        <v>139</v>
      </c>
    </row>
    <row r="9" spans="3:19" x14ac:dyDescent="0.35">
      <c r="C9" t="s">
        <v>114</v>
      </c>
      <c r="D9">
        <f>D6/50</f>
        <v>8.32</v>
      </c>
      <c r="H9" t="s">
        <v>138</v>
      </c>
      <c r="I9">
        <v>620</v>
      </c>
      <c r="J9" t="s">
        <v>149</v>
      </c>
      <c r="K9" t="s">
        <v>152</v>
      </c>
      <c r="L9" s="99">
        <v>0.02</v>
      </c>
      <c r="M9">
        <f>FLOOR(I9/50, 1)</f>
        <v>12</v>
      </c>
      <c r="N9">
        <v>5</v>
      </c>
      <c r="O9">
        <v>10</v>
      </c>
      <c r="P9" t="s">
        <v>116</v>
      </c>
      <c r="Q9" s="99" t="s">
        <v>139</v>
      </c>
      <c r="R9" s="99" t="s">
        <v>139</v>
      </c>
      <c r="S9" s="99" t="s">
        <v>139</v>
      </c>
    </row>
    <row r="10" spans="3:19" x14ac:dyDescent="0.35">
      <c r="C10" t="s">
        <v>115</v>
      </c>
      <c r="D10" t="s">
        <v>116</v>
      </c>
      <c r="H10" t="s">
        <v>136</v>
      </c>
      <c r="I10">
        <v>620</v>
      </c>
      <c r="J10" t="s">
        <v>149</v>
      </c>
      <c r="K10" t="s">
        <v>152</v>
      </c>
      <c r="L10" s="99">
        <v>0.02</v>
      </c>
      <c r="M10">
        <f>FLOOR(I10/50, 1)</f>
        <v>12</v>
      </c>
      <c r="N10">
        <v>2</v>
      </c>
      <c r="O10">
        <v>5</v>
      </c>
      <c r="P10" t="s">
        <v>116</v>
      </c>
      <c r="Q10" s="99" t="s">
        <v>139</v>
      </c>
      <c r="R10" s="99" t="s">
        <v>139</v>
      </c>
      <c r="S10" s="99" t="s">
        <v>139</v>
      </c>
    </row>
    <row r="11" spans="3:19" x14ac:dyDescent="0.35">
      <c r="H11" t="s">
        <v>137</v>
      </c>
      <c r="I11">
        <v>620</v>
      </c>
      <c r="J11" t="s">
        <v>149</v>
      </c>
      <c r="K11" t="s">
        <v>152</v>
      </c>
      <c r="L11" s="99">
        <v>0.02</v>
      </c>
      <c r="M11">
        <f>FLOOR(I11/50, 1)</f>
        <v>12</v>
      </c>
      <c r="N11">
        <v>2</v>
      </c>
      <c r="O11">
        <v>20</v>
      </c>
      <c r="P11" t="s">
        <v>116</v>
      </c>
      <c r="Q11" s="99" t="s">
        <v>139</v>
      </c>
      <c r="R11" s="99" t="s">
        <v>139</v>
      </c>
      <c r="S11" s="99" t="s">
        <v>139</v>
      </c>
    </row>
    <row r="12" spans="3:19" x14ac:dyDescent="0.35">
      <c r="H12" t="s">
        <v>141</v>
      </c>
      <c r="I12">
        <v>620</v>
      </c>
      <c r="J12" t="s">
        <v>149</v>
      </c>
      <c r="K12" t="s">
        <v>152</v>
      </c>
      <c r="L12" s="99">
        <v>0.02</v>
      </c>
      <c r="M12">
        <f>FLOOR(I12/50, 1)</f>
        <v>12</v>
      </c>
      <c r="N12">
        <v>2</v>
      </c>
      <c r="O12">
        <v>10</v>
      </c>
      <c r="P12" t="s">
        <v>143</v>
      </c>
      <c r="Q12" s="99">
        <v>0.01</v>
      </c>
      <c r="R12">
        <v>4</v>
      </c>
      <c r="S12">
        <v>1</v>
      </c>
    </row>
    <row r="13" spans="3:19" x14ac:dyDescent="0.35">
      <c r="H13" t="s">
        <v>140</v>
      </c>
      <c r="I13">
        <v>620</v>
      </c>
      <c r="J13" t="s">
        <v>149</v>
      </c>
      <c r="K13" t="s">
        <v>152</v>
      </c>
      <c r="L13" s="99">
        <v>0.02</v>
      </c>
      <c r="M13">
        <f>FLOOR(I13/50, 1)</f>
        <v>12</v>
      </c>
      <c r="N13">
        <v>2</v>
      </c>
      <c r="O13">
        <v>10</v>
      </c>
      <c r="P13" t="s">
        <v>143</v>
      </c>
      <c r="Q13" s="99">
        <v>0.01</v>
      </c>
      <c r="R13">
        <v>7</v>
      </c>
      <c r="S13">
        <v>1</v>
      </c>
    </row>
    <row r="14" spans="3:19" x14ac:dyDescent="0.35">
      <c r="H14" t="s">
        <v>190</v>
      </c>
      <c r="I14">
        <v>620</v>
      </c>
      <c r="J14" t="s">
        <v>149</v>
      </c>
      <c r="K14" t="s">
        <v>152</v>
      </c>
      <c r="L14" s="99">
        <v>0.02</v>
      </c>
      <c r="M14">
        <f>FLOOR(I14/50, 1)</f>
        <v>12</v>
      </c>
      <c r="N14">
        <v>2</v>
      </c>
      <c r="O14">
        <v>10</v>
      </c>
      <c r="P14" t="s">
        <v>156</v>
      </c>
      <c r="Q14" s="102">
        <v>5.0000000000000001E-3</v>
      </c>
      <c r="R14">
        <v>12</v>
      </c>
      <c r="S14">
        <v>5</v>
      </c>
    </row>
    <row r="16" spans="3:19" x14ac:dyDescent="0.35">
      <c r="P16" t="s">
        <v>155</v>
      </c>
    </row>
    <row r="17" spans="2:23" x14ac:dyDescent="0.35">
      <c r="C17" t="s">
        <v>124</v>
      </c>
      <c r="H17" t="s">
        <v>147</v>
      </c>
      <c r="I17" t="s">
        <v>133</v>
      </c>
      <c r="J17" t="s">
        <v>148</v>
      </c>
      <c r="K17" t="s">
        <v>153</v>
      </c>
      <c r="L17" t="s">
        <v>129</v>
      </c>
      <c r="M17" t="s">
        <v>130</v>
      </c>
      <c r="N17" t="s">
        <v>134</v>
      </c>
      <c r="O17" t="s">
        <v>150</v>
      </c>
      <c r="P17" t="s">
        <v>142</v>
      </c>
      <c r="Q17" t="s">
        <v>144</v>
      </c>
      <c r="R17" t="s">
        <v>145</v>
      </c>
      <c r="S17" t="s">
        <v>146</v>
      </c>
    </row>
    <row r="18" spans="2:23" x14ac:dyDescent="0.35">
      <c r="C18" t="s">
        <v>125</v>
      </c>
      <c r="H18" t="s">
        <v>128</v>
      </c>
      <c r="I18">
        <v>620</v>
      </c>
      <c r="J18" t="s">
        <v>149</v>
      </c>
      <c r="K18" t="s">
        <v>152</v>
      </c>
      <c r="L18" t="s">
        <v>154</v>
      </c>
      <c r="M18">
        <v>12</v>
      </c>
      <c r="N18">
        <v>2</v>
      </c>
      <c r="O18" s="101" t="s">
        <v>157</v>
      </c>
      <c r="P18" t="s">
        <v>116</v>
      </c>
      <c r="Q18" s="99" t="s">
        <v>139</v>
      </c>
      <c r="R18" s="99" t="s">
        <v>139</v>
      </c>
      <c r="S18" s="99" t="s">
        <v>139</v>
      </c>
    </row>
    <row r="19" spans="2:23" x14ac:dyDescent="0.35">
      <c r="C19" t="s">
        <v>126</v>
      </c>
      <c r="H19" t="s">
        <v>138</v>
      </c>
      <c r="I19">
        <v>620</v>
      </c>
      <c r="J19" t="s">
        <v>149</v>
      </c>
      <c r="K19" t="s">
        <v>152</v>
      </c>
      <c r="L19" t="s">
        <v>154</v>
      </c>
      <c r="M19">
        <f>FLOOR(I19/50, 1)</f>
        <v>12</v>
      </c>
      <c r="N19">
        <v>4</v>
      </c>
      <c r="O19" s="101" t="s">
        <v>157</v>
      </c>
      <c r="P19" t="s">
        <v>116</v>
      </c>
      <c r="Q19" s="99" t="s">
        <v>139</v>
      </c>
      <c r="R19" s="99" t="s">
        <v>139</v>
      </c>
      <c r="S19" s="99" t="s">
        <v>139</v>
      </c>
    </row>
    <row r="20" spans="2:23" x14ac:dyDescent="0.35">
      <c r="H20" t="s">
        <v>141</v>
      </c>
      <c r="I20">
        <v>620</v>
      </c>
      <c r="J20" t="s">
        <v>149</v>
      </c>
      <c r="K20" t="s">
        <v>152</v>
      </c>
      <c r="L20" t="s">
        <v>154</v>
      </c>
      <c r="M20">
        <v>12</v>
      </c>
      <c r="N20">
        <v>2</v>
      </c>
      <c r="O20" s="101" t="s">
        <v>157</v>
      </c>
      <c r="P20" t="s">
        <v>143</v>
      </c>
      <c r="Q20" s="99" t="s">
        <v>189</v>
      </c>
      <c r="R20">
        <v>5</v>
      </c>
      <c r="S20">
        <v>3</v>
      </c>
      <c r="T20" t="s">
        <v>156</v>
      </c>
      <c r="U20" s="102">
        <v>5.0000000000000001E-3</v>
      </c>
      <c r="V20">
        <v>12</v>
      </c>
      <c r="W20">
        <v>5</v>
      </c>
    </row>
    <row r="21" spans="2:23" x14ac:dyDescent="0.35">
      <c r="O21" s="101"/>
      <c r="Q21" s="99"/>
    </row>
    <row r="22" spans="2:23" x14ac:dyDescent="0.35">
      <c r="O22" s="101"/>
      <c r="Q22" s="102"/>
    </row>
    <row r="25" spans="2:23" x14ac:dyDescent="0.35">
      <c r="C25" t="s">
        <v>191</v>
      </c>
      <c r="I25" t="s">
        <v>158</v>
      </c>
    </row>
    <row r="26" spans="2:23" x14ac:dyDescent="0.35">
      <c r="C26" t="s">
        <v>192</v>
      </c>
    </row>
    <row r="27" spans="2:23" x14ac:dyDescent="0.35">
      <c r="B27">
        <v>1</v>
      </c>
      <c r="C27" t="s">
        <v>193</v>
      </c>
    </row>
    <row r="28" spans="2:23" x14ac:dyDescent="0.35">
      <c r="C28" t="s">
        <v>195</v>
      </c>
    </row>
    <row r="29" spans="2:23" x14ac:dyDescent="0.35">
      <c r="C29" t="s">
        <v>196</v>
      </c>
    </row>
    <row r="30" spans="2:23" x14ac:dyDescent="0.35">
      <c r="B30">
        <v>2</v>
      </c>
      <c r="C30" t="s">
        <v>194</v>
      </c>
    </row>
    <row r="31" spans="2:23" x14ac:dyDescent="0.35">
      <c r="C31" t="s">
        <v>197</v>
      </c>
    </row>
  </sheetData>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D3531-9ED2-40E7-8A5D-BDDA6ECB5FAB}">
  <dimension ref="A3:C39"/>
  <sheetViews>
    <sheetView topLeftCell="A7" workbookViewId="0">
      <selection activeCell="D22" sqref="D22"/>
    </sheetView>
  </sheetViews>
  <sheetFormatPr defaultRowHeight="14.5" x14ac:dyDescent="0.35"/>
  <sheetData>
    <row r="3" spans="1:2" x14ac:dyDescent="0.35">
      <c r="A3" t="s">
        <v>159</v>
      </c>
    </row>
    <row r="4" spans="1:2" x14ac:dyDescent="0.35">
      <c r="A4" t="s">
        <v>160</v>
      </c>
      <c r="B4" t="s">
        <v>161</v>
      </c>
    </row>
    <row r="5" spans="1:2" x14ac:dyDescent="0.35">
      <c r="A5" t="s">
        <v>162</v>
      </c>
      <c r="B5" t="s">
        <v>163</v>
      </c>
    </row>
    <row r="6" spans="1:2" x14ac:dyDescent="0.35">
      <c r="A6" t="s">
        <v>164</v>
      </c>
      <c r="B6" t="s">
        <v>165</v>
      </c>
    </row>
    <row r="7" spans="1:2" x14ac:dyDescent="0.35">
      <c r="A7" t="s">
        <v>166</v>
      </c>
      <c r="B7" t="s">
        <v>167</v>
      </c>
    </row>
    <row r="11" spans="1:2" x14ac:dyDescent="0.35">
      <c r="A11" t="s">
        <v>168</v>
      </c>
    </row>
    <row r="12" spans="1:2" x14ac:dyDescent="0.35">
      <c r="A12" t="s">
        <v>169</v>
      </c>
    </row>
    <row r="13" spans="1:2" x14ac:dyDescent="0.35">
      <c r="A13" t="s">
        <v>170</v>
      </c>
    </row>
    <row r="14" spans="1:2" x14ac:dyDescent="0.35">
      <c r="B14" t="s">
        <v>171</v>
      </c>
    </row>
    <row r="15" spans="1:2" x14ac:dyDescent="0.35">
      <c r="A15" t="s">
        <v>172</v>
      </c>
    </row>
    <row r="16" spans="1:2" x14ac:dyDescent="0.35">
      <c r="B16" t="s">
        <v>173</v>
      </c>
    </row>
    <row r="17" spans="1:3" x14ac:dyDescent="0.35">
      <c r="B17" t="s">
        <v>174</v>
      </c>
    </row>
    <row r="18" spans="1:3" x14ac:dyDescent="0.35">
      <c r="C18" t="s">
        <v>176</v>
      </c>
    </row>
    <row r="19" spans="1:3" x14ac:dyDescent="0.35">
      <c r="C19" s="103" t="s">
        <v>175</v>
      </c>
    </row>
    <row r="20" spans="1:3" x14ac:dyDescent="0.35">
      <c r="C20" t="s">
        <v>177</v>
      </c>
    </row>
    <row r="21" spans="1:3" x14ac:dyDescent="0.35">
      <c r="B21" t="s">
        <v>187</v>
      </c>
    </row>
    <row r="23" spans="1:3" x14ac:dyDescent="0.35">
      <c r="A23" t="s">
        <v>178</v>
      </c>
    </row>
    <row r="24" spans="1:3" x14ac:dyDescent="0.35">
      <c r="B24" t="s">
        <v>179</v>
      </c>
    </row>
    <row r="27" spans="1:3" x14ac:dyDescent="0.35">
      <c r="A27" t="s">
        <v>180</v>
      </c>
      <c r="B27" t="s">
        <v>186</v>
      </c>
    </row>
    <row r="28" spans="1:3" x14ac:dyDescent="0.35">
      <c r="B28" t="s">
        <v>185</v>
      </c>
    </row>
    <row r="31" spans="1:3" x14ac:dyDescent="0.35">
      <c r="A31" t="s">
        <v>181</v>
      </c>
      <c r="B31" t="s">
        <v>182</v>
      </c>
    </row>
    <row r="32" spans="1:3" x14ac:dyDescent="0.35">
      <c r="B32" t="s">
        <v>183</v>
      </c>
    </row>
    <row r="33" spans="1:2" x14ac:dyDescent="0.35">
      <c r="B33" t="s">
        <v>184</v>
      </c>
    </row>
    <row r="39" spans="1:2" x14ac:dyDescent="0.35">
      <c r="A39" t="s">
        <v>188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zoomScale="70" zoomScaleNormal="70" workbookViewId="0">
      <selection activeCell="B15" sqref="B15:D19"/>
    </sheetView>
  </sheetViews>
  <sheetFormatPr defaultRowHeight="14.5" x14ac:dyDescent="0.35"/>
  <cols>
    <col min="1" max="1" width="20.90625" customWidth="1"/>
    <col min="2" max="2" width="32.81640625" customWidth="1"/>
    <col min="3" max="4" width="61.1796875" customWidth="1"/>
    <col min="5" max="8" width="14.81640625" customWidth="1"/>
    <col min="9" max="9" width="17.453125" customWidth="1"/>
    <col min="10" max="15" width="14.81640625" customWidth="1"/>
    <col min="16" max="16" width="11.453125" customWidth="1"/>
  </cols>
  <sheetData>
    <row r="1" spans="1:15" x14ac:dyDescent="0.35">
      <c r="A1" t="s">
        <v>0</v>
      </c>
      <c r="B1" t="s">
        <v>43</v>
      </c>
      <c r="C1" t="s">
        <v>44</v>
      </c>
    </row>
    <row r="2" spans="1:15" x14ac:dyDescent="0.35">
      <c r="A2" t="s">
        <v>41</v>
      </c>
      <c r="B2" t="s">
        <v>1</v>
      </c>
      <c r="C2" t="s">
        <v>2</v>
      </c>
    </row>
    <row r="3" spans="1:15" x14ac:dyDescent="0.35">
      <c r="A3" t="s">
        <v>42</v>
      </c>
      <c r="B3" t="s">
        <v>1</v>
      </c>
      <c r="C3" t="s">
        <v>2</v>
      </c>
    </row>
    <row r="4" spans="1:15" x14ac:dyDescent="0.35">
      <c r="C4" t="s">
        <v>3</v>
      </c>
    </row>
    <row r="5" spans="1:15" x14ac:dyDescent="0.35">
      <c r="A5" s="1" t="s">
        <v>45</v>
      </c>
    </row>
    <row r="6" spans="1:15" ht="15" thickBot="1" x14ac:dyDescent="0.4"/>
    <row r="7" spans="1:15" ht="102" thickBot="1" x14ac:dyDescent="0.4">
      <c r="A7" s="54"/>
      <c r="B7" s="55"/>
      <c r="C7" s="56" t="s">
        <v>38</v>
      </c>
      <c r="D7" s="56"/>
      <c r="E7" s="50" t="s">
        <v>30</v>
      </c>
      <c r="F7" s="55"/>
      <c r="G7" s="48" t="s">
        <v>29</v>
      </c>
      <c r="H7" s="55"/>
      <c r="I7" s="48" t="s">
        <v>39</v>
      </c>
      <c r="J7" s="55"/>
      <c r="K7" s="55"/>
      <c r="L7" s="55"/>
      <c r="M7" s="55"/>
      <c r="N7" s="48" t="s">
        <v>77</v>
      </c>
      <c r="O7" s="57" t="s">
        <v>40</v>
      </c>
    </row>
    <row r="8" spans="1:15" ht="25" customHeight="1" x14ac:dyDescent="0.35">
      <c r="A8" s="11"/>
      <c r="B8" s="3"/>
      <c r="C8" s="12" t="s">
        <v>4</v>
      </c>
      <c r="D8" s="12"/>
      <c r="E8" s="13">
        <v>44738</v>
      </c>
      <c r="F8" s="14">
        <f>E8+21</f>
        <v>44759</v>
      </c>
      <c r="G8" s="14">
        <f t="shared" ref="G8:I8" si="0">F8+21</f>
        <v>44780</v>
      </c>
      <c r="H8" s="14">
        <f t="shared" si="0"/>
        <v>44801</v>
      </c>
      <c r="I8" s="14">
        <f t="shared" si="0"/>
        <v>44822</v>
      </c>
      <c r="J8" s="14" t="s">
        <v>8</v>
      </c>
      <c r="K8" s="14">
        <v>45103</v>
      </c>
      <c r="L8" s="14">
        <f>K8+21</f>
        <v>45124</v>
      </c>
      <c r="M8" s="14">
        <f t="shared" ref="M8:O8" si="1">L8+21</f>
        <v>45145</v>
      </c>
      <c r="N8" s="14">
        <f t="shared" si="1"/>
        <v>45166</v>
      </c>
      <c r="O8" s="15">
        <f t="shared" si="1"/>
        <v>45187</v>
      </c>
    </row>
    <row r="9" spans="1:15" ht="25" customHeight="1" thickBot="1" x14ac:dyDescent="0.4">
      <c r="A9" s="16" t="s">
        <v>5</v>
      </c>
      <c r="B9" s="17" t="s">
        <v>10</v>
      </c>
      <c r="C9" s="17" t="s">
        <v>11</v>
      </c>
      <c r="D9" s="17" t="s">
        <v>47</v>
      </c>
      <c r="E9" s="7">
        <v>1</v>
      </c>
      <c r="F9" s="18">
        <v>2</v>
      </c>
      <c r="G9" s="18">
        <v>3</v>
      </c>
      <c r="H9" s="18">
        <v>4</v>
      </c>
      <c r="I9" s="18">
        <v>5</v>
      </c>
      <c r="J9" s="18"/>
      <c r="K9" s="18">
        <v>6</v>
      </c>
      <c r="L9" s="18">
        <v>7</v>
      </c>
      <c r="M9" s="18">
        <v>8</v>
      </c>
      <c r="N9" s="18">
        <v>9</v>
      </c>
      <c r="O9" s="19">
        <v>10</v>
      </c>
    </row>
    <row r="10" spans="1:15" s="4" customFormat="1" ht="25" hidden="1" customHeight="1" x14ac:dyDescent="0.35">
      <c r="A10" s="87" t="s">
        <v>6</v>
      </c>
      <c r="B10" s="3"/>
      <c r="C10" s="3"/>
      <c r="D10" s="3"/>
      <c r="E10" s="20"/>
      <c r="F10" s="21"/>
      <c r="G10" s="21"/>
      <c r="H10" s="3"/>
      <c r="I10" s="3"/>
      <c r="J10" s="3"/>
      <c r="K10" s="3"/>
      <c r="L10" s="3"/>
      <c r="M10" s="3"/>
      <c r="N10" s="3"/>
      <c r="O10" s="22"/>
    </row>
    <row r="11" spans="1:15" ht="30.5" customHeight="1" x14ac:dyDescent="0.35">
      <c r="A11" s="85"/>
      <c r="B11" s="10" t="s">
        <v>19</v>
      </c>
      <c r="C11" s="6" t="s">
        <v>7</v>
      </c>
      <c r="D11" s="6">
        <v>30</v>
      </c>
      <c r="E11" s="23" t="s">
        <v>86</v>
      </c>
      <c r="F11" s="10"/>
      <c r="G11" s="10"/>
      <c r="H11" s="10"/>
      <c r="I11" s="10"/>
      <c r="J11" s="10"/>
      <c r="K11" s="10"/>
      <c r="L11" s="10"/>
      <c r="M11" s="10"/>
      <c r="N11" s="10"/>
      <c r="O11" s="24"/>
    </row>
    <row r="12" spans="1:15" ht="34.5" customHeight="1" x14ac:dyDescent="0.35">
      <c r="A12" s="85"/>
      <c r="B12" s="31"/>
      <c r="C12" s="32" t="s">
        <v>33</v>
      </c>
      <c r="D12" s="32">
        <v>30</v>
      </c>
      <c r="E12" s="33" t="s">
        <v>86</v>
      </c>
      <c r="F12" s="31"/>
      <c r="G12" s="31"/>
      <c r="H12" s="31"/>
      <c r="I12" s="31"/>
      <c r="J12" s="31"/>
      <c r="K12" s="31"/>
      <c r="L12" s="31"/>
      <c r="M12" s="31"/>
      <c r="N12" s="31"/>
      <c r="O12" s="34"/>
    </row>
    <row r="13" spans="1:15" s="8" customFormat="1" ht="33.5" customHeight="1" thickBot="1" x14ac:dyDescent="0.4">
      <c r="A13" s="86"/>
      <c r="B13" s="18" t="s">
        <v>20</v>
      </c>
      <c r="C13" s="9" t="s">
        <v>21</v>
      </c>
      <c r="D13" s="9">
        <v>20</v>
      </c>
      <c r="E13" s="7"/>
      <c r="F13" s="25" t="s">
        <v>86</v>
      </c>
      <c r="H13" s="18"/>
      <c r="I13" s="18"/>
      <c r="J13" s="18"/>
      <c r="K13" s="18"/>
      <c r="L13" s="18"/>
      <c r="M13" s="18"/>
      <c r="N13" s="18"/>
      <c r="O13" s="19"/>
    </row>
    <row r="14" spans="1:15" s="4" customFormat="1" ht="25" hidden="1" customHeight="1" x14ac:dyDescent="0.35">
      <c r="A14" s="84" t="s">
        <v>9</v>
      </c>
      <c r="B14" s="3"/>
      <c r="C14" s="3"/>
      <c r="D14" s="3"/>
      <c r="E14" s="11"/>
      <c r="F14" s="26"/>
      <c r="G14" s="26"/>
      <c r="H14" s="26"/>
      <c r="I14" s="26"/>
      <c r="J14" s="26"/>
      <c r="K14" s="26"/>
      <c r="L14" s="26"/>
      <c r="M14" s="26"/>
      <c r="N14" s="3"/>
      <c r="O14" s="22"/>
    </row>
    <row r="15" spans="1:15" ht="47.5" customHeight="1" x14ac:dyDescent="0.35">
      <c r="A15" s="85"/>
      <c r="B15" s="32" t="s">
        <v>34</v>
      </c>
      <c r="C15" s="32" t="s">
        <v>35</v>
      </c>
      <c r="D15" s="32">
        <v>10</v>
      </c>
      <c r="E15" s="35"/>
      <c r="F15" s="36" t="s">
        <v>86</v>
      </c>
      <c r="G15" s="31"/>
      <c r="H15" s="31"/>
      <c r="I15" s="31"/>
      <c r="J15" s="31"/>
      <c r="K15" s="31"/>
      <c r="L15" s="31"/>
      <c r="M15" s="31"/>
      <c r="N15" s="31"/>
      <c r="O15" s="34"/>
    </row>
    <row r="16" spans="1:15" ht="25" customHeight="1" x14ac:dyDescent="0.35">
      <c r="A16" s="85"/>
      <c r="B16" s="37" t="s">
        <v>12</v>
      </c>
      <c r="C16" s="37" t="s">
        <v>15</v>
      </c>
      <c r="D16" s="37">
        <v>30</v>
      </c>
      <c r="E16" s="38"/>
      <c r="F16" s="39" t="s">
        <v>86</v>
      </c>
      <c r="G16" s="40"/>
      <c r="H16" s="40"/>
      <c r="I16" s="40"/>
      <c r="J16" s="40"/>
      <c r="K16" s="40"/>
      <c r="L16" s="40"/>
      <c r="M16" s="40"/>
      <c r="N16" s="40"/>
      <c r="O16" s="41"/>
    </row>
    <row r="17" spans="1:15" ht="25" customHeight="1" x14ac:dyDescent="0.35">
      <c r="A17" s="85"/>
      <c r="B17" s="10"/>
      <c r="C17" s="6" t="s">
        <v>17</v>
      </c>
      <c r="D17" s="6">
        <v>120</v>
      </c>
      <c r="E17" s="5"/>
      <c r="F17" s="10"/>
      <c r="G17" s="27" t="s">
        <v>86</v>
      </c>
      <c r="H17" s="27" t="s">
        <v>86</v>
      </c>
      <c r="I17" s="10"/>
      <c r="J17" s="10"/>
      <c r="K17" s="10"/>
      <c r="L17" s="10"/>
      <c r="M17" s="10"/>
      <c r="N17" s="10"/>
      <c r="O17" s="24"/>
    </row>
    <row r="18" spans="1:15" ht="25" customHeight="1" x14ac:dyDescent="0.35">
      <c r="A18" s="85"/>
      <c r="B18" s="10"/>
      <c r="C18" s="6" t="s">
        <v>16</v>
      </c>
      <c r="D18" s="6">
        <v>30</v>
      </c>
      <c r="E18" s="5"/>
      <c r="F18" s="10"/>
      <c r="G18" s="10"/>
      <c r="H18" s="10"/>
      <c r="I18" s="27" t="s">
        <v>86</v>
      </c>
      <c r="J18" s="10"/>
      <c r="K18" s="10"/>
      <c r="L18" s="10"/>
      <c r="M18" s="10"/>
      <c r="N18" s="10"/>
      <c r="O18" s="24"/>
    </row>
    <row r="19" spans="1:15" ht="41.5" customHeight="1" x14ac:dyDescent="0.35">
      <c r="A19" s="85"/>
      <c r="B19" s="31"/>
      <c r="C19" s="32" t="s">
        <v>18</v>
      </c>
      <c r="D19" s="59" t="s">
        <v>50</v>
      </c>
      <c r="E19" s="35"/>
      <c r="F19" s="31"/>
      <c r="G19" s="31"/>
      <c r="H19" s="31"/>
      <c r="I19" s="53" t="s">
        <v>32</v>
      </c>
      <c r="J19" s="31"/>
      <c r="K19" s="31"/>
      <c r="L19" s="31"/>
      <c r="M19" s="31"/>
      <c r="N19" s="31"/>
      <c r="O19" s="34"/>
    </row>
    <row r="20" spans="1:15" ht="32.5" customHeight="1" x14ac:dyDescent="0.35">
      <c r="A20" s="85"/>
      <c r="B20" s="42" t="s">
        <v>13</v>
      </c>
      <c r="C20" s="42" t="s">
        <v>23</v>
      </c>
      <c r="D20" s="42">
        <v>20</v>
      </c>
      <c r="E20" s="43"/>
      <c r="F20" s="44"/>
      <c r="G20" s="44"/>
      <c r="H20" s="44"/>
      <c r="I20" s="44"/>
      <c r="J20" s="44"/>
      <c r="K20" s="45"/>
      <c r="L20" s="44"/>
      <c r="M20" s="44"/>
      <c r="N20" s="44"/>
      <c r="O20" s="46"/>
    </row>
    <row r="21" spans="1:15" ht="28.5" customHeight="1" x14ac:dyDescent="0.35">
      <c r="A21" s="85"/>
      <c r="B21" s="6" t="s">
        <v>14</v>
      </c>
      <c r="C21" s="6" t="s">
        <v>26</v>
      </c>
      <c r="D21" s="6">
        <v>10</v>
      </c>
      <c r="E21" s="5"/>
      <c r="F21" s="10"/>
      <c r="G21" s="10"/>
      <c r="H21" s="10"/>
      <c r="I21" s="27" t="s">
        <v>36</v>
      </c>
      <c r="J21" s="27"/>
      <c r="K21" s="10"/>
      <c r="L21" s="10"/>
      <c r="M21" s="10"/>
      <c r="N21" s="10"/>
      <c r="O21" s="24"/>
    </row>
    <row r="22" spans="1:15" ht="31.5" customHeight="1" x14ac:dyDescent="0.35">
      <c r="A22" s="85"/>
      <c r="B22" s="10"/>
      <c r="C22" s="6" t="s">
        <v>25</v>
      </c>
      <c r="D22" s="6">
        <v>90</v>
      </c>
      <c r="E22" s="5"/>
      <c r="F22" s="10"/>
      <c r="G22" s="10"/>
      <c r="H22" s="10"/>
      <c r="I22" s="27" t="s">
        <v>36</v>
      </c>
      <c r="J22" s="10"/>
      <c r="K22" s="27"/>
      <c r="L22" s="27"/>
      <c r="M22" s="10"/>
      <c r="N22" s="10"/>
      <c r="O22" s="24"/>
    </row>
    <row r="23" spans="1:15" ht="25" customHeight="1" x14ac:dyDescent="0.35">
      <c r="A23" s="85"/>
      <c r="B23" s="10"/>
      <c r="C23" s="6" t="s">
        <v>22</v>
      </c>
      <c r="D23" s="6">
        <v>30</v>
      </c>
      <c r="E23" s="5"/>
      <c r="F23" s="10"/>
      <c r="G23" s="10"/>
      <c r="H23" s="10"/>
      <c r="I23" s="10"/>
      <c r="J23" s="10"/>
      <c r="K23" s="10"/>
      <c r="L23" s="10"/>
      <c r="M23" s="60"/>
      <c r="N23" s="10"/>
      <c r="O23" s="24"/>
    </row>
    <row r="24" spans="1:15" s="8" customFormat="1" ht="31" customHeight="1" thickBot="1" x14ac:dyDescent="0.4">
      <c r="A24" s="86"/>
      <c r="B24" s="18"/>
      <c r="C24" s="9" t="s">
        <v>24</v>
      </c>
      <c r="D24" s="9" t="s">
        <v>48</v>
      </c>
      <c r="E24" s="7"/>
      <c r="F24" s="18"/>
      <c r="G24" s="18"/>
      <c r="H24" s="18"/>
      <c r="I24" s="18"/>
      <c r="J24" s="18"/>
      <c r="K24" s="18"/>
      <c r="L24" s="18"/>
      <c r="M24" s="52" t="s">
        <v>37</v>
      </c>
      <c r="N24" s="52" t="s">
        <v>37</v>
      </c>
      <c r="O24" s="19"/>
    </row>
    <row r="25" spans="1:15" s="4" customFormat="1" ht="25" hidden="1" customHeight="1" x14ac:dyDescent="0.35">
      <c r="A25" s="88" t="s">
        <v>31</v>
      </c>
      <c r="B25" s="3"/>
      <c r="C25" s="3"/>
      <c r="D25" s="3"/>
      <c r="E25" s="11"/>
      <c r="F25" s="3"/>
      <c r="G25" s="3"/>
      <c r="H25" s="3"/>
      <c r="I25" s="3"/>
      <c r="J25" s="3"/>
      <c r="K25" s="3"/>
      <c r="L25" s="3"/>
      <c r="M25" s="28"/>
      <c r="N25" s="28"/>
      <c r="O25" s="29"/>
    </row>
    <row r="26" spans="1:15" ht="30.5" customHeight="1" x14ac:dyDescent="0.35">
      <c r="A26" s="89"/>
      <c r="B26" s="10"/>
      <c r="C26" s="6" t="s">
        <v>27</v>
      </c>
      <c r="D26" s="6">
        <v>20</v>
      </c>
      <c r="E26" s="5"/>
      <c r="F26" s="10"/>
      <c r="G26" s="10"/>
      <c r="H26" s="10"/>
      <c r="I26" s="10"/>
      <c r="J26" s="10"/>
      <c r="K26" s="10"/>
      <c r="L26" s="10"/>
      <c r="M26" s="30"/>
      <c r="O26" s="24"/>
    </row>
    <row r="27" spans="1:15" ht="30.5" customHeight="1" x14ac:dyDescent="0.35">
      <c r="A27" s="89"/>
      <c r="B27" s="10"/>
      <c r="C27" s="6" t="s">
        <v>79</v>
      </c>
      <c r="D27" s="6" t="s">
        <v>80</v>
      </c>
      <c r="E27" s="5"/>
      <c r="F27" s="10"/>
      <c r="G27" s="10"/>
      <c r="H27" s="10"/>
      <c r="I27" s="10"/>
      <c r="J27" s="10"/>
      <c r="K27" s="10"/>
      <c r="L27" s="10"/>
      <c r="M27" s="30"/>
      <c r="N27" s="30"/>
      <c r="O27" s="24"/>
    </row>
    <row r="28" spans="1:15" s="8" customFormat="1" ht="30.5" customHeight="1" thickBot="1" x14ac:dyDescent="0.4">
      <c r="A28" s="90"/>
      <c r="B28" s="18"/>
      <c r="C28" s="9" t="s">
        <v>28</v>
      </c>
      <c r="D28" s="9">
        <v>20</v>
      </c>
      <c r="E28" s="7"/>
      <c r="F28" s="18"/>
      <c r="G28" s="18"/>
      <c r="H28" s="18"/>
      <c r="I28" s="18"/>
      <c r="J28" s="18"/>
      <c r="K28" s="18"/>
      <c r="L28" s="18"/>
      <c r="M28" s="18"/>
      <c r="N28" s="61" t="s">
        <v>51</v>
      </c>
      <c r="O28" s="19"/>
    </row>
    <row r="29" spans="1:15" ht="30.5" customHeight="1" thickBot="1" x14ac:dyDescent="0.4">
      <c r="A29" s="47" t="s">
        <v>46</v>
      </c>
      <c r="B29" s="48"/>
      <c r="C29" s="49"/>
      <c r="D29" s="49">
        <v>80</v>
      </c>
      <c r="E29" s="50"/>
      <c r="F29" s="58" t="s">
        <v>85</v>
      </c>
      <c r="G29" s="48"/>
      <c r="H29" s="48"/>
      <c r="I29" s="58" t="s">
        <v>49</v>
      </c>
      <c r="J29" s="48"/>
      <c r="K29" s="48"/>
      <c r="L29" s="48"/>
      <c r="M29" s="48"/>
      <c r="N29" s="48"/>
      <c r="O29" s="51"/>
    </row>
    <row r="30" spans="1:15" x14ac:dyDescent="0.35">
      <c r="A30" s="2"/>
      <c r="B30" s="2"/>
      <c r="C30" s="2"/>
      <c r="D30" s="2"/>
    </row>
    <row r="31" spans="1:15" x14ac:dyDescent="0.35">
      <c r="A31" s="2"/>
      <c r="B31" s="2"/>
      <c r="C31" s="2"/>
      <c r="D31" s="2"/>
    </row>
  </sheetData>
  <mergeCells count="3">
    <mergeCell ref="A14:A24"/>
    <mergeCell ref="A10:A13"/>
    <mergeCell ref="A25:A2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4"/>
  <sheetViews>
    <sheetView workbookViewId="0">
      <selection activeCell="H22" sqref="H22"/>
    </sheetView>
  </sheetViews>
  <sheetFormatPr defaultRowHeight="14.5" x14ac:dyDescent="0.35"/>
  <sheetData>
    <row r="2" spans="2:3" x14ac:dyDescent="0.35">
      <c r="B2" t="s">
        <v>98</v>
      </c>
    </row>
    <row r="3" spans="2:3" x14ac:dyDescent="0.35">
      <c r="B3" t="s">
        <v>97</v>
      </c>
    </row>
    <row r="4" spans="2:3" x14ac:dyDescent="0.35">
      <c r="B4" t="s">
        <v>87</v>
      </c>
    </row>
    <row r="5" spans="2:3" x14ac:dyDescent="0.35">
      <c r="B5" t="s">
        <v>88</v>
      </c>
    </row>
    <row r="6" spans="2:3" x14ac:dyDescent="0.35">
      <c r="B6" t="s">
        <v>89</v>
      </c>
      <c r="C6" t="s">
        <v>96</v>
      </c>
    </row>
    <row r="8" spans="2:3" x14ac:dyDescent="0.35">
      <c r="B8" t="s">
        <v>91</v>
      </c>
    </row>
    <row r="9" spans="2:3" x14ac:dyDescent="0.35">
      <c r="B9" t="s">
        <v>90</v>
      </c>
    </row>
    <row r="11" spans="2:3" x14ac:dyDescent="0.35">
      <c r="B11" t="s">
        <v>92</v>
      </c>
    </row>
    <row r="12" spans="2:3" x14ac:dyDescent="0.35">
      <c r="B12" t="s">
        <v>93</v>
      </c>
    </row>
    <row r="13" spans="2:3" x14ac:dyDescent="0.35">
      <c r="B13" t="s">
        <v>95</v>
      </c>
    </row>
    <row r="14" spans="2:3" x14ac:dyDescent="0.35">
      <c r="B14"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21"/>
  <sheetViews>
    <sheetView workbookViewId="0">
      <selection activeCell="I6" sqref="I6"/>
    </sheetView>
  </sheetViews>
  <sheetFormatPr defaultRowHeight="14.5" x14ac:dyDescent="0.35"/>
  <cols>
    <col min="2" max="2" width="26.1796875" customWidth="1"/>
    <col min="3" max="3" width="13.08984375" customWidth="1"/>
    <col min="4" max="4" width="18.08984375" customWidth="1"/>
    <col min="5" max="5" width="22.453125" customWidth="1"/>
    <col min="6" max="6" width="32" customWidth="1"/>
  </cols>
  <sheetData>
    <row r="2" spans="2:10" ht="15" thickBot="1" x14ac:dyDescent="0.4"/>
    <row r="3" spans="2:10" ht="18.5" customHeight="1" thickBot="1" x14ac:dyDescent="0.4">
      <c r="B3" s="74" t="s">
        <v>52</v>
      </c>
      <c r="C3" s="75" t="s">
        <v>72</v>
      </c>
      <c r="D3" s="75" t="s">
        <v>58</v>
      </c>
      <c r="E3" s="75" t="s">
        <v>53</v>
      </c>
      <c r="F3" s="76" t="s">
        <v>54</v>
      </c>
    </row>
    <row r="4" spans="2:10" ht="44" thickBot="1" x14ac:dyDescent="0.4">
      <c r="B4" s="68" t="s">
        <v>69</v>
      </c>
      <c r="C4" s="69" t="s">
        <v>55</v>
      </c>
      <c r="D4" s="70" t="s">
        <v>59</v>
      </c>
      <c r="E4" s="71" t="s">
        <v>83</v>
      </c>
      <c r="F4" s="72" t="s">
        <v>57</v>
      </c>
    </row>
    <row r="5" spans="2:10" ht="87.5" thickBot="1" x14ac:dyDescent="0.4">
      <c r="B5" s="63" t="s">
        <v>82</v>
      </c>
      <c r="C5" s="66" t="s">
        <v>56</v>
      </c>
      <c r="D5" s="65" t="s">
        <v>60</v>
      </c>
      <c r="E5" s="66" t="s">
        <v>67</v>
      </c>
      <c r="F5" s="67" t="s">
        <v>61</v>
      </c>
    </row>
    <row r="6" spans="2:10" ht="131" thickBot="1" x14ac:dyDescent="0.4">
      <c r="B6" s="63" t="s">
        <v>70</v>
      </c>
      <c r="C6" s="66" t="s">
        <v>62</v>
      </c>
      <c r="D6" s="65" t="s">
        <v>60</v>
      </c>
      <c r="E6" s="66" t="s">
        <v>66</v>
      </c>
      <c r="F6" s="67" t="s">
        <v>68</v>
      </c>
      <c r="J6">
        <f>1/0.0209</f>
        <v>47.846889952153113</v>
      </c>
    </row>
    <row r="7" spans="2:10" ht="73" thickBot="1" x14ac:dyDescent="0.4">
      <c r="B7" s="73" t="s">
        <v>71</v>
      </c>
      <c r="C7" s="64" t="s">
        <v>55</v>
      </c>
      <c r="D7" s="65" t="s">
        <v>64</v>
      </c>
      <c r="E7" s="64" t="s">
        <v>65</v>
      </c>
      <c r="F7" s="67" t="s">
        <v>63</v>
      </c>
    </row>
    <row r="8" spans="2:10" ht="58.5" thickBot="1" x14ac:dyDescent="0.4">
      <c r="B8" s="78" t="s">
        <v>75</v>
      </c>
      <c r="C8" s="79" t="s">
        <v>55</v>
      </c>
      <c r="D8" s="80" t="s">
        <v>73</v>
      </c>
      <c r="E8" s="83" t="s">
        <v>84</v>
      </c>
      <c r="F8" s="82" t="s">
        <v>78</v>
      </c>
    </row>
    <row r="9" spans="2:10" ht="44" thickBot="1" x14ac:dyDescent="0.4">
      <c r="B9" s="78" t="s">
        <v>74</v>
      </c>
      <c r="C9" s="79" t="s">
        <v>55</v>
      </c>
      <c r="D9" s="80" t="s">
        <v>73</v>
      </c>
      <c r="E9" s="81" t="s">
        <v>76</v>
      </c>
      <c r="F9" s="82" t="s">
        <v>81</v>
      </c>
    </row>
    <row r="10" spans="2:10" x14ac:dyDescent="0.35">
      <c r="B10" s="77"/>
      <c r="C10" s="77"/>
      <c r="D10" s="77"/>
      <c r="E10" s="77"/>
      <c r="F10" s="77"/>
    </row>
    <row r="11" spans="2:10" x14ac:dyDescent="0.35">
      <c r="B11" s="62"/>
      <c r="C11" s="62"/>
      <c r="D11" s="62"/>
      <c r="E11" s="62"/>
      <c r="F11" s="62"/>
    </row>
    <row r="12" spans="2:10" x14ac:dyDescent="0.35">
      <c r="B12" s="62"/>
      <c r="C12" s="62"/>
      <c r="D12" s="62"/>
      <c r="E12" s="62"/>
      <c r="F12" s="62"/>
    </row>
    <row r="13" spans="2:10" x14ac:dyDescent="0.35">
      <c r="B13" s="62"/>
      <c r="C13" s="62"/>
      <c r="D13" s="62"/>
      <c r="E13" s="62"/>
      <c r="F13" s="62"/>
    </row>
    <row r="14" spans="2:10" x14ac:dyDescent="0.35">
      <c r="B14" s="62"/>
      <c r="C14" s="62"/>
      <c r="D14" s="62"/>
      <c r="E14" s="62"/>
      <c r="F14" s="62"/>
    </row>
    <row r="15" spans="2:10" x14ac:dyDescent="0.35">
      <c r="B15" s="62"/>
      <c r="C15" s="62"/>
      <c r="D15" s="62"/>
      <c r="E15" s="62"/>
      <c r="F15" s="62"/>
    </row>
    <row r="16" spans="2:10" x14ac:dyDescent="0.35">
      <c r="B16" s="62"/>
      <c r="C16" s="62"/>
      <c r="D16" s="62"/>
      <c r="E16" s="62"/>
      <c r="F16" s="62"/>
    </row>
    <row r="17" spans="2:6" x14ac:dyDescent="0.35">
      <c r="B17" s="62"/>
      <c r="C17" s="62"/>
      <c r="D17" s="62"/>
      <c r="E17" s="62"/>
      <c r="F17" s="62"/>
    </row>
    <row r="18" spans="2:6" x14ac:dyDescent="0.35">
      <c r="B18" s="62"/>
      <c r="C18" s="62"/>
      <c r="D18" s="62"/>
      <c r="E18" s="62"/>
      <c r="F18" s="62"/>
    </row>
    <row r="19" spans="2:6" x14ac:dyDescent="0.35">
      <c r="B19" s="62"/>
      <c r="C19" s="62"/>
      <c r="D19" s="62"/>
      <c r="E19" s="62"/>
      <c r="F19" s="62"/>
    </row>
    <row r="20" spans="2:6" x14ac:dyDescent="0.35">
      <c r="B20" s="62"/>
      <c r="C20" s="62"/>
      <c r="D20" s="62"/>
      <c r="E20" s="62"/>
      <c r="F20" s="62"/>
    </row>
    <row r="21" spans="2:6" x14ac:dyDescent="0.35">
      <c r="B21" s="62"/>
      <c r="C21" s="62"/>
      <c r="D21" s="62"/>
      <c r="E21" s="62"/>
      <c r="F21" s="6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Submission plan updated</vt:lpstr>
      <vt:lpstr>Step 1 Characterisation details</vt:lpstr>
      <vt:lpstr>Sheet4</vt:lpstr>
      <vt:lpstr>Submission plan</vt:lpstr>
      <vt:lpstr>Sheet1</vt:lpstr>
      <vt:lpstr>Risk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Farquharson</dc:creator>
  <cp:lastModifiedBy>adm.Alexander.Farquh</cp:lastModifiedBy>
  <dcterms:created xsi:type="dcterms:W3CDTF">2022-08-01T20:32:19Z</dcterms:created>
  <dcterms:modified xsi:type="dcterms:W3CDTF">2023-07-09T16:32:23Z</dcterms:modified>
</cp:coreProperties>
</file>