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\OneDrive\Documentos\Análise de Dados e afins\Projetos\Projeto Covid\"/>
    </mc:Choice>
  </mc:AlternateContent>
  <xr:revisionPtr revIDLastSave="0" documentId="13_ncr:1_{8BBB0E4A-63BC-4FBC-AA5B-DBE5030DBD8E}" xr6:coauthVersionLast="45" xr6:coauthVersionMax="45" xr10:uidLastSave="{00000000-0000-0000-0000-000000000000}"/>
  <bookViews>
    <workbookView xWindow="-120" yWindow="-120" windowWidth="29040" windowHeight="15840" xr2:uid="{E43C6320-6ACC-44C6-8842-516B8DA3E514}"/>
  </bookViews>
  <sheets>
    <sheet name="World DB" sheetId="1" r:id="rId1"/>
    <sheet name="Planilha1" sheetId="2" r:id="rId2"/>
  </sheets>
  <definedNames>
    <definedName name="DadosExternos_1" localSheetId="1" hidden="1">Planilha1!$B$2:$M$237</definedName>
    <definedName name="InfoDB">Tabela1[]</definedName>
    <definedName name="SegmentaçãodeDados_Region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 0_63d410b8-646c-447d-ab71-67faef092f0f" name="Table 0" connection="Consulta - Table 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33" i="1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P42" i="1" l="1"/>
  <c r="P145" i="1"/>
  <c r="P38" i="1"/>
  <c r="P215" i="1"/>
  <c r="P208" i="1"/>
  <c r="P49" i="1"/>
  <c r="P229" i="1"/>
  <c r="P206" i="1"/>
  <c r="P37" i="1"/>
  <c r="P142" i="1"/>
  <c r="P202" i="1"/>
  <c r="P60" i="1"/>
  <c r="P102" i="1"/>
  <c r="P95" i="1"/>
  <c r="P183" i="1"/>
  <c r="P157" i="1"/>
  <c r="P13" i="1"/>
  <c r="P188" i="1"/>
  <c r="P101" i="1"/>
  <c r="P86" i="1"/>
  <c r="P182" i="1"/>
  <c r="P82" i="1"/>
  <c r="P211" i="1"/>
  <c r="P170" i="1"/>
  <c r="P85" i="1"/>
  <c r="P140" i="1"/>
  <c r="P150" i="1"/>
  <c r="P11" i="1"/>
  <c r="P225" i="1"/>
  <c r="P180" i="1"/>
  <c r="P112" i="1"/>
  <c r="P64" i="1"/>
  <c r="P31" i="1"/>
  <c r="P83" i="1"/>
  <c r="P177" i="1"/>
  <c r="P76" i="1"/>
  <c r="P57" i="1"/>
  <c r="P44" i="1"/>
  <c r="P226" i="1"/>
  <c r="P210" i="1"/>
  <c r="P130" i="1"/>
  <c r="P77" i="1"/>
  <c r="P195" i="1"/>
  <c r="P68" i="1"/>
  <c r="P6" i="1"/>
  <c r="P34" i="1"/>
  <c r="P168" i="1"/>
  <c r="P122" i="1"/>
  <c r="P21" i="1"/>
  <c r="P228" i="1"/>
  <c r="P127" i="1"/>
  <c r="P58" i="1"/>
  <c r="P135" i="1"/>
  <c r="P88" i="1"/>
  <c r="P197" i="1"/>
  <c r="P163" i="1"/>
  <c r="P91" i="1"/>
  <c r="P120" i="1"/>
  <c r="P165" i="1"/>
  <c r="P209" i="1"/>
  <c r="P90" i="1"/>
  <c r="P72" i="1"/>
  <c r="P19" i="1"/>
  <c r="P117" i="1"/>
  <c r="P158" i="1"/>
  <c r="P138" i="1"/>
  <c r="P160" i="1"/>
  <c r="P164" i="1"/>
  <c r="P17" i="1"/>
  <c r="P217" i="1"/>
  <c r="P237" i="1"/>
  <c r="P166" i="1"/>
  <c r="P121" i="1"/>
  <c r="P27" i="1"/>
  <c r="P187" i="1"/>
  <c r="P190" i="1"/>
  <c r="P151" i="1"/>
  <c r="P149" i="1"/>
  <c r="P137" i="1"/>
  <c r="P24" i="1"/>
  <c r="P52" i="1"/>
  <c r="P224" i="1"/>
  <c r="P92" i="1"/>
  <c r="P214" i="1"/>
  <c r="P200" i="1"/>
  <c r="P181" i="1"/>
  <c r="P196" i="1"/>
  <c r="P71" i="1"/>
  <c r="P80" i="1"/>
  <c r="P155" i="1"/>
  <c r="P169" i="1"/>
  <c r="P87" i="1"/>
  <c r="P240" i="1"/>
  <c r="P97" i="1"/>
  <c r="P109" i="1"/>
  <c r="P99" i="1"/>
  <c r="P185" i="1"/>
  <c r="P7" i="1"/>
  <c r="P9" i="1"/>
  <c r="P23" i="1"/>
  <c r="P41" i="1"/>
  <c r="P129" i="1"/>
  <c r="P207" i="1"/>
  <c r="P105" i="1"/>
  <c r="P28" i="1"/>
  <c r="P143" i="1"/>
  <c r="P16" i="1"/>
  <c r="P93" i="1"/>
  <c r="P69" i="1"/>
  <c r="P32" i="1"/>
  <c r="P198" i="1"/>
  <c r="P59" i="1"/>
  <c r="P33" i="1"/>
  <c r="P134" i="1"/>
  <c r="P116" i="1"/>
  <c r="P110" i="1"/>
  <c r="P156" i="1"/>
  <c r="P114" i="1"/>
  <c r="P152" i="1"/>
  <c r="P128" i="1"/>
  <c r="P113" i="1"/>
  <c r="P222" i="1"/>
  <c r="P147" i="1"/>
  <c r="P174" i="1"/>
  <c r="P172" i="1"/>
  <c r="P56" i="1"/>
  <c r="P67" i="1"/>
  <c r="P50" i="1"/>
  <c r="P178" i="1"/>
  <c r="P65" i="1"/>
  <c r="P179" i="1"/>
  <c r="P212" i="1"/>
  <c r="P184" i="1"/>
  <c r="P132" i="1"/>
  <c r="P162" i="1"/>
  <c r="P191" i="1"/>
  <c r="P15" i="1"/>
  <c r="P199" i="1"/>
  <c r="P136" i="1"/>
  <c r="P219" i="1"/>
  <c r="P141" i="1"/>
  <c r="P173" i="1"/>
  <c r="P236" i="1"/>
  <c r="P45" i="1"/>
  <c r="P51" i="1"/>
  <c r="P148" i="1"/>
  <c r="P232" i="1"/>
  <c r="P54" i="1"/>
  <c r="P74" i="1"/>
  <c r="P189" i="1"/>
  <c r="P131" i="1"/>
  <c r="P115" i="1"/>
  <c r="P61" i="1"/>
  <c r="P12" i="1"/>
  <c r="P238" i="1"/>
  <c r="P153" i="1"/>
  <c r="P213" i="1"/>
  <c r="P124" i="1"/>
  <c r="P125" i="1"/>
  <c r="P10" i="1"/>
  <c r="P227" i="1"/>
  <c r="P133" i="1"/>
  <c r="P103" i="1"/>
  <c r="P111" i="1"/>
  <c r="P48" i="1"/>
  <c r="P18" i="1"/>
  <c r="P43" i="1"/>
  <c r="P94" i="1"/>
  <c r="P146" i="1"/>
  <c r="P144" i="1"/>
  <c r="P167" i="1"/>
  <c r="P66" i="1"/>
  <c r="P14" i="1"/>
  <c r="P81" i="1"/>
  <c r="P234" i="1"/>
  <c r="P216" i="1"/>
  <c r="P194" i="1"/>
  <c r="P221" i="1"/>
  <c r="P235" i="1"/>
  <c r="P201" i="1"/>
  <c r="P193" i="1"/>
  <c r="P223" i="1"/>
  <c r="P192" i="1"/>
  <c r="P46" i="1"/>
  <c r="P75" i="1"/>
  <c r="P104" i="1"/>
  <c r="P205" i="1"/>
  <c r="P108" i="1"/>
  <c r="P119" i="1"/>
  <c r="P218" i="1"/>
  <c r="P123" i="1"/>
  <c r="P154" i="1"/>
  <c r="P171" i="1"/>
  <c r="P78" i="1"/>
  <c r="P30" i="1"/>
  <c r="P89" i="1"/>
  <c r="P35" i="1"/>
  <c r="P63" i="1"/>
  <c r="P39" i="1"/>
  <c r="P176" i="1"/>
  <c r="P96" i="1"/>
  <c r="P106" i="1"/>
  <c r="P73" i="1"/>
  <c r="P62" i="1"/>
  <c r="P100" i="1"/>
  <c r="P29" i="1"/>
  <c r="P25" i="1"/>
  <c r="P161" i="1"/>
  <c r="P107" i="1"/>
  <c r="P239" i="1"/>
  <c r="P203" i="1"/>
  <c r="P159" i="1"/>
  <c r="P84" i="1"/>
  <c r="P22" i="1"/>
  <c r="P118" i="1"/>
  <c r="P220" i="1"/>
  <c r="P230" i="1"/>
  <c r="P204" i="1"/>
  <c r="P36" i="1"/>
  <c r="P40" i="1"/>
  <c r="P98" i="1"/>
  <c r="P26" i="1"/>
  <c r="P8" i="1"/>
  <c r="P139" i="1"/>
  <c r="P47" i="1"/>
  <c r="P186" i="1"/>
  <c r="P55" i="1"/>
  <c r="P20" i="1"/>
  <c r="P231" i="1"/>
  <c r="P126" i="1"/>
  <c r="P175" i="1"/>
  <c r="P53" i="1"/>
  <c r="P70" i="1"/>
  <c r="P79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C8F5E8-4624-4EF3-9C3B-AFBA33231218}" name="Consulta - Table 0" description="Conexão com a consulta 'Table 0' na pasta de trabalho." type="100" refreshedVersion="6" minRefreshableVersion="5">
    <extLst>
      <ext xmlns:x15="http://schemas.microsoft.com/office/spreadsheetml/2010/11/main" uri="{DE250136-89BD-433C-8126-D09CA5730AF9}">
        <x15:connection id="3dc1c559-b223-4f0a-80ce-ab14aff7f6d3"/>
      </ext>
    </extLst>
  </connection>
  <connection id="2" xr16:uid="{7AC83CEB-7DFF-4819-ABF1-B6108D3C9826}" keepAlive="1" name="ModelConnection_DadosExternos_1" description="Modelo de Dados" type="5" refreshedVersion="6" minRefreshableVersion="5" saveData="1">
    <dbPr connection="Data Model Connection" command="Table 0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4C1A23D1-B5B8-4692-BB48-BF27175AF126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<sst xmlns="http://schemas.openxmlformats.org/spreadsheetml/2006/main" count="1679" uniqueCount="684">
  <si>
    <t>Country (or dependency)</t>
  </si>
  <si>
    <t>Migrants</t>
  </si>
  <si>
    <t>Region</t>
  </si>
  <si>
    <t>Lat</t>
  </si>
  <si>
    <t>Long</t>
  </si>
  <si>
    <t>China</t>
  </si>
  <si>
    <t>India</t>
  </si>
  <si>
    <t>Indonesia</t>
  </si>
  <si>
    <t>Pakistan</t>
  </si>
  <si>
    <t>Brazil</t>
  </si>
  <si>
    <t>Nigeria</t>
  </si>
  <si>
    <t>Bangladesh</t>
  </si>
  <si>
    <t>Russia</t>
  </si>
  <si>
    <t>Mexico</t>
  </si>
  <si>
    <t>Japan</t>
  </si>
  <si>
    <t>Ethiopia</t>
  </si>
  <si>
    <t>Philippines</t>
  </si>
  <si>
    <t>Egypt</t>
  </si>
  <si>
    <t>Vietnam</t>
  </si>
  <si>
    <t>Turkey</t>
  </si>
  <si>
    <t>Iran</t>
  </si>
  <si>
    <t>Germany</t>
  </si>
  <si>
    <t>Thailand</t>
  </si>
  <si>
    <t>United Kingdom</t>
  </si>
  <si>
    <t>France</t>
  </si>
  <si>
    <t>Italy</t>
  </si>
  <si>
    <t>South Africa</t>
  </si>
  <si>
    <t>Kenya</t>
  </si>
  <si>
    <t>Colombia</t>
  </si>
  <si>
    <t>Spain</t>
  </si>
  <si>
    <t>Uganda</t>
  </si>
  <si>
    <t>Argentina</t>
  </si>
  <si>
    <t>Algeria</t>
  </si>
  <si>
    <t>Sudan</t>
  </si>
  <si>
    <t>Ukraine</t>
  </si>
  <si>
    <t>Iraq</t>
  </si>
  <si>
    <t>Afghanistan</t>
  </si>
  <si>
    <t>Poland</t>
  </si>
  <si>
    <t>Canada</t>
  </si>
  <si>
    <t>Morocco</t>
  </si>
  <si>
    <t>Saudi Arabia</t>
  </si>
  <si>
    <t>Uzbekistan</t>
  </si>
  <si>
    <t>Peru</t>
  </si>
  <si>
    <t>Angola</t>
  </si>
  <si>
    <t>Malaysia</t>
  </si>
  <si>
    <t>Mozambique</t>
  </si>
  <si>
    <t>Ghana</t>
  </si>
  <si>
    <t>Yemen</t>
  </si>
  <si>
    <t>Nepal</t>
  </si>
  <si>
    <t>Venezuela</t>
  </si>
  <si>
    <t>Madagascar</t>
  </si>
  <si>
    <t>Cameroon</t>
  </si>
  <si>
    <t>Australia</t>
  </si>
  <si>
    <t>Oceania</t>
  </si>
  <si>
    <t>Niger</t>
  </si>
  <si>
    <t>Taiwan</t>
  </si>
  <si>
    <t>Sri Lanka</t>
  </si>
  <si>
    <t>Burkina Faso</t>
  </si>
  <si>
    <t>Mali</t>
  </si>
  <si>
    <t>Romania</t>
  </si>
  <si>
    <t>Malawi</t>
  </si>
  <si>
    <t>Chile</t>
  </si>
  <si>
    <t>Kazakhstan</t>
  </si>
  <si>
    <t>Zambia</t>
  </si>
  <si>
    <t>Guatemala</t>
  </si>
  <si>
    <t>Ecuador</t>
  </si>
  <si>
    <t>Syria</t>
  </si>
  <si>
    <t>Netherlands</t>
  </si>
  <si>
    <t>Senegal</t>
  </si>
  <si>
    <t>Cambodia</t>
  </si>
  <si>
    <t>Chad</t>
  </si>
  <si>
    <t>Somalia</t>
  </si>
  <si>
    <t>Zimbabwe</t>
  </si>
  <si>
    <t>Guinea</t>
  </si>
  <si>
    <t>Rwanda</t>
  </si>
  <si>
    <t>Benin</t>
  </si>
  <si>
    <t>Burundi</t>
  </si>
  <si>
    <t>Tunisia</t>
  </si>
  <si>
    <t>Bolivia</t>
  </si>
  <si>
    <t>Belgium</t>
  </si>
  <si>
    <t>Haiti</t>
  </si>
  <si>
    <t>Cuba</t>
  </si>
  <si>
    <t>South Sudan</t>
  </si>
  <si>
    <t>Dominican Republic</t>
  </si>
  <si>
    <t>Czechia</t>
  </si>
  <si>
    <t>Greece</t>
  </si>
  <si>
    <t>Jordan</t>
  </si>
  <si>
    <t>Portugal</t>
  </si>
  <si>
    <t>Azerbaijan</t>
  </si>
  <si>
    <t>Sweden</t>
  </si>
  <si>
    <t>Honduras</t>
  </si>
  <si>
    <t>United Arab Emirates</t>
  </si>
  <si>
    <t>Hungary</t>
  </si>
  <si>
    <t>Tajikistan</t>
  </si>
  <si>
    <t>Belarus</t>
  </si>
  <si>
    <t>Austria</t>
  </si>
  <si>
    <t>Papua New Guinea</t>
  </si>
  <si>
    <t>Serbia</t>
  </si>
  <si>
    <t>Israel</t>
  </si>
  <si>
    <t>Switzerland</t>
  </si>
  <si>
    <t>Togo</t>
  </si>
  <si>
    <t>Sierra Leone</t>
  </si>
  <si>
    <t>Hong Kong</t>
  </si>
  <si>
    <t>Laos</t>
  </si>
  <si>
    <t>Paraguay</t>
  </si>
  <si>
    <t>Bulgaria</t>
  </si>
  <si>
    <t>Libya</t>
  </si>
  <si>
    <t>Lebanon</t>
  </si>
  <si>
    <t>Nicaragua</t>
  </si>
  <si>
    <t>Kyrgyzstan</t>
  </si>
  <si>
    <t>El Salvador</t>
  </si>
  <si>
    <t>Turkmenistan</t>
  </si>
  <si>
    <t>Singapore</t>
  </si>
  <si>
    <t>Denmark</t>
  </si>
  <si>
    <t>Finland</t>
  </si>
  <si>
    <t>Slovakia</t>
  </si>
  <si>
    <t>Norway</t>
  </si>
  <si>
    <t>Oman</t>
  </si>
  <si>
    <t>West Bank and Gaza</t>
  </si>
  <si>
    <t>Costa Rica</t>
  </si>
  <si>
    <t>Liberia</t>
  </si>
  <si>
    <t>Ireland</t>
  </si>
  <si>
    <t>Central African Republic</t>
  </si>
  <si>
    <t>New Zealand</t>
  </si>
  <si>
    <t>Mauritania</t>
  </si>
  <si>
    <t>Panama</t>
  </si>
  <si>
    <t>Kuwait</t>
  </si>
  <si>
    <t>Croatia</t>
  </si>
  <si>
    <t>Moldova</t>
  </si>
  <si>
    <t>Georgia</t>
  </si>
  <si>
    <t>Eritrea</t>
  </si>
  <si>
    <t>Uruguay</t>
  </si>
  <si>
    <t>Bosnia and Herzegovina</t>
  </si>
  <si>
    <t>Mongolia</t>
  </si>
  <si>
    <t>Armenia</t>
  </si>
  <si>
    <t>Jamaica</t>
  </si>
  <si>
    <t>Qatar</t>
  </si>
  <si>
    <t>Albania</t>
  </si>
  <si>
    <t>Puerto Rico</t>
  </si>
  <si>
    <t>Lithuania</t>
  </si>
  <si>
    <t>Namibia</t>
  </si>
  <si>
    <t>Gambia</t>
  </si>
  <si>
    <t>Botswana</t>
  </si>
  <si>
    <t>Gabon</t>
  </si>
  <si>
    <t>Lesotho</t>
  </si>
  <si>
    <t>North Macedonia</t>
  </si>
  <si>
    <t>Slovenia</t>
  </si>
  <si>
    <t>Latvia</t>
  </si>
  <si>
    <t>Bahrain</t>
  </si>
  <si>
    <t>Equatorial Guinea</t>
  </si>
  <si>
    <t>Trinidad and Tobago</t>
  </si>
  <si>
    <t>Estonia</t>
  </si>
  <si>
    <t>Mauritius</t>
  </si>
  <si>
    <t>Cyprus</t>
  </si>
  <si>
    <t>Eswatini</t>
  </si>
  <si>
    <t>Djibouti</t>
  </si>
  <si>
    <t>Fiji</t>
  </si>
  <si>
    <t>Réunion</t>
  </si>
  <si>
    <t>Comoros</t>
  </si>
  <si>
    <t>Guyana</t>
  </si>
  <si>
    <t>Bhutan</t>
  </si>
  <si>
    <t>Solomon Islands</t>
  </si>
  <si>
    <t>Macao</t>
  </si>
  <si>
    <t>Montenegro</t>
  </si>
  <si>
    <t>Luxembourg</t>
  </si>
  <si>
    <t>Western Sahara</t>
  </si>
  <si>
    <t>Suriname</t>
  </si>
  <si>
    <t>Maldives</t>
  </si>
  <si>
    <t>Malta</t>
  </si>
  <si>
    <t>Guadeloupe</t>
  </si>
  <si>
    <t>Belize</t>
  </si>
  <si>
    <t>Bahamas</t>
  </si>
  <si>
    <t>Martinique</t>
  </si>
  <si>
    <t>Iceland</t>
  </si>
  <si>
    <t>Vanuatu</t>
  </si>
  <si>
    <t>French Guiana</t>
  </si>
  <si>
    <t>4</t>
  </si>
  <si>
    <t>-53</t>
  </si>
  <si>
    <t>Barbados</t>
  </si>
  <si>
    <t>New Caledonia</t>
  </si>
  <si>
    <t>French Polynesia</t>
  </si>
  <si>
    <t>Mayotte</t>
  </si>
  <si>
    <t>Sao Tome and Principe</t>
  </si>
  <si>
    <t>Samoa</t>
  </si>
  <si>
    <t>Saint Lucia</t>
  </si>
  <si>
    <t>Channel Islands</t>
  </si>
  <si>
    <t>Guam</t>
  </si>
  <si>
    <t>Curaçao</t>
  </si>
  <si>
    <t>Kiribati</t>
  </si>
  <si>
    <t>Micronesia</t>
  </si>
  <si>
    <t>Grenada</t>
  </si>
  <si>
    <t>Aruba</t>
  </si>
  <si>
    <t>Tonga</t>
  </si>
  <si>
    <t>U.S. Virgin Islands</t>
  </si>
  <si>
    <t>Seychelles</t>
  </si>
  <si>
    <t>Antigua and Barbuda</t>
  </si>
  <si>
    <t>Isle of Man</t>
  </si>
  <si>
    <t>Andorra</t>
  </si>
  <si>
    <t>Dominica</t>
  </si>
  <si>
    <t>Cayman Islands</t>
  </si>
  <si>
    <t>Bermuda</t>
  </si>
  <si>
    <t>Northern Mariana Islands</t>
  </si>
  <si>
    <t>American Samoa</t>
  </si>
  <si>
    <t>Saint Kitts and Nevis</t>
  </si>
  <si>
    <t>Sint Maarten</t>
  </si>
  <si>
    <t>Monaco</t>
  </si>
  <si>
    <t>Saint Martin</t>
  </si>
  <si>
    <t>Liechtenstein</t>
  </si>
  <si>
    <t>San Marino</t>
  </si>
  <si>
    <t>Gibraltar</t>
  </si>
  <si>
    <t>British Virgin Islands</t>
  </si>
  <si>
    <t>Caribbean Netherlands</t>
  </si>
  <si>
    <t>Palau</t>
  </si>
  <si>
    <t>Cook Islands</t>
  </si>
  <si>
    <t>Anguilla</t>
  </si>
  <si>
    <t>Tuvalu</t>
  </si>
  <si>
    <t>Wallis &amp; Futuna</t>
  </si>
  <si>
    <t>Saint Vincent and the Grenadines</t>
  </si>
  <si>
    <t>Nauru</t>
  </si>
  <si>
    <t>Saint Helena</t>
  </si>
  <si>
    <t>Marshall Islands</t>
  </si>
  <si>
    <t>Saint Pierre &amp; Miquelon</t>
  </si>
  <si>
    <t>Greenland</t>
  </si>
  <si>
    <t>Montserrat</t>
  </si>
  <si>
    <t>Niue</t>
  </si>
  <si>
    <t>Tokelau</t>
  </si>
  <si>
    <t>Holy See</t>
  </si>
  <si>
    <t>Population 2020</t>
  </si>
  <si>
    <t>Density (P/Km²)</t>
  </si>
  <si>
    <t>Land Area (Km²)</t>
  </si>
  <si>
    <t>Fert. Rate</t>
  </si>
  <si>
    <t>Med. Age</t>
  </si>
  <si>
    <t>Urban Pop %</t>
  </si>
  <si>
    <t>World Share</t>
  </si>
  <si>
    <t>0</t>
  </si>
  <si>
    <t xml:space="preserve">1º Covid-19 Death </t>
  </si>
  <si>
    <t>United States</t>
  </si>
  <si>
    <t>Timor Leste</t>
  </si>
  <si>
    <t>United Republic of Tanzania</t>
  </si>
  <si>
    <t>Turks and Caicos islands</t>
  </si>
  <si>
    <t>North Korea</t>
  </si>
  <si>
    <t>South Korea</t>
  </si>
  <si>
    <t>Myanmar</t>
  </si>
  <si>
    <t>Guinea Bissau</t>
  </si>
  <si>
    <t>Faroe Islands</t>
  </si>
  <si>
    <t>Falkland Islands (Malvinas)</t>
  </si>
  <si>
    <t>Congo</t>
  </si>
  <si>
    <t>Democratic Republic of the Congo</t>
  </si>
  <si>
    <t>Cape Verde</t>
  </si>
  <si>
    <t>Brunei Darussalam</t>
  </si>
  <si>
    <t>Lat. Group</t>
  </si>
  <si>
    <t>Cote dIvoire</t>
  </si>
  <si>
    <t>#</t>
  </si>
  <si>
    <t>Population  (2020)</t>
  </si>
  <si>
    <t>Yearly  Change</t>
  </si>
  <si>
    <t>Net  Change</t>
  </si>
  <si>
    <t>Density  (P/Km²)</t>
  </si>
  <si>
    <t>Land Area  (Km²)</t>
  </si>
  <si>
    <t>Migrants  (net)</t>
  </si>
  <si>
    <t>Fert.  Rate</t>
  </si>
  <si>
    <t>Med.  Age</t>
  </si>
  <si>
    <t>Urban  Pop %</t>
  </si>
  <si>
    <t>World  Share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</si>
  <si>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</si>
  <si>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</si>
  <si>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</si>
  <si>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</si>
  <si>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</si>
  <si>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</si>
  <si>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</si>
  <si>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</si>
  <si>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</si>
  <si>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</si>
  <si>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</si>
  <si>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</si>
  <si>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</si>
  <si>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</si>
  <si>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</si>
  <si>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DR Congo</t>
  </si>
  <si>
    <t>17</t>
  </si>
  <si>
    <t>18</t>
  </si>
  <si>
    <t>19</t>
  </si>
  <si>
    <t>20</t>
  </si>
  <si>
    <t>21</t>
  </si>
  <si>
    <t>22</t>
  </si>
  <si>
    <t>23</t>
  </si>
  <si>
    <t>24</t>
  </si>
  <si>
    <t>Tanzania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</si>
  <si>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</si>
  <si>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</si>
  <si>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</si>
  <si>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</si>
  <si>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</si>
  <si>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</si>
  <si>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</si>
  <si>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</si>
  <si>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</si>
  <si>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</si>
  <si>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</si>
  <si>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</si>
  <si>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</si>
  <si>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</si>
  <si>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</si>
  <si>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</si>
  <si>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</si>
  <si>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</si>
  <si>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</si>
  <si>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</si>
  <si>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</si>
  <si>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</si>
  <si>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</si>
  <si>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</si>
  <si>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</si>
  <si>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</si>
  <si>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</si>
  <si>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</si>
  <si>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</si>
  <si>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Côte d'Ivoire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</si>
  <si>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</si>
  <si>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</si>
  <si>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</si>
  <si>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</si>
  <si>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</si>
  <si>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</si>
  <si>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</si>
  <si>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</si>
  <si>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</si>
  <si>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</si>
  <si>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</si>
  <si>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</si>
  <si>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</si>
  <si>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</si>
  <si>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</si>
  <si>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</si>
  <si>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</si>
  <si>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</si>
  <si>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</si>
  <si>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</si>
  <si>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</si>
  <si>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</si>
  <si>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</si>
  <si>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</si>
  <si>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</si>
  <si>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</si>
  <si>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</si>
  <si>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</si>
  <si>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</si>
  <si>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</si>
  <si>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</si>
  <si>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</si>
  <si>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</si>
  <si>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Czech Republic (Czechia)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</si>
  <si>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</si>
  <si>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</si>
  <si>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</si>
  <si>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</si>
  <si>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</si>
  <si>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</si>
  <si>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</si>
  <si>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</si>
  <si>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</si>
  <si>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</si>
  <si>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</si>
  <si>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</si>
  <si>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</si>
  <si>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</si>
  <si>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</si>
  <si>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</si>
  <si>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</si>
  <si>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</si>
  <si>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</si>
  <si>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</si>
  <si>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</si>
  <si>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</si>
  <si>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</si>
  <si>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</si>
  <si>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</si>
  <si>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</si>
  <si>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</si>
  <si>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</si>
  <si>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</si>
  <si>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</si>
  <si>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</si>
  <si>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</si>
  <si>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</si>
  <si>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</si>
  <si>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</si>
  <si>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State of Palestine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</si>
  <si>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</si>
  <si>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</si>
  <si>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</si>
  <si>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</si>
  <si>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</si>
  <si>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</si>
  <si>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</si>
  <si>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</si>
  <si>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</si>
  <si>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</si>
  <si>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</si>
  <si>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</si>
  <si>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</si>
  <si>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</si>
  <si>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</si>
  <si>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</si>
  <si>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</si>
  <si>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</si>
  <si>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</si>
  <si>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</si>
  <si>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</si>
  <si>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</si>
  <si>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</si>
  <si>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</si>
  <si>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</si>
  <si>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</si>
  <si>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</si>
  <si>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</si>
  <si>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</si>
  <si>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Guinea-Bissau</t>
  </si>
  <si>
    <t>151</t>
  </si>
  <si>
    <t>152</t>
  </si>
  <si>
    <t>153</t>
  </si>
  <si>
    <t>154</t>
  </si>
  <si>
    <t>155</t>
  </si>
  <si>
    <t>156</t>
  </si>
  <si>
    <t>Timor-Leste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</si>
  <si>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</si>
  <si>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</si>
  <si>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</si>
  <si>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</si>
  <si>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</si>
  <si>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</si>
  <si>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</si>
  <si>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</si>
  <si>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</si>
  <si>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</si>
  <si>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</si>
  <si>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</si>
  <si>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</si>
  <si>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</si>
  <si>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</si>
  <si>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</si>
  <si>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Cabo Verde</t>
  </si>
  <si>
    <t>173</t>
  </si>
  <si>
    <t>174</t>
  </si>
  <si>
    <t>175</t>
  </si>
  <si>
    <t>Brunei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</si>
  <si>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</si>
  <si>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</si>
  <si>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</si>
  <si>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</si>
  <si>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</si>
  <si>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</si>
  <si>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</si>
  <si>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</si>
  <si>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</si>
  <si>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</si>
  <si>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</si>
  <si>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</si>
  <si>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Sao Tome &amp; Principe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</si>
  <si>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</si>
  <si>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</si>
  <si>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</si>
  <si>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</si>
  <si>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</si>
  <si>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</si>
  <si>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</si>
  <si>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</si>
  <si>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</si>
  <si>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St. Vincent &amp; Grenadines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</si>
  <si>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</si>
  <si>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</si>
  <si>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</si>
  <si>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</si>
  <si>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</si>
  <si>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</si>
  <si>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</si>
  <si>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</si>
  <si>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</si>
  <si>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</si>
  <si>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</si>
  <si>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</si>
  <si>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</si>
  <si>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</si>
  <si>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</si>
  <si>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Saint Kitts &amp; Nevis</t>
  </si>
  <si>
    <t>212</t>
  </si>
  <si>
    <t>Faeroe Islands</t>
  </si>
  <si>
    <t>213</t>
  </si>
  <si>
    <t>214</t>
  </si>
  <si>
    <t>215</t>
  </si>
  <si>
    <t>Turks and Caicos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</si>
  <si>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</si>
  <si>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</si>
  <si>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</si>
  <si>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</si>
  <si>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</si>
  <si>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</si>
  <si>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</si>
  <si>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</si>
  <si>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</si>
  <si>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</si>
  <si>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</si>
  <si>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</si>
  <si>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</si>
  <si>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Saint Barthelemy</t>
  </si>
  <si>
    <t>229</t>
  </si>
  <si>
    <t>230</t>
  </si>
  <si>
    <t>231</t>
  </si>
  <si>
    <t>232</t>
  </si>
  <si>
    <t>Falkland Islands</t>
  </si>
  <si>
    <t>233</t>
  </si>
  <si>
    <t>234</t>
  </si>
  <si>
    <t>235</t>
  </si>
  <si>
    <t>https://www.worldometers.info/world-population/population-by-country/</t>
  </si>
  <si>
    <t>Verificação</t>
  </si>
  <si>
    <t>Country (DataWorld)</t>
  </si>
  <si>
    <t>Country (Worldometers)</t>
  </si>
  <si>
    <t>País (pt)</t>
  </si>
  <si>
    <t>Afeganistão</t>
  </si>
  <si>
    <t>Albânia</t>
  </si>
  <si>
    <t>Argélia</t>
  </si>
  <si>
    <t>Samoa Americana</t>
  </si>
  <si>
    <t>Antígua e Barbuda</t>
  </si>
  <si>
    <t>Armênia</t>
  </si>
  <si>
    <t>Austrália</t>
  </si>
  <si>
    <t>Áustria</t>
  </si>
  <si>
    <t>Azerbaijão</t>
  </si>
  <si>
    <t>Bélgica</t>
  </si>
  <si>
    <t>Bermudas</t>
  </si>
  <si>
    <t>Butão</t>
  </si>
  <si>
    <t>Bolívia</t>
  </si>
  <si>
    <t>Bósnia e Herzegovina</t>
  </si>
  <si>
    <t>Brasil</t>
  </si>
  <si>
    <t>Ilhas Virgens Britânicas</t>
  </si>
  <si>
    <t>Bulgária</t>
  </si>
  <si>
    <t>Camboja</t>
  </si>
  <si>
    <t>Camarões</t>
  </si>
  <si>
    <t>Canadá</t>
  </si>
  <si>
    <t>cabo Verde</t>
  </si>
  <si>
    <t>Ilhas Cayman</t>
  </si>
  <si>
    <t>República Centro-Africano</t>
  </si>
  <si>
    <t>Chade</t>
  </si>
  <si>
    <t>Ilhas do Canal</t>
  </si>
  <si>
    <t>Colômbia</t>
  </si>
  <si>
    <t>Comores</t>
  </si>
  <si>
    <t>Ilhas Cook</t>
  </si>
  <si>
    <t>Costa do Marfim</t>
  </si>
  <si>
    <t>Croácia</t>
  </si>
  <si>
    <t>Chipre</t>
  </si>
  <si>
    <t>República Democrática do Congo</t>
  </si>
  <si>
    <t>Dinamarca</t>
  </si>
  <si>
    <t>República Dominicana</t>
  </si>
  <si>
    <t>Equador</t>
  </si>
  <si>
    <t>Egito</t>
  </si>
  <si>
    <t>Guiné Equatorial</t>
  </si>
  <si>
    <t>Estônia</t>
  </si>
  <si>
    <t>Etiópia</t>
  </si>
  <si>
    <t>Ilhas Falkland (Malvinas)</t>
  </si>
  <si>
    <t>ilhas Faroe</t>
  </si>
  <si>
    <t>Finlândia</t>
  </si>
  <si>
    <t>França</t>
  </si>
  <si>
    <t>Guiana Francesa</t>
  </si>
  <si>
    <t>Polinésia Francesa</t>
  </si>
  <si>
    <t>Gabão</t>
  </si>
  <si>
    <t>Gâmbia</t>
  </si>
  <si>
    <t>Alemanha</t>
  </si>
  <si>
    <t>Gana</t>
  </si>
  <si>
    <t>Grécia</t>
  </si>
  <si>
    <t>Groenlândia</t>
  </si>
  <si>
    <t>Guadalupe</t>
  </si>
  <si>
    <t>Guiné</t>
  </si>
  <si>
    <t>Guiné-Bissau</t>
  </si>
  <si>
    <t>Guiana</t>
  </si>
  <si>
    <t>Santa Sé</t>
  </si>
  <si>
    <t>Hungria</t>
  </si>
  <si>
    <t>Islândia</t>
  </si>
  <si>
    <t>Índia</t>
  </si>
  <si>
    <t>Indonésia</t>
  </si>
  <si>
    <t>Irã</t>
  </si>
  <si>
    <t>Iraque</t>
  </si>
  <si>
    <t>Irlanda</t>
  </si>
  <si>
    <t>Itália</t>
  </si>
  <si>
    <t>Japão</t>
  </si>
  <si>
    <t>Jordânia</t>
  </si>
  <si>
    <t>Cazaquistão</t>
  </si>
  <si>
    <t>Quênia</t>
  </si>
  <si>
    <t>Kuweit</t>
  </si>
  <si>
    <t>Quirguistão</t>
  </si>
  <si>
    <t>Letônia</t>
  </si>
  <si>
    <t>Líbano</t>
  </si>
  <si>
    <t>Lesoto</t>
  </si>
  <si>
    <t>Libéria</t>
  </si>
  <si>
    <t>Líbia</t>
  </si>
  <si>
    <t>Lituânia</t>
  </si>
  <si>
    <t>Luxemburgo</t>
  </si>
  <si>
    <t>Macau</t>
  </si>
  <si>
    <t>Madagáscar</t>
  </si>
  <si>
    <t>Malavi</t>
  </si>
  <si>
    <t>Malásia</t>
  </si>
  <si>
    <t>Maldivas</t>
  </si>
  <si>
    <t>Ilhas Marshall</t>
  </si>
  <si>
    <t>Mauritânia</t>
  </si>
  <si>
    <t>México</t>
  </si>
  <si>
    <t>Mongólia</t>
  </si>
  <si>
    <t>Marrocos</t>
  </si>
  <si>
    <t>Moçambique</t>
  </si>
  <si>
    <t>Namíbia</t>
  </si>
  <si>
    <t>Países Baixos</t>
  </si>
  <si>
    <t>Nova Caledônia</t>
  </si>
  <si>
    <t>Nova Zelândia</t>
  </si>
  <si>
    <t>Nicarágua</t>
  </si>
  <si>
    <t>Níger</t>
  </si>
  <si>
    <t>Nigéria</t>
  </si>
  <si>
    <t>Coreia do Norte</t>
  </si>
  <si>
    <t>Norte Macedônia</t>
  </si>
  <si>
    <t>Ilhas Marianas do Norte</t>
  </si>
  <si>
    <t>Noruega</t>
  </si>
  <si>
    <t>Omã</t>
  </si>
  <si>
    <t>Paquistão</t>
  </si>
  <si>
    <t>Panamá</t>
  </si>
  <si>
    <t>Papua Nova Guiné</t>
  </si>
  <si>
    <t>Paraguai</t>
  </si>
  <si>
    <t>Filipinas</t>
  </si>
  <si>
    <t>Polônia</t>
  </si>
  <si>
    <t>Porto Rico</t>
  </si>
  <si>
    <t>Catar</t>
  </si>
  <si>
    <t>Reunião</t>
  </si>
  <si>
    <t>Romênia</t>
  </si>
  <si>
    <t>Rússia</t>
  </si>
  <si>
    <t>Ruanda</t>
  </si>
  <si>
    <t>Santa Helena</t>
  </si>
  <si>
    <t>São Cristóvão e Nevis</t>
  </si>
  <si>
    <t>Santa Lúcia</t>
  </si>
  <si>
    <t>Saint Pierre e Miquelon</t>
  </si>
  <si>
    <t>São Vicente e Granadinas</t>
  </si>
  <si>
    <t>São Tomé e Príncipe</t>
  </si>
  <si>
    <t>Arábia Saudita</t>
  </si>
  <si>
    <t>Sérvia</t>
  </si>
  <si>
    <t>Serra Leoa</t>
  </si>
  <si>
    <t>Cingapura</t>
  </si>
  <si>
    <t>Eslováquia</t>
  </si>
  <si>
    <t>Eslovenia</t>
  </si>
  <si>
    <t>Ilhas Salomão</t>
  </si>
  <si>
    <t>Somália</t>
  </si>
  <si>
    <t>África do Sul</t>
  </si>
  <si>
    <t>Coreia do Sul</t>
  </si>
  <si>
    <t>Sudão do Sul</t>
  </si>
  <si>
    <t>Espanha</t>
  </si>
  <si>
    <t>Sudão</t>
  </si>
  <si>
    <t>Suécia</t>
  </si>
  <si>
    <t>Suíça</t>
  </si>
  <si>
    <t>Síria</t>
  </si>
  <si>
    <t>Tadjiquistão</t>
  </si>
  <si>
    <t>Tailândia</t>
  </si>
  <si>
    <t>Trinidad e Tobago</t>
  </si>
  <si>
    <t>Tunísia</t>
  </si>
  <si>
    <t>Turcomenistão</t>
  </si>
  <si>
    <t>Ilhas Turcas e Caicos</t>
  </si>
  <si>
    <t>Ilhas Virgens Americanas</t>
  </si>
  <si>
    <t>Ucrânia</t>
  </si>
  <si>
    <t>Emirados Árabes Unidos</t>
  </si>
  <si>
    <t>Reino Unido</t>
  </si>
  <si>
    <t>República Unida da Tanzânia</t>
  </si>
  <si>
    <t>Estados Unidos</t>
  </si>
  <si>
    <t>Uruguai</t>
  </si>
  <si>
    <t>Uzbequistão</t>
  </si>
  <si>
    <t>Vietnã</t>
  </si>
  <si>
    <t>Wallis e Futuna</t>
  </si>
  <si>
    <t>Saara Ocidental</t>
  </si>
  <si>
    <t>Iémen</t>
  </si>
  <si>
    <t>Zâmbia</t>
  </si>
  <si>
    <t>Zimbábue</t>
  </si>
  <si>
    <t>Países Baixos Caribenhos</t>
  </si>
  <si>
    <t>Tchéquia</t>
  </si>
  <si>
    <t>São Martinho</t>
  </si>
  <si>
    <t>Palestina</t>
  </si>
  <si>
    <t>África</t>
  </si>
  <si>
    <t>Ásia</t>
  </si>
  <si>
    <t>América Central</t>
  </si>
  <si>
    <t>Europa</t>
  </si>
  <si>
    <t>América do Norte</t>
  </si>
  <si>
    <t>América do Sul</t>
  </si>
  <si>
    <t>São Bartolomeu</t>
  </si>
  <si>
    <t>Turquia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</si>
</sst>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14" fontId="0" fillId="2" borderId="0" xfId="0" applyNumberFormat="1" applyFill="1"/>
    <xf numFmtId="14" fontId="0" fillId="0" borderId="0" xfId="0" applyNumberFormat="1"/>
    <xf numFmtId="43" fontId="0" fillId="0" borderId="0" xfId="2" applyFont="1"/>
    <xf numFmtId="0" fontId="3" fillId="0" borderId="0" xfId="0" applyFont="1"/>
    <xf numFmtId="0" fontId="0" fillId="0" borderId="0" xfId="2" applyNumberFormat="1" applyFont="1"/>
    <xf numFmtId="0" fontId="0" fillId="0" borderId="0" xfId="0" applyNumberFormat="1"/>
    <xf numFmtId="0" fontId="4" fillId="0" borderId="0" xfId="3"/>
    <xf numFmtId="0" fontId="5" fillId="0" borderId="0" xfId="0" applyFont="1"/>
    <xf numFmtId="164" fontId="0" fillId="0" borderId="0" xfId="1" applyNumberFormat="1" applyFont="1" applyAlignment="1">
      <alignment horizontal="right"/>
    </xf>
    <xf numFmtId="9" fontId="0" fillId="0" borderId="0" xfId="1" applyNumberFormat="1" applyFont="1" applyAlignment="1">
      <alignment horizontal="right"/>
    </xf>
  </cellXfs>
  <cellStyles count="4">
    <cellStyle name="Hiperlink" xfId="3" builtinId="8"/>
    <cellStyle name="Normal" xfId="0" builtinId="0"/>
    <cellStyle name="Porcentagem" xfId="1" builtinId="5"/>
    <cellStyle name="Vírgula" xfId="2" builtinId="3"/>
  </cellStyles>
  <dxfs count="15">
    <dxf>
      <font>
        <color theme="9" tint="-0.249977111117893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64" formatCode="0.0%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132521</xdr:colOff>
      <xdr:row>0</xdr:row>
      <xdr:rowOff>66261</xdr:rowOff>
    </xdr:from>
    <xdr:to>
      <xdr:col>12</xdr:col>
      <xdr:colOff>231501</xdr:colOff>
      <xdr:row>3</xdr:row>
      <xdr:rowOff>142461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>
              <a:extLst>
                <a:ext uri="{FF2B5EF4-FFF2-40B4-BE49-F238E27FC236}">
                  <a16:creationId xmlns:a16="http://schemas.microsoft.com/office/drawing/2014/main" id="{FB225239-0BEA-4720-BC0C-02ABB8E762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42282" y="66261"/>
              <a:ext cx="7917762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2" xr16:uid="{5F1D41BD-5D77-4A15-AAB3-884A70C9479B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#" tableColumnId="1"/>
      <queryTableField id="2" name="Country (or dependency)" tableColumnId="2"/>
      <queryTableField id="3" name="Population  (2020)" tableColumnId="3"/>
      <queryTableField id="4" name="Yearly  Change" tableColumnId="4"/>
      <queryTableField id="5" name="Net  Change" tableColumnId="5"/>
      <queryTableField id="6" name="Density  (P/Km²)" tableColumnId="6"/>
      <queryTableField id="7" name="Land Area  (Km²)" tableColumnId="7"/>
      <queryTableField id="8" name="Migrants  (net)" tableColumnId="8"/>
      <queryTableField id="9" name="Fert.  Rate" tableColumnId="9"/>
      <queryTableField id="10" name="Med.  Age" tableColumnId="10"/>
      <queryTableField id="11" name="Urban  Pop %" tableColumnId="11"/>
      <queryTableField id="12" name="World  Share" tableColumnId="12"/>
      <queryTableField id="13" dataBound="0" tableColumnId="13"/>
      <queryTableField id="14" dataBound="0" tableColumnId="14"/>
    </queryTableFields>
  </queryTableRefresh>
  <extLst>
    <ext xmlns:x15="http://schemas.microsoft.com/office/spreadsheetml/2010/11/main" uri="{883FBD77-0823-4a55-B5E3-86C4891E6966}">
      <x15:queryTable sourceDataName="Consulta - Table 0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30795455-BC39-4FFB-9A19-347916447899}" sourceName="Region">
  <extLst>
    <x:ext xmlns:x15="http://schemas.microsoft.com/office/spreadsheetml/2010/11/main" uri="{2F2917AC-EB37-4324-AD4E-5DD8C200BD13}">
      <x15:tableSlicerCache tableId="1" column="1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28FCF7CB-731D-458A-BC50-25C5001F0AC3}" cache="SegmentaçãodeDados_Region" caption="Region" columnCount="7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764125-5FCB-443A-95F7-AC3255D99AE8}" name="Tabela1" displayName="Tabela1" ref="A5:Q240" totalsRowShown="0" headerRowDxfId="14">
  <autoFilter ref="A5:Q240" xr:uid="{0BB18A3C-22AC-423F-B693-7F323E0A587F}"/>
  <sortState xmlns:xlrd2="http://schemas.microsoft.com/office/spreadsheetml/2017/richdata2" ref="A6:Q240">
    <sortCondition descending="1" ref="E5:E240"/>
  </sortState>
  <tableColumns count="17">
    <tableColumn id="1" xr3:uid="{1E3367B0-BDAC-4C31-812D-B5D12548F79B}" name="0">
      <calculatedColumnFormula>A5+1</calculatedColumnFormula>
    </tableColumn>
    <tableColumn id="2" xr3:uid="{69AA6BBF-0715-4A03-9F38-180148871EEE}" name="Country (or dependency)"/>
    <tableColumn id="17" xr3:uid="{38041B35-1B86-4593-9B1F-E945D8AE7638}" name="Country (Worldometers)" dataDxfId="13"/>
    <tableColumn id="4" xr3:uid="{8FF2C8B6-A924-47B5-806F-D25ACD9C217E}" name="País (pt)"/>
    <tableColumn id="3" xr3:uid="{3EBD294B-482E-4E1A-BACA-22E9E3782D3C}" name="Population 2020" dataDxfId="12"/>
    <tableColumn id="6" xr3:uid="{E2728733-F685-4BF6-8A49-19811EB7DC07}" name="Density (P/Km²)" dataDxfId="11"/>
    <tableColumn id="7" xr3:uid="{DF5E4464-32E3-46C5-8109-10F079273CB3}" name="Land Area (Km²)" dataDxfId="10"/>
    <tableColumn id="8" xr3:uid="{513745A5-00F3-4001-B2CD-443F54359036}" name="Migrants" dataDxfId="9"/>
    <tableColumn id="9" xr3:uid="{17A476E1-2D17-453E-B9F8-561A61E1F095}" name="Fert. Rate" dataDxfId="8"/>
    <tableColumn id="10" xr3:uid="{7B933601-6977-4BFB-920B-B874B9CC8FA6}" name="Med. Age" dataDxfId="7"/>
    <tableColumn id="11" xr3:uid="{761E89F6-B5F6-4118-ABBB-16B246A9705A}" name="Urban Pop %" dataDxfId="6" dataCellStyle="Porcentagem"/>
    <tableColumn id="12" xr3:uid="{920EC34F-92CC-46C5-BACF-6ECBEF28878F}" name="World Share" dataDxfId="5" dataCellStyle="Porcentagem"/>
    <tableColumn id="13" xr3:uid="{6C71E319-52A3-4215-B235-A22D0DEE7D32}" name="Region"/>
    <tableColumn id="14" xr3:uid="{C359D756-C5B4-4C63-8DC3-7B22E761EC0F}" name="Lat" dataCellStyle="Vírgula"/>
    <tableColumn id="15" xr3:uid="{08AB9AF1-20C2-4C1E-AAD9-31AF1224B379}" name="Long" dataCellStyle="Vírgula"/>
    <tableColumn id="5" xr3:uid="{79CF385C-DD81-4BF0-8885-C9EE316BA488}" name="Lat. Group" dataDxfId="4" dataCellStyle="Vírgula">
      <calculatedColumnFormula>IF(N6&gt;0,IF(N6&gt;15,IF(N6&gt;30,IF(N6&gt;45,IF(N6&gt;60,"Norte 60º +","Norte 45º a 60º"),"Norte 30º a 45º"),"Norte 15º a 30º"),"Norte 0º a 15º"),IF(N6&lt;-15,IF(N6&lt;-30,IF(N6&lt;-45,"Sul 45º +","Sul 30º a 45º"),"Sul 15º a 30º"),"Sul 0º a 15º"))</calculatedColumnFormula>
    </tableColumn>
    <tableColumn id="16" xr3:uid="{F870A03D-8F86-4A0F-8152-99806C8E0613}" name="1º Covid-19 Death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E6B319-A846-4364-91CD-336516128593}" name="Table_0" displayName="Table_0" ref="B2:O237" tableType="queryTable" totalsRowShown="0">
  <autoFilter ref="B2:O237" xr:uid="{AC05D9BB-3397-4321-8F96-5F0CE7250C22}"/>
  <sortState xmlns:xlrd2="http://schemas.microsoft.com/office/spreadsheetml/2017/richdata2" ref="B3:M237">
    <sortCondition ref="C2:C237"/>
  </sortState>
  <tableColumns count="14">
    <tableColumn id="1" xr3:uid="{7F7D7EA7-22A9-434C-BF90-2ECACAC3451B}" uniqueName="1" name="#" queryTableFieldId="1" dataDxfId="3"/>
    <tableColumn id="2" xr3:uid="{C398798A-4DF4-45B3-868A-6D46B43C1DDE}" uniqueName="2" name="Country (or dependency)" queryTableFieldId="2" dataDxfId="2"/>
    <tableColumn id="3" xr3:uid="{2F55A067-E255-4ECC-BDD6-B300765A7C00}" uniqueName="3" name="Population  (2020)" queryTableFieldId="3"/>
    <tableColumn id="4" xr3:uid="{29CAA158-5C7B-4103-9237-02404C38FBBA}" uniqueName="4" name="Yearly  Change" queryTableFieldId="4"/>
    <tableColumn id="5" xr3:uid="{C948BDCF-A7BA-4A92-96E5-F919B8644225}" uniqueName="5" name="Net  Change" queryTableFieldId="5"/>
    <tableColumn id="6" xr3:uid="{E8CE7D1C-E80E-4987-8004-AA6748DF1D27}" uniqueName="6" name="Density  (P/Km²)" queryTableFieldId="6"/>
    <tableColumn id="7" xr3:uid="{2CFD5715-7F18-4EDD-BCE7-8ADAF244B34B}" uniqueName="7" name="Land Area  (Km²)" queryTableFieldId="7"/>
    <tableColumn id="8" xr3:uid="{40147527-A981-4B78-ABFE-70F31B4EB66A}" uniqueName="8" name="Migrants  (net)" queryTableFieldId="8"/>
    <tableColumn id="9" xr3:uid="{32C26B44-5145-4E12-8E46-69DB09C8EAF5}" uniqueName="9" name="Fert.  Rate" queryTableFieldId="9"/>
    <tableColumn id="10" xr3:uid="{1513B2F5-55C7-4CF7-A21E-8CAEF802F1EF}" uniqueName="10" name="Med.  Age" queryTableFieldId="10"/>
    <tableColumn id="11" xr3:uid="{276E7D49-D9B3-4568-9405-94435E5F7667}" uniqueName="11" name="Urban  Pop %" queryTableFieldId="11"/>
    <tableColumn id="12" xr3:uid="{8608210E-9417-4B94-849F-A670F200A3B4}" uniqueName="12" name="World  Share" queryTableFieldId="12"/>
    <tableColumn id="13" xr3:uid="{834585ED-2631-4EC9-B34E-63505C74F9A9}" uniqueName="13" name="Verificação" queryTableFieldId="13" dataDxfId="1">
      <calculatedColumnFormula>_xlfn.XLOOKUP(O3,Tabela1[Country (or dependency)],Tabela1[Country (or dependency)],"CORRIGIR")</calculatedColumnFormula>
    </tableColumn>
    <tableColumn id="14" xr3:uid="{4EA519D2-623F-42F4-9BD0-BE2599649720}" uniqueName="14" name="Country (DataWorld)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worldometers.info/world-population/population-by-coun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B083-592E-4AD0-A5AA-C55B20E8D909}">
  <dimension ref="A4:Q240"/>
  <sheetViews>
    <sheetView showGridLines="0" tabSelected="1" zoomScale="115" zoomScaleNormal="11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22" sqref="D22"/>
    </sheetView>
  </sheetViews>
  <sheetFormatPr defaultRowHeight="15" x14ac:dyDescent="0.25"/>
  <cols>
    <col min="1" max="1" width="5.140625" customWidth="1"/>
    <col min="2" max="4" width="24.28515625" customWidth="1"/>
    <col min="5" max="5" width="17.28515625" customWidth="1"/>
    <col min="6" max="6" width="15.7109375" customWidth="1"/>
    <col min="7" max="7" width="15.28515625" bestFit="1" customWidth="1"/>
    <col min="8" max="9" width="17.28515625" customWidth="1"/>
    <col min="10" max="10" width="11" customWidth="1"/>
    <col min="11" max="12" width="11.7109375" customWidth="1"/>
    <col min="13" max="13" width="14.42578125" customWidth="1"/>
    <col min="14" max="15" width="9" customWidth="1"/>
    <col min="16" max="17" width="12.42578125" customWidth="1"/>
    <col min="18" max="18" width="15.140625" customWidth="1"/>
  </cols>
  <sheetData>
    <row r="4" spans="1:17" x14ac:dyDescent="0.25">
      <c r="E4" s="1"/>
      <c r="F4" s="2"/>
      <c r="G4" s="1"/>
      <c r="H4" s="3"/>
      <c r="I4" s="1"/>
      <c r="L4" s="1"/>
      <c r="M4" s="4"/>
      <c r="N4" s="4"/>
    </row>
    <row r="5" spans="1:17" x14ac:dyDescent="0.25">
      <c r="A5" s="5" t="s">
        <v>234</v>
      </c>
      <c r="B5" s="6" t="s">
        <v>0</v>
      </c>
      <c r="C5" s="6" t="s">
        <v>516</v>
      </c>
      <c r="D5" s="6" t="s">
        <v>517</v>
      </c>
      <c r="E5" s="7" t="s">
        <v>227</v>
      </c>
      <c r="F5" s="6" t="s">
        <v>228</v>
      </c>
      <c r="G5" s="6" t="s">
        <v>229</v>
      </c>
      <c r="H5" s="6" t="s">
        <v>1</v>
      </c>
      <c r="I5" s="6" t="s">
        <v>230</v>
      </c>
      <c r="J5" s="6" t="s">
        <v>231</v>
      </c>
      <c r="K5" s="6" t="s">
        <v>232</v>
      </c>
      <c r="L5" s="6" t="s">
        <v>233</v>
      </c>
      <c r="M5" s="6" t="s">
        <v>2</v>
      </c>
      <c r="N5" s="6" t="s">
        <v>3</v>
      </c>
      <c r="O5" s="6" t="s">
        <v>4</v>
      </c>
      <c r="P5" s="6" t="s">
        <v>250</v>
      </c>
      <c r="Q5" s="6" t="s">
        <v>235</v>
      </c>
    </row>
    <row r="6" spans="1:17" x14ac:dyDescent="0.25">
      <c r="A6">
        <f t="shared" ref="A6:A69" si="0">A5+1</f>
        <v>1</v>
      </c>
      <c r="B6" t="s">
        <v>5</v>
      </c>
      <c r="C6" t="s">
        <v>5</v>
      </c>
      <c r="D6" t="s">
        <v>5</v>
      </c>
      <c r="E6" s="1">
        <v>1439323776</v>
      </c>
      <c r="F6" s="1">
        <v>153</v>
      </c>
      <c r="G6" s="1">
        <v>9388211</v>
      </c>
      <c r="H6" s="4">
        <v>-348399</v>
      </c>
      <c r="I6" s="4">
        <v>2</v>
      </c>
      <c r="J6" s="4">
        <v>38</v>
      </c>
      <c r="K6" s="17">
        <v>0.61</v>
      </c>
      <c r="L6" s="16">
        <v>0.1847</v>
      </c>
      <c r="M6" t="s">
        <v>677</v>
      </c>
      <c r="N6" s="10">
        <v>31.692699999999999</v>
      </c>
      <c r="O6" s="10">
        <v>88.092399999999998</v>
      </c>
      <c r="P6" s="12" t="str">
        <f t="shared" ref="P6:P69" si="1">IF(N6&gt;0,IF(N6&gt;15,IF(N6&gt;30,IF(N6&gt;45,IF(N6&gt;60,"Norte 60º +","Norte 45º a 60º"),"Norte 30º a 45º"),"Norte 15º a 30º"),"Norte 0º a 15º"),IF(N6&lt;-15,IF(N6&lt;-30,IF(N6&lt;-45,"Sul 45º +","Sul 30º a 45º"),"Sul 15º a 30º"),"Sul 0º a 15º"))</f>
        <v>Norte 30º a 45º</v>
      </c>
      <c r="Q6" s="8">
        <v>43841</v>
      </c>
    </row>
    <row r="7" spans="1:17" x14ac:dyDescent="0.25">
      <c r="A7">
        <f t="shared" si="0"/>
        <v>2</v>
      </c>
      <c r="B7" t="s">
        <v>6</v>
      </c>
      <c r="C7" t="s">
        <v>6</v>
      </c>
      <c r="D7" t="s">
        <v>576</v>
      </c>
      <c r="E7" s="1">
        <v>1380004385</v>
      </c>
      <c r="F7" s="1">
        <v>464</v>
      </c>
      <c r="G7" s="1">
        <v>2973190</v>
      </c>
      <c r="H7" s="4">
        <v>-532687</v>
      </c>
      <c r="I7" s="4">
        <v>2</v>
      </c>
      <c r="J7" s="4">
        <v>28</v>
      </c>
      <c r="K7" s="17">
        <v>0.35</v>
      </c>
      <c r="L7" s="16">
        <v>0.17699999999999999</v>
      </c>
      <c r="M7" t="s">
        <v>677</v>
      </c>
      <c r="N7" s="10">
        <v>20.593684</v>
      </c>
      <c r="O7" s="10">
        <v>78.962879999999998</v>
      </c>
      <c r="P7" s="12" t="str">
        <f t="shared" si="1"/>
        <v>Norte 15º a 30º</v>
      </c>
      <c r="Q7" s="9">
        <v>43901</v>
      </c>
    </row>
    <row r="8" spans="1:17" x14ac:dyDescent="0.25">
      <c r="A8">
        <f t="shared" si="0"/>
        <v>3</v>
      </c>
      <c r="B8" t="s">
        <v>236</v>
      </c>
      <c r="C8" t="s">
        <v>236</v>
      </c>
      <c r="D8" t="s">
        <v>663</v>
      </c>
      <c r="E8" s="1">
        <v>331002651</v>
      </c>
      <c r="F8" s="1">
        <v>36</v>
      </c>
      <c r="G8" s="1">
        <v>9147420</v>
      </c>
      <c r="H8" s="4">
        <v>954806</v>
      </c>
      <c r="I8" s="4">
        <v>2</v>
      </c>
      <c r="J8" s="4">
        <v>38</v>
      </c>
      <c r="K8" s="17">
        <v>0.83</v>
      </c>
      <c r="L8" s="16">
        <v>4.2500000000000003E-2</v>
      </c>
      <c r="M8" t="s">
        <v>680</v>
      </c>
      <c r="N8" s="10">
        <v>37.46231118</v>
      </c>
      <c r="O8" s="10">
        <v>-86.34248968</v>
      </c>
      <c r="P8" s="12" t="str">
        <f t="shared" si="1"/>
        <v>Norte 30º a 45º</v>
      </c>
      <c r="Q8" s="9">
        <v>43890</v>
      </c>
    </row>
    <row r="9" spans="1:17" x14ac:dyDescent="0.25">
      <c r="A9">
        <f t="shared" si="0"/>
        <v>4</v>
      </c>
      <c r="B9" t="s">
        <v>7</v>
      </c>
      <c r="C9" t="s">
        <v>7</v>
      </c>
      <c r="D9" t="s">
        <v>577</v>
      </c>
      <c r="E9" s="1">
        <v>273523615</v>
      </c>
      <c r="F9" s="1">
        <v>151</v>
      </c>
      <c r="G9" s="1">
        <v>1811570</v>
      </c>
      <c r="H9" s="4">
        <v>-98955</v>
      </c>
      <c r="I9" s="4">
        <v>2</v>
      </c>
      <c r="J9" s="4">
        <v>30</v>
      </c>
      <c r="K9" s="17">
        <v>0.56000000000000005</v>
      </c>
      <c r="L9" s="16">
        <v>3.5099999999999999E-2</v>
      </c>
      <c r="M9" t="s">
        <v>677</v>
      </c>
      <c r="N9" s="10">
        <v>-0.7893</v>
      </c>
      <c r="O9" s="10">
        <v>113.9213</v>
      </c>
      <c r="P9" s="12" t="str">
        <f t="shared" si="1"/>
        <v>Sul 0º a 15º</v>
      </c>
      <c r="Q9" s="9">
        <v>43901</v>
      </c>
    </row>
    <row r="10" spans="1:17" x14ac:dyDescent="0.25">
      <c r="A10">
        <f t="shared" si="0"/>
        <v>5</v>
      </c>
      <c r="B10" t="s">
        <v>8</v>
      </c>
      <c r="C10" t="s">
        <v>8</v>
      </c>
      <c r="D10" t="s">
        <v>618</v>
      </c>
      <c r="E10" s="1">
        <v>220892340</v>
      </c>
      <c r="F10" s="1">
        <v>287</v>
      </c>
      <c r="G10" s="1">
        <v>770880</v>
      </c>
      <c r="H10" s="4">
        <v>-233379</v>
      </c>
      <c r="I10" s="4">
        <v>4</v>
      </c>
      <c r="J10" s="4">
        <v>23</v>
      </c>
      <c r="K10" s="17">
        <v>0.35</v>
      </c>
      <c r="L10" s="16">
        <v>2.8299999999999999E-2</v>
      </c>
      <c r="M10" t="s">
        <v>677</v>
      </c>
      <c r="N10" s="10">
        <v>30.375299999999999</v>
      </c>
      <c r="O10" s="10">
        <v>69.345100000000002</v>
      </c>
      <c r="P10" s="12" t="str">
        <f t="shared" si="1"/>
        <v>Norte 30º a 45º</v>
      </c>
      <c r="Q10" s="9">
        <v>43909</v>
      </c>
    </row>
    <row r="11" spans="1:17" x14ac:dyDescent="0.25">
      <c r="A11">
        <f t="shared" si="0"/>
        <v>6</v>
      </c>
      <c r="B11" t="s">
        <v>9</v>
      </c>
      <c r="C11" t="s">
        <v>9</v>
      </c>
      <c r="D11" t="s">
        <v>532</v>
      </c>
      <c r="E11" s="1">
        <v>212559417</v>
      </c>
      <c r="F11" s="1">
        <v>25</v>
      </c>
      <c r="G11" s="1">
        <v>8358140</v>
      </c>
      <c r="H11" s="4">
        <v>21200</v>
      </c>
      <c r="I11" s="4">
        <v>2</v>
      </c>
      <c r="J11" s="4">
        <v>33</v>
      </c>
      <c r="K11" s="17">
        <v>0.88</v>
      </c>
      <c r="L11" s="16">
        <v>2.7300000000000001E-2</v>
      </c>
      <c r="M11" t="s">
        <v>681</v>
      </c>
      <c r="N11" s="10">
        <v>-14.234999999999999</v>
      </c>
      <c r="O11" s="10">
        <v>-51.9253</v>
      </c>
      <c r="P11" s="12" t="str">
        <f t="shared" si="1"/>
        <v>Sul 0º a 15º</v>
      </c>
      <c r="Q11" s="9">
        <v>43907</v>
      </c>
    </row>
    <row r="12" spans="1:17" x14ac:dyDescent="0.25">
      <c r="A12">
        <f t="shared" si="0"/>
        <v>7</v>
      </c>
      <c r="B12" t="s">
        <v>10</v>
      </c>
      <c r="C12" t="s">
        <v>10</v>
      </c>
      <c r="D12" t="s">
        <v>612</v>
      </c>
      <c r="E12" s="1">
        <v>206139589</v>
      </c>
      <c r="F12" s="1">
        <v>226</v>
      </c>
      <c r="G12" s="1">
        <v>910770</v>
      </c>
      <c r="H12" s="4">
        <v>-60000</v>
      </c>
      <c r="I12" s="4">
        <v>5</v>
      </c>
      <c r="J12" s="4">
        <v>18</v>
      </c>
      <c r="K12" s="17">
        <v>0.52</v>
      </c>
      <c r="L12" s="16">
        <v>2.64E-2</v>
      </c>
      <c r="M12" t="s">
        <v>676</v>
      </c>
      <c r="N12" s="10">
        <v>9.0820000000000007</v>
      </c>
      <c r="O12" s="10">
        <v>8.6753</v>
      </c>
      <c r="P12" s="12" t="str">
        <f t="shared" si="1"/>
        <v>Norte 0º a 15º</v>
      </c>
      <c r="Q12" s="9">
        <v>43884</v>
      </c>
    </row>
    <row r="13" spans="1:17" x14ac:dyDescent="0.25">
      <c r="A13">
        <f t="shared" si="0"/>
        <v>8</v>
      </c>
      <c r="B13" t="s">
        <v>11</v>
      </c>
      <c r="C13" t="s">
        <v>11</v>
      </c>
      <c r="D13" t="s">
        <v>11</v>
      </c>
      <c r="E13" s="1">
        <v>164689383</v>
      </c>
      <c r="F13" s="1">
        <v>1265</v>
      </c>
      <c r="G13" s="1">
        <v>130170</v>
      </c>
      <c r="H13" s="4">
        <v>-369501</v>
      </c>
      <c r="I13" s="4">
        <v>2</v>
      </c>
      <c r="J13" s="4">
        <v>28</v>
      </c>
      <c r="K13" s="17">
        <v>0.39</v>
      </c>
      <c r="L13" s="16">
        <v>2.1100000000000001E-2</v>
      </c>
      <c r="M13" t="s">
        <v>677</v>
      </c>
      <c r="N13" s="10">
        <v>23.684999999999999</v>
      </c>
      <c r="O13" s="10">
        <v>90.356300000000005</v>
      </c>
      <c r="P13" s="12" t="str">
        <f t="shared" si="1"/>
        <v>Norte 15º a 30º</v>
      </c>
      <c r="Q13" s="9">
        <v>43908</v>
      </c>
    </row>
    <row r="14" spans="1:17" x14ac:dyDescent="0.25">
      <c r="A14">
        <f t="shared" si="0"/>
        <v>9</v>
      </c>
      <c r="B14" t="s">
        <v>12</v>
      </c>
      <c r="C14" t="s">
        <v>12</v>
      </c>
      <c r="D14" t="s">
        <v>628</v>
      </c>
      <c r="E14" s="1">
        <v>145934462</v>
      </c>
      <c r="F14" s="1">
        <v>9</v>
      </c>
      <c r="G14" s="1">
        <v>16376870</v>
      </c>
      <c r="H14" s="4">
        <v>182456</v>
      </c>
      <c r="I14" s="4">
        <v>2</v>
      </c>
      <c r="J14" s="4">
        <v>40</v>
      </c>
      <c r="K14" s="17">
        <v>0.74</v>
      </c>
      <c r="L14" s="16">
        <v>1.8700000000000001E-2</v>
      </c>
      <c r="M14" t="s">
        <v>679</v>
      </c>
      <c r="N14" s="10">
        <v>61.524009999999997</v>
      </c>
      <c r="O14" s="10">
        <v>105.31875599999999</v>
      </c>
      <c r="P14" s="12" t="str">
        <f t="shared" si="1"/>
        <v>Norte 60º +</v>
      </c>
      <c r="Q14" s="9">
        <v>43909</v>
      </c>
    </row>
    <row r="15" spans="1:17" x14ac:dyDescent="0.25">
      <c r="A15">
        <f t="shared" si="0"/>
        <v>10</v>
      </c>
      <c r="B15" t="s">
        <v>13</v>
      </c>
      <c r="C15" t="s">
        <v>13</v>
      </c>
      <c r="D15" t="s">
        <v>602</v>
      </c>
      <c r="E15" s="1">
        <v>128932753</v>
      </c>
      <c r="F15" s="1">
        <v>66</v>
      </c>
      <c r="G15" s="1">
        <v>1943950</v>
      </c>
      <c r="H15" s="4">
        <v>-60000</v>
      </c>
      <c r="I15" s="4">
        <v>2</v>
      </c>
      <c r="J15" s="4">
        <v>29</v>
      </c>
      <c r="K15" s="17">
        <v>0.84</v>
      </c>
      <c r="L15" s="16">
        <v>1.6500000000000001E-2</v>
      </c>
      <c r="M15" t="s">
        <v>680</v>
      </c>
      <c r="N15" s="10">
        <v>23.634499999999999</v>
      </c>
      <c r="O15" s="10">
        <v>-102.5528</v>
      </c>
      <c r="P15" s="12" t="str">
        <f t="shared" si="1"/>
        <v>Norte 15º a 30º</v>
      </c>
      <c r="Q15" s="9">
        <v>43909</v>
      </c>
    </row>
    <row r="16" spans="1:17" x14ac:dyDescent="0.25">
      <c r="A16">
        <f t="shared" si="0"/>
        <v>11</v>
      </c>
      <c r="B16" t="s">
        <v>14</v>
      </c>
      <c r="C16" t="s">
        <v>14</v>
      </c>
      <c r="D16" t="s">
        <v>582</v>
      </c>
      <c r="E16" s="1">
        <v>126476461</v>
      </c>
      <c r="F16" s="1">
        <v>347</v>
      </c>
      <c r="G16" s="1">
        <v>364555</v>
      </c>
      <c r="H16" s="4">
        <v>71560</v>
      </c>
      <c r="I16" s="4">
        <v>1</v>
      </c>
      <c r="J16" s="4">
        <v>48</v>
      </c>
      <c r="K16" s="17">
        <v>0.92</v>
      </c>
      <c r="L16" s="16">
        <v>1.6199999999999999E-2</v>
      </c>
      <c r="M16" t="s">
        <v>677</v>
      </c>
      <c r="N16" s="10">
        <v>36.204824000000002</v>
      </c>
      <c r="O16" s="10">
        <v>138.25292400000001</v>
      </c>
      <c r="P16" s="12" t="str">
        <f t="shared" si="1"/>
        <v>Norte 30º a 45º</v>
      </c>
      <c r="Q16" s="9">
        <v>43874</v>
      </c>
    </row>
    <row r="17" spans="1:17" x14ac:dyDescent="0.25">
      <c r="A17">
        <f t="shared" si="0"/>
        <v>12</v>
      </c>
      <c r="B17" t="s">
        <v>15</v>
      </c>
      <c r="C17" t="s">
        <v>15</v>
      </c>
      <c r="D17" t="s">
        <v>556</v>
      </c>
      <c r="E17" s="1">
        <v>114963588</v>
      </c>
      <c r="F17" s="1">
        <v>115</v>
      </c>
      <c r="G17" s="1">
        <v>1000000</v>
      </c>
      <c r="H17" s="4">
        <v>30000</v>
      </c>
      <c r="I17" s="4">
        <v>4</v>
      </c>
      <c r="J17" s="4">
        <v>19</v>
      </c>
      <c r="K17" s="17">
        <v>0.21</v>
      </c>
      <c r="L17" s="16">
        <v>1.47E-2</v>
      </c>
      <c r="M17" t="s">
        <v>676</v>
      </c>
      <c r="N17" s="10">
        <v>9.1449999999999996</v>
      </c>
      <c r="O17" s="10">
        <v>40.489699999999999</v>
      </c>
      <c r="P17" s="12" t="str">
        <f t="shared" si="1"/>
        <v>Norte 0º a 15º</v>
      </c>
      <c r="Q17" s="9">
        <v>43926</v>
      </c>
    </row>
    <row r="18" spans="1:17" x14ac:dyDescent="0.25">
      <c r="A18">
        <f t="shared" si="0"/>
        <v>13</v>
      </c>
      <c r="B18" t="s">
        <v>16</v>
      </c>
      <c r="C18" t="s">
        <v>16</v>
      </c>
      <c r="D18" t="s">
        <v>622</v>
      </c>
      <c r="E18" s="1">
        <v>109581078</v>
      </c>
      <c r="F18" s="1">
        <v>368</v>
      </c>
      <c r="G18" s="1">
        <v>298170</v>
      </c>
      <c r="H18" s="4">
        <v>-67152</v>
      </c>
      <c r="I18" s="4">
        <v>3</v>
      </c>
      <c r="J18" s="4">
        <v>26</v>
      </c>
      <c r="K18" s="17">
        <v>0.47</v>
      </c>
      <c r="L18" s="16">
        <v>1.41E-2</v>
      </c>
      <c r="M18" t="s">
        <v>677</v>
      </c>
      <c r="N18" s="10">
        <v>12.879721</v>
      </c>
      <c r="O18" s="10">
        <v>121.774017</v>
      </c>
      <c r="P18" s="12" t="str">
        <f t="shared" si="1"/>
        <v>Norte 0º a 15º</v>
      </c>
      <c r="Q18" s="9">
        <v>43863</v>
      </c>
    </row>
    <row r="19" spans="1:17" x14ac:dyDescent="0.25">
      <c r="A19">
        <f t="shared" si="0"/>
        <v>14</v>
      </c>
      <c r="B19" t="s">
        <v>17</v>
      </c>
      <c r="C19" t="s">
        <v>17</v>
      </c>
      <c r="D19" t="s">
        <v>553</v>
      </c>
      <c r="E19" s="1">
        <v>102334404</v>
      </c>
      <c r="F19" s="1">
        <v>103</v>
      </c>
      <c r="G19" s="1">
        <v>995450</v>
      </c>
      <c r="H19" s="4">
        <v>-38033</v>
      </c>
      <c r="I19" s="4">
        <v>3</v>
      </c>
      <c r="J19" s="4">
        <v>25</v>
      </c>
      <c r="K19" s="17">
        <v>0.43</v>
      </c>
      <c r="L19" s="16">
        <v>1.3100000000000001E-2</v>
      </c>
      <c r="M19" t="s">
        <v>676</v>
      </c>
      <c r="N19" s="10">
        <v>26.820553</v>
      </c>
      <c r="O19" s="10">
        <v>30.802498</v>
      </c>
      <c r="P19" s="12" t="str">
        <f t="shared" si="1"/>
        <v>Norte 15º a 30º</v>
      </c>
      <c r="Q19" s="9">
        <v>43898</v>
      </c>
    </row>
    <row r="20" spans="1:17" x14ac:dyDescent="0.25">
      <c r="A20">
        <f t="shared" si="0"/>
        <v>15</v>
      </c>
      <c r="B20" t="s">
        <v>18</v>
      </c>
      <c r="C20" t="s">
        <v>18</v>
      </c>
      <c r="D20" t="s">
        <v>666</v>
      </c>
      <c r="E20" s="1">
        <v>97338579</v>
      </c>
      <c r="F20" s="1">
        <v>314</v>
      </c>
      <c r="G20" s="1">
        <v>310070</v>
      </c>
      <c r="H20" s="4">
        <v>-80000</v>
      </c>
      <c r="I20" s="4">
        <v>2</v>
      </c>
      <c r="J20" s="4">
        <v>32</v>
      </c>
      <c r="K20" s="17">
        <v>0.38</v>
      </c>
      <c r="L20" s="16">
        <v>1.2500000000000001E-2</v>
      </c>
      <c r="M20" t="s">
        <v>677</v>
      </c>
      <c r="N20" s="10">
        <v>14.058324000000001</v>
      </c>
      <c r="O20" s="10">
        <v>108.277199</v>
      </c>
      <c r="P20" s="12" t="str">
        <f t="shared" si="1"/>
        <v>Norte 0º a 15º</v>
      </c>
      <c r="Q20" s="9">
        <v>44044</v>
      </c>
    </row>
    <row r="21" spans="1:17" x14ac:dyDescent="0.25">
      <c r="A21">
        <f t="shared" si="0"/>
        <v>16</v>
      </c>
      <c r="B21" t="s">
        <v>247</v>
      </c>
      <c r="C21" t="s">
        <v>278</v>
      </c>
      <c r="D21" t="s">
        <v>549</v>
      </c>
      <c r="E21" s="1">
        <v>89561403</v>
      </c>
      <c r="F21" s="1">
        <v>40</v>
      </c>
      <c r="G21" s="1">
        <v>2267050</v>
      </c>
      <c r="H21" s="4">
        <v>23861</v>
      </c>
      <c r="I21" s="4">
        <v>6</v>
      </c>
      <c r="J21" s="4">
        <v>17</v>
      </c>
      <c r="K21" s="17">
        <v>0.46</v>
      </c>
      <c r="L21" s="16">
        <v>1.15E-2</v>
      </c>
      <c r="M21" t="s">
        <v>676</v>
      </c>
      <c r="N21" s="10">
        <v>-4.0382999999999996</v>
      </c>
      <c r="O21" s="10">
        <v>21.758700000000001</v>
      </c>
      <c r="P21" s="12" t="str">
        <f t="shared" si="1"/>
        <v>Sul 0º a 15º</v>
      </c>
      <c r="Q21" s="9">
        <v>43911</v>
      </c>
    </row>
    <row r="22" spans="1:17" x14ac:dyDescent="0.25">
      <c r="A22">
        <f t="shared" si="0"/>
        <v>17</v>
      </c>
      <c r="B22" t="s">
        <v>19</v>
      </c>
      <c r="C22" t="s">
        <v>19</v>
      </c>
      <c r="D22" t="s">
        <v>683</v>
      </c>
      <c r="E22" s="1">
        <v>84339067</v>
      </c>
      <c r="F22" s="1">
        <v>110</v>
      </c>
      <c r="G22" s="1">
        <v>769630</v>
      </c>
      <c r="H22" s="4">
        <v>283922</v>
      </c>
      <c r="I22" s="4">
        <v>2</v>
      </c>
      <c r="J22" s="4">
        <v>32</v>
      </c>
      <c r="K22" s="17">
        <v>0.76</v>
      </c>
      <c r="L22" s="16">
        <v>1.0800000000000001E-2</v>
      </c>
      <c r="M22" t="s">
        <v>677</v>
      </c>
      <c r="N22" s="10">
        <v>38.963700000000003</v>
      </c>
      <c r="O22" s="10">
        <v>35.243299999999998</v>
      </c>
      <c r="P22" s="12" t="str">
        <f t="shared" si="1"/>
        <v>Norte 30º a 45º</v>
      </c>
      <c r="Q22" s="9">
        <v>43907</v>
      </c>
    </row>
    <row r="23" spans="1:17" x14ac:dyDescent="0.25">
      <c r="A23">
        <f t="shared" si="0"/>
        <v>18</v>
      </c>
      <c r="B23" t="s">
        <v>20</v>
      </c>
      <c r="C23" t="s">
        <v>20</v>
      </c>
      <c r="D23" t="s">
        <v>578</v>
      </c>
      <c r="E23" s="1">
        <v>83992949</v>
      </c>
      <c r="F23" s="1">
        <v>52</v>
      </c>
      <c r="G23" s="1">
        <v>1628550</v>
      </c>
      <c r="H23" s="4">
        <v>-55000</v>
      </c>
      <c r="I23" s="4">
        <v>2</v>
      </c>
      <c r="J23" s="4">
        <v>32</v>
      </c>
      <c r="K23" s="17">
        <v>0.76</v>
      </c>
      <c r="L23" s="16">
        <v>1.0800000000000001E-2</v>
      </c>
      <c r="M23" t="s">
        <v>677</v>
      </c>
      <c r="N23" s="10">
        <v>32.427908000000002</v>
      </c>
      <c r="O23" s="10">
        <v>53.688046</v>
      </c>
      <c r="P23" s="12" t="str">
        <f t="shared" si="1"/>
        <v>Norte 30º a 45º</v>
      </c>
      <c r="Q23" s="9">
        <v>43880</v>
      </c>
    </row>
    <row r="24" spans="1:17" x14ac:dyDescent="0.25">
      <c r="A24">
        <f t="shared" si="0"/>
        <v>19</v>
      </c>
      <c r="B24" t="s">
        <v>21</v>
      </c>
      <c r="C24" t="s">
        <v>21</v>
      </c>
      <c r="D24" t="s">
        <v>565</v>
      </c>
      <c r="E24" s="1">
        <v>83783942</v>
      </c>
      <c r="F24" s="1">
        <v>240</v>
      </c>
      <c r="G24" s="1">
        <v>348560</v>
      </c>
      <c r="H24" s="4">
        <v>543822</v>
      </c>
      <c r="I24" s="4">
        <v>2</v>
      </c>
      <c r="J24" s="4">
        <v>46</v>
      </c>
      <c r="K24" s="17">
        <v>0.76</v>
      </c>
      <c r="L24" s="16">
        <v>1.0699999999999999E-2</v>
      </c>
      <c r="M24" t="s">
        <v>679</v>
      </c>
      <c r="N24" s="10">
        <v>51.165691000000002</v>
      </c>
      <c r="O24" s="10">
        <v>10.451525999999999</v>
      </c>
      <c r="P24" s="12" t="str">
        <f t="shared" si="1"/>
        <v>Norte 45º a 60º</v>
      </c>
      <c r="Q24" s="9">
        <v>43899</v>
      </c>
    </row>
    <row r="25" spans="1:17" x14ac:dyDescent="0.25">
      <c r="A25">
        <f t="shared" si="0"/>
        <v>20</v>
      </c>
      <c r="B25" t="s">
        <v>22</v>
      </c>
      <c r="C25" t="s">
        <v>22</v>
      </c>
      <c r="D25" t="s">
        <v>653</v>
      </c>
      <c r="E25" s="1">
        <v>69799978</v>
      </c>
      <c r="F25" s="1">
        <v>137</v>
      </c>
      <c r="G25" s="1">
        <v>510890</v>
      </c>
      <c r="H25" s="4">
        <v>19444</v>
      </c>
      <c r="I25" s="4">
        <v>2</v>
      </c>
      <c r="J25" s="4">
        <v>40</v>
      </c>
      <c r="K25" s="17">
        <v>0.51</v>
      </c>
      <c r="L25" s="16">
        <v>8.9999999999999993E-3</v>
      </c>
      <c r="M25" t="s">
        <v>677</v>
      </c>
      <c r="N25" s="10">
        <v>15.870032</v>
      </c>
      <c r="O25" s="10">
        <v>100.992541</v>
      </c>
      <c r="P25" s="12" t="str">
        <f t="shared" si="1"/>
        <v>Norte 15º a 30º</v>
      </c>
      <c r="Q25" s="9">
        <v>43891</v>
      </c>
    </row>
    <row r="26" spans="1:17" x14ac:dyDescent="0.25">
      <c r="A26">
        <f t="shared" si="0"/>
        <v>21</v>
      </c>
      <c r="B26" t="s">
        <v>23</v>
      </c>
      <c r="C26" t="s">
        <v>23</v>
      </c>
      <c r="D26" t="s">
        <v>661</v>
      </c>
      <c r="E26" s="1">
        <v>67886011</v>
      </c>
      <c r="F26" s="1">
        <v>281</v>
      </c>
      <c r="G26" s="1">
        <v>241930</v>
      </c>
      <c r="H26" s="4">
        <v>260650</v>
      </c>
      <c r="I26" s="4">
        <v>2</v>
      </c>
      <c r="J26" s="4">
        <v>40</v>
      </c>
      <c r="K26" s="17">
        <v>0.83</v>
      </c>
      <c r="L26" s="16">
        <v>8.6999999999999994E-3</v>
      </c>
      <c r="M26" t="s">
        <v>679</v>
      </c>
      <c r="N26" s="10">
        <v>51.3</v>
      </c>
      <c r="O26" s="10">
        <v>0</v>
      </c>
      <c r="P26" s="12" t="str">
        <f t="shared" si="1"/>
        <v>Norte 45º a 60º</v>
      </c>
      <c r="Q26" s="9">
        <v>43895</v>
      </c>
    </row>
    <row r="27" spans="1:17" x14ac:dyDescent="0.25">
      <c r="A27">
        <f t="shared" si="0"/>
        <v>22</v>
      </c>
      <c r="B27" t="s">
        <v>24</v>
      </c>
      <c r="C27" t="s">
        <v>24</v>
      </c>
      <c r="D27" t="s">
        <v>560</v>
      </c>
      <c r="E27" s="1">
        <v>65273511</v>
      </c>
      <c r="F27" s="1">
        <v>119</v>
      </c>
      <c r="G27" s="1">
        <v>547557</v>
      </c>
      <c r="H27" s="4">
        <v>36527</v>
      </c>
      <c r="I27" s="4">
        <v>2</v>
      </c>
      <c r="J27" s="4">
        <v>42</v>
      </c>
      <c r="K27" s="17">
        <v>0.82</v>
      </c>
      <c r="L27" s="16">
        <v>8.3999999999999995E-3</v>
      </c>
      <c r="M27" t="s">
        <v>679</v>
      </c>
      <c r="N27" s="10">
        <v>48.5</v>
      </c>
      <c r="O27" s="10">
        <v>2</v>
      </c>
      <c r="P27" s="12" t="str">
        <f t="shared" si="1"/>
        <v>Norte 45º a 60º</v>
      </c>
      <c r="Q27" s="9">
        <v>43876</v>
      </c>
    </row>
    <row r="28" spans="1:17" x14ac:dyDescent="0.25">
      <c r="A28">
        <f t="shared" si="0"/>
        <v>23</v>
      </c>
      <c r="B28" t="s">
        <v>25</v>
      </c>
      <c r="C28" t="s">
        <v>25</v>
      </c>
      <c r="D28" t="s">
        <v>581</v>
      </c>
      <c r="E28" s="1">
        <v>60461826</v>
      </c>
      <c r="F28" s="1">
        <v>206</v>
      </c>
      <c r="G28" s="1">
        <v>294140</v>
      </c>
      <c r="H28" s="4">
        <v>148943</v>
      </c>
      <c r="I28" s="4">
        <v>1</v>
      </c>
      <c r="J28" s="4">
        <v>47</v>
      </c>
      <c r="K28" s="17">
        <v>0.69</v>
      </c>
      <c r="L28" s="16">
        <v>7.7999999999999996E-3</v>
      </c>
      <c r="M28" t="s">
        <v>679</v>
      </c>
      <c r="N28" s="10">
        <v>41.871940000000002</v>
      </c>
      <c r="O28" s="10">
        <v>12.56738</v>
      </c>
      <c r="P28" s="12" t="str">
        <f t="shared" si="1"/>
        <v>Norte 30º a 45º</v>
      </c>
      <c r="Q28" s="9">
        <v>43882</v>
      </c>
    </row>
    <row r="29" spans="1:17" x14ac:dyDescent="0.25">
      <c r="A29">
        <f t="shared" si="0"/>
        <v>24</v>
      </c>
      <c r="B29" t="s">
        <v>238</v>
      </c>
      <c r="C29" t="s">
        <v>287</v>
      </c>
      <c r="D29" t="s">
        <v>662</v>
      </c>
      <c r="E29" s="1">
        <v>59734218</v>
      </c>
      <c r="F29" s="1">
        <v>67</v>
      </c>
      <c r="G29" s="1">
        <v>885800</v>
      </c>
      <c r="H29" s="4">
        <v>-40076</v>
      </c>
      <c r="I29" s="4">
        <v>5</v>
      </c>
      <c r="J29" s="4">
        <v>18</v>
      </c>
      <c r="K29" s="17">
        <v>0.37</v>
      </c>
      <c r="L29" s="16">
        <v>7.7000000000000002E-3</v>
      </c>
      <c r="M29" t="s">
        <v>676</v>
      </c>
      <c r="N29" s="10">
        <v>-6.3690280000000001</v>
      </c>
      <c r="O29" s="10">
        <v>34.888821999999998</v>
      </c>
      <c r="P29" s="12" t="str">
        <f t="shared" si="1"/>
        <v>Sul 0º a 15º</v>
      </c>
      <c r="Q29" s="9">
        <v>43919</v>
      </c>
    </row>
    <row r="30" spans="1:17" x14ac:dyDescent="0.25">
      <c r="A30">
        <f t="shared" si="0"/>
        <v>25</v>
      </c>
      <c r="B30" t="s">
        <v>26</v>
      </c>
      <c r="C30" t="s">
        <v>26</v>
      </c>
      <c r="D30" t="s">
        <v>644</v>
      </c>
      <c r="E30" s="1">
        <v>59308690</v>
      </c>
      <c r="F30" s="1">
        <v>49</v>
      </c>
      <c r="G30" s="1">
        <v>1213090</v>
      </c>
      <c r="H30" s="4">
        <v>145405</v>
      </c>
      <c r="I30" s="4">
        <v>2</v>
      </c>
      <c r="J30" s="4">
        <v>28</v>
      </c>
      <c r="K30" s="17">
        <v>0.67</v>
      </c>
      <c r="L30" s="16">
        <v>7.6E-3</v>
      </c>
      <c r="M30" t="s">
        <v>676</v>
      </c>
      <c r="N30" s="10">
        <v>-30.5595</v>
      </c>
      <c r="O30" s="10">
        <v>22.9375</v>
      </c>
      <c r="P30" s="12" t="str">
        <f t="shared" si="1"/>
        <v>Sul 30º a 45º</v>
      </c>
      <c r="Q30" s="9">
        <v>43917</v>
      </c>
    </row>
    <row r="31" spans="1:17" x14ac:dyDescent="0.25">
      <c r="A31">
        <f t="shared" si="0"/>
        <v>26</v>
      </c>
      <c r="B31" t="s">
        <v>242</v>
      </c>
      <c r="C31" t="s">
        <v>242</v>
      </c>
      <c r="D31" t="s">
        <v>242</v>
      </c>
      <c r="E31" s="1">
        <v>54409800</v>
      </c>
      <c r="F31" s="1">
        <v>83</v>
      </c>
      <c r="G31" s="1">
        <v>653290</v>
      </c>
      <c r="H31" s="4">
        <v>-163313</v>
      </c>
      <c r="I31" s="4">
        <v>2</v>
      </c>
      <c r="J31" s="4">
        <v>29</v>
      </c>
      <c r="K31" s="17">
        <v>0.31</v>
      </c>
      <c r="L31" s="16">
        <v>7.0000000000000001E-3</v>
      </c>
      <c r="M31" t="s">
        <v>677</v>
      </c>
      <c r="N31" s="10">
        <v>21.9162</v>
      </c>
      <c r="O31" s="10">
        <v>95.956000000000003</v>
      </c>
      <c r="P31" s="12" t="str">
        <f t="shared" si="1"/>
        <v>Norte 15º a 30º</v>
      </c>
      <c r="Q31" s="9">
        <v>43921</v>
      </c>
    </row>
    <row r="32" spans="1:17" x14ac:dyDescent="0.25">
      <c r="A32">
        <f t="shared" si="0"/>
        <v>27</v>
      </c>
      <c r="B32" t="s">
        <v>27</v>
      </c>
      <c r="C32" t="s">
        <v>27</v>
      </c>
      <c r="D32" t="s">
        <v>585</v>
      </c>
      <c r="E32" s="1">
        <v>53771296</v>
      </c>
      <c r="F32" s="1">
        <v>94</v>
      </c>
      <c r="G32" s="1">
        <v>569140</v>
      </c>
      <c r="H32" s="4">
        <v>-10000</v>
      </c>
      <c r="I32" s="4">
        <v>4</v>
      </c>
      <c r="J32" s="4">
        <v>20</v>
      </c>
      <c r="K32" s="17">
        <v>0.28000000000000003</v>
      </c>
      <c r="L32" s="16">
        <v>6.8999999999999999E-3</v>
      </c>
      <c r="M32" t="s">
        <v>676</v>
      </c>
      <c r="N32" s="10">
        <v>-2.3599999999999999E-2</v>
      </c>
      <c r="O32" s="10">
        <v>37.906199999999998</v>
      </c>
      <c r="P32" s="12" t="str">
        <f t="shared" si="1"/>
        <v>Sul 0º a 15º</v>
      </c>
      <c r="Q32" s="9">
        <v>43916</v>
      </c>
    </row>
    <row r="33" spans="1:17" x14ac:dyDescent="0.25">
      <c r="A33">
        <f t="shared" si="0"/>
        <v>28</v>
      </c>
      <c r="B33" t="s">
        <v>241</v>
      </c>
      <c r="C33" t="s">
        <v>241</v>
      </c>
      <c r="D33" t="s">
        <v>645</v>
      </c>
      <c r="E33" s="1">
        <v>51269185</v>
      </c>
      <c r="F33" s="1">
        <v>527</v>
      </c>
      <c r="G33" s="1">
        <v>97230</v>
      </c>
      <c r="H33" s="4">
        <v>11731</v>
      </c>
      <c r="I33" s="4">
        <v>1</v>
      </c>
      <c r="J33" s="4">
        <v>44</v>
      </c>
      <c r="K33" s="17">
        <v>0.82</v>
      </c>
      <c r="L33" s="16">
        <v>6.6E-3</v>
      </c>
      <c r="M33" t="s">
        <v>677</v>
      </c>
      <c r="N33" s="10">
        <v>35.907756999999997</v>
      </c>
      <c r="O33" s="10">
        <v>127.76692199999999</v>
      </c>
      <c r="P33" s="12" t="str">
        <f t="shared" si="1"/>
        <v>Norte 30º a 45º</v>
      </c>
      <c r="Q33" s="9">
        <v>43881</v>
      </c>
    </row>
    <row r="34" spans="1:17" x14ac:dyDescent="0.25">
      <c r="A34">
        <f t="shared" si="0"/>
        <v>29</v>
      </c>
      <c r="B34" t="s">
        <v>28</v>
      </c>
      <c r="C34" t="s">
        <v>28</v>
      </c>
      <c r="D34" t="s">
        <v>543</v>
      </c>
      <c r="E34" s="1">
        <v>50882891</v>
      </c>
      <c r="F34" s="1">
        <v>46</v>
      </c>
      <c r="G34" s="1">
        <v>1109500</v>
      </c>
      <c r="H34" s="4">
        <v>204796</v>
      </c>
      <c r="I34" s="4">
        <v>2</v>
      </c>
      <c r="J34" s="4">
        <v>31</v>
      </c>
      <c r="K34" s="17">
        <v>0.8</v>
      </c>
      <c r="L34" s="16">
        <v>6.4999999999999997E-3</v>
      </c>
      <c r="M34" t="s">
        <v>681</v>
      </c>
      <c r="N34" s="10">
        <v>4.5709</v>
      </c>
      <c r="O34" s="10">
        <v>-74.297300000000007</v>
      </c>
      <c r="P34" s="12" t="str">
        <f t="shared" si="1"/>
        <v>Norte 0º a 15º</v>
      </c>
      <c r="Q34" s="9">
        <v>43912</v>
      </c>
    </row>
    <row r="35" spans="1:17" x14ac:dyDescent="0.25">
      <c r="A35">
        <f t="shared" si="0"/>
        <v>30</v>
      </c>
      <c r="B35" t="s">
        <v>29</v>
      </c>
      <c r="C35" t="s">
        <v>29</v>
      </c>
      <c r="D35" t="s">
        <v>647</v>
      </c>
      <c r="E35" s="1">
        <v>46754778</v>
      </c>
      <c r="F35" s="1">
        <v>94</v>
      </c>
      <c r="G35" s="1">
        <v>498800</v>
      </c>
      <c r="H35" s="4">
        <v>40000</v>
      </c>
      <c r="I35" s="4">
        <v>1</v>
      </c>
      <c r="J35" s="4">
        <v>45</v>
      </c>
      <c r="K35" s="17">
        <v>0.8</v>
      </c>
      <c r="L35" s="16">
        <v>6.0000000000000001E-3</v>
      </c>
      <c r="M35" t="s">
        <v>679</v>
      </c>
      <c r="N35" s="10">
        <v>40.463667000000001</v>
      </c>
      <c r="O35" s="10">
        <v>-3.7492200000000002</v>
      </c>
      <c r="P35" s="12" t="str">
        <f t="shared" si="1"/>
        <v>Norte 30º a 45º</v>
      </c>
      <c r="Q35" s="9">
        <v>43893</v>
      </c>
    </row>
    <row r="36" spans="1:17" x14ac:dyDescent="0.25">
      <c r="A36">
        <f t="shared" si="0"/>
        <v>31</v>
      </c>
      <c r="B36" t="s">
        <v>30</v>
      </c>
      <c r="C36" t="s">
        <v>30</v>
      </c>
      <c r="D36" t="s">
        <v>30</v>
      </c>
      <c r="E36" s="1">
        <v>45741007</v>
      </c>
      <c r="F36" s="1">
        <v>229</v>
      </c>
      <c r="G36" s="1">
        <v>199810</v>
      </c>
      <c r="H36" s="4">
        <v>168694</v>
      </c>
      <c r="I36" s="4">
        <v>5</v>
      </c>
      <c r="J36" s="4">
        <v>17</v>
      </c>
      <c r="K36" s="17">
        <v>0.26</v>
      </c>
      <c r="L36" s="16">
        <v>5.8999999999999999E-3</v>
      </c>
      <c r="M36" t="s">
        <v>676</v>
      </c>
      <c r="N36" s="10">
        <v>1.3733329999999999</v>
      </c>
      <c r="O36" s="10">
        <v>32.290275000000001</v>
      </c>
      <c r="P36" s="12" t="str">
        <f t="shared" si="1"/>
        <v>Norte 0º a 15º</v>
      </c>
      <c r="Q36" s="9">
        <v>44037</v>
      </c>
    </row>
    <row r="37" spans="1:17" x14ac:dyDescent="0.25">
      <c r="A37">
        <f t="shared" si="0"/>
        <v>32</v>
      </c>
      <c r="B37" t="s">
        <v>31</v>
      </c>
      <c r="C37" t="s">
        <v>31</v>
      </c>
      <c r="D37" t="s">
        <v>31</v>
      </c>
      <c r="E37" s="1">
        <v>45195774</v>
      </c>
      <c r="F37" s="1">
        <v>17</v>
      </c>
      <c r="G37" s="1">
        <v>2736690</v>
      </c>
      <c r="H37" s="4">
        <v>4800</v>
      </c>
      <c r="I37" s="4">
        <v>2</v>
      </c>
      <c r="J37" s="4">
        <v>32</v>
      </c>
      <c r="K37" s="17">
        <v>0.93</v>
      </c>
      <c r="L37" s="16">
        <v>5.7999999999999996E-3</v>
      </c>
      <c r="M37" t="s">
        <v>681</v>
      </c>
      <c r="N37" s="10">
        <v>-38.4161</v>
      </c>
      <c r="O37" s="10">
        <v>-63.616700000000002</v>
      </c>
      <c r="P37" s="12" t="str">
        <f t="shared" si="1"/>
        <v>Sul 30º a 45º</v>
      </c>
      <c r="Q37" s="9">
        <v>43898</v>
      </c>
    </row>
    <row r="38" spans="1:17" x14ac:dyDescent="0.25">
      <c r="A38">
        <f t="shared" si="0"/>
        <v>33</v>
      </c>
      <c r="B38" t="s">
        <v>32</v>
      </c>
      <c r="C38" t="s">
        <v>32</v>
      </c>
      <c r="D38" t="s">
        <v>520</v>
      </c>
      <c r="E38" s="1">
        <v>43851044</v>
      </c>
      <c r="F38" s="1">
        <v>18</v>
      </c>
      <c r="G38" s="1">
        <v>2381740</v>
      </c>
      <c r="H38" s="4">
        <v>-10000</v>
      </c>
      <c r="I38" s="4">
        <v>3</v>
      </c>
      <c r="J38" s="4">
        <v>29</v>
      </c>
      <c r="K38" s="17">
        <v>0.73</v>
      </c>
      <c r="L38" s="16">
        <v>5.5999999999999999E-3</v>
      </c>
      <c r="M38" t="s">
        <v>676</v>
      </c>
      <c r="N38" s="10">
        <v>28.033899999999999</v>
      </c>
      <c r="O38" s="10">
        <v>1.6596</v>
      </c>
      <c r="P38" s="12" t="str">
        <f t="shared" si="1"/>
        <v>Norte 15º a 30º</v>
      </c>
      <c r="Q38" s="9">
        <v>43902</v>
      </c>
    </row>
    <row r="39" spans="1:17" x14ac:dyDescent="0.25">
      <c r="A39">
        <f t="shared" si="0"/>
        <v>34</v>
      </c>
      <c r="B39" t="s">
        <v>33</v>
      </c>
      <c r="C39" t="s">
        <v>33</v>
      </c>
      <c r="D39" t="s">
        <v>648</v>
      </c>
      <c r="E39" s="1">
        <v>43849260</v>
      </c>
      <c r="F39" s="1">
        <v>25</v>
      </c>
      <c r="G39" s="1">
        <v>1765048</v>
      </c>
      <c r="H39" s="4">
        <v>-50000</v>
      </c>
      <c r="I39" s="4">
        <v>4</v>
      </c>
      <c r="J39" s="4">
        <v>20</v>
      </c>
      <c r="K39" s="17">
        <v>0.35</v>
      </c>
      <c r="L39" s="16">
        <v>5.5999999999999999E-3</v>
      </c>
      <c r="M39" t="s">
        <v>676</v>
      </c>
      <c r="N39" s="10">
        <v>12.8628</v>
      </c>
      <c r="O39" s="10">
        <v>30.217600000000001</v>
      </c>
      <c r="P39" s="12" t="str">
        <f t="shared" si="1"/>
        <v>Norte 0º a 15º</v>
      </c>
      <c r="Q39" s="9">
        <v>43903</v>
      </c>
    </row>
    <row r="40" spans="1:17" x14ac:dyDescent="0.25">
      <c r="A40">
        <f t="shared" si="0"/>
        <v>35</v>
      </c>
      <c r="B40" t="s">
        <v>34</v>
      </c>
      <c r="C40" t="s">
        <v>34</v>
      </c>
      <c r="D40" t="s">
        <v>659</v>
      </c>
      <c r="E40" s="1">
        <v>43733762</v>
      </c>
      <c r="F40" s="1">
        <v>75</v>
      </c>
      <c r="G40" s="1">
        <v>579320</v>
      </c>
      <c r="H40" s="4">
        <v>10000</v>
      </c>
      <c r="I40" s="4">
        <v>1</v>
      </c>
      <c r="J40" s="4">
        <v>41</v>
      </c>
      <c r="K40" s="17">
        <v>0.69</v>
      </c>
      <c r="L40" s="16">
        <v>5.5999999999999999E-3</v>
      </c>
      <c r="M40" t="s">
        <v>679</v>
      </c>
      <c r="N40" s="10">
        <v>48.379399999999997</v>
      </c>
      <c r="O40" s="10">
        <v>31.165600000000001</v>
      </c>
      <c r="P40" s="12" t="str">
        <f t="shared" si="1"/>
        <v>Norte 45º a 60º</v>
      </c>
      <c r="Q40" s="9">
        <v>43903</v>
      </c>
    </row>
    <row r="41" spans="1:17" x14ac:dyDescent="0.25">
      <c r="A41">
        <f t="shared" si="0"/>
        <v>36</v>
      </c>
      <c r="B41" t="s">
        <v>35</v>
      </c>
      <c r="C41" t="s">
        <v>35</v>
      </c>
      <c r="D41" t="s">
        <v>579</v>
      </c>
      <c r="E41" s="1">
        <v>40222493</v>
      </c>
      <c r="F41" s="1">
        <v>93</v>
      </c>
      <c r="G41" s="1">
        <v>434320</v>
      </c>
      <c r="H41" s="4">
        <v>7834</v>
      </c>
      <c r="I41" s="4">
        <v>4</v>
      </c>
      <c r="J41" s="4">
        <v>21</v>
      </c>
      <c r="K41" s="17">
        <v>0.73</v>
      </c>
      <c r="L41" s="16">
        <v>5.1999999999999998E-3</v>
      </c>
      <c r="M41" t="s">
        <v>677</v>
      </c>
      <c r="N41" s="10">
        <v>33.223191</v>
      </c>
      <c r="O41" s="10">
        <v>43.679290999999999</v>
      </c>
      <c r="P41" s="12" t="str">
        <f t="shared" si="1"/>
        <v>Norte 30º a 45º</v>
      </c>
      <c r="Q41" s="9">
        <v>43894</v>
      </c>
    </row>
    <row r="42" spans="1:17" x14ac:dyDescent="0.25">
      <c r="A42">
        <f t="shared" si="0"/>
        <v>37</v>
      </c>
      <c r="B42" t="s">
        <v>36</v>
      </c>
      <c r="C42" t="s">
        <v>36</v>
      </c>
      <c r="D42" t="s">
        <v>518</v>
      </c>
      <c r="E42" s="1">
        <v>38928346</v>
      </c>
      <c r="F42" s="1">
        <v>60</v>
      </c>
      <c r="G42" s="1">
        <v>652860</v>
      </c>
      <c r="H42" s="4">
        <v>-62920</v>
      </c>
      <c r="I42" s="4">
        <v>5</v>
      </c>
      <c r="J42" s="4">
        <v>18</v>
      </c>
      <c r="K42" s="17">
        <v>0.25</v>
      </c>
      <c r="L42" s="16">
        <v>5.0000000000000001E-3</v>
      </c>
      <c r="M42" t="s">
        <v>677</v>
      </c>
      <c r="N42" s="10">
        <v>33.939109999999999</v>
      </c>
      <c r="O42" s="10">
        <v>67.709952999999999</v>
      </c>
      <c r="P42" s="11" t="str">
        <f t="shared" si="1"/>
        <v>Norte 30º a 45º</v>
      </c>
      <c r="Q42" s="9">
        <v>43912</v>
      </c>
    </row>
    <row r="43" spans="1:17" x14ac:dyDescent="0.25">
      <c r="A43">
        <f t="shared" si="0"/>
        <v>38</v>
      </c>
      <c r="B43" t="s">
        <v>37</v>
      </c>
      <c r="C43" t="s">
        <v>37</v>
      </c>
      <c r="D43" t="s">
        <v>623</v>
      </c>
      <c r="E43" s="1">
        <v>37846611</v>
      </c>
      <c r="F43" s="1">
        <v>124</v>
      </c>
      <c r="G43" s="1">
        <v>306230</v>
      </c>
      <c r="H43" s="4">
        <v>-29395</v>
      </c>
      <c r="I43" s="4">
        <v>1</v>
      </c>
      <c r="J43" s="4">
        <v>42</v>
      </c>
      <c r="K43" s="17">
        <v>0.6</v>
      </c>
      <c r="L43" s="16">
        <v>4.8999999999999998E-3</v>
      </c>
      <c r="M43" t="s">
        <v>679</v>
      </c>
      <c r="N43" s="10">
        <v>51.919400000000003</v>
      </c>
      <c r="O43" s="10">
        <v>19.145099999999999</v>
      </c>
      <c r="P43" s="12" t="str">
        <f t="shared" si="1"/>
        <v>Norte 45º a 60º</v>
      </c>
      <c r="Q43" s="9">
        <v>43902</v>
      </c>
    </row>
    <row r="44" spans="1:17" x14ac:dyDescent="0.25">
      <c r="A44">
        <f t="shared" si="0"/>
        <v>39</v>
      </c>
      <c r="B44" t="s">
        <v>38</v>
      </c>
      <c r="C44" t="s">
        <v>38</v>
      </c>
      <c r="D44" t="s">
        <v>537</v>
      </c>
      <c r="E44" s="1">
        <v>37742154</v>
      </c>
      <c r="F44" s="1">
        <v>4</v>
      </c>
      <c r="G44" s="1">
        <v>9093510</v>
      </c>
      <c r="H44" s="4">
        <v>242032</v>
      </c>
      <c r="I44" s="4">
        <v>2</v>
      </c>
      <c r="J44" s="4">
        <v>41</v>
      </c>
      <c r="K44" s="17">
        <v>0.81</v>
      </c>
      <c r="L44" s="16">
        <v>4.7999999999999996E-3</v>
      </c>
      <c r="M44" t="s">
        <v>680</v>
      </c>
      <c r="N44" s="10">
        <v>53.760899999999999</v>
      </c>
      <c r="O44" s="10">
        <v>-98.813900000000004</v>
      </c>
      <c r="P44" s="12" t="str">
        <f t="shared" si="1"/>
        <v>Norte 45º a 60º</v>
      </c>
      <c r="Q44" s="9">
        <v>43898</v>
      </c>
    </row>
    <row r="45" spans="1:17" x14ac:dyDescent="0.25">
      <c r="A45">
        <f t="shared" si="0"/>
        <v>40</v>
      </c>
      <c r="B45" t="s">
        <v>39</v>
      </c>
      <c r="C45" t="s">
        <v>39</v>
      </c>
      <c r="D45" t="s">
        <v>604</v>
      </c>
      <c r="E45" s="1">
        <v>36910560</v>
      </c>
      <c r="F45" s="1">
        <v>83</v>
      </c>
      <c r="G45" s="1">
        <v>446300</v>
      </c>
      <c r="H45" s="4">
        <v>-51419</v>
      </c>
      <c r="I45" s="4">
        <v>2</v>
      </c>
      <c r="J45" s="4">
        <v>30</v>
      </c>
      <c r="K45" s="17">
        <v>0.64</v>
      </c>
      <c r="L45" s="16">
        <v>4.7000000000000002E-3</v>
      </c>
      <c r="M45" t="s">
        <v>676</v>
      </c>
      <c r="N45" s="10">
        <v>31.791699999999999</v>
      </c>
      <c r="O45" s="10">
        <v>-7.0926</v>
      </c>
      <c r="P45" s="12" t="str">
        <f t="shared" si="1"/>
        <v>Norte 30º a 45º</v>
      </c>
      <c r="Q45" s="9">
        <v>43900</v>
      </c>
    </row>
    <row r="46" spans="1:17" x14ac:dyDescent="0.25">
      <c r="A46">
        <f t="shared" si="0"/>
        <v>41</v>
      </c>
      <c r="B46" t="s">
        <v>40</v>
      </c>
      <c r="C46" t="s">
        <v>40</v>
      </c>
      <c r="D46" t="s">
        <v>636</v>
      </c>
      <c r="E46" s="1">
        <v>34813871</v>
      </c>
      <c r="F46" s="1">
        <v>16</v>
      </c>
      <c r="G46" s="1">
        <v>2149690</v>
      </c>
      <c r="H46" s="4">
        <v>134979</v>
      </c>
      <c r="I46" s="4">
        <v>2</v>
      </c>
      <c r="J46" s="4">
        <v>32</v>
      </c>
      <c r="K46" s="17">
        <v>0.84</v>
      </c>
      <c r="L46" s="16">
        <v>4.4999999999999997E-3</v>
      </c>
      <c r="M46" t="s">
        <v>677</v>
      </c>
      <c r="N46" s="10">
        <v>23.885942</v>
      </c>
      <c r="O46" s="10">
        <v>45.079161999999997</v>
      </c>
      <c r="P46" s="12" t="str">
        <f t="shared" si="1"/>
        <v>Norte 15º a 30º</v>
      </c>
      <c r="Q46" s="9">
        <v>43914</v>
      </c>
    </row>
    <row r="47" spans="1:17" x14ac:dyDescent="0.25">
      <c r="A47">
        <f t="shared" si="0"/>
        <v>42</v>
      </c>
      <c r="B47" t="s">
        <v>41</v>
      </c>
      <c r="C47" t="s">
        <v>41</v>
      </c>
      <c r="D47" t="s">
        <v>665</v>
      </c>
      <c r="E47" s="1">
        <v>33469203</v>
      </c>
      <c r="F47" s="1">
        <v>79</v>
      </c>
      <c r="G47" s="1">
        <v>425400</v>
      </c>
      <c r="H47" s="4">
        <v>-8863</v>
      </c>
      <c r="I47" s="4">
        <v>2</v>
      </c>
      <c r="J47" s="4">
        <v>28</v>
      </c>
      <c r="K47" s="17">
        <v>0.5</v>
      </c>
      <c r="L47" s="16">
        <v>4.3E-3</v>
      </c>
      <c r="M47" t="s">
        <v>677</v>
      </c>
      <c r="N47" s="10">
        <v>41.377490999999999</v>
      </c>
      <c r="O47" s="10">
        <v>64.585262</v>
      </c>
      <c r="P47" s="12" t="str">
        <f t="shared" si="1"/>
        <v>Norte 30º a 45º</v>
      </c>
      <c r="Q47" s="9">
        <v>43917</v>
      </c>
    </row>
    <row r="48" spans="1:17" x14ac:dyDescent="0.25">
      <c r="A48">
        <f t="shared" si="0"/>
        <v>43</v>
      </c>
      <c r="B48" t="s">
        <v>42</v>
      </c>
      <c r="C48" t="s">
        <v>42</v>
      </c>
      <c r="D48" t="s">
        <v>42</v>
      </c>
      <c r="E48" s="1">
        <v>32971854</v>
      </c>
      <c r="F48" s="1">
        <v>26</v>
      </c>
      <c r="G48" s="1">
        <v>1280000</v>
      </c>
      <c r="H48" s="4">
        <v>99069</v>
      </c>
      <c r="I48" s="4">
        <v>2</v>
      </c>
      <c r="J48" s="4">
        <v>31</v>
      </c>
      <c r="K48" s="17">
        <v>0.79</v>
      </c>
      <c r="L48" s="16">
        <v>4.1999999999999997E-3</v>
      </c>
      <c r="M48" t="s">
        <v>681</v>
      </c>
      <c r="N48" s="10">
        <v>-9.19</v>
      </c>
      <c r="O48" s="10">
        <v>-75.015199999999993</v>
      </c>
      <c r="P48" s="12" t="str">
        <f t="shared" si="1"/>
        <v>Sul 0º a 15º</v>
      </c>
      <c r="Q48" s="9">
        <v>43910</v>
      </c>
    </row>
    <row r="49" spans="1:17" x14ac:dyDescent="0.25">
      <c r="A49">
        <f t="shared" si="0"/>
        <v>44</v>
      </c>
      <c r="B49" t="s">
        <v>43</v>
      </c>
      <c r="C49" t="s">
        <v>43</v>
      </c>
      <c r="D49" t="s">
        <v>43</v>
      </c>
      <c r="E49" s="1">
        <v>32866272</v>
      </c>
      <c r="F49" s="1">
        <v>26</v>
      </c>
      <c r="G49" s="1">
        <v>1246700</v>
      </c>
      <c r="H49" s="4">
        <v>6413</v>
      </c>
      <c r="I49" s="4">
        <v>6</v>
      </c>
      <c r="J49" s="4">
        <v>17</v>
      </c>
      <c r="K49" s="17">
        <v>0.67</v>
      </c>
      <c r="L49" s="16">
        <v>4.1999999999999997E-3</v>
      </c>
      <c r="M49" t="s">
        <v>676</v>
      </c>
      <c r="N49" s="10">
        <v>-11.2027</v>
      </c>
      <c r="O49" s="10">
        <v>17.873899999999999</v>
      </c>
      <c r="P49" s="12" t="str">
        <f t="shared" si="1"/>
        <v>Sul 0º a 15º</v>
      </c>
      <c r="Q49" s="9">
        <v>43919</v>
      </c>
    </row>
    <row r="50" spans="1:17" x14ac:dyDescent="0.25">
      <c r="A50">
        <f t="shared" si="0"/>
        <v>45</v>
      </c>
      <c r="B50" t="s">
        <v>44</v>
      </c>
      <c r="C50" t="s">
        <v>44</v>
      </c>
      <c r="D50" t="s">
        <v>598</v>
      </c>
      <c r="E50" s="1">
        <v>32365999</v>
      </c>
      <c r="F50" s="1">
        <v>99</v>
      </c>
      <c r="G50" s="1">
        <v>328550</v>
      </c>
      <c r="H50" s="4">
        <v>50000</v>
      </c>
      <c r="I50" s="4">
        <v>2</v>
      </c>
      <c r="J50" s="4">
        <v>30</v>
      </c>
      <c r="K50" s="17">
        <v>0.78</v>
      </c>
      <c r="L50" s="16">
        <v>4.1999999999999997E-3</v>
      </c>
      <c r="M50" t="s">
        <v>677</v>
      </c>
      <c r="N50" s="10">
        <v>4.2104840000000001</v>
      </c>
      <c r="O50" s="10">
        <v>101.97576599999999</v>
      </c>
      <c r="P50" s="12" t="str">
        <f t="shared" si="1"/>
        <v>Norte 0º a 15º</v>
      </c>
      <c r="Q50" s="9">
        <v>43907</v>
      </c>
    </row>
    <row r="51" spans="1:17" x14ac:dyDescent="0.25">
      <c r="A51">
        <f t="shared" si="0"/>
        <v>46</v>
      </c>
      <c r="B51" t="s">
        <v>45</v>
      </c>
      <c r="C51" t="s">
        <v>45</v>
      </c>
      <c r="D51" t="s">
        <v>605</v>
      </c>
      <c r="E51" s="1">
        <v>31255435</v>
      </c>
      <c r="F51" s="1">
        <v>40</v>
      </c>
      <c r="G51" s="1">
        <v>786380</v>
      </c>
      <c r="H51" s="4">
        <v>-5000</v>
      </c>
      <c r="I51" s="4">
        <v>5</v>
      </c>
      <c r="J51" s="4">
        <v>18</v>
      </c>
      <c r="K51" s="17">
        <v>0.38</v>
      </c>
      <c r="L51" s="16">
        <v>4.0000000000000001E-3</v>
      </c>
      <c r="M51" t="s">
        <v>676</v>
      </c>
      <c r="N51" s="10">
        <v>-18.665694999999999</v>
      </c>
      <c r="O51" s="10">
        <v>35.529561999999999</v>
      </c>
      <c r="P51" s="12" t="str">
        <f t="shared" si="1"/>
        <v>Sul 15º a 30º</v>
      </c>
      <c r="Q51" s="9">
        <v>43976</v>
      </c>
    </row>
    <row r="52" spans="1:17" x14ac:dyDescent="0.25">
      <c r="A52">
        <f t="shared" si="0"/>
        <v>47</v>
      </c>
      <c r="B52" t="s">
        <v>46</v>
      </c>
      <c r="C52" t="s">
        <v>46</v>
      </c>
      <c r="D52" t="s">
        <v>566</v>
      </c>
      <c r="E52" s="1">
        <v>31072940</v>
      </c>
      <c r="F52" s="1">
        <v>137</v>
      </c>
      <c r="G52" s="1">
        <v>227540</v>
      </c>
      <c r="H52" s="4">
        <v>-10000</v>
      </c>
      <c r="I52" s="4">
        <v>4</v>
      </c>
      <c r="J52" s="4">
        <v>22</v>
      </c>
      <c r="K52" s="17">
        <v>0.56999999999999995</v>
      </c>
      <c r="L52" s="16">
        <v>4.0000000000000001E-3</v>
      </c>
      <c r="M52" t="s">
        <v>676</v>
      </c>
      <c r="N52" s="10">
        <v>7.9465000000000003</v>
      </c>
      <c r="O52" s="10">
        <v>-1.0232000000000001</v>
      </c>
      <c r="P52" s="12" t="str">
        <f t="shared" si="1"/>
        <v>Norte 0º a 15º</v>
      </c>
      <c r="Q52" s="9">
        <v>43911</v>
      </c>
    </row>
    <row r="53" spans="1:17" x14ac:dyDescent="0.25">
      <c r="A53">
        <f t="shared" si="0"/>
        <v>48</v>
      </c>
      <c r="B53" t="s">
        <v>47</v>
      </c>
      <c r="C53" t="s">
        <v>47</v>
      </c>
      <c r="D53" t="s">
        <v>669</v>
      </c>
      <c r="E53" s="1">
        <v>29825964</v>
      </c>
      <c r="F53" s="1">
        <v>56</v>
      </c>
      <c r="G53" s="1">
        <v>527970</v>
      </c>
      <c r="H53" s="4">
        <v>-30000</v>
      </c>
      <c r="I53" s="4">
        <v>4</v>
      </c>
      <c r="J53" s="4">
        <v>20</v>
      </c>
      <c r="K53" s="17">
        <v>0.38</v>
      </c>
      <c r="L53" s="16">
        <v>3.8E-3</v>
      </c>
      <c r="M53" t="s">
        <v>677</v>
      </c>
      <c r="N53" s="10">
        <v>15.552727000000001</v>
      </c>
      <c r="O53" s="10">
        <v>48.516387999999999</v>
      </c>
      <c r="P53" s="12" t="str">
        <f t="shared" si="1"/>
        <v>Norte 15º a 30º</v>
      </c>
      <c r="Q53" s="9">
        <v>43951</v>
      </c>
    </row>
    <row r="54" spans="1:17" x14ac:dyDescent="0.25">
      <c r="A54">
        <f t="shared" si="0"/>
        <v>49</v>
      </c>
      <c r="B54" t="s">
        <v>48</v>
      </c>
      <c r="C54" t="s">
        <v>48</v>
      </c>
      <c r="D54" t="s">
        <v>48</v>
      </c>
      <c r="E54" s="1">
        <v>29136808</v>
      </c>
      <c r="F54" s="1">
        <v>203</v>
      </c>
      <c r="G54" s="1">
        <v>143350</v>
      </c>
      <c r="H54" s="4">
        <v>41710</v>
      </c>
      <c r="I54" s="4">
        <v>2</v>
      </c>
      <c r="J54" s="4">
        <v>25</v>
      </c>
      <c r="K54" s="17">
        <v>0.21</v>
      </c>
      <c r="L54" s="16">
        <v>3.7000000000000002E-3</v>
      </c>
      <c r="M54" t="s">
        <v>677</v>
      </c>
      <c r="N54" s="10">
        <v>28.166699999999999</v>
      </c>
      <c r="O54" s="10">
        <v>84.25</v>
      </c>
      <c r="P54" s="12" t="str">
        <f t="shared" si="1"/>
        <v>Norte 15º a 30º</v>
      </c>
      <c r="Q54" s="9">
        <v>43967</v>
      </c>
    </row>
    <row r="55" spans="1:17" x14ac:dyDescent="0.25">
      <c r="A55">
        <f t="shared" si="0"/>
        <v>50</v>
      </c>
      <c r="B55" t="s">
        <v>49</v>
      </c>
      <c r="C55" t="s">
        <v>49</v>
      </c>
      <c r="D55" t="s">
        <v>49</v>
      </c>
      <c r="E55" s="1">
        <v>28435940</v>
      </c>
      <c r="F55" s="1">
        <v>32</v>
      </c>
      <c r="G55" s="1">
        <v>882050</v>
      </c>
      <c r="H55" s="4">
        <v>-653249</v>
      </c>
      <c r="I55" s="4">
        <v>2</v>
      </c>
      <c r="J55" s="4">
        <v>30</v>
      </c>
      <c r="K55" s="17">
        <v>0</v>
      </c>
      <c r="L55" s="16">
        <v>3.5999999999999999E-3</v>
      </c>
      <c r="M55" t="s">
        <v>681</v>
      </c>
      <c r="N55" s="10">
        <v>6.4238</v>
      </c>
      <c r="O55" s="10">
        <v>-66.589699999999993</v>
      </c>
      <c r="P55" s="12" t="str">
        <f t="shared" si="1"/>
        <v>Norte 0º a 15º</v>
      </c>
      <c r="Q55" s="9">
        <v>43917</v>
      </c>
    </row>
    <row r="56" spans="1:17" x14ac:dyDescent="0.25">
      <c r="A56">
        <f t="shared" si="0"/>
        <v>51</v>
      </c>
      <c r="B56" t="s">
        <v>50</v>
      </c>
      <c r="C56" t="s">
        <v>50</v>
      </c>
      <c r="D56" t="s">
        <v>596</v>
      </c>
      <c r="E56" s="1">
        <v>27691018</v>
      </c>
      <c r="F56" s="1">
        <v>48</v>
      </c>
      <c r="G56" s="1">
        <v>581795</v>
      </c>
      <c r="H56" s="4">
        <v>-1500</v>
      </c>
      <c r="I56" s="4">
        <v>4</v>
      </c>
      <c r="J56" s="4">
        <v>20</v>
      </c>
      <c r="K56" s="17">
        <v>0.39</v>
      </c>
      <c r="L56" s="16">
        <v>3.5999999999999999E-3</v>
      </c>
      <c r="M56" t="s">
        <v>676</v>
      </c>
      <c r="N56" s="10">
        <v>-18.766946999999998</v>
      </c>
      <c r="O56" s="10">
        <v>46.869107</v>
      </c>
      <c r="P56" s="12" t="str">
        <f t="shared" si="1"/>
        <v>Sul 15º a 30º</v>
      </c>
      <c r="Q56" s="9">
        <v>43968</v>
      </c>
    </row>
    <row r="57" spans="1:17" x14ac:dyDescent="0.25">
      <c r="A57">
        <f t="shared" si="0"/>
        <v>52</v>
      </c>
      <c r="B57" t="s">
        <v>51</v>
      </c>
      <c r="C57" t="s">
        <v>51</v>
      </c>
      <c r="D57" t="s">
        <v>536</v>
      </c>
      <c r="E57" s="1">
        <v>26545863</v>
      </c>
      <c r="F57" s="1">
        <v>56</v>
      </c>
      <c r="G57" s="1">
        <v>472710</v>
      </c>
      <c r="H57" s="4">
        <v>-4800</v>
      </c>
      <c r="I57" s="4">
        <v>5</v>
      </c>
      <c r="J57" s="4">
        <v>19</v>
      </c>
      <c r="K57" s="17">
        <v>0.56000000000000005</v>
      </c>
      <c r="L57" s="16">
        <v>3.3999999999999998E-3</v>
      </c>
      <c r="M57" t="s">
        <v>676</v>
      </c>
      <c r="N57" s="10">
        <v>3.8479999999999999</v>
      </c>
      <c r="O57" s="10">
        <v>11.5021</v>
      </c>
      <c r="P57" s="12" t="str">
        <f t="shared" si="1"/>
        <v>Norte 0º a 15º</v>
      </c>
      <c r="Q57" s="9">
        <v>43915</v>
      </c>
    </row>
    <row r="58" spans="1:17" x14ac:dyDescent="0.25">
      <c r="A58">
        <f t="shared" si="0"/>
        <v>53</v>
      </c>
      <c r="B58" t="s">
        <v>251</v>
      </c>
      <c r="C58" t="s">
        <v>317</v>
      </c>
      <c r="D58" t="s">
        <v>546</v>
      </c>
      <c r="E58" s="1">
        <v>26378274</v>
      </c>
      <c r="F58" s="1">
        <v>83</v>
      </c>
      <c r="G58" s="1">
        <v>318000</v>
      </c>
      <c r="H58" s="4">
        <v>-8000</v>
      </c>
      <c r="I58" s="4">
        <v>5</v>
      </c>
      <c r="J58" s="4">
        <v>19</v>
      </c>
      <c r="K58" s="17">
        <v>0.51</v>
      </c>
      <c r="L58" s="16">
        <v>3.3999999999999998E-3</v>
      </c>
      <c r="M58" t="s">
        <v>676</v>
      </c>
      <c r="N58" s="10">
        <v>7.54</v>
      </c>
      <c r="O58" s="10">
        <v>-5.5471000000000004</v>
      </c>
      <c r="P58" s="12" t="str">
        <f t="shared" si="1"/>
        <v>Norte 0º a 15º</v>
      </c>
      <c r="Q58" s="9">
        <v>43920</v>
      </c>
    </row>
    <row r="59" spans="1:17" x14ac:dyDescent="0.25">
      <c r="A59">
        <f t="shared" si="0"/>
        <v>54</v>
      </c>
      <c r="B59" t="s">
        <v>240</v>
      </c>
      <c r="C59" t="s">
        <v>240</v>
      </c>
      <c r="D59" t="s">
        <v>613</v>
      </c>
      <c r="E59" s="1">
        <v>25778816</v>
      </c>
      <c r="F59" s="1">
        <v>214</v>
      </c>
      <c r="G59" s="1">
        <v>120410</v>
      </c>
      <c r="H59" s="4">
        <v>-5403</v>
      </c>
      <c r="I59" s="4">
        <v>2</v>
      </c>
      <c r="J59" s="4">
        <v>35</v>
      </c>
      <c r="K59" s="17">
        <v>0.63</v>
      </c>
      <c r="L59" s="16">
        <v>3.3E-3</v>
      </c>
      <c r="M59" t="s">
        <v>677</v>
      </c>
      <c r="N59" s="10">
        <v>40</v>
      </c>
      <c r="O59" s="10">
        <v>127</v>
      </c>
      <c r="P59" s="12" t="str">
        <f t="shared" si="1"/>
        <v>Norte 30º a 45º</v>
      </c>
      <c r="Q59" s="9"/>
    </row>
    <row r="60" spans="1:17" x14ac:dyDescent="0.25">
      <c r="A60">
        <f t="shared" si="0"/>
        <v>55</v>
      </c>
      <c r="B60" t="s">
        <v>52</v>
      </c>
      <c r="C60" t="s">
        <v>52</v>
      </c>
      <c r="D60" t="s">
        <v>524</v>
      </c>
      <c r="E60" s="1">
        <v>25499884</v>
      </c>
      <c r="F60" s="1">
        <v>3</v>
      </c>
      <c r="G60" s="1">
        <v>7682300</v>
      </c>
      <c r="H60" s="4">
        <v>158246</v>
      </c>
      <c r="I60" s="4">
        <v>2</v>
      </c>
      <c r="J60" s="4">
        <v>38</v>
      </c>
      <c r="K60" s="17">
        <v>0.86</v>
      </c>
      <c r="L60" s="16">
        <v>3.3E-3</v>
      </c>
      <c r="M60" t="s">
        <v>53</v>
      </c>
      <c r="N60" s="10">
        <v>-42.882100000000001</v>
      </c>
      <c r="O60" s="10">
        <v>147.3272</v>
      </c>
      <c r="P60" s="12" t="str">
        <f t="shared" si="1"/>
        <v>Sul 30º a 45º</v>
      </c>
      <c r="Q60" s="9">
        <v>43891</v>
      </c>
    </row>
    <row r="61" spans="1:17" x14ac:dyDescent="0.25">
      <c r="A61">
        <f t="shared" si="0"/>
        <v>56</v>
      </c>
      <c r="B61" t="s">
        <v>54</v>
      </c>
      <c r="C61" t="s">
        <v>54</v>
      </c>
      <c r="D61" t="s">
        <v>611</v>
      </c>
      <c r="E61" s="1">
        <v>24206644</v>
      </c>
      <c r="F61" s="1">
        <v>19</v>
      </c>
      <c r="G61" s="1">
        <v>1266700</v>
      </c>
      <c r="H61" s="4">
        <v>4000</v>
      </c>
      <c r="I61" s="4">
        <v>7</v>
      </c>
      <c r="J61" s="4">
        <v>15</v>
      </c>
      <c r="K61" s="17">
        <v>0.17</v>
      </c>
      <c r="L61" s="16">
        <v>3.0999999999999999E-3</v>
      </c>
      <c r="M61" t="s">
        <v>676</v>
      </c>
      <c r="N61" s="10">
        <v>17.607789</v>
      </c>
      <c r="O61" s="10">
        <v>8.0816660000000002</v>
      </c>
      <c r="P61" s="12" t="str">
        <f t="shared" si="1"/>
        <v>Norte 15º a 30º</v>
      </c>
      <c r="Q61" s="9">
        <v>43915</v>
      </c>
    </row>
    <row r="62" spans="1:17" x14ac:dyDescent="0.25">
      <c r="A62">
        <f t="shared" si="0"/>
        <v>57</v>
      </c>
      <c r="B62" t="s">
        <v>55</v>
      </c>
      <c r="C62" t="s">
        <v>55</v>
      </c>
      <c r="D62" t="s">
        <v>55</v>
      </c>
      <c r="E62" s="1">
        <v>23816775</v>
      </c>
      <c r="F62" s="1">
        <v>673</v>
      </c>
      <c r="G62" s="1">
        <v>35410</v>
      </c>
      <c r="H62" s="4">
        <v>30001</v>
      </c>
      <c r="I62" s="4">
        <v>1</v>
      </c>
      <c r="J62" s="4">
        <v>42</v>
      </c>
      <c r="K62" s="17">
        <v>0.79</v>
      </c>
      <c r="L62" s="16">
        <v>3.0999999999999999E-3</v>
      </c>
      <c r="M62" t="s">
        <v>677</v>
      </c>
      <c r="N62" s="10">
        <v>16</v>
      </c>
      <c r="O62" s="10">
        <v>101</v>
      </c>
      <c r="P62" s="12" t="str">
        <f t="shared" si="1"/>
        <v>Norte 15º a 30º</v>
      </c>
      <c r="Q62" s="9">
        <v>43877</v>
      </c>
    </row>
    <row r="63" spans="1:17" x14ac:dyDescent="0.25">
      <c r="A63">
        <f t="shared" si="0"/>
        <v>58</v>
      </c>
      <c r="B63" t="s">
        <v>56</v>
      </c>
      <c r="C63" t="s">
        <v>56</v>
      </c>
      <c r="D63" t="s">
        <v>56</v>
      </c>
      <c r="E63" s="1">
        <v>21413249</v>
      </c>
      <c r="F63" s="1">
        <v>341</v>
      </c>
      <c r="G63" s="1">
        <v>62710</v>
      </c>
      <c r="H63" s="4">
        <v>-97986</v>
      </c>
      <c r="I63" s="4">
        <v>2</v>
      </c>
      <c r="J63" s="4">
        <v>34</v>
      </c>
      <c r="K63" s="17">
        <v>0.18</v>
      </c>
      <c r="L63" s="16">
        <v>2.7000000000000001E-3</v>
      </c>
      <c r="M63" t="s">
        <v>677</v>
      </c>
      <c r="N63" s="10">
        <v>7.8730539999999998</v>
      </c>
      <c r="O63" s="10">
        <v>80.771797000000007</v>
      </c>
      <c r="P63" s="12" t="str">
        <f t="shared" si="1"/>
        <v>Norte 0º a 15º</v>
      </c>
      <c r="Q63" s="9">
        <v>43918</v>
      </c>
    </row>
    <row r="64" spans="1:17" x14ac:dyDescent="0.25">
      <c r="A64">
        <f t="shared" si="0"/>
        <v>59</v>
      </c>
      <c r="B64" t="s">
        <v>57</v>
      </c>
      <c r="C64" t="s">
        <v>57</v>
      </c>
      <c r="D64" t="s">
        <v>57</v>
      </c>
      <c r="E64" s="1">
        <v>20903273</v>
      </c>
      <c r="F64" s="1">
        <v>76</v>
      </c>
      <c r="G64" s="1">
        <v>273600</v>
      </c>
      <c r="H64" s="4">
        <v>-25000</v>
      </c>
      <c r="I64" s="4">
        <v>5</v>
      </c>
      <c r="J64" s="4">
        <v>18</v>
      </c>
      <c r="K64" s="17">
        <v>0.31</v>
      </c>
      <c r="L64" s="16">
        <v>2.7000000000000001E-3</v>
      </c>
      <c r="M64" t="s">
        <v>676</v>
      </c>
      <c r="N64" s="10">
        <v>12.238300000000001</v>
      </c>
      <c r="O64" s="10">
        <v>-1.5616000000000001</v>
      </c>
      <c r="P64" s="12" t="str">
        <f t="shared" si="1"/>
        <v>Norte 0º a 15º</v>
      </c>
      <c r="Q64" s="9">
        <v>43908</v>
      </c>
    </row>
    <row r="65" spans="1:17" x14ac:dyDescent="0.25">
      <c r="A65">
        <f t="shared" si="0"/>
        <v>60</v>
      </c>
      <c r="B65" t="s">
        <v>58</v>
      </c>
      <c r="C65" t="s">
        <v>58</v>
      </c>
      <c r="D65" t="s">
        <v>58</v>
      </c>
      <c r="E65" s="1">
        <v>20250833</v>
      </c>
      <c r="F65" s="1">
        <v>17</v>
      </c>
      <c r="G65" s="1">
        <v>1220190</v>
      </c>
      <c r="H65" s="4">
        <v>-40000</v>
      </c>
      <c r="I65" s="4">
        <v>6</v>
      </c>
      <c r="J65" s="4">
        <v>16</v>
      </c>
      <c r="K65" s="17">
        <v>0.44</v>
      </c>
      <c r="L65" s="16">
        <v>2.5999999999999999E-3</v>
      </c>
      <c r="M65" t="s">
        <v>676</v>
      </c>
      <c r="N65" s="10">
        <v>17.570692000000001</v>
      </c>
      <c r="O65" s="10">
        <v>-3.9961660000000001</v>
      </c>
      <c r="P65" s="12" t="str">
        <f t="shared" si="1"/>
        <v>Norte 15º a 30º</v>
      </c>
      <c r="Q65" s="9">
        <v>43919</v>
      </c>
    </row>
    <row r="66" spans="1:17" x14ac:dyDescent="0.25">
      <c r="A66">
        <f t="shared" si="0"/>
        <v>61</v>
      </c>
      <c r="B66" t="s">
        <v>59</v>
      </c>
      <c r="C66" t="s">
        <v>59</v>
      </c>
      <c r="D66" t="s">
        <v>627</v>
      </c>
      <c r="E66" s="1">
        <v>19237691</v>
      </c>
      <c r="F66" s="1">
        <v>84</v>
      </c>
      <c r="G66" s="1">
        <v>230170</v>
      </c>
      <c r="H66" s="4">
        <v>-73999</v>
      </c>
      <c r="I66" s="4">
        <v>2</v>
      </c>
      <c r="J66" s="4">
        <v>43</v>
      </c>
      <c r="K66" s="17">
        <v>0.55000000000000004</v>
      </c>
      <c r="L66" s="16">
        <v>2.5000000000000001E-3</v>
      </c>
      <c r="M66" t="s">
        <v>679</v>
      </c>
      <c r="N66" s="10">
        <v>45.943199999999997</v>
      </c>
      <c r="O66" s="10">
        <v>24.966799999999999</v>
      </c>
      <c r="P66" s="12" t="str">
        <f t="shared" si="1"/>
        <v>Norte 45º a 60º</v>
      </c>
      <c r="Q66" s="9">
        <v>43912</v>
      </c>
    </row>
    <row r="67" spans="1:17" x14ac:dyDescent="0.25">
      <c r="A67">
        <f t="shared" si="0"/>
        <v>62</v>
      </c>
      <c r="B67" t="s">
        <v>60</v>
      </c>
      <c r="C67" t="s">
        <v>60</v>
      </c>
      <c r="D67" t="s">
        <v>597</v>
      </c>
      <c r="E67" s="1">
        <v>19129952</v>
      </c>
      <c r="F67" s="1">
        <v>203</v>
      </c>
      <c r="G67" s="1">
        <v>94280</v>
      </c>
      <c r="H67" s="4">
        <v>-16053</v>
      </c>
      <c r="I67" s="4">
        <v>4</v>
      </c>
      <c r="J67" s="4">
        <v>18</v>
      </c>
      <c r="K67" s="17">
        <v>0.18</v>
      </c>
      <c r="L67" s="16">
        <v>2.5000000000000001E-3</v>
      </c>
      <c r="M67" t="s">
        <v>676</v>
      </c>
      <c r="N67" s="10">
        <v>-13.254300000000001</v>
      </c>
      <c r="O67" s="10">
        <v>34.301499999999997</v>
      </c>
      <c r="P67" s="12" t="str">
        <f t="shared" si="1"/>
        <v>Sul 0º a 15º</v>
      </c>
      <c r="Q67" s="9">
        <v>43928</v>
      </c>
    </row>
    <row r="68" spans="1:17" x14ac:dyDescent="0.25">
      <c r="A68">
        <f t="shared" si="0"/>
        <v>63</v>
      </c>
      <c r="B68" t="s">
        <v>61</v>
      </c>
      <c r="C68" t="s">
        <v>61</v>
      </c>
      <c r="D68" t="s">
        <v>61</v>
      </c>
      <c r="E68" s="1">
        <v>19116201</v>
      </c>
      <c r="F68" s="1">
        <v>26</v>
      </c>
      <c r="G68" s="1">
        <v>743532</v>
      </c>
      <c r="H68" s="4">
        <v>111708</v>
      </c>
      <c r="I68" s="4">
        <v>2</v>
      </c>
      <c r="J68" s="4">
        <v>35</v>
      </c>
      <c r="K68" s="17">
        <v>0.85</v>
      </c>
      <c r="L68" s="16">
        <v>2.5000000000000001E-3</v>
      </c>
      <c r="M68" t="s">
        <v>681</v>
      </c>
      <c r="N68" s="10">
        <v>-35.6751</v>
      </c>
      <c r="O68" s="10">
        <v>-71.543000000000006</v>
      </c>
      <c r="P68" s="12" t="str">
        <f t="shared" si="1"/>
        <v>Sul 30º a 45º</v>
      </c>
      <c r="Q68" s="9">
        <v>43912</v>
      </c>
    </row>
    <row r="69" spans="1:17" x14ac:dyDescent="0.25">
      <c r="A69">
        <f t="shared" si="0"/>
        <v>64</v>
      </c>
      <c r="B69" t="s">
        <v>62</v>
      </c>
      <c r="C69" t="s">
        <v>62</v>
      </c>
      <c r="D69" t="s">
        <v>584</v>
      </c>
      <c r="E69" s="1">
        <v>18776707</v>
      </c>
      <c r="F69" s="1">
        <v>7</v>
      </c>
      <c r="G69" s="1">
        <v>2699700</v>
      </c>
      <c r="H69" s="4">
        <v>-18000</v>
      </c>
      <c r="I69" s="4">
        <v>3</v>
      </c>
      <c r="J69" s="4">
        <v>31</v>
      </c>
      <c r="K69" s="17">
        <v>0.57999999999999996</v>
      </c>
      <c r="L69" s="16">
        <v>2.3999999999999998E-3</v>
      </c>
      <c r="M69" t="s">
        <v>677</v>
      </c>
      <c r="N69" s="10">
        <v>48.019599999999997</v>
      </c>
      <c r="O69" s="10">
        <v>66.923699999999997</v>
      </c>
      <c r="P69" s="12" t="str">
        <f t="shared" si="1"/>
        <v>Norte 45º a 60º</v>
      </c>
      <c r="Q69" s="9">
        <v>43910</v>
      </c>
    </row>
    <row r="70" spans="1:17" x14ac:dyDescent="0.25">
      <c r="A70">
        <f t="shared" ref="A70:A133" si="2">A69+1</f>
        <v>65</v>
      </c>
      <c r="B70" t="s">
        <v>63</v>
      </c>
      <c r="C70" t="s">
        <v>63</v>
      </c>
      <c r="D70" t="s">
        <v>670</v>
      </c>
      <c r="E70" s="1">
        <v>18383955</v>
      </c>
      <c r="F70" s="1">
        <v>25</v>
      </c>
      <c r="G70" s="1">
        <v>743390</v>
      </c>
      <c r="H70" s="4">
        <v>-8000</v>
      </c>
      <c r="I70" s="4">
        <v>5</v>
      </c>
      <c r="J70" s="4">
        <v>18</v>
      </c>
      <c r="K70" s="17">
        <v>0.45</v>
      </c>
      <c r="L70" s="16">
        <v>2.3999999999999998E-3</v>
      </c>
      <c r="M70" t="s">
        <v>676</v>
      </c>
      <c r="N70" s="10">
        <v>-13.133896999999999</v>
      </c>
      <c r="O70" s="10">
        <v>27.849332</v>
      </c>
      <c r="P70" s="12" t="str">
        <f t="shared" ref="P70:P133" si="3">IF(N70&gt;0,IF(N70&gt;15,IF(N70&gt;30,IF(N70&gt;45,IF(N70&gt;60,"Norte 60º +","Norte 45º a 60º"),"Norte 30º a 45º"),"Norte 15º a 30º"),"Norte 0º a 15º"),IF(N70&lt;-15,IF(N70&lt;-30,IF(N70&lt;-45,"Sul 45º +","Sul 30º a 45º"),"Sul 15º a 30º"),"Sul 0º a 15º"))</f>
        <v>Sul 0º a 15º</v>
      </c>
      <c r="Q70" s="9">
        <v>43923</v>
      </c>
    </row>
    <row r="71" spans="1:17" x14ac:dyDescent="0.25">
      <c r="A71">
        <f t="shared" si="2"/>
        <v>66</v>
      </c>
      <c r="B71" t="s">
        <v>64</v>
      </c>
      <c r="C71" t="s">
        <v>64</v>
      </c>
      <c r="D71" t="s">
        <v>64</v>
      </c>
      <c r="E71" s="1">
        <v>17915568</v>
      </c>
      <c r="F71" s="1">
        <v>167</v>
      </c>
      <c r="G71" s="1">
        <v>107160</v>
      </c>
      <c r="H71" s="4">
        <v>-9215</v>
      </c>
      <c r="I71" s="4">
        <v>3</v>
      </c>
      <c r="J71" s="4">
        <v>23</v>
      </c>
      <c r="K71" s="17">
        <v>0.52</v>
      </c>
      <c r="L71" s="16">
        <v>2.3E-3</v>
      </c>
      <c r="M71" t="s">
        <v>678</v>
      </c>
      <c r="N71" s="10">
        <v>15.7835</v>
      </c>
      <c r="O71" s="10">
        <v>-90.230800000000002</v>
      </c>
      <c r="P71" s="12" t="str">
        <f t="shared" si="3"/>
        <v>Norte 15º a 30º</v>
      </c>
      <c r="Q71" s="9">
        <v>43906</v>
      </c>
    </row>
    <row r="72" spans="1:17" x14ac:dyDescent="0.25">
      <c r="A72">
        <f t="shared" si="2"/>
        <v>67</v>
      </c>
      <c r="B72" t="s">
        <v>65</v>
      </c>
      <c r="C72" t="s">
        <v>65</v>
      </c>
      <c r="D72" t="s">
        <v>552</v>
      </c>
      <c r="E72" s="1">
        <v>17643054</v>
      </c>
      <c r="F72" s="1">
        <v>71</v>
      </c>
      <c r="G72" s="1">
        <v>248360</v>
      </c>
      <c r="H72" s="4">
        <v>36400</v>
      </c>
      <c r="I72" s="4">
        <v>2</v>
      </c>
      <c r="J72" s="4">
        <v>28</v>
      </c>
      <c r="K72" s="17">
        <v>0.63</v>
      </c>
      <c r="L72" s="16">
        <v>2.3E-3</v>
      </c>
      <c r="M72" t="s">
        <v>681</v>
      </c>
      <c r="N72" s="10">
        <v>-1.8311999999999999</v>
      </c>
      <c r="O72" s="10">
        <v>-78.183400000000006</v>
      </c>
      <c r="P72" s="12" t="str">
        <f t="shared" si="3"/>
        <v>Sul 0º a 15º</v>
      </c>
      <c r="Q72" s="9">
        <v>43904</v>
      </c>
    </row>
    <row r="73" spans="1:17" x14ac:dyDescent="0.25">
      <c r="A73">
        <f t="shared" si="2"/>
        <v>68</v>
      </c>
      <c r="B73" t="s">
        <v>66</v>
      </c>
      <c r="C73" t="s">
        <v>66</v>
      </c>
      <c r="D73" t="s">
        <v>651</v>
      </c>
      <c r="E73" s="1">
        <v>17500658</v>
      </c>
      <c r="F73" s="1">
        <v>95</v>
      </c>
      <c r="G73" s="1">
        <v>183630</v>
      </c>
      <c r="H73" s="4">
        <v>-427391</v>
      </c>
      <c r="I73" s="4">
        <v>3</v>
      </c>
      <c r="J73" s="4">
        <v>26</v>
      </c>
      <c r="K73" s="17">
        <v>0.6</v>
      </c>
      <c r="L73" s="16">
        <v>2.2000000000000001E-3</v>
      </c>
      <c r="M73" t="s">
        <v>677</v>
      </c>
      <c r="N73" s="10">
        <v>34.802075000000002</v>
      </c>
      <c r="O73" s="10">
        <v>38.996814999999998</v>
      </c>
      <c r="P73" s="12" t="str">
        <f t="shared" si="3"/>
        <v>Norte 30º a 45º</v>
      </c>
      <c r="Q73" s="9">
        <v>43919</v>
      </c>
    </row>
    <row r="74" spans="1:17" x14ac:dyDescent="0.25">
      <c r="A74">
        <f t="shared" si="2"/>
        <v>69</v>
      </c>
      <c r="B74" t="s">
        <v>67</v>
      </c>
      <c r="C74" t="s">
        <v>67</v>
      </c>
      <c r="D74" t="s">
        <v>607</v>
      </c>
      <c r="E74" s="1">
        <v>17134872</v>
      </c>
      <c r="F74" s="1">
        <v>508</v>
      </c>
      <c r="G74" s="1">
        <v>33720</v>
      </c>
      <c r="H74" s="4">
        <v>16000</v>
      </c>
      <c r="I74" s="4">
        <v>2</v>
      </c>
      <c r="J74" s="4">
        <v>43</v>
      </c>
      <c r="K74" s="17">
        <v>0.92</v>
      </c>
      <c r="L74" s="16">
        <v>2.2000000000000001E-3</v>
      </c>
      <c r="M74" t="s">
        <v>679</v>
      </c>
      <c r="N74" s="10">
        <v>52.22</v>
      </c>
      <c r="O74" s="10">
        <v>4.54</v>
      </c>
      <c r="P74" s="12" t="str">
        <f t="shared" si="3"/>
        <v>Norte 45º a 60º</v>
      </c>
      <c r="Q74" s="9">
        <v>43896</v>
      </c>
    </row>
    <row r="75" spans="1:17" x14ac:dyDescent="0.25">
      <c r="A75">
        <f t="shared" si="2"/>
        <v>70</v>
      </c>
      <c r="B75" t="s">
        <v>68</v>
      </c>
      <c r="C75" t="s">
        <v>68</v>
      </c>
      <c r="D75" t="s">
        <v>68</v>
      </c>
      <c r="E75" s="1">
        <v>16743927</v>
      </c>
      <c r="F75" s="1">
        <v>87</v>
      </c>
      <c r="G75" s="1">
        <v>192530</v>
      </c>
      <c r="H75" s="4">
        <v>-20000</v>
      </c>
      <c r="I75" s="4">
        <v>5</v>
      </c>
      <c r="J75" s="4">
        <v>19</v>
      </c>
      <c r="K75" s="17">
        <v>0.49</v>
      </c>
      <c r="L75" s="16">
        <v>2.0999999999999999E-3</v>
      </c>
      <c r="M75" t="s">
        <v>676</v>
      </c>
      <c r="N75" s="10">
        <v>14.497400000000001</v>
      </c>
      <c r="O75" s="10">
        <v>-14.452400000000001</v>
      </c>
      <c r="P75" s="12" t="str">
        <f t="shared" si="3"/>
        <v>Norte 0º a 15º</v>
      </c>
      <c r="Q75" s="9">
        <v>43922</v>
      </c>
    </row>
    <row r="76" spans="1:17" x14ac:dyDescent="0.25">
      <c r="A76">
        <f t="shared" si="2"/>
        <v>71</v>
      </c>
      <c r="B76" t="s">
        <v>69</v>
      </c>
      <c r="C76" t="s">
        <v>69</v>
      </c>
      <c r="D76" t="s">
        <v>535</v>
      </c>
      <c r="E76" s="1">
        <v>16718965</v>
      </c>
      <c r="F76" s="1">
        <v>95</v>
      </c>
      <c r="G76" s="1">
        <v>176520</v>
      </c>
      <c r="H76" s="4">
        <v>-30000</v>
      </c>
      <c r="I76" s="4">
        <v>2</v>
      </c>
      <c r="J76" s="4">
        <v>26</v>
      </c>
      <c r="K76" s="17">
        <v>0.24</v>
      </c>
      <c r="L76" s="16">
        <v>2.0999999999999999E-3</v>
      </c>
      <c r="M76" t="s">
        <v>677</v>
      </c>
      <c r="N76" s="10">
        <v>11.55</v>
      </c>
      <c r="O76" s="10">
        <v>104.91670000000001</v>
      </c>
      <c r="P76" s="12" t="str">
        <f t="shared" si="3"/>
        <v>Norte 0º a 15º</v>
      </c>
    </row>
    <row r="77" spans="1:17" x14ac:dyDescent="0.25">
      <c r="A77">
        <f t="shared" si="2"/>
        <v>72</v>
      </c>
      <c r="B77" t="s">
        <v>70</v>
      </c>
      <c r="C77" t="s">
        <v>70</v>
      </c>
      <c r="D77" t="s">
        <v>541</v>
      </c>
      <c r="E77" s="1">
        <v>16425864</v>
      </c>
      <c r="F77" s="1">
        <v>13</v>
      </c>
      <c r="G77" s="1">
        <v>1259200</v>
      </c>
      <c r="H77" s="4">
        <v>2000</v>
      </c>
      <c r="I77" s="4">
        <v>6</v>
      </c>
      <c r="J77" s="4">
        <v>17</v>
      </c>
      <c r="K77" s="17">
        <v>0.23</v>
      </c>
      <c r="L77" s="16">
        <v>2.0999999999999999E-3</v>
      </c>
      <c r="M77" t="s">
        <v>676</v>
      </c>
      <c r="N77" s="10">
        <v>15.4542</v>
      </c>
      <c r="O77" s="10">
        <v>18.732199999999999</v>
      </c>
      <c r="P77" s="12" t="str">
        <f t="shared" si="3"/>
        <v>Norte 15º a 30º</v>
      </c>
      <c r="Q77" s="9">
        <v>43949</v>
      </c>
    </row>
    <row r="78" spans="1:17" x14ac:dyDescent="0.25">
      <c r="A78">
        <f t="shared" si="2"/>
        <v>73</v>
      </c>
      <c r="B78" t="s">
        <v>71</v>
      </c>
      <c r="C78" t="s">
        <v>71</v>
      </c>
      <c r="D78" t="s">
        <v>643</v>
      </c>
      <c r="E78" s="1">
        <v>15893222</v>
      </c>
      <c r="F78" s="1">
        <v>25</v>
      </c>
      <c r="G78" s="1">
        <v>627340</v>
      </c>
      <c r="H78" s="4">
        <v>-40000</v>
      </c>
      <c r="I78" s="4">
        <v>6</v>
      </c>
      <c r="J78" s="4">
        <v>17</v>
      </c>
      <c r="K78" s="17">
        <v>0.47</v>
      </c>
      <c r="L78" s="16">
        <v>2E-3</v>
      </c>
      <c r="M78" t="s">
        <v>676</v>
      </c>
      <c r="N78" s="10">
        <v>5.1521489999999996</v>
      </c>
      <c r="O78" s="10">
        <v>46.199615999999999</v>
      </c>
      <c r="P78" s="12" t="str">
        <f t="shared" si="3"/>
        <v>Norte 0º a 15º</v>
      </c>
      <c r="Q78" s="9">
        <v>43929</v>
      </c>
    </row>
    <row r="79" spans="1:17" x14ac:dyDescent="0.25">
      <c r="A79">
        <f t="shared" si="2"/>
        <v>74</v>
      </c>
      <c r="B79" t="s">
        <v>72</v>
      </c>
      <c r="C79" t="s">
        <v>72</v>
      </c>
      <c r="D79" t="s">
        <v>671</v>
      </c>
      <c r="E79" s="1">
        <v>14862924</v>
      </c>
      <c r="F79" s="1">
        <v>38</v>
      </c>
      <c r="G79" s="1">
        <v>386850</v>
      </c>
      <c r="H79" s="4">
        <v>-116858</v>
      </c>
      <c r="I79" s="4">
        <v>4</v>
      </c>
      <c r="J79" s="4">
        <v>19</v>
      </c>
      <c r="K79" s="17">
        <v>0.38</v>
      </c>
      <c r="L79" s="16">
        <v>1.9E-3</v>
      </c>
      <c r="M79" t="s">
        <v>676</v>
      </c>
      <c r="N79" s="10">
        <v>-19.015438</v>
      </c>
      <c r="O79" s="10">
        <v>29.154857</v>
      </c>
      <c r="P79" s="12" t="str">
        <f t="shared" si="3"/>
        <v>Sul 15º a 30º</v>
      </c>
      <c r="Q79" s="9">
        <v>43913</v>
      </c>
    </row>
    <row r="80" spans="1:17" x14ac:dyDescent="0.25">
      <c r="A80">
        <f t="shared" si="2"/>
        <v>75</v>
      </c>
      <c r="B80" t="s">
        <v>73</v>
      </c>
      <c r="C80" t="s">
        <v>73</v>
      </c>
      <c r="D80" t="s">
        <v>570</v>
      </c>
      <c r="E80" s="1">
        <v>13132795</v>
      </c>
      <c r="F80" s="1">
        <v>53</v>
      </c>
      <c r="G80" s="1">
        <v>245720</v>
      </c>
      <c r="H80" s="4">
        <v>-4000</v>
      </c>
      <c r="I80" s="4">
        <v>5</v>
      </c>
      <c r="J80" s="4">
        <v>18</v>
      </c>
      <c r="K80" s="17">
        <v>0.39</v>
      </c>
      <c r="L80" s="16">
        <v>1.6999999999999999E-3</v>
      </c>
      <c r="M80" t="s">
        <v>676</v>
      </c>
      <c r="N80" s="10">
        <v>9.9456000000000007</v>
      </c>
      <c r="O80" s="10">
        <v>-9.6966000000000001</v>
      </c>
      <c r="P80" s="12" t="str">
        <f t="shared" si="3"/>
        <v>Norte 0º a 15º</v>
      </c>
      <c r="Q80" s="9">
        <v>43936</v>
      </c>
    </row>
    <row r="81" spans="1:17" x14ac:dyDescent="0.25">
      <c r="A81">
        <f t="shared" si="2"/>
        <v>76</v>
      </c>
      <c r="B81" t="s">
        <v>74</v>
      </c>
      <c r="C81" t="s">
        <v>74</v>
      </c>
      <c r="D81" t="s">
        <v>629</v>
      </c>
      <c r="E81" s="1">
        <v>12952218</v>
      </c>
      <c r="F81" s="1">
        <v>525</v>
      </c>
      <c r="G81" s="1">
        <v>24670</v>
      </c>
      <c r="H81" s="4">
        <v>-9000</v>
      </c>
      <c r="I81" s="4">
        <v>4</v>
      </c>
      <c r="J81" s="4">
        <v>20</v>
      </c>
      <c r="K81" s="17">
        <v>0.18</v>
      </c>
      <c r="L81" s="16">
        <v>1.6999999999999999E-3</v>
      </c>
      <c r="M81" t="s">
        <v>676</v>
      </c>
      <c r="N81" s="10">
        <v>-1.9402999999999999</v>
      </c>
      <c r="O81" s="10">
        <v>29.873899999999999</v>
      </c>
      <c r="P81" s="12" t="str">
        <f t="shared" si="3"/>
        <v>Sul 0º a 15º</v>
      </c>
      <c r="Q81" s="9">
        <v>43981</v>
      </c>
    </row>
    <row r="82" spans="1:17" x14ac:dyDescent="0.25">
      <c r="A82">
        <f t="shared" si="2"/>
        <v>77</v>
      </c>
      <c r="B82" t="s">
        <v>75</v>
      </c>
      <c r="C82" t="s">
        <v>75</v>
      </c>
      <c r="D82" t="s">
        <v>75</v>
      </c>
      <c r="E82" s="1">
        <v>12123200</v>
      </c>
      <c r="F82" s="1">
        <v>108</v>
      </c>
      <c r="G82" s="1">
        <v>112760</v>
      </c>
      <c r="H82" s="4">
        <v>-2000</v>
      </c>
      <c r="I82" s="4">
        <v>5</v>
      </c>
      <c r="J82" s="4">
        <v>19</v>
      </c>
      <c r="K82" s="17">
        <v>0.48</v>
      </c>
      <c r="L82" s="16">
        <v>1.6000000000000001E-3</v>
      </c>
      <c r="M82" t="s">
        <v>676</v>
      </c>
      <c r="N82" s="10">
        <v>9.3077000000000005</v>
      </c>
      <c r="O82" s="10">
        <v>2.3157999999999999</v>
      </c>
      <c r="P82" s="12" t="str">
        <f t="shared" si="3"/>
        <v>Norte 0º a 15º</v>
      </c>
      <c r="Q82" s="9">
        <v>43927</v>
      </c>
    </row>
    <row r="83" spans="1:17" x14ac:dyDescent="0.25">
      <c r="A83">
        <f t="shared" si="2"/>
        <v>78</v>
      </c>
      <c r="B83" t="s">
        <v>76</v>
      </c>
      <c r="C83" t="s">
        <v>76</v>
      </c>
      <c r="D83" t="s">
        <v>76</v>
      </c>
      <c r="E83" s="1">
        <v>11890784</v>
      </c>
      <c r="F83" s="1">
        <v>463</v>
      </c>
      <c r="G83" s="1">
        <v>25680</v>
      </c>
      <c r="H83" s="4">
        <v>2001</v>
      </c>
      <c r="I83" s="4">
        <v>6</v>
      </c>
      <c r="J83" s="4">
        <v>17</v>
      </c>
      <c r="K83" s="17">
        <v>0.14000000000000001</v>
      </c>
      <c r="L83" s="16">
        <v>1.5E-3</v>
      </c>
      <c r="M83" t="s">
        <v>676</v>
      </c>
      <c r="N83" s="10">
        <v>-3.3731</v>
      </c>
      <c r="O83" s="10">
        <v>29.918900000000001</v>
      </c>
      <c r="P83" s="12" t="str">
        <f t="shared" si="3"/>
        <v>Sul 0º a 15º</v>
      </c>
      <c r="Q83" s="9">
        <v>43934</v>
      </c>
    </row>
    <row r="84" spans="1:17" x14ac:dyDescent="0.25">
      <c r="A84">
        <f t="shared" si="2"/>
        <v>79</v>
      </c>
      <c r="B84" t="s">
        <v>77</v>
      </c>
      <c r="C84" t="s">
        <v>77</v>
      </c>
      <c r="D84" t="s">
        <v>655</v>
      </c>
      <c r="E84" s="1">
        <v>11818619</v>
      </c>
      <c r="F84" s="1">
        <v>76</v>
      </c>
      <c r="G84" s="1">
        <v>155360</v>
      </c>
      <c r="H84" s="4">
        <v>-4000</v>
      </c>
      <c r="I84" s="4">
        <v>2</v>
      </c>
      <c r="J84" s="4">
        <v>33</v>
      </c>
      <c r="K84" s="17">
        <v>0.7</v>
      </c>
      <c r="L84" s="16">
        <v>1.5E-3</v>
      </c>
      <c r="M84" t="s">
        <v>676</v>
      </c>
      <c r="N84" s="10">
        <v>33.886916999999997</v>
      </c>
      <c r="O84" s="10">
        <v>9.5374990000000004</v>
      </c>
      <c r="P84" s="12" t="str">
        <f t="shared" si="3"/>
        <v>Norte 30º a 45º</v>
      </c>
      <c r="Q84" s="9">
        <v>43909</v>
      </c>
    </row>
    <row r="85" spans="1:17" x14ac:dyDescent="0.25">
      <c r="A85">
        <f t="shared" si="2"/>
        <v>80</v>
      </c>
      <c r="B85" t="s">
        <v>78</v>
      </c>
      <c r="C85" t="s">
        <v>78</v>
      </c>
      <c r="D85" t="s">
        <v>530</v>
      </c>
      <c r="E85" s="1">
        <v>11673021</v>
      </c>
      <c r="F85" s="1">
        <v>11</v>
      </c>
      <c r="G85" s="1">
        <v>1083300</v>
      </c>
      <c r="H85" s="4">
        <v>-9504</v>
      </c>
      <c r="I85" s="4">
        <v>3</v>
      </c>
      <c r="J85" s="4">
        <v>26</v>
      </c>
      <c r="K85" s="17">
        <v>0.69</v>
      </c>
      <c r="L85" s="16">
        <v>1.5E-3</v>
      </c>
      <c r="M85" t="s">
        <v>681</v>
      </c>
      <c r="N85" s="10">
        <v>-16.290199999999999</v>
      </c>
      <c r="O85" s="10">
        <v>-63.588700000000003</v>
      </c>
      <c r="P85" s="12" t="str">
        <f t="shared" si="3"/>
        <v>Sul 15º a 30º</v>
      </c>
      <c r="Q85" s="9">
        <v>43919</v>
      </c>
    </row>
    <row r="86" spans="1:17" x14ac:dyDescent="0.25">
      <c r="A86">
        <f t="shared" si="2"/>
        <v>81</v>
      </c>
      <c r="B86" t="s">
        <v>79</v>
      </c>
      <c r="C86" t="s">
        <v>79</v>
      </c>
      <c r="D86" t="s">
        <v>527</v>
      </c>
      <c r="E86" s="1">
        <v>11589623</v>
      </c>
      <c r="F86" s="1">
        <v>383</v>
      </c>
      <c r="G86" s="1">
        <v>30280</v>
      </c>
      <c r="H86" s="4">
        <v>48000</v>
      </c>
      <c r="I86" s="4">
        <v>2</v>
      </c>
      <c r="J86" s="4">
        <v>42</v>
      </c>
      <c r="K86" s="17">
        <v>0.98</v>
      </c>
      <c r="L86" s="16">
        <v>1.5E-3</v>
      </c>
      <c r="M86" t="s">
        <v>679</v>
      </c>
      <c r="N86" s="10">
        <v>50.833300000000001</v>
      </c>
      <c r="O86" s="10">
        <v>4.4699359999999997</v>
      </c>
      <c r="P86" s="12" t="str">
        <f t="shared" si="3"/>
        <v>Norte 45º a 60º</v>
      </c>
      <c r="Q86" s="9">
        <v>43900</v>
      </c>
    </row>
    <row r="87" spans="1:17" x14ac:dyDescent="0.25">
      <c r="A87">
        <f t="shared" si="2"/>
        <v>82</v>
      </c>
      <c r="B87" t="s">
        <v>80</v>
      </c>
      <c r="C87" t="s">
        <v>80</v>
      </c>
      <c r="D87" t="s">
        <v>80</v>
      </c>
      <c r="E87" s="1">
        <v>11402528</v>
      </c>
      <c r="F87" s="1">
        <v>414</v>
      </c>
      <c r="G87" s="1">
        <v>27560</v>
      </c>
      <c r="H87" s="4">
        <v>-35000</v>
      </c>
      <c r="I87" s="4">
        <v>3</v>
      </c>
      <c r="J87" s="4">
        <v>24</v>
      </c>
      <c r="K87" s="17">
        <v>0.56999999999999995</v>
      </c>
      <c r="L87" s="16">
        <v>1.5E-3</v>
      </c>
      <c r="M87" t="s">
        <v>678</v>
      </c>
      <c r="N87" s="10">
        <v>18.9712</v>
      </c>
      <c r="O87" s="10">
        <v>-72.285200000000003</v>
      </c>
      <c r="P87" s="12" t="str">
        <f t="shared" si="3"/>
        <v>Norte 15º a 30º</v>
      </c>
      <c r="Q87" s="9">
        <v>43926</v>
      </c>
    </row>
    <row r="88" spans="1:17" x14ac:dyDescent="0.25">
      <c r="A88">
        <f t="shared" si="2"/>
        <v>83</v>
      </c>
      <c r="B88" t="s">
        <v>81</v>
      </c>
      <c r="C88" t="s">
        <v>81</v>
      </c>
      <c r="D88" t="s">
        <v>81</v>
      </c>
      <c r="E88" s="1">
        <v>11326616</v>
      </c>
      <c r="F88" s="1">
        <v>106</v>
      </c>
      <c r="G88" s="1">
        <v>106440</v>
      </c>
      <c r="H88" s="4">
        <v>-14400</v>
      </c>
      <c r="I88" s="4">
        <v>2</v>
      </c>
      <c r="J88" s="4">
        <v>42</v>
      </c>
      <c r="K88" s="17">
        <v>0.78</v>
      </c>
      <c r="L88" s="16">
        <v>1.5E-3</v>
      </c>
      <c r="M88" t="s">
        <v>678</v>
      </c>
      <c r="N88" s="10">
        <v>21.521757000000001</v>
      </c>
      <c r="O88" s="10">
        <v>-77.781166999999996</v>
      </c>
      <c r="P88" s="12" t="str">
        <f t="shared" si="3"/>
        <v>Norte 15º a 30º</v>
      </c>
      <c r="Q88" s="9">
        <v>43908</v>
      </c>
    </row>
    <row r="89" spans="1:17" x14ac:dyDescent="0.25">
      <c r="A89">
        <f t="shared" si="2"/>
        <v>84</v>
      </c>
      <c r="B89" t="s">
        <v>82</v>
      </c>
      <c r="C89" t="s">
        <v>82</v>
      </c>
      <c r="D89" t="s">
        <v>646</v>
      </c>
      <c r="E89" s="1">
        <v>11193725</v>
      </c>
      <c r="F89" s="1">
        <v>18</v>
      </c>
      <c r="G89" s="1">
        <v>610952</v>
      </c>
      <c r="H89" s="4">
        <v>-174200</v>
      </c>
      <c r="I89" s="4">
        <v>5</v>
      </c>
      <c r="J89" s="4">
        <v>19</v>
      </c>
      <c r="K89" s="17">
        <v>0.25</v>
      </c>
      <c r="L89" s="16">
        <v>1.4E-3</v>
      </c>
      <c r="M89" t="s">
        <v>676</v>
      </c>
      <c r="N89" s="10">
        <v>6.8769999999999998</v>
      </c>
      <c r="O89" s="10">
        <v>31.306999999999999</v>
      </c>
      <c r="P89" s="12" t="str">
        <f t="shared" si="3"/>
        <v>Norte 0º a 15º</v>
      </c>
      <c r="Q89" s="9">
        <v>43966</v>
      </c>
    </row>
    <row r="90" spans="1:17" x14ac:dyDescent="0.25">
      <c r="A90">
        <f t="shared" si="2"/>
        <v>85</v>
      </c>
      <c r="B90" t="s">
        <v>83</v>
      </c>
      <c r="C90" t="s">
        <v>83</v>
      </c>
      <c r="D90" t="s">
        <v>551</v>
      </c>
      <c r="E90" s="1">
        <v>10847910</v>
      </c>
      <c r="F90" s="1">
        <v>225</v>
      </c>
      <c r="G90" s="1">
        <v>48320</v>
      </c>
      <c r="H90" s="4">
        <v>-30000</v>
      </c>
      <c r="I90" s="4">
        <v>2</v>
      </c>
      <c r="J90" s="4">
        <v>28</v>
      </c>
      <c r="K90" s="17">
        <v>0.85</v>
      </c>
      <c r="L90" s="16">
        <v>1.4E-3</v>
      </c>
      <c r="M90" t="s">
        <v>678</v>
      </c>
      <c r="N90" s="10">
        <v>18.735700000000001</v>
      </c>
      <c r="O90" s="10">
        <v>-70.162700000000001</v>
      </c>
      <c r="P90" s="12" t="str">
        <f t="shared" si="3"/>
        <v>Norte 15º a 30º</v>
      </c>
      <c r="Q90" s="9">
        <v>43907</v>
      </c>
    </row>
    <row r="91" spans="1:17" x14ac:dyDescent="0.25">
      <c r="A91">
        <f t="shared" si="2"/>
        <v>86</v>
      </c>
      <c r="B91" t="s">
        <v>84</v>
      </c>
      <c r="C91" t="s">
        <v>351</v>
      </c>
      <c r="D91" t="s">
        <v>673</v>
      </c>
      <c r="E91" s="1">
        <v>10708981</v>
      </c>
      <c r="F91" s="1">
        <v>139</v>
      </c>
      <c r="G91" s="1">
        <v>77240</v>
      </c>
      <c r="H91" s="4">
        <v>22011</v>
      </c>
      <c r="I91" s="4">
        <v>2</v>
      </c>
      <c r="J91" s="4">
        <v>43</v>
      </c>
      <c r="K91" s="17">
        <v>0.74</v>
      </c>
      <c r="L91" s="16">
        <v>1.4E-3</v>
      </c>
      <c r="M91" t="s">
        <v>679</v>
      </c>
      <c r="N91" s="10">
        <v>49.817500000000003</v>
      </c>
      <c r="O91" s="10">
        <v>15.473000000000001</v>
      </c>
      <c r="P91" s="12" t="str">
        <f t="shared" si="3"/>
        <v>Norte 45º a 60º</v>
      </c>
      <c r="Q91" s="9">
        <v>43912</v>
      </c>
    </row>
    <row r="92" spans="1:17" x14ac:dyDescent="0.25">
      <c r="A92">
        <f t="shared" si="2"/>
        <v>87</v>
      </c>
      <c r="B92" t="s">
        <v>85</v>
      </c>
      <c r="C92" t="s">
        <v>85</v>
      </c>
      <c r="D92" t="s">
        <v>567</v>
      </c>
      <c r="E92" s="1">
        <v>10423054</v>
      </c>
      <c r="F92" s="1">
        <v>81</v>
      </c>
      <c r="G92" s="1">
        <v>128900</v>
      </c>
      <c r="H92" s="4">
        <v>-16000</v>
      </c>
      <c r="I92" s="4">
        <v>1</v>
      </c>
      <c r="J92" s="4">
        <v>46</v>
      </c>
      <c r="K92" s="17">
        <v>0.85</v>
      </c>
      <c r="L92" s="16">
        <v>1.2999999999999999E-3</v>
      </c>
      <c r="M92" t="s">
        <v>679</v>
      </c>
      <c r="N92" s="10">
        <v>39.074199999999998</v>
      </c>
      <c r="O92" s="10">
        <v>21.824300000000001</v>
      </c>
      <c r="P92" s="12" t="str">
        <f t="shared" si="3"/>
        <v>Norte 30º a 45º</v>
      </c>
      <c r="Q92" s="9">
        <v>43901</v>
      </c>
    </row>
    <row r="93" spans="1:17" x14ac:dyDescent="0.25">
      <c r="A93">
        <f t="shared" si="2"/>
        <v>88</v>
      </c>
      <c r="B93" t="s">
        <v>86</v>
      </c>
      <c r="C93" t="s">
        <v>86</v>
      </c>
      <c r="D93" t="s">
        <v>583</v>
      </c>
      <c r="E93" s="1">
        <v>10203134</v>
      </c>
      <c r="F93" s="1">
        <v>115</v>
      </c>
      <c r="G93" s="1">
        <v>88780</v>
      </c>
      <c r="H93" s="4">
        <v>10220</v>
      </c>
      <c r="I93" s="4">
        <v>3</v>
      </c>
      <c r="J93" s="4">
        <v>24</v>
      </c>
      <c r="K93" s="17">
        <v>0.91</v>
      </c>
      <c r="L93" s="16">
        <v>1.2999999999999999E-3</v>
      </c>
      <c r="M93" t="s">
        <v>677</v>
      </c>
      <c r="N93" s="10">
        <v>31.24</v>
      </c>
      <c r="O93" s="10">
        <v>36.51</v>
      </c>
      <c r="P93" s="12" t="str">
        <f t="shared" si="3"/>
        <v>Norte 30º a 45º</v>
      </c>
      <c r="Q93" s="9">
        <v>43917</v>
      </c>
    </row>
    <row r="94" spans="1:17" x14ac:dyDescent="0.25">
      <c r="A94">
        <f t="shared" si="2"/>
        <v>89</v>
      </c>
      <c r="B94" t="s">
        <v>87</v>
      </c>
      <c r="C94" t="s">
        <v>87</v>
      </c>
      <c r="D94" t="s">
        <v>87</v>
      </c>
      <c r="E94" s="1">
        <v>10196709</v>
      </c>
      <c r="F94" s="1">
        <v>111</v>
      </c>
      <c r="G94" s="1">
        <v>91590</v>
      </c>
      <c r="H94" s="4">
        <v>-6000</v>
      </c>
      <c r="I94" s="4">
        <v>1</v>
      </c>
      <c r="J94" s="4">
        <v>46</v>
      </c>
      <c r="K94" s="17">
        <v>0.66</v>
      </c>
      <c r="L94" s="16">
        <v>1.2999999999999999E-3</v>
      </c>
      <c r="M94" t="s">
        <v>679</v>
      </c>
      <c r="N94" s="10">
        <v>39.399900000000002</v>
      </c>
      <c r="O94" s="10">
        <v>-8.2245000000000008</v>
      </c>
      <c r="P94" s="12" t="str">
        <f t="shared" si="3"/>
        <v>Norte 30º a 45º</v>
      </c>
      <c r="Q94" s="9">
        <v>43907</v>
      </c>
    </row>
    <row r="95" spans="1:17" x14ac:dyDescent="0.25">
      <c r="A95">
        <f t="shared" si="2"/>
        <v>90</v>
      </c>
      <c r="B95" t="s">
        <v>88</v>
      </c>
      <c r="C95" t="s">
        <v>88</v>
      </c>
      <c r="D95" t="s">
        <v>526</v>
      </c>
      <c r="E95" s="1">
        <v>10139177</v>
      </c>
      <c r="F95" s="1">
        <v>123</v>
      </c>
      <c r="G95" s="1">
        <v>82658</v>
      </c>
      <c r="H95" s="4">
        <v>1200</v>
      </c>
      <c r="I95" s="4">
        <v>2</v>
      </c>
      <c r="J95" s="4">
        <v>32</v>
      </c>
      <c r="K95" s="17">
        <v>0.56000000000000005</v>
      </c>
      <c r="L95" s="16">
        <v>1.2999999999999999E-3</v>
      </c>
      <c r="M95" t="s">
        <v>677</v>
      </c>
      <c r="N95" s="10">
        <v>40.143099999999997</v>
      </c>
      <c r="O95" s="10">
        <v>47.576900000000002</v>
      </c>
      <c r="P95" s="12" t="str">
        <f t="shared" si="3"/>
        <v>Norte 30º a 45º</v>
      </c>
      <c r="Q95" s="9">
        <v>43903</v>
      </c>
    </row>
    <row r="96" spans="1:17" x14ac:dyDescent="0.25">
      <c r="A96">
        <f t="shared" si="2"/>
        <v>91</v>
      </c>
      <c r="B96" t="s">
        <v>89</v>
      </c>
      <c r="C96" t="s">
        <v>89</v>
      </c>
      <c r="D96" t="s">
        <v>649</v>
      </c>
      <c r="E96" s="1">
        <v>10099265</v>
      </c>
      <c r="F96" s="1">
        <v>25</v>
      </c>
      <c r="G96" s="1">
        <v>410340</v>
      </c>
      <c r="H96" s="4">
        <v>40000</v>
      </c>
      <c r="I96" s="4">
        <v>2</v>
      </c>
      <c r="J96" s="4">
        <v>41</v>
      </c>
      <c r="K96" s="17">
        <v>0.88</v>
      </c>
      <c r="L96" s="16">
        <v>1.2999999999999999E-3</v>
      </c>
      <c r="M96" t="s">
        <v>679</v>
      </c>
      <c r="N96" s="10">
        <v>60.128160999999999</v>
      </c>
      <c r="O96" s="10">
        <v>18.643501000000001</v>
      </c>
      <c r="P96" s="12" t="str">
        <f t="shared" si="3"/>
        <v>Norte 60º +</v>
      </c>
      <c r="Q96" s="9">
        <v>43901</v>
      </c>
    </row>
    <row r="97" spans="1:17" x14ac:dyDescent="0.25">
      <c r="A97">
        <f t="shared" si="2"/>
        <v>92</v>
      </c>
      <c r="B97" t="s">
        <v>90</v>
      </c>
      <c r="C97" t="s">
        <v>90</v>
      </c>
      <c r="D97" t="s">
        <v>90</v>
      </c>
      <c r="E97" s="1">
        <v>9904607</v>
      </c>
      <c r="F97" s="1">
        <v>89</v>
      </c>
      <c r="G97" s="1">
        <v>111890</v>
      </c>
      <c r="H97" s="4">
        <v>-6800</v>
      </c>
      <c r="I97" s="4">
        <v>2</v>
      </c>
      <c r="J97" s="4">
        <v>24</v>
      </c>
      <c r="K97" s="17">
        <v>0.56999999999999995</v>
      </c>
      <c r="L97" s="16">
        <v>1.2999999999999999E-3</v>
      </c>
      <c r="M97" t="s">
        <v>678</v>
      </c>
      <c r="N97" s="10">
        <v>15.2</v>
      </c>
      <c r="O97" s="10">
        <v>-86.241900000000001</v>
      </c>
      <c r="P97" s="12" t="str">
        <f t="shared" si="3"/>
        <v>Norte 15º a 30º</v>
      </c>
      <c r="Q97" s="9">
        <v>43916</v>
      </c>
    </row>
    <row r="98" spans="1:17" x14ac:dyDescent="0.25">
      <c r="A98">
        <f t="shared" si="2"/>
        <v>93</v>
      </c>
      <c r="B98" t="s">
        <v>91</v>
      </c>
      <c r="C98" t="s">
        <v>91</v>
      </c>
      <c r="D98" t="s">
        <v>660</v>
      </c>
      <c r="E98" s="1">
        <v>9890402</v>
      </c>
      <c r="F98" s="1">
        <v>118</v>
      </c>
      <c r="G98" s="1">
        <v>83600</v>
      </c>
      <c r="H98" s="4">
        <v>40000</v>
      </c>
      <c r="I98" s="4">
        <v>1</v>
      </c>
      <c r="J98" s="4">
        <v>33</v>
      </c>
      <c r="K98" s="17">
        <v>0.86</v>
      </c>
      <c r="L98" s="16">
        <v>1.2999999999999999E-3</v>
      </c>
      <c r="M98" t="s">
        <v>677</v>
      </c>
      <c r="N98" s="10">
        <v>23.424075999999999</v>
      </c>
      <c r="O98" s="10">
        <v>53.847817999999997</v>
      </c>
      <c r="P98" s="12" t="str">
        <f t="shared" si="3"/>
        <v>Norte 15º a 30º</v>
      </c>
      <c r="Q98" s="9">
        <v>43910</v>
      </c>
    </row>
    <row r="99" spans="1:17" x14ac:dyDescent="0.25">
      <c r="A99">
        <f t="shared" si="2"/>
        <v>94</v>
      </c>
      <c r="B99" t="s">
        <v>92</v>
      </c>
      <c r="C99" t="s">
        <v>92</v>
      </c>
      <c r="D99" t="s">
        <v>574</v>
      </c>
      <c r="E99" s="1">
        <v>9660351</v>
      </c>
      <c r="F99" s="1">
        <v>107</v>
      </c>
      <c r="G99" s="1">
        <v>90530</v>
      </c>
      <c r="H99" s="4">
        <v>6000</v>
      </c>
      <c r="I99" s="4">
        <v>2</v>
      </c>
      <c r="J99" s="4">
        <v>43</v>
      </c>
      <c r="K99" s="17">
        <v>0.72</v>
      </c>
      <c r="L99" s="16">
        <v>1.1999999999999999E-3</v>
      </c>
      <c r="M99" t="s">
        <v>679</v>
      </c>
      <c r="N99" s="10">
        <v>47.162500000000001</v>
      </c>
      <c r="O99" s="10">
        <v>19.503299999999999</v>
      </c>
      <c r="P99" s="12" t="str">
        <f t="shared" si="3"/>
        <v>Norte 45º a 60º</v>
      </c>
      <c r="Q99" s="9">
        <v>43905</v>
      </c>
    </row>
    <row r="100" spans="1:17" x14ac:dyDescent="0.25">
      <c r="A100">
        <f t="shared" si="2"/>
        <v>95</v>
      </c>
      <c r="B100" t="s">
        <v>93</v>
      </c>
      <c r="C100" t="s">
        <v>93</v>
      </c>
      <c r="D100" t="s">
        <v>652</v>
      </c>
      <c r="E100" s="1">
        <v>9537645</v>
      </c>
      <c r="F100" s="1">
        <v>68</v>
      </c>
      <c r="G100" s="1">
        <v>139960</v>
      </c>
      <c r="H100" s="4">
        <v>-20000</v>
      </c>
      <c r="I100" s="4">
        <v>4</v>
      </c>
      <c r="J100" s="4">
        <v>22</v>
      </c>
      <c r="K100" s="17">
        <v>0.27</v>
      </c>
      <c r="L100" s="16">
        <v>1.1999999999999999E-3</v>
      </c>
      <c r="M100" t="s">
        <v>677</v>
      </c>
      <c r="N100" s="10">
        <v>38.860999999999997</v>
      </c>
      <c r="O100" s="10">
        <v>71.2761</v>
      </c>
      <c r="P100" s="12" t="str">
        <f t="shared" si="3"/>
        <v>Norte 30º a 45º</v>
      </c>
      <c r="Q100" s="9">
        <v>43953</v>
      </c>
    </row>
    <row r="101" spans="1:17" x14ac:dyDescent="0.25">
      <c r="A101">
        <f t="shared" si="2"/>
        <v>96</v>
      </c>
      <c r="B101" t="s">
        <v>94</v>
      </c>
      <c r="C101" t="s">
        <v>94</v>
      </c>
      <c r="D101" t="s">
        <v>94</v>
      </c>
      <c r="E101" s="1">
        <v>9449323</v>
      </c>
      <c r="F101" s="1">
        <v>47</v>
      </c>
      <c r="G101" s="1">
        <v>202910</v>
      </c>
      <c r="H101" s="4">
        <v>8730</v>
      </c>
      <c r="I101" s="4">
        <v>2</v>
      </c>
      <c r="J101" s="4">
        <v>40</v>
      </c>
      <c r="K101" s="17">
        <v>0.79</v>
      </c>
      <c r="L101" s="16">
        <v>1.1999999999999999E-3</v>
      </c>
      <c r="M101" t="s">
        <v>679</v>
      </c>
      <c r="N101" s="10">
        <v>53.709800000000001</v>
      </c>
      <c r="O101" s="10">
        <v>27.953399999999998</v>
      </c>
      <c r="P101" s="12" t="str">
        <f t="shared" si="3"/>
        <v>Norte 45º a 60º</v>
      </c>
      <c r="Q101" s="9">
        <v>43921</v>
      </c>
    </row>
    <row r="102" spans="1:17" x14ac:dyDescent="0.25">
      <c r="A102">
        <f t="shared" si="2"/>
        <v>97</v>
      </c>
      <c r="B102" t="s">
        <v>95</v>
      </c>
      <c r="C102" t="s">
        <v>95</v>
      </c>
      <c r="D102" t="s">
        <v>525</v>
      </c>
      <c r="E102" s="1">
        <v>9006398</v>
      </c>
      <c r="F102" s="1">
        <v>109</v>
      </c>
      <c r="G102" s="1">
        <v>82409</v>
      </c>
      <c r="H102" s="4">
        <v>65000</v>
      </c>
      <c r="I102" s="4">
        <v>2</v>
      </c>
      <c r="J102" s="4">
        <v>43</v>
      </c>
      <c r="K102" s="17">
        <v>0.56999999999999995</v>
      </c>
      <c r="L102" s="16">
        <v>1.1999999999999999E-3</v>
      </c>
      <c r="M102" t="s">
        <v>679</v>
      </c>
      <c r="N102" s="10">
        <v>47.516199999999998</v>
      </c>
      <c r="O102" s="10">
        <v>14.5501</v>
      </c>
      <c r="P102" s="12" t="str">
        <f t="shared" si="3"/>
        <v>Norte 45º a 60º</v>
      </c>
      <c r="Q102" s="9">
        <v>43902</v>
      </c>
    </row>
    <row r="103" spans="1:17" x14ac:dyDescent="0.25">
      <c r="A103">
        <f t="shared" si="2"/>
        <v>98</v>
      </c>
      <c r="B103" t="s">
        <v>96</v>
      </c>
      <c r="C103" t="s">
        <v>96</v>
      </c>
      <c r="D103" t="s">
        <v>620</v>
      </c>
      <c r="E103" s="1">
        <v>8947024</v>
      </c>
      <c r="F103" s="1">
        <v>20</v>
      </c>
      <c r="G103" s="1">
        <v>452860</v>
      </c>
      <c r="H103" s="4">
        <v>-800</v>
      </c>
      <c r="I103" s="4">
        <v>4</v>
      </c>
      <c r="J103" s="4">
        <v>22</v>
      </c>
      <c r="K103" s="17">
        <v>0.13</v>
      </c>
      <c r="L103" s="16">
        <v>1.1000000000000001E-3</v>
      </c>
      <c r="M103" t="s">
        <v>53</v>
      </c>
      <c r="N103" s="10">
        <v>-6.3149930000000003</v>
      </c>
      <c r="O103" s="10">
        <v>143.95554999999999</v>
      </c>
      <c r="P103" s="12" t="str">
        <f t="shared" si="3"/>
        <v>Sul 0º a 15º</v>
      </c>
      <c r="Q103" s="9">
        <v>44041</v>
      </c>
    </row>
    <row r="104" spans="1:17" x14ac:dyDescent="0.25">
      <c r="A104">
        <f t="shared" si="2"/>
        <v>99</v>
      </c>
      <c r="B104" t="s">
        <v>97</v>
      </c>
      <c r="C104" t="s">
        <v>97</v>
      </c>
      <c r="D104" t="s">
        <v>637</v>
      </c>
      <c r="E104" s="1">
        <v>8737371</v>
      </c>
      <c r="F104" s="1">
        <v>100</v>
      </c>
      <c r="G104" s="1">
        <v>87460</v>
      </c>
      <c r="H104" s="4">
        <v>4000</v>
      </c>
      <c r="I104" s="4">
        <v>2</v>
      </c>
      <c r="J104" s="4">
        <v>42</v>
      </c>
      <c r="K104" s="17">
        <v>0.56000000000000005</v>
      </c>
      <c r="L104" s="16">
        <v>1.1000000000000001E-3</v>
      </c>
      <c r="M104" t="s">
        <v>679</v>
      </c>
      <c r="N104" s="10">
        <v>44.016500000000001</v>
      </c>
      <c r="O104" s="10">
        <v>21.0059</v>
      </c>
      <c r="P104" s="12" t="str">
        <f t="shared" si="3"/>
        <v>Norte 30º a 45º</v>
      </c>
      <c r="Q104" s="9">
        <v>43910</v>
      </c>
    </row>
    <row r="105" spans="1:17" x14ac:dyDescent="0.25">
      <c r="A105">
        <f t="shared" si="2"/>
        <v>100</v>
      </c>
      <c r="B105" t="s">
        <v>98</v>
      </c>
      <c r="C105" t="s">
        <v>98</v>
      </c>
      <c r="D105" t="s">
        <v>98</v>
      </c>
      <c r="E105" s="1">
        <v>8655535</v>
      </c>
      <c r="F105" s="1">
        <v>400</v>
      </c>
      <c r="G105" s="1">
        <v>21640</v>
      </c>
      <c r="H105" s="4">
        <v>10000</v>
      </c>
      <c r="I105" s="4">
        <v>3</v>
      </c>
      <c r="J105" s="4">
        <v>30</v>
      </c>
      <c r="K105" s="17">
        <v>0.93</v>
      </c>
      <c r="L105" s="16">
        <v>1.1000000000000001E-3</v>
      </c>
      <c r="M105" t="s">
        <v>677</v>
      </c>
      <c r="N105" s="10">
        <v>31.046050999999999</v>
      </c>
      <c r="O105" s="10">
        <v>34.851612000000003</v>
      </c>
      <c r="P105" s="12" t="str">
        <f t="shared" si="3"/>
        <v>Norte 30º a 45º</v>
      </c>
      <c r="Q105" s="9">
        <v>43911</v>
      </c>
    </row>
    <row r="106" spans="1:17" x14ac:dyDescent="0.25">
      <c r="A106">
        <f t="shared" si="2"/>
        <v>101</v>
      </c>
      <c r="B106" t="s">
        <v>99</v>
      </c>
      <c r="C106" t="s">
        <v>99</v>
      </c>
      <c r="D106" t="s">
        <v>650</v>
      </c>
      <c r="E106" s="1">
        <v>8654622</v>
      </c>
      <c r="F106" s="1">
        <v>219</v>
      </c>
      <c r="G106" s="1">
        <v>39516</v>
      </c>
      <c r="H106" s="4">
        <v>52000</v>
      </c>
      <c r="I106" s="4">
        <v>2</v>
      </c>
      <c r="J106" s="4">
        <v>43</v>
      </c>
      <c r="K106" s="17">
        <v>0.74</v>
      </c>
      <c r="L106" s="16">
        <v>1.1000000000000001E-3</v>
      </c>
      <c r="M106" t="s">
        <v>679</v>
      </c>
      <c r="N106" s="10">
        <v>46.818199999999997</v>
      </c>
      <c r="O106" s="10">
        <v>8.2274999999999991</v>
      </c>
      <c r="P106" s="12" t="str">
        <f t="shared" si="3"/>
        <v>Norte 45º a 60º</v>
      </c>
      <c r="Q106" s="9">
        <v>43895</v>
      </c>
    </row>
    <row r="107" spans="1:17" x14ac:dyDescent="0.25">
      <c r="A107">
        <f t="shared" si="2"/>
        <v>102</v>
      </c>
      <c r="B107" t="s">
        <v>100</v>
      </c>
      <c r="C107" t="s">
        <v>100</v>
      </c>
      <c r="D107" t="s">
        <v>100</v>
      </c>
      <c r="E107" s="1">
        <v>8278724</v>
      </c>
      <c r="F107" s="1">
        <v>152</v>
      </c>
      <c r="G107" s="1">
        <v>54390</v>
      </c>
      <c r="H107" s="4">
        <v>-2000</v>
      </c>
      <c r="I107" s="4">
        <v>4</v>
      </c>
      <c r="J107" s="4">
        <v>19</v>
      </c>
      <c r="K107" s="17">
        <v>0.43</v>
      </c>
      <c r="L107" s="16">
        <v>1.1000000000000001E-3</v>
      </c>
      <c r="M107" t="s">
        <v>676</v>
      </c>
      <c r="N107" s="10">
        <v>8.6195000000000004</v>
      </c>
      <c r="O107" s="10">
        <v>0.82479999999999998</v>
      </c>
      <c r="P107" s="12" t="str">
        <f t="shared" si="3"/>
        <v>Norte 0º a 15º</v>
      </c>
      <c r="Q107" s="9">
        <v>43917</v>
      </c>
    </row>
    <row r="108" spans="1:17" x14ac:dyDescent="0.25">
      <c r="A108">
        <f t="shared" si="2"/>
        <v>103</v>
      </c>
      <c r="B108" t="s">
        <v>101</v>
      </c>
      <c r="C108" t="s">
        <v>101</v>
      </c>
      <c r="D108" t="s">
        <v>638</v>
      </c>
      <c r="E108" s="1">
        <v>7976983</v>
      </c>
      <c r="F108" s="1">
        <v>111</v>
      </c>
      <c r="G108" s="1">
        <v>72180</v>
      </c>
      <c r="H108" s="4">
        <v>-4200</v>
      </c>
      <c r="I108" s="4">
        <v>4</v>
      </c>
      <c r="J108" s="4">
        <v>19</v>
      </c>
      <c r="K108" s="17">
        <v>0.43</v>
      </c>
      <c r="L108" s="16">
        <v>1E-3</v>
      </c>
      <c r="M108" t="s">
        <v>676</v>
      </c>
      <c r="N108" s="10">
        <v>8.4605549999999994</v>
      </c>
      <c r="O108" s="10">
        <v>-11.779889000000001</v>
      </c>
      <c r="P108" s="12" t="str">
        <f t="shared" si="3"/>
        <v>Norte 0º a 15º</v>
      </c>
      <c r="Q108" s="9">
        <v>43944</v>
      </c>
    </row>
    <row r="109" spans="1:17" x14ac:dyDescent="0.25">
      <c r="A109">
        <f t="shared" si="2"/>
        <v>104</v>
      </c>
      <c r="B109" t="s">
        <v>102</v>
      </c>
      <c r="C109" t="s">
        <v>102</v>
      </c>
      <c r="D109" t="s">
        <v>102</v>
      </c>
      <c r="E109" s="1">
        <v>7496981</v>
      </c>
      <c r="F109" s="1">
        <v>7140</v>
      </c>
      <c r="G109" s="1">
        <v>1050</v>
      </c>
      <c r="H109" s="4">
        <v>29308</v>
      </c>
      <c r="I109" s="4">
        <v>1</v>
      </c>
      <c r="J109" s="4">
        <v>45</v>
      </c>
      <c r="K109" s="17">
        <v>0</v>
      </c>
      <c r="L109" s="16">
        <v>1E-3</v>
      </c>
      <c r="M109" t="s">
        <v>677</v>
      </c>
      <c r="N109" s="10">
        <v>22.2</v>
      </c>
      <c r="O109" s="10">
        <v>114</v>
      </c>
      <c r="P109" s="12" t="str">
        <f t="shared" si="3"/>
        <v>Norte 15º a 30º</v>
      </c>
    </row>
    <row r="110" spans="1:17" x14ac:dyDescent="0.25">
      <c r="A110">
        <f t="shared" si="2"/>
        <v>105</v>
      </c>
      <c r="B110" t="s">
        <v>103</v>
      </c>
      <c r="C110" t="s">
        <v>103</v>
      </c>
      <c r="D110" t="s">
        <v>103</v>
      </c>
      <c r="E110" s="1">
        <v>7275560</v>
      </c>
      <c r="F110" s="1">
        <v>32</v>
      </c>
      <c r="G110" s="1">
        <v>230800</v>
      </c>
      <c r="H110" s="4">
        <v>-14704</v>
      </c>
      <c r="I110" s="4">
        <v>3</v>
      </c>
      <c r="J110" s="4">
        <v>24</v>
      </c>
      <c r="K110" s="17">
        <v>0.36</v>
      </c>
      <c r="L110" s="16">
        <v>8.9999999999999998E-4</v>
      </c>
      <c r="M110" t="s">
        <v>677</v>
      </c>
      <c r="N110" s="10">
        <v>19.856269999999999</v>
      </c>
      <c r="O110" s="10">
        <v>102.495496</v>
      </c>
      <c r="P110" s="12" t="str">
        <f t="shared" si="3"/>
        <v>Norte 15º a 30º</v>
      </c>
    </row>
    <row r="111" spans="1:17" x14ac:dyDescent="0.25">
      <c r="A111">
        <f t="shared" si="2"/>
        <v>106</v>
      </c>
      <c r="B111" t="s">
        <v>104</v>
      </c>
      <c r="C111" t="s">
        <v>104</v>
      </c>
      <c r="D111" t="s">
        <v>621</v>
      </c>
      <c r="E111" s="1">
        <v>7132538</v>
      </c>
      <c r="F111" s="1">
        <v>18</v>
      </c>
      <c r="G111" s="1">
        <v>397300</v>
      </c>
      <c r="H111" s="4">
        <v>-16556</v>
      </c>
      <c r="I111" s="4">
        <v>2</v>
      </c>
      <c r="J111" s="4">
        <v>26</v>
      </c>
      <c r="K111" s="17">
        <v>0.62</v>
      </c>
      <c r="L111" s="16">
        <v>8.9999999999999998E-4</v>
      </c>
      <c r="M111" t="s">
        <v>681</v>
      </c>
      <c r="N111" s="10">
        <v>-23.442499999999999</v>
      </c>
      <c r="O111" s="10">
        <v>-58.443800000000003</v>
      </c>
      <c r="P111" s="12" t="str">
        <f t="shared" si="3"/>
        <v>Sul 15º a 30º</v>
      </c>
      <c r="Q111" s="9">
        <v>43911</v>
      </c>
    </row>
    <row r="112" spans="1:17" x14ac:dyDescent="0.25">
      <c r="A112">
        <f t="shared" si="2"/>
        <v>107</v>
      </c>
      <c r="B112" t="s">
        <v>105</v>
      </c>
      <c r="C112" t="s">
        <v>105</v>
      </c>
      <c r="D112" t="s">
        <v>534</v>
      </c>
      <c r="E112" s="1">
        <v>6948445</v>
      </c>
      <c r="F112" s="1">
        <v>64</v>
      </c>
      <c r="G112" s="1">
        <v>108560</v>
      </c>
      <c r="H112" s="4">
        <v>-4800</v>
      </c>
      <c r="I112" s="4">
        <v>2</v>
      </c>
      <c r="J112" s="4">
        <v>45</v>
      </c>
      <c r="K112" s="17">
        <v>0.76</v>
      </c>
      <c r="L112" s="16">
        <v>8.9999999999999998E-4</v>
      </c>
      <c r="M112" t="s">
        <v>679</v>
      </c>
      <c r="N112" s="10">
        <v>42.733899999999998</v>
      </c>
      <c r="O112" s="10">
        <v>25.485800000000001</v>
      </c>
      <c r="P112" s="12" t="str">
        <f t="shared" si="3"/>
        <v>Norte 30º a 45º</v>
      </c>
      <c r="Q112" s="9">
        <v>43901</v>
      </c>
    </row>
    <row r="113" spans="1:17" x14ac:dyDescent="0.25">
      <c r="A113">
        <f t="shared" si="2"/>
        <v>108</v>
      </c>
      <c r="B113" t="s">
        <v>106</v>
      </c>
      <c r="C113" t="s">
        <v>106</v>
      </c>
      <c r="D113" t="s">
        <v>592</v>
      </c>
      <c r="E113" s="1">
        <v>6871292</v>
      </c>
      <c r="F113" s="1">
        <v>4</v>
      </c>
      <c r="G113" s="1">
        <v>1759540</v>
      </c>
      <c r="H113" s="4">
        <v>-1999</v>
      </c>
      <c r="I113" s="4">
        <v>2</v>
      </c>
      <c r="J113" s="4">
        <v>29</v>
      </c>
      <c r="K113" s="17">
        <v>0.78</v>
      </c>
      <c r="L113" s="16">
        <v>8.9999999999999998E-4</v>
      </c>
      <c r="M113" t="s">
        <v>676</v>
      </c>
      <c r="N113" s="10">
        <v>26.335100000000001</v>
      </c>
      <c r="O113" s="10">
        <v>17.228331000000001</v>
      </c>
      <c r="P113" s="12" t="str">
        <f t="shared" si="3"/>
        <v>Norte 15º a 30º</v>
      </c>
      <c r="Q113" s="9">
        <v>43923</v>
      </c>
    </row>
    <row r="114" spans="1:17" x14ac:dyDescent="0.25">
      <c r="A114">
        <f t="shared" si="2"/>
        <v>109</v>
      </c>
      <c r="B114" t="s">
        <v>107</v>
      </c>
      <c r="C114" t="s">
        <v>107</v>
      </c>
      <c r="D114" t="s">
        <v>589</v>
      </c>
      <c r="E114" s="1">
        <v>6825445</v>
      </c>
      <c r="F114" s="1">
        <v>667</v>
      </c>
      <c r="G114" s="1">
        <v>10230</v>
      </c>
      <c r="H114" s="4">
        <v>-30012</v>
      </c>
      <c r="I114" s="4">
        <v>2</v>
      </c>
      <c r="J114" s="4">
        <v>30</v>
      </c>
      <c r="K114" s="17">
        <v>0.78</v>
      </c>
      <c r="L114" s="16">
        <v>8.9999999999999998E-4</v>
      </c>
      <c r="M114" t="s">
        <v>677</v>
      </c>
      <c r="N114" s="10">
        <v>33.854700000000001</v>
      </c>
      <c r="O114" s="10">
        <v>35.862299999999998</v>
      </c>
      <c r="P114" s="12" t="str">
        <f t="shared" si="3"/>
        <v>Norte 30º a 45º</v>
      </c>
      <c r="Q114" s="9">
        <v>43900</v>
      </c>
    </row>
    <row r="115" spans="1:17" x14ac:dyDescent="0.25">
      <c r="A115">
        <f t="shared" si="2"/>
        <v>110</v>
      </c>
      <c r="B115" t="s">
        <v>108</v>
      </c>
      <c r="C115" t="s">
        <v>108</v>
      </c>
      <c r="D115" t="s">
        <v>610</v>
      </c>
      <c r="E115" s="1">
        <v>6624554</v>
      </c>
      <c r="F115" s="1">
        <v>55</v>
      </c>
      <c r="G115" s="1">
        <v>120340</v>
      </c>
      <c r="H115" s="4">
        <v>-21272</v>
      </c>
      <c r="I115" s="4">
        <v>2</v>
      </c>
      <c r="J115" s="4">
        <v>26</v>
      </c>
      <c r="K115" s="17">
        <v>0.56999999999999995</v>
      </c>
      <c r="L115" s="16">
        <v>8.0000000000000004E-4</v>
      </c>
      <c r="M115" t="s">
        <v>678</v>
      </c>
      <c r="N115" s="10">
        <v>12.865416</v>
      </c>
      <c r="O115" s="10">
        <v>-85.207228999999998</v>
      </c>
      <c r="P115" s="12" t="str">
        <f t="shared" si="3"/>
        <v>Norte 0º a 15º</v>
      </c>
      <c r="Q115" s="9">
        <v>43917</v>
      </c>
    </row>
    <row r="116" spans="1:17" x14ac:dyDescent="0.25">
      <c r="A116">
        <f t="shared" si="2"/>
        <v>111</v>
      </c>
      <c r="B116" t="s">
        <v>109</v>
      </c>
      <c r="C116" t="s">
        <v>109</v>
      </c>
      <c r="D116" t="s">
        <v>587</v>
      </c>
      <c r="E116" s="1">
        <v>6524195</v>
      </c>
      <c r="F116" s="1">
        <v>34</v>
      </c>
      <c r="G116" s="1">
        <v>191800</v>
      </c>
      <c r="H116" s="4">
        <v>-4000</v>
      </c>
      <c r="I116" s="4">
        <v>3</v>
      </c>
      <c r="J116" s="4">
        <v>26</v>
      </c>
      <c r="K116" s="17">
        <v>0.36</v>
      </c>
      <c r="L116" s="16">
        <v>8.0000000000000004E-4</v>
      </c>
      <c r="M116" t="s">
        <v>677</v>
      </c>
      <c r="N116" s="10">
        <v>41.20438</v>
      </c>
      <c r="O116" s="10">
        <v>74.766098</v>
      </c>
      <c r="P116" s="12" t="str">
        <f t="shared" si="3"/>
        <v>Norte 30º a 45º</v>
      </c>
      <c r="Q116" s="9">
        <v>43923</v>
      </c>
    </row>
    <row r="117" spans="1:17" x14ac:dyDescent="0.25">
      <c r="A117">
        <f t="shared" si="2"/>
        <v>112</v>
      </c>
      <c r="B117" t="s">
        <v>110</v>
      </c>
      <c r="C117" t="s">
        <v>110</v>
      </c>
      <c r="D117" t="s">
        <v>110</v>
      </c>
      <c r="E117" s="1">
        <v>6486205</v>
      </c>
      <c r="F117" s="1">
        <v>313</v>
      </c>
      <c r="G117" s="1">
        <v>20720</v>
      </c>
      <c r="H117" s="4">
        <v>-40539</v>
      </c>
      <c r="I117" s="4">
        <v>2</v>
      </c>
      <c r="J117" s="4">
        <v>28</v>
      </c>
      <c r="K117" s="17">
        <v>0.73</v>
      </c>
      <c r="L117" s="16">
        <v>8.0000000000000004E-4</v>
      </c>
      <c r="M117" t="s">
        <v>678</v>
      </c>
      <c r="N117" s="10">
        <v>13.7942</v>
      </c>
      <c r="O117" s="10">
        <v>-88.896500000000003</v>
      </c>
      <c r="P117" s="12" t="str">
        <f t="shared" si="3"/>
        <v>Norte 0º a 15º</v>
      </c>
      <c r="Q117" s="9">
        <v>43921</v>
      </c>
    </row>
    <row r="118" spans="1:17" x14ac:dyDescent="0.25">
      <c r="A118">
        <f t="shared" si="2"/>
        <v>113</v>
      </c>
      <c r="B118" t="s">
        <v>111</v>
      </c>
      <c r="C118" t="s">
        <v>111</v>
      </c>
      <c r="D118" t="s">
        <v>656</v>
      </c>
      <c r="E118" s="1">
        <v>6031200</v>
      </c>
      <c r="F118" s="1">
        <v>13</v>
      </c>
      <c r="G118" s="1">
        <v>469930</v>
      </c>
      <c r="H118" s="4">
        <v>-5000</v>
      </c>
      <c r="I118" s="4">
        <v>3</v>
      </c>
      <c r="J118" s="4">
        <v>27</v>
      </c>
      <c r="K118" s="17">
        <v>0.53</v>
      </c>
      <c r="L118" s="16">
        <v>8.0000000000000004E-4</v>
      </c>
      <c r="M118" t="s">
        <v>677</v>
      </c>
      <c r="N118" s="10">
        <v>40</v>
      </c>
      <c r="O118" s="10">
        <v>60</v>
      </c>
      <c r="P118" s="12" t="str">
        <f t="shared" si="3"/>
        <v>Norte 30º a 45º</v>
      </c>
    </row>
    <row r="119" spans="1:17" x14ac:dyDescent="0.25">
      <c r="A119">
        <f t="shared" si="2"/>
        <v>114</v>
      </c>
      <c r="B119" t="s">
        <v>112</v>
      </c>
      <c r="C119" t="s">
        <v>112</v>
      </c>
      <c r="D119" t="s">
        <v>639</v>
      </c>
      <c r="E119" s="1">
        <v>5850342</v>
      </c>
      <c r="F119" s="1">
        <v>8358</v>
      </c>
      <c r="G119" s="1">
        <v>700</v>
      </c>
      <c r="H119" s="4">
        <v>27028</v>
      </c>
      <c r="I119" s="4">
        <v>1</v>
      </c>
      <c r="J119" s="4">
        <v>42</v>
      </c>
      <c r="K119" s="17">
        <v>0</v>
      </c>
      <c r="L119" s="16">
        <v>8.0000000000000004E-4</v>
      </c>
      <c r="M119" t="s">
        <v>677</v>
      </c>
      <c r="N119" s="10">
        <v>1.2833000000000001</v>
      </c>
      <c r="O119" s="10">
        <v>103.83329999999999</v>
      </c>
      <c r="P119" s="12" t="str">
        <f t="shared" si="3"/>
        <v>Norte 0º a 15º</v>
      </c>
      <c r="Q119" s="9">
        <v>43911</v>
      </c>
    </row>
    <row r="120" spans="1:17" x14ac:dyDescent="0.25">
      <c r="A120">
        <f t="shared" si="2"/>
        <v>115</v>
      </c>
      <c r="B120" t="s">
        <v>113</v>
      </c>
      <c r="C120" t="s">
        <v>113</v>
      </c>
      <c r="D120" t="s">
        <v>550</v>
      </c>
      <c r="E120" s="1">
        <v>5792202</v>
      </c>
      <c r="F120" s="1">
        <v>137</v>
      </c>
      <c r="G120" s="1">
        <v>42430</v>
      </c>
      <c r="H120" s="4">
        <v>15200</v>
      </c>
      <c r="I120" s="4">
        <v>2</v>
      </c>
      <c r="J120" s="4">
        <v>42</v>
      </c>
      <c r="K120" s="17">
        <v>0.88</v>
      </c>
      <c r="L120" s="16">
        <v>6.9999999999999999E-4</v>
      </c>
      <c r="M120" t="s">
        <v>679</v>
      </c>
      <c r="N120" s="10">
        <v>71.706900000000005</v>
      </c>
      <c r="O120" s="10">
        <v>-42.604300000000002</v>
      </c>
      <c r="P120" s="12" t="str">
        <f t="shared" si="3"/>
        <v>Norte 60º +</v>
      </c>
      <c r="Q120" s="9">
        <v>43904</v>
      </c>
    </row>
    <row r="121" spans="1:17" x14ac:dyDescent="0.25">
      <c r="A121">
        <f t="shared" si="2"/>
        <v>116</v>
      </c>
      <c r="B121" t="s">
        <v>114</v>
      </c>
      <c r="C121" t="s">
        <v>114</v>
      </c>
      <c r="D121" t="s">
        <v>559</v>
      </c>
      <c r="E121" s="1">
        <v>5540720</v>
      </c>
      <c r="F121" s="1">
        <v>18</v>
      </c>
      <c r="G121" s="1">
        <v>303890</v>
      </c>
      <c r="H121" s="4">
        <v>14000</v>
      </c>
      <c r="I121" s="4">
        <v>2</v>
      </c>
      <c r="J121" s="4">
        <v>43</v>
      </c>
      <c r="K121" s="17">
        <v>0.86</v>
      </c>
      <c r="L121" s="16">
        <v>6.9999999999999999E-4</v>
      </c>
      <c r="M121" t="s">
        <v>679</v>
      </c>
      <c r="N121" s="10">
        <v>61.924109999999999</v>
      </c>
      <c r="O121" s="10">
        <v>25.748151</v>
      </c>
      <c r="P121" s="12" t="str">
        <f t="shared" si="3"/>
        <v>Norte 60º +</v>
      </c>
      <c r="Q121" s="9">
        <v>43911</v>
      </c>
    </row>
    <row r="122" spans="1:17" x14ac:dyDescent="0.25">
      <c r="A122">
        <f t="shared" si="2"/>
        <v>117</v>
      </c>
      <c r="B122" t="s">
        <v>246</v>
      </c>
      <c r="C122" t="s">
        <v>246</v>
      </c>
      <c r="D122" t="s">
        <v>246</v>
      </c>
      <c r="E122" s="1">
        <v>5518087</v>
      </c>
      <c r="F122" s="1">
        <v>16</v>
      </c>
      <c r="G122" s="1">
        <v>341500</v>
      </c>
      <c r="H122" s="4">
        <v>-4000</v>
      </c>
      <c r="I122" s="4">
        <v>4</v>
      </c>
      <c r="J122" s="4">
        <v>19</v>
      </c>
      <c r="K122" s="17">
        <v>0.7</v>
      </c>
      <c r="L122" s="16">
        <v>6.9999999999999999E-4</v>
      </c>
      <c r="M122" t="s">
        <v>676</v>
      </c>
      <c r="N122" s="10">
        <v>-0.22800000000000001</v>
      </c>
      <c r="O122" s="10">
        <v>15.8277</v>
      </c>
      <c r="P122" s="12" t="str">
        <f t="shared" si="3"/>
        <v>Sul 0º a 15º</v>
      </c>
      <c r="Q122" s="9">
        <v>43922</v>
      </c>
    </row>
    <row r="123" spans="1:17" x14ac:dyDescent="0.25">
      <c r="A123">
        <f t="shared" si="2"/>
        <v>118</v>
      </c>
      <c r="B123" t="s">
        <v>115</v>
      </c>
      <c r="C123" t="s">
        <v>115</v>
      </c>
      <c r="D123" t="s">
        <v>640</v>
      </c>
      <c r="E123" s="1">
        <v>5459642</v>
      </c>
      <c r="F123" s="1">
        <v>114</v>
      </c>
      <c r="G123" s="1">
        <v>48088</v>
      </c>
      <c r="H123" s="4">
        <v>1485</v>
      </c>
      <c r="I123" s="4">
        <v>2</v>
      </c>
      <c r="J123" s="4">
        <v>41</v>
      </c>
      <c r="K123" s="17">
        <v>0.54</v>
      </c>
      <c r="L123" s="16">
        <v>6.9999999999999999E-4</v>
      </c>
      <c r="M123" t="s">
        <v>679</v>
      </c>
      <c r="N123" s="10">
        <v>48.668999999999997</v>
      </c>
      <c r="O123" s="10">
        <v>19.699000000000002</v>
      </c>
      <c r="P123" s="12" t="str">
        <f t="shared" si="3"/>
        <v>Norte 45º a 60º</v>
      </c>
      <c r="Q123" s="9">
        <v>43908</v>
      </c>
    </row>
    <row r="124" spans="1:17" x14ac:dyDescent="0.25">
      <c r="A124">
        <f t="shared" si="2"/>
        <v>119</v>
      </c>
      <c r="B124" t="s">
        <v>116</v>
      </c>
      <c r="C124" t="s">
        <v>116</v>
      </c>
      <c r="D124" t="s">
        <v>616</v>
      </c>
      <c r="E124" s="1">
        <v>5421241</v>
      </c>
      <c r="F124" s="1">
        <v>15</v>
      </c>
      <c r="G124" s="1">
        <v>365268</v>
      </c>
      <c r="H124" s="4">
        <v>28000</v>
      </c>
      <c r="I124" s="4">
        <v>2</v>
      </c>
      <c r="J124" s="4">
        <v>40</v>
      </c>
      <c r="K124" s="17">
        <v>0.83</v>
      </c>
      <c r="L124" s="16">
        <v>6.9999999999999999E-4</v>
      </c>
      <c r="M124" t="s">
        <v>679</v>
      </c>
      <c r="N124" s="10">
        <v>60.472000000000001</v>
      </c>
      <c r="O124" s="10">
        <v>8.4688999999999997</v>
      </c>
      <c r="P124" s="12" t="str">
        <f t="shared" si="3"/>
        <v>Norte 60º +</v>
      </c>
      <c r="Q124" s="9">
        <v>43903</v>
      </c>
    </row>
    <row r="125" spans="1:17" x14ac:dyDescent="0.25">
      <c r="A125">
        <f t="shared" si="2"/>
        <v>120</v>
      </c>
      <c r="B125" t="s">
        <v>117</v>
      </c>
      <c r="C125" t="s">
        <v>117</v>
      </c>
      <c r="D125" t="s">
        <v>617</v>
      </c>
      <c r="E125" s="1">
        <v>5106626</v>
      </c>
      <c r="F125" s="1">
        <v>16</v>
      </c>
      <c r="G125" s="1">
        <v>309500</v>
      </c>
      <c r="H125" s="4">
        <v>87400</v>
      </c>
      <c r="I125" s="4">
        <v>3</v>
      </c>
      <c r="J125" s="4">
        <v>31</v>
      </c>
      <c r="K125" s="17">
        <v>0.87</v>
      </c>
      <c r="L125" s="16">
        <v>6.9999999999999999E-4</v>
      </c>
      <c r="M125" t="s">
        <v>677</v>
      </c>
      <c r="N125" s="10">
        <v>21.512582999999999</v>
      </c>
      <c r="O125" s="10">
        <v>55.923254999999997</v>
      </c>
      <c r="P125" s="12" t="str">
        <f t="shared" si="3"/>
        <v>Norte 15º a 30º</v>
      </c>
      <c r="Q125" s="9">
        <v>43921</v>
      </c>
    </row>
    <row r="126" spans="1:17" x14ac:dyDescent="0.25">
      <c r="A126">
        <f t="shared" si="2"/>
        <v>121</v>
      </c>
      <c r="B126" t="s">
        <v>118</v>
      </c>
      <c r="C126" t="s">
        <v>387</v>
      </c>
      <c r="D126" t="s">
        <v>675</v>
      </c>
      <c r="E126" s="1">
        <v>5101414</v>
      </c>
      <c r="F126" s="1">
        <v>847</v>
      </c>
      <c r="G126" s="1">
        <v>6020</v>
      </c>
      <c r="H126" s="4">
        <v>-10563</v>
      </c>
      <c r="I126" s="4">
        <v>4</v>
      </c>
      <c r="J126" s="4">
        <v>21</v>
      </c>
      <c r="K126" s="17">
        <v>0.8</v>
      </c>
      <c r="L126" s="16">
        <v>6.9999999999999999E-4</v>
      </c>
      <c r="M126" t="s">
        <v>677</v>
      </c>
      <c r="N126" s="10">
        <v>31.952200000000001</v>
      </c>
      <c r="O126" s="10">
        <v>35.233199999999997</v>
      </c>
      <c r="P126" s="12" t="str">
        <f t="shared" si="3"/>
        <v>Norte 30º a 45º</v>
      </c>
      <c r="Q126" s="9">
        <v>43917</v>
      </c>
    </row>
    <row r="127" spans="1:17" x14ac:dyDescent="0.25">
      <c r="A127">
        <f t="shared" si="2"/>
        <v>122</v>
      </c>
      <c r="B127" t="s">
        <v>119</v>
      </c>
      <c r="C127" t="s">
        <v>119</v>
      </c>
      <c r="D127" t="s">
        <v>119</v>
      </c>
      <c r="E127" s="1">
        <v>5094118</v>
      </c>
      <c r="F127" s="1">
        <v>100</v>
      </c>
      <c r="G127" s="1">
        <v>51060</v>
      </c>
      <c r="H127" s="4">
        <v>4200</v>
      </c>
      <c r="I127" s="4">
        <v>2</v>
      </c>
      <c r="J127" s="4">
        <v>33</v>
      </c>
      <c r="K127" s="17">
        <v>0.8</v>
      </c>
      <c r="L127" s="16">
        <v>6.9999999999999999E-4</v>
      </c>
      <c r="M127" t="s">
        <v>678</v>
      </c>
      <c r="N127" s="10">
        <v>9.7489000000000008</v>
      </c>
      <c r="O127" s="10">
        <v>-83.753399999999999</v>
      </c>
      <c r="P127" s="12" t="str">
        <f t="shared" si="3"/>
        <v>Norte 0º a 15º</v>
      </c>
      <c r="Q127" s="9">
        <v>43909</v>
      </c>
    </row>
    <row r="128" spans="1:17" x14ac:dyDescent="0.25">
      <c r="A128">
        <f t="shared" si="2"/>
        <v>123</v>
      </c>
      <c r="B128" t="s">
        <v>120</v>
      </c>
      <c r="C128" t="s">
        <v>120</v>
      </c>
      <c r="D128" t="s">
        <v>591</v>
      </c>
      <c r="E128" s="1">
        <v>5057681</v>
      </c>
      <c r="F128" s="1">
        <v>53</v>
      </c>
      <c r="G128" s="1">
        <v>96320</v>
      </c>
      <c r="H128" s="4">
        <v>-5000</v>
      </c>
      <c r="I128" s="4">
        <v>4</v>
      </c>
      <c r="J128" s="4">
        <v>19</v>
      </c>
      <c r="K128" s="17">
        <v>0.53</v>
      </c>
      <c r="L128" s="16">
        <v>5.9999999999999995E-4</v>
      </c>
      <c r="M128" t="s">
        <v>676</v>
      </c>
      <c r="N128" s="10">
        <v>6.4280549999999996</v>
      </c>
      <c r="O128" s="10">
        <v>-9.4294989999999999</v>
      </c>
      <c r="P128" s="12" t="str">
        <f t="shared" si="3"/>
        <v>Norte 0º a 15º</v>
      </c>
      <c r="Q128" s="9">
        <v>43925</v>
      </c>
    </row>
    <row r="129" spans="1:17" x14ac:dyDescent="0.25">
      <c r="A129">
        <f t="shared" si="2"/>
        <v>124</v>
      </c>
      <c r="B129" t="s">
        <v>121</v>
      </c>
      <c r="C129" t="s">
        <v>121</v>
      </c>
      <c r="D129" t="s">
        <v>580</v>
      </c>
      <c r="E129" s="1">
        <v>4937786</v>
      </c>
      <c r="F129" s="1">
        <v>72</v>
      </c>
      <c r="G129" s="1">
        <v>68890</v>
      </c>
      <c r="H129" s="4">
        <v>23604</v>
      </c>
      <c r="I129" s="4">
        <v>2</v>
      </c>
      <c r="J129" s="4">
        <v>38</v>
      </c>
      <c r="K129" s="17">
        <v>0.63</v>
      </c>
      <c r="L129" s="16">
        <v>5.9999999999999995E-4</v>
      </c>
      <c r="M129" t="s">
        <v>679</v>
      </c>
      <c r="N129" s="10">
        <v>53.142400000000002</v>
      </c>
      <c r="O129" s="10">
        <v>-7.6920999999999999</v>
      </c>
      <c r="P129" s="12" t="str">
        <f t="shared" si="3"/>
        <v>Norte 45º a 60º</v>
      </c>
      <c r="Q129" s="9">
        <v>43901</v>
      </c>
    </row>
    <row r="130" spans="1:17" x14ac:dyDescent="0.25">
      <c r="A130">
        <f t="shared" si="2"/>
        <v>125</v>
      </c>
      <c r="B130" t="s">
        <v>122</v>
      </c>
      <c r="C130" t="s">
        <v>122</v>
      </c>
      <c r="D130" t="s">
        <v>540</v>
      </c>
      <c r="E130" s="1">
        <v>4829767</v>
      </c>
      <c r="F130" s="1">
        <v>8</v>
      </c>
      <c r="G130" s="1">
        <v>622980</v>
      </c>
      <c r="H130" s="4">
        <v>-40000</v>
      </c>
      <c r="I130" s="4">
        <v>5</v>
      </c>
      <c r="J130" s="4">
        <v>18</v>
      </c>
      <c r="K130" s="17">
        <v>0.43</v>
      </c>
      <c r="L130" s="16">
        <v>5.9999999999999995E-4</v>
      </c>
      <c r="M130" t="s">
        <v>676</v>
      </c>
      <c r="N130" s="10">
        <v>6.6111000000000004</v>
      </c>
      <c r="O130" s="10">
        <v>20.939399999999999</v>
      </c>
      <c r="P130" s="12" t="str">
        <f t="shared" si="3"/>
        <v>Norte 0º a 15º</v>
      </c>
      <c r="Q130" s="9">
        <v>43974</v>
      </c>
    </row>
    <row r="131" spans="1:17" x14ac:dyDescent="0.25">
      <c r="A131">
        <f t="shared" si="2"/>
        <v>126</v>
      </c>
      <c r="B131" t="s">
        <v>123</v>
      </c>
      <c r="C131" t="s">
        <v>123</v>
      </c>
      <c r="D131" t="s">
        <v>609</v>
      </c>
      <c r="E131" s="1">
        <v>4822233</v>
      </c>
      <c r="F131" s="1">
        <v>18</v>
      </c>
      <c r="G131" s="1">
        <v>263310</v>
      </c>
      <c r="H131" s="4">
        <v>14881</v>
      </c>
      <c r="I131" s="4">
        <v>2</v>
      </c>
      <c r="J131" s="4">
        <v>38</v>
      </c>
      <c r="K131" s="17">
        <v>0.87</v>
      </c>
      <c r="L131" s="16">
        <v>5.9999999999999995E-4</v>
      </c>
      <c r="M131" t="s">
        <v>53</v>
      </c>
      <c r="N131" s="10">
        <v>-40.900599999999997</v>
      </c>
      <c r="O131" s="10">
        <v>174.886</v>
      </c>
      <c r="P131" s="12" t="str">
        <f t="shared" si="3"/>
        <v>Sul 30º a 45º</v>
      </c>
      <c r="Q131" s="9">
        <v>43919</v>
      </c>
    </row>
    <row r="132" spans="1:17" x14ac:dyDescent="0.25">
      <c r="A132">
        <f t="shared" si="2"/>
        <v>127</v>
      </c>
      <c r="B132" t="s">
        <v>124</v>
      </c>
      <c r="C132" t="s">
        <v>124</v>
      </c>
      <c r="D132" t="s">
        <v>601</v>
      </c>
      <c r="E132" s="1">
        <v>4649658</v>
      </c>
      <c r="F132" s="1">
        <v>5</v>
      </c>
      <c r="G132" s="1">
        <v>1030700</v>
      </c>
      <c r="H132" s="4">
        <v>5000</v>
      </c>
      <c r="I132" s="4">
        <v>5</v>
      </c>
      <c r="J132" s="4">
        <v>20</v>
      </c>
      <c r="K132" s="17">
        <v>0.56999999999999995</v>
      </c>
      <c r="L132" s="16">
        <v>5.9999999999999995E-4</v>
      </c>
      <c r="M132" t="s">
        <v>676</v>
      </c>
      <c r="N132" s="10">
        <v>21.007899999999999</v>
      </c>
      <c r="O132" s="10">
        <v>-10.940799999999999</v>
      </c>
      <c r="P132" s="12" t="str">
        <f t="shared" si="3"/>
        <v>Norte 15º a 30º</v>
      </c>
      <c r="Q132" s="9">
        <v>43920</v>
      </c>
    </row>
    <row r="133" spans="1:17" x14ac:dyDescent="0.25">
      <c r="A133">
        <f t="shared" si="2"/>
        <v>128</v>
      </c>
      <c r="B133" t="s">
        <v>125</v>
      </c>
      <c r="C133" t="s">
        <v>125</v>
      </c>
      <c r="D133" t="s">
        <v>619</v>
      </c>
      <c r="E133" s="1">
        <v>4314767</v>
      </c>
      <c r="F133" s="1">
        <v>58</v>
      </c>
      <c r="G133" s="1">
        <v>74340</v>
      </c>
      <c r="H133" s="4">
        <v>11200</v>
      </c>
      <c r="I133" s="4">
        <v>2</v>
      </c>
      <c r="J133" s="4">
        <v>30</v>
      </c>
      <c r="K133" s="17">
        <v>0.68</v>
      </c>
      <c r="L133" s="16">
        <v>5.9999999999999995E-4</v>
      </c>
      <c r="M133" t="s">
        <v>678</v>
      </c>
      <c r="N133" s="10">
        <v>8.5380000000000003</v>
      </c>
      <c r="O133" s="10">
        <v>-80.7821</v>
      </c>
      <c r="P133" s="12" t="str">
        <f t="shared" si="3"/>
        <v>Norte 0º a 15º</v>
      </c>
      <c r="Q133" s="9">
        <v>43901</v>
      </c>
    </row>
    <row r="134" spans="1:17" x14ac:dyDescent="0.25">
      <c r="A134">
        <f t="shared" ref="A134:A197" si="4">A133+1</f>
        <v>129</v>
      </c>
      <c r="B134" t="s">
        <v>126</v>
      </c>
      <c r="C134" t="s">
        <v>126</v>
      </c>
      <c r="D134" t="s">
        <v>586</v>
      </c>
      <c r="E134" s="1">
        <v>4270571</v>
      </c>
      <c r="F134" s="1">
        <v>240</v>
      </c>
      <c r="G134" s="1">
        <v>17820</v>
      </c>
      <c r="H134" s="4">
        <v>39520</v>
      </c>
      <c r="I134" s="4">
        <v>2</v>
      </c>
      <c r="J134" s="4">
        <v>37</v>
      </c>
      <c r="K134" s="17">
        <v>0</v>
      </c>
      <c r="L134" s="16">
        <v>5.0000000000000001E-4</v>
      </c>
      <c r="M134" t="s">
        <v>677</v>
      </c>
      <c r="N134" s="10">
        <v>29.31166</v>
      </c>
      <c r="O134" s="10">
        <v>47.481766</v>
      </c>
      <c r="P134" s="12" t="str">
        <f t="shared" ref="P134:P197" si="5">IF(N134&gt;0,IF(N134&gt;15,IF(N134&gt;30,IF(N134&gt;45,IF(N134&gt;60,"Norte 60º +","Norte 45º a 60º"),"Norte 30º a 45º"),"Norte 15º a 30º"),"Norte 0º a 15º"),IF(N134&lt;-15,IF(N134&lt;-30,IF(N134&lt;-45,"Sul 45º +","Sul 30º a 45º"),"Sul 15º a 30º"),"Sul 0º a 15º"))</f>
        <v>Norte 15º a 30º</v>
      </c>
      <c r="Q134" s="9">
        <v>43925</v>
      </c>
    </row>
    <row r="135" spans="1:17" x14ac:dyDescent="0.25">
      <c r="A135">
        <f t="shared" si="4"/>
        <v>130</v>
      </c>
      <c r="B135" t="s">
        <v>127</v>
      </c>
      <c r="C135" t="s">
        <v>127</v>
      </c>
      <c r="D135" t="s">
        <v>547</v>
      </c>
      <c r="E135" s="1">
        <v>4105267</v>
      </c>
      <c r="F135" s="1">
        <v>73</v>
      </c>
      <c r="G135" s="1">
        <v>55960</v>
      </c>
      <c r="H135" s="4">
        <v>-8001</v>
      </c>
      <c r="I135" s="4">
        <v>1</v>
      </c>
      <c r="J135" s="4">
        <v>44</v>
      </c>
      <c r="K135" s="17">
        <v>0.57999999999999996</v>
      </c>
      <c r="L135" s="16">
        <v>5.0000000000000001E-4</v>
      </c>
      <c r="M135" t="s">
        <v>679</v>
      </c>
      <c r="N135" s="10">
        <v>45.1</v>
      </c>
      <c r="O135" s="10">
        <v>15.2</v>
      </c>
      <c r="P135" s="12" t="str">
        <f t="shared" si="5"/>
        <v>Norte 45º a 60º</v>
      </c>
      <c r="Q135" s="9">
        <v>43909</v>
      </c>
    </row>
    <row r="136" spans="1:17" x14ac:dyDescent="0.25">
      <c r="A136">
        <f t="shared" si="4"/>
        <v>131</v>
      </c>
      <c r="B136" t="s">
        <v>128</v>
      </c>
      <c r="C136" t="s">
        <v>128</v>
      </c>
      <c r="D136" t="s">
        <v>128</v>
      </c>
      <c r="E136" s="1">
        <v>4033963</v>
      </c>
      <c r="F136" s="1">
        <v>123</v>
      </c>
      <c r="G136" s="1">
        <v>32850</v>
      </c>
      <c r="H136" s="4">
        <v>-1387</v>
      </c>
      <c r="I136" s="4">
        <v>1</v>
      </c>
      <c r="J136" s="4">
        <v>38</v>
      </c>
      <c r="K136" s="17">
        <v>0.43</v>
      </c>
      <c r="L136" s="16">
        <v>5.0000000000000001E-4</v>
      </c>
      <c r="M136" t="s">
        <v>679</v>
      </c>
      <c r="N136" s="10">
        <v>47.4116</v>
      </c>
      <c r="O136" s="10">
        <v>28.369900000000001</v>
      </c>
      <c r="P136" s="12" t="str">
        <f t="shared" si="5"/>
        <v>Norte 45º a 60º</v>
      </c>
      <c r="Q136" s="9">
        <v>43908</v>
      </c>
    </row>
    <row r="137" spans="1:17" x14ac:dyDescent="0.25">
      <c r="A137">
        <f t="shared" si="4"/>
        <v>132</v>
      </c>
      <c r="B137" t="s">
        <v>129</v>
      </c>
      <c r="C137" t="s">
        <v>129</v>
      </c>
      <c r="D137" t="s">
        <v>129</v>
      </c>
      <c r="E137" s="1">
        <v>3989167</v>
      </c>
      <c r="F137" s="1">
        <v>57</v>
      </c>
      <c r="G137" s="1">
        <v>69490</v>
      </c>
      <c r="H137" s="4">
        <v>-10000</v>
      </c>
      <c r="I137" s="4">
        <v>2</v>
      </c>
      <c r="J137" s="4">
        <v>38</v>
      </c>
      <c r="K137" s="17">
        <v>0.57999999999999996</v>
      </c>
      <c r="L137" s="16">
        <v>5.0000000000000001E-4</v>
      </c>
      <c r="M137" t="s">
        <v>677</v>
      </c>
      <c r="N137" s="10">
        <v>42.315399999999997</v>
      </c>
      <c r="O137" s="10">
        <v>43.356900000000003</v>
      </c>
      <c r="P137" s="12" t="str">
        <f t="shared" si="5"/>
        <v>Norte 30º a 45º</v>
      </c>
      <c r="Q137" s="9">
        <v>43925</v>
      </c>
    </row>
    <row r="138" spans="1:17" x14ac:dyDescent="0.25">
      <c r="A138">
        <f t="shared" si="4"/>
        <v>133</v>
      </c>
      <c r="B138" t="s">
        <v>130</v>
      </c>
      <c r="C138" t="s">
        <v>130</v>
      </c>
      <c r="D138" t="s">
        <v>130</v>
      </c>
      <c r="E138" s="1">
        <v>3546421</v>
      </c>
      <c r="F138" s="1">
        <v>35</v>
      </c>
      <c r="G138" s="1">
        <v>101000</v>
      </c>
      <c r="H138" s="4">
        <v>-39858</v>
      </c>
      <c r="I138" s="4">
        <v>4</v>
      </c>
      <c r="J138" s="4">
        <v>19</v>
      </c>
      <c r="K138" s="17">
        <v>0.63</v>
      </c>
      <c r="L138" s="16">
        <v>5.0000000000000001E-4</v>
      </c>
      <c r="M138" t="s">
        <v>676</v>
      </c>
      <c r="N138" s="10">
        <v>15.179399999999999</v>
      </c>
      <c r="O138" s="10">
        <v>39.782299999999999</v>
      </c>
      <c r="P138" s="12" t="str">
        <f t="shared" si="5"/>
        <v>Norte 15º a 30º</v>
      </c>
    </row>
    <row r="139" spans="1:17" x14ac:dyDescent="0.25">
      <c r="A139">
        <f t="shared" si="4"/>
        <v>134</v>
      </c>
      <c r="B139" t="s">
        <v>131</v>
      </c>
      <c r="C139" t="s">
        <v>131</v>
      </c>
      <c r="D139" t="s">
        <v>664</v>
      </c>
      <c r="E139" s="1">
        <v>3473730</v>
      </c>
      <c r="F139" s="1">
        <v>20</v>
      </c>
      <c r="G139" s="1">
        <v>175020</v>
      </c>
      <c r="H139" s="4">
        <v>-3000</v>
      </c>
      <c r="I139" s="4">
        <v>2</v>
      </c>
      <c r="J139" s="4">
        <v>36</v>
      </c>
      <c r="K139" s="17">
        <v>0.96</v>
      </c>
      <c r="L139" s="16">
        <v>4.0000000000000002E-4</v>
      </c>
      <c r="M139" t="s">
        <v>681</v>
      </c>
      <c r="N139" s="10">
        <v>-32.522799999999997</v>
      </c>
      <c r="O139" s="10">
        <v>-55.765799999999999</v>
      </c>
      <c r="P139" s="12" t="str">
        <f t="shared" si="5"/>
        <v>Sul 30º a 45º</v>
      </c>
      <c r="Q139" s="9">
        <v>43918</v>
      </c>
    </row>
    <row r="140" spans="1:17" x14ac:dyDescent="0.25">
      <c r="A140">
        <f t="shared" si="4"/>
        <v>135</v>
      </c>
      <c r="B140" t="s">
        <v>132</v>
      </c>
      <c r="C140" t="s">
        <v>132</v>
      </c>
      <c r="D140" t="s">
        <v>531</v>
      </c>
      <c r="E140" s="1">
        <v>3280819</v>
      </c>
      <c r="F140" s="1">
        <v>64</v>
      </c>
      <c r="G140" s="1">
        <v>51000</v>
      </c>
      <c r="H140" s="4">
        <v>-21585</v>
      </c>
      <c r="I140" s="4">
        <v>1</v>
      </c>
      <c r="J140" s="4">
        <v>43</v>
      </c>
      <c r="K140" s="17">
        <v>0.52</v>
      </c>
      <c r="L140" s="16">
        <v>4.0000000000000002E-4</v>
      </c>
      <c r="M140" t="s">
        <v>679</v>
      </c>
      <c r="N140" s="10">
        <v>43.915900000000001</v>
      </c>
      <c r="O140" s="10">
        <v>17.679099999999998</v>
      </c>
      <c r="P140" s="12" t="str">
        <f t="shared" si="5"/>
        <v>Norte 30º a 45º</v>
      </c>
      <c r="Q140" s="9">
        <v>43911</v>
      </c>
    </row>
    <row r="141" spans="1:17" x14ac:dyDescent="0.25">
      <c r="A141">
        <f t="shared" si="4"/>
        <v>136</v>
      </c>
      <c r="B141" t="s">
        <v>133</v>
      </c>
      <c r="C141" t="s">
        <v>133</v>
      </c>
      <c r="D141" t="s">
        <v>603</v>
      </c>
      <c r="E141" s="1">
        <v>3278290</v>
      </c>
      <c r="F141" s="1">
        <v>2</v>
      </c>
      <c r="G141" s="1">
        <v>1553560</v>
      </c>
      <c r="H141" s="4">
        <v>-852</v>
      </c>
      <c r="I141" s="4">
        <v>3</v>
      </c>
      <c r="J141" s="4">
        <v>28</v>
      </c>
      <c r="K141" s="17">
        <v>0.67</v>
      </c>
      <c r="L141" s="16">
        <v>4.0000000000000002E-4</v>
      </c>
      <c r="M141" t="s">
        <v>677</v>
      </c>
      <c r="N141" s="10">
        <v>46.862499999999997</v>
      </c>
      <c r="O141" s="10">
        <v>103.8467</v>
      </c>
      <c r="P141" s="12" t="str">
        <f t="shared" si="5"/>
        <v>Norte 45º a 60º</v>
      </c>
    </row>
    <row r="142" spans="1:17" x14ac:dyDescent="0.25">
      <c r="A142">
        <f t="shared" si="4"/>
        <v>137</v>
      </c>
      <c r="B142" t="s">
        <v>134</v>
      </c>
      <c r="C142" t="s">
        <v>134</v>
      </c>
      <c r="D142" t="s">
        <v>523</v>
      </c>
      <c r="E142" s="1">
        <v>2963243</v>
      </c>
      <c r="F142" s="1">
        <v>104</v>
      </c>
      <c r="G142" s="1">
        <v>28470</v>
      </c>
      <c r="H142" s="4">
        <v>-4998</v>
      </c>
      <c r="I142" s="4">
        <v>2</v>
      </c>
      <c r="J142" s="4">
        <v>35</v>
      </c>
      <c r="K142" s="17">
        <v>0.63</v>
      </c>
      <c r="L142" s="16">
        <v>4.0000000000000002E-4</v>
      </c>
      <c r="M142" t="s">
        <v>677</v>
      </c>
      <c r="N142" s="10">
        <v>40.069099999999999</v>
      </c>
      <c r="O142" s="10">
        <v>45.038200000000003</v>
      </c>
      <c r="P142" s="12" t="str">
        <f t="shared" si="5"/>
        <v>Norte 30º a 45º</v>
      </c>
      <c r="Q142" s="9">
        <v>43916</v>
      </c>
    </row>
    <row r="143" spans="1:17" x14ac:dyDescent="0.25">
      <c r="A143">
        <f t="shared" si="4"/>
        <v>138</v>
      </c>
      <c r="B143" t="s">
        <v>135</v>
      </c>
      <c r="C143" t="s">
        <v>135</v>
      </c>
      <c r="D143" t="s">
        <v>135</v>
      </c>
      <c r="E143" s="1">
        <v>2961167</v>
      </c>
      <c r="F143" s="1">
        <v>273</v>
      </c>
      <c r="G143" s="1">
        <v>10830</v>
      </c>
      <c r="H143" s="4">
        <v>-11332</v>
      </c>
      <c r="I143" s="4">
        <v>2</v>
      </c>
      <c r="J143" s="4">
        <v>31</v>
      </c>
      <c r="K143" s="17">
        <v>0.55000000000000004</v>
      </c>
      <c r="L143" s="16">
        <v>4.0000000000000002E-4</v>
      </c>
      <c r="M143" t="s">
        <v>678</v>
      </c>
      <c r="N143" s="10">
        <v>18.1096</v>
      </c>
      <c r="O143" s="10">
        <v>-77.297499999999999</v>
      </c>
      <c r="P143" s="12" t="str">
        <f t="shared" si="5"/>
        <v>Norte 15º a 30º</v>
      </c>
      <c r="Q143" s="9">
        <v>43909</v>
      </c>
    </row>
    <row r="144" spans="1:17" x14ac:dyDescent="0.25">
      <c r="A144">
        <f t="shared" si="4"/>
        <v>139</v>
      </c>
      <c r="B144" t="s">
        <v>136</v>
      </c>
      <c r="C144" t="s">
        <v>136</v>
      </c>
      <c r="D144" t="s">
        <v>625</v>
      </c>
      <c r="E144" s="1">
        <v>2881053</v>
      </c>
      <c r="F144" s="1">
        <v>248</v>
      </c>
      <c r="G144" s="1">
        <v>11610</v>
      </c>
      <c r="H144" s="4">
        <v>40000</v>
      </c>
      <c r="I144" s="4">
        <v>2</v>
      </c>
      <c r="J144" s="4">
        <v>32</v>
      </c>
      <c r="K144" s="17">
        <v>0.96</v>
      </c>
      <c r="L144" s="16">
        <v>4.0000000000000002E-4</v>
      </c>
      <c r="M144" t="s">
        <v>677</v>
      </c>
      <c r="N144" s="10">
        <v>25.354800000000001</v>
      </c>
      <c r="O144" s="10">
        <v>51.183900000000001</v>
      </c>
      <c r="P144" s="12" t="str">
        <f t="shared" si="5"/>
        <v>Norte 15º a 30º</v>
      </c>
      <c r="Q144" s="9">
        <v>43918</v>
      </c>
    </row>
    <row r="145" spans="1:17" x14ac:dyDescent="0.25">
      <c r="A145">
        <f t="shared" si="4"/>
        <v>140</v>
      </c>
      <c r="B145" t="s">
        <v>137</v>
      </c>
      <c r="C145" t="s">
        <v>137</v>
      </c>
      <c r="D145" t="s">
        <v>519</v>
      </c>
      <c r="E145" s="1">
        <v>2877797</v>
      </c>
      <c r="F145" s="1">
        <v>105</v>
      </c>
      <c r="G145" s="1">
        <v>27400</v>
      </c>
      <c r="H145" s="4">
        <v>-14000</v>
      </c>
      <c r="I145" s="4">
        <v>2</v>
      </c>
      <c r="J145" s="4">
        <v>36</v>
      </c>
      <c r="K145" s="17">
        <v>0.63</v>
      </c>
      <c r="L145" s="16">
        <v>4.0000000000000002E-4</v>
      </c>
      <c r="M145" t="s">
        <v>679</v>
      </c>
      <c r="N145" s="10">
        <v>41.153300000000002</v>
      </c>
      <c r="O145" s="10">
        <v>20.168299999999999</v>
      </c>
      <c r="P145" s="12" t="str">
        <f t="shared" si="5"/>
        <v>Norte 30º a 45º</v>
      </c>
      <c r="Q145" s="9">
        <v>43901</v>
      </c>
    </row>
    <row r="146" spans="1:17" x14ac:dyDescent="0.25">
      <c r="A146">
        <f t="shared" si="4"/>
        <v>141</v>
      </c>
      <c r="B146" t="s">
        <v>138</v>
      </c>
      <c r="C146" t="s">
        <v>138</v>
      </c>
      <c r="D146" t="s">
        <v>624</v>
      </c>
      <c r="E146" s="1">
        <v>2860853</v>
      </c>
      <c r="F146" s="1">
        <v>323</v>
      </c>
      <c r="G146" s="1">
        <v>8870</v>
      </c>
      <c r="H146" s="4">
        <v>-97986</v>
      </c>
      <c r="I146" s="4">
        <v>1</v>
      </c>
      <c r="J146" s="4">
        <v>44</v>
      </c>
      <c r="K146" s="17">
        <v>0</v>
      </c>
      <c r="L146" s="16">
        <v>4.0000000000000002E-4</v>
      </c>
      <c r="M146" t="s">
        <v>678</v>
      </c>
      <c r="N146" s="10">
        <v>18.220800000000001</v>
      </c>
      <c r="O146" s="10">
        <v>-66.590100000000007</v>
      </c>
      <c r="P146" s="12" t="str">
        <f t="shared" si="5"/>
        <v>Norte 15º a 30º</v>
      </c>
    </row>
    <row r="147" spans="1:17" x14ac:dyDescent="0.25">
      <c r="A147">
        <f t="shared" si="4"/>
        <v>142</v>
      </c>
      <c r="B147" t="s">
        <v>139</v>
      </c>
      <c r="C147" t="s">
        <v>139</v>
      </c>
      <c r="D147" t="s">
        <v>593</v>
      </c>
      <c r="E147" s="1">
        <v>2722289</v>
      </c>
      <c r="F147" s="1">
        <v>43</v>
      </c>
      <c r="G147" s="1">
        <v>62674</v>
      </c>
      <c r="H147" s="4">
        <v>-32780</v>
      </c>
      <c r="I147" s="4">
        <v>2</v>
      </c>
      <c r="J147" s="4">
        <v>45</v>
      </c>
      <c r="K147" s="17">
        <v>0.71</v>
      </c>
      <c r="L147" s="16">
        <v>2.9999999999999997E-4</v>
      </c>
      <c r="M147" t="s">
        <v>679</v>
      </c>
      <c r="N147" s="10">
        <v>55.169400000000003</v>
      </c>
      <c r="O147" s="10">
        <v>23.8813</v>
      </c>
      <c r="P147" s="12" t="str">
        <f t="shared" si="5"/>
        <v>Norte 45º a 60º</v>
      </c>
      <c r="Q147" s="9">
        <v>43911</v>
      </c>
    </row>
    <row r="148" spans="1:17" x14ac:dyDescent="0.25">
      <c r="A148">
        <f t="shared" si="4"/>
        <v>143</v>
      </c>
      <c r="B148" t="s">
        <v>140</v>
      </c>
      <c r="C148" t="s">
        <v>140</v>
      </c>
      <c r="D148" t="s">
        <v>606</v>
      </c>
      <c r="E148" s="1">
        <v>2540905</v>
      </c>
      <c r="F148" s="1">
        <v>3</v>
      </c>
      <c r="G148" s="1">
        <v>823290</v>
      </c>
      <c r="H148" s="4">
        <v>-4806</v>
      </c>
      <c r="I148" s="4">
        <v>3</v>
      </c>
      <c r="J148" s="4">
        <v>22</v>
      </c>
      <c r="K148" s="17">
        <v>0.55000000000000004</v>
      </c>
      <c r="L148" s="16">
        <v>2.9999999999999997E-4</v>
      </c>
      <c r="M148" t="s">
        <v>676</v>
      </c>
      <c r="N148" s="10">
        <v>-22.957599999999999</v>
      </c>
      <c r="O148" s="10">
        <v>18.490400000000001</v>
      </c>
      <c r="P148" s="12" t="str">
        <f t="shared" si="5"/>
        <v>Sul 15º a 30º</v>
      </c>
      <c r="Q148" s="9">
        <v>44023</v>
      </c>
    </row>
    <row r="149" spans="1:17" x14ac:dyDescent="0.25">
      <c r="A149">
        <f t="shared" si="4"/>
        <v>144</v>
      </c>
      <c r="B149" t="s">
        <v>141</v>
      </c>
      <c r="C149" t="s">
        <v>141</v>
      </c>
      <c r="D149" t="s">
        <v>564</v>
      </c>
      <c r="E149" s="1">
        <v>2416668</v>
      </c>
      <c r="F149" s="1">
        <v>239</v>
      </c>
      <c r="G149" s="1">
        <v>10120</v>
      </c>
      <c r="H149" s="4">
        <v>-3087</v>
      </c>
      <c r="I149" s="4">
        <v>5</v>
      </c>
      <c r="J149" s="4">
        <v>18</v>
      </c>
      <c r="K149" s="17">
        <v>0.59</v>
      </c>
      <c r="L149" s="16">
        <v>2.9999999999999997E-4</v>
      </c>
      <c r="M149" t="s">
        <v>676</v>
      </c>
      <c r="N149" s="10">
        <v>13.443199999999999</v>
      </c>
      <c r="O149" s="10">
        <v>-15.3101</v>
      </c>
      <c r="P149" s="12" t="str">
        <f t="shared" si="5"/>
        <v>Norte 0º a 15º</v>
      </c>
      <c r="Q149" s="9">
        <v>43913</v>
      </c>
    </row>
    <row r="150" spans="1:17" x14ac:dyDescent="0.25">
      <c r="A150">
        <f t="shared" si="4"/>
        <v>145</v>
      </c>
      <c r="B150" t="s">
        <v>142</v>
      </c>
      <c r="C150" t="s">
        <v>142</v>
      </c>
      <c r="D150" t="s">
        <v>142</v>
      </c>
      <c r="E150" s="1">
        <v>2351627</v>
      </c>
      <c r="F150" s="1">
        <v>4</v>
      </c>
      <c r="G150" s="1">
        <v>566730</v>
      </c>
      <c r="H150" s="4">
        <v>3000</v>
      </c>
      <c r="I150" s="4">
        <v>3</v>
      </c>
      <c r="J150" s="4">
        <v>24</v>
      </c>
      <c r="K150" s="17">
        <v>0.73</v>
      </c>
      <c r="L150" s="16">
        <v>2.9999999999999997E-4</v>
      </c>
      <c r="M150" t="s">
        <v>676</v>
      </c>
      <c r="N150" s="10">
        <v>-22.328499999999998</v>
      </c>
      <c r="O150" s="10">
        <v>24.684899999999999</v>
      </c>
      <c r="P150" s="12" t="str">
        <f t="shared" si="5"/>
        <v>Sul 15º a 30º</v>
      </c>
      <c r="Q150" s="9">
        <v>43921</v>
      </c>
    </row>
    <row r="151" spans="1:17" x14ac:dyDescent="0.25">
      <c r="A151">
        <f t="shared" si="4"/>
        <v>146</v>
      </c>
      <c r="B151" t="s">
        <v>143</v>
      </c>
      <c r="C151" t="s">
        <v>143</v>
      </c>
      <c r="D151" t="s">
        <v>563</v>
      </c>
      <c r="E151" s="1">
        <v>2225734</v>
      </c>
      <c r="F151" s="1">
        <v>9</v>
      </c>
      <c r="G151" s="1">
        <v>257670</v>
      </c>
      <c r="H151" s="4">
        <v>3260</v>
      </c>
      <c r="I151" s="4">
        <v>4</v>
      </c>
      <c r="J151" s="4">
        <v>23</v>
      </c>
      <c r="K151" s="17">
        <v>0.87</v>
      </c>
      <c r="L151" s="16">
        <v>2.9999999999999997E-4</v>
      </c>
      <c r="M151" t="s">
        <v>676</v>
      </c>
      <c r="N151" s="10">
        <v>-0.80369999999999997</v>
      </c>
      <c r="O151" s="10">
        <v>11.609400000000001</v>
      </c>
      <c r="P151" s="12" t="str">
        <f t="shared" si="5"/>
        <v>Sul 0º a 15º</v>
      </c>
      <c r="Q151" s="9">
        <v>43910</v>
      </c>
    </row>
    <row r="152" spans="1:17" x14ac:dyDescent="0.25">
      <c r="A152">
        <f t="shared" si="4"/>
        <v>147</v>
      </c>
      <c r="B152" t="s">
        <v>144</v>
      </c>
      <c r="C152" t="s">
        <v>144</v>
      </c>
      <c r="D152" t="s">
        <v>590</v>
      </c>
      <c r="E152" s="1">
        <v>2142249</v>
      </c>
      <c r="F152" s="1">
        <v>71</v>
      </c>
      <c r="G152" s="1">
        <v>30360</v>
      </c>
      <c r="H152" s="4">
        <v>-10047</v>
      </c>
      <c r="I152" s="4">
        <v>3</v>
      </c>
      <c r="J152" s="4">
        <v>24</v>
      </c>
      <c r="K152" s="17">
        <v>0.31</v>
      </c>
      <c r="L152" s="16">
        <v>2.9999999999999997E-4</v>
      </c>
      <c r="M152" t="s">
        <v>676</v>
      </c>
      <c r="N152" s="10">
        <v>-29.61</v>
      </c>
      <c r="O152" s="10">
        <v>28.233599999999999</v>
      </c>
      <c r="P152" s="12" t="str">
        <f t="shared" si="5"/>
        <v>Sul 15º a 30º</v>
      </c>
      <c r="Q152" s="9">
        <v>44022</v>
      </c>
    </row>
    <row r="153" spans="1:17" x14ac:dyDescent="0.25">
      <c r="A153">
        <f t="shared" si="4"/>
        <v>148</v>
      </c>
      <c r="B153" t="s">
        <v>145</v>
      </c>
      <c r="C153" t="s">
        <v>145</v>
      </c>
      <c r="D153" t="s">
        <v>614</v>
      </c>
      <c r="E153" s="1">
        <v>2083374</v>
      </c>
      <c r="F153" s="1">
        <v>83</v>
      </c>
      <c r="G153" s="1">
        <v>25220</v>
      </c>
      <c r="H153" s="4">
        <v>-1000</v>
      </c>
      <c r="I153" s="4">
        <v>2</v>
      </c>
      <c r="J153" s="4">
        <v>39</v>
      </c>
      <c r="K153" s="17">
        <v>0.59</v>
      </c>
      <c r="L153" s="16">
        <v>2.9999999999999997E-4</v>
      </c>
      <c r="M153" t="s">
        <v>679</v>
      </c>
      <c r="N153" s="10">
        <v>41.608600000000003</v>
      </c>
      <c r="O153" s="10">
        <v>21.7453</v>
      </c>
      <c r="P153" s="12" t="str">
        <f t="shared" si="5"/>
        <v>Norte 30º a 45º</v>
      </c>
      <c r="Q153" s="9">
        <v>43912</v>
      </c>
    </row>
    <row r="154" spans="1:17" x14ac:dyDescent="0.25">
      <c r="A154">
        <f t="shared" si="4"/>
        <v>149</v>
      </c>
      <c r="B154" t="s">
        <v>146</v>
      </c>
      <c r="C154" t="s">
        <v>146</v>
      </c>
      <c r="D154" t="s">
        <v>641</v>
      </c>
      <c r="E154" s="1">
        <v>2078938</v>
      </c>
      <c r="F154" s="1">
        <v>103</v>
      </c>
      <c r="G154" s="1">
        <v>20140</v>
      </c>
      <c r="H154" s="4">
        <v>2000</v>
      </c>
      <c r="I154" s="4">
        <v>2</v>
      </c>
      <c r="J154" s="4">
        <v>45</v>
      </c>
      <c r="K154" s="17">
        <v>0.55000000000000004</v>
      </c>
      <c r="L154" s="16">
        <v>2.9999999999999997E-4</v>
      </c>
      <c r="M154" t="s">
        <v>679</v>
      </c>
      <c r="N154" s="10">
        <v>46.151200000000003</v>
      </c>
      <c r="O154" s="10">
        <v>14.9955</v>
      </c>
      <c r="P154" s="12" t="str">
        <f t="shared" si="5"/>
        <v>Norte 45º a 60º</v>
      </c>
      <c r="Q154" s="9">
        <v>43904</v>
      </c>
    </row>
    <row r="155" spans="1:17" x14ac:dyDescent="0.25">
      <c r="A155">
        <f t="shared" si="4"/>
        <v>150</v>
      </c>
      <c r="B155" t="s">
        <v>243</v>
      </c>
      <c r="C155" t="s">
        <v>417</v>
      </c>
      <c r="D155" t="s">
        <v>571</v>
      </c>
      <c r="E155" s="1">
        <v>1968001</v>
      </c>
      <c r="F155" s="1">
        <v>70</v>
      </c>
      <c r="G155" s="1">
        <v>28120</v>
      </c>
      <c r="H155" s="4">
        <v>-1399</v>
      </c>
      <c r="I155" s="4">
        <v>4</v>
      </c>
      <c r="J155" s="4">
        <v>19</v>
      </c>
      <c r="K155" s="17">
        <v>0.45</v>
      </c>
      <c r="L155" s="16">
        <v>2.9999999999999997E-4</v>
      </c>
      <c r="M155" t="s">
        <v>676</v>
      </c>
      <c r="N155" s="10">
        <v>11.803699999999999</v>
      </c>
      <c r="O155" s="10">
        <v>-15.180400000000001</v>
      </c>
      <c r="P155" s="12" t="str">
        <f t="shared" si="5"/>
        <v>Norte 0º a 15º</v>
      </c>
      <c r="Q155" s="9">
        <v>43947</v>
      </c>
    </row>
    <row r="156" spans="1:17" x14ac:dyDescent="0.25">
      <c r="A156">
        <f t="shared" si="4"/>
        <v>151</v>
      </c>
      <c r="B156" t="s">
        <v>147</v>
      </c>
      <c r="C156" t="s">
        <v>147</v>
      </c>
      <c r="D156" t="s">
        <v>588</v>
      </c>
      <c r="E156" s="1">
        <v>1886198</v>
      </c>
      <c r="F156" s="1">
        <v>30</v>
      </c>
      <c r="G156" s="1">
        <v>62200</v>
      </c>
      <c r="H156" s="4">
        <v>-14837</v>
      </c>
      <c r="I156" s="4">
        <v>2</v>
      </c>
      <c r="J156" s="4">
        <v>44</v>
      </c>
      <c r="K156" s="17">
        <v>0.69</v>
      </c>
      <c r="L156" s="16">
        <v>2.0000000000000001E-4</v>
      </c>
      <c r="M156" t="s">
        <v>679</v>
      </c>
      <c r="N156" s="10">
        <v>56.879600000000003</v>
      </c>
      <c r="O156" s="10">
        <v>24.603200000000001</v>
      </c>
      <c r="P156" s="12" t="str">
        <f t="shared" si="5"/>
        <v>Norte 45º a 60º</v>
      </c>
      <c r="Q156" s="9">
        <v>43924</v>
      </c>
    </row>
    <row r="157" spans="1:17" x14ac:dyDescent="0.25">
      <c r="A157">
        <f t="shared" si="4"/>
        <v>152</v>
      </c>
      <c r="B157" t="s">
        <v>148</v>
      </c>
      <c r="C157" t="s">
        <v>148</v>
      </c>
      <c r="D157" t="s">
        <v>148</v>
      </c>
      <c r="E157" s="1">
        <v>1701575</v>
      </c>
      <c r="F157" s="1">
        <v>2239</v>
      </c>
      <c r="G157" s="1">
        <v>760</v>
      </c>
      <c r="H157" s="4">
        <v>47800</v>
      </c>
      <c r="I157" s="4">
        <v>2</v>
      </c>
      <c r="J157" s="4">
        <v>32</v>
      </c>
      <c r="K157" s="17">
        <v>0.89</v>
      </c>
      <c r="L157" s="16">
        <v>2.0000000000000001E-4</v>
      </c>
      <c r="M157" t="s">
        <v>677</v>
      </c>
      <c r="N157" s="10">
        <v>26.0275</v>
      </c>
      <c r="O157" s="10">
        <v>50.55</v>
      </c>
      <c r="P157" s="12" t="str">
        <f t="shared" si="5"/>
        <v>Norte 15º a 30º</v>
      </c>
      <c r="Q157" s="9">
        <v>43906</v>
      </c>
    </row>
    <row r="158" spans="1:17" x14ac:dyDescent="0.25">
      <c r="A158">
        <f t="shared" si="4"/>
        <v>153</v>
      </c>
      <c r="B158" t="s">
        <v>149</v>
      </c>
      <c r="C158" t="s">
        <v>149</v>
      </c>
      <c r="D158" t="s">
        <v>554</v>
      </c>
      <c r="E158" s="1">
        <v>1402985</v>
      </c>
      <c r="F158" s="1">
        <v>50</v>
      </c>
      <c r="G158" s="1">
        <v>28050</v>
      </c>
      <c r="H158" s="4">
        <v>16000</v>
      </c>
      <c r="I158" s="4">
        <v>5</v>
      </c>
      <c r="J158" s="4">
        <v>22</v>
      </c>
      <c r="K158" s="17">
        <v>0.73</v>
      </c>
      <c r="L158" s="16">
        <v>2.0000000000000001E-4</v>
      </c>
      <c r="M158" t="s">
        <v>676</v>
      </c>
      <c r="N158" s="10">
        <v>1.6508</v>
      </c>
      <c r="O158" s="10">
        <v>10.267899999999999</v>
      </c>
      <c r="P158" s="12" t="str">
        <f t="shared" si="5"/>
        <v>Norte 0º a 15º</v>
      </c>
      <c r="Q158" s="9">
        <v>43943</v>
      </c>
    </row>
    <row r="159" spans="1:17" x14ac:dyDescent="0.25">
      <c r="A159">
        <f t="shared" si="4"/>
        <v>154</v>
      </c>
      <c r="B159" t="s">
        <v>150</v>
      </c>
      <c r="C159" t="s">
        <v>150</v>
      </c>
      <c r="D159" t="s">
        <v>654</v>
      </c>
      <c r="E159" s="1">
        <v>1399488</v>
      </c>
      <c r="F159" s="1">
        <v>273</v>
      </c>
      <c r="G159" s="1">
        <v>5130</v>
      </c>
      <c r="H159" s="4">
        <v>-800</v>
      </c>
      <c r="I159" s="4">
        <v>2</v>
      </c>
      <c r="J159" s="4">
        <v>36</v>
      </c>
      <c r="K159" s="17">
        <v>0.52</v>
      </c>
      <c r="L159" s="16">
        <v>2.0000000000000001E-4</v>
      </c>
      <c r="M159" t="s">
        <v>678</v>
      </c>
      <c r="N159" s="10">
        <v>10.691800000000001</v>
      </c>
      <c r="O159" s="10">
        <v>-61.222499999999997</v>
      </c>
      <c r="P159" s="12" t="str">
        <f t="shared" si="5"/>
        <v>Norte 0º a 15º</v>
      </c>
      <c r="Q159" s="9">
        <v>43915</v>
      </c>
    </row>
    <row r="160" spans="1:17" x14ac:dyDescent="0.25">
      <c r="A160">
        <f t="shared" si="4"/>
        <v>155</v>
      </c>
      <c r="B160" t="s">
        <v>151</v>
      </c>
      <c r="C160" t="s">
        <v>151</v>
      </c>
      <c r="D160" t="s">
        <v>555</v>
      </c>
      <c r="E160" s="1">
        <v>1326535</v>
      </c>
      <c r="F160" s="1">
        <v>31</v>
      </c>
      <c r="G160" s="1">
        <v>42390</v>
      </c>
      <c r="H160" s="4">
        <v>3911</v>
      </c>
      <c r="I160" s="4">
        <v>2</v>
      </c>
      <c r="J160" s="4">
        <v>42</v>
      </c>
      <c r="K160" s="17">
        <v>0.68</v>
      </c>
      <c r="L160" s="16">
        <v>2.0000000000000001E-4</v>
      </c>
      <c r="M160" t="s">
        <v>679</v>
      </c>
      <c r="N160" s="10">
        <v>58.595300000000002</v>
      </c>
      <c r="O160" s="10">
        <v>25.0136</v>
      </c>
      <c r="P160" s="12" t="str">
        <f t="shared" si="5"/>
        <v>Norte 45º a 60º</v>
      </c>
      <c r="Q160" s="9">
        <v>43915</v>
      </c>
    </row>
    <row r="161" spans="1:17" x14ac:dyDescent="0.25">
      <c r="A161">
        <f t="shared" si="4"/>
        <v>156</v>
      </c>
      <c r="B161" t="s">
        <v>237</v>
      </c>
      <c r="C161" t="s">
        <v>424</v>
      </c>
      <c r="D161" t="s">
        <v>237</v>
      </c>
      <c r="E161" s="1">
        <v>1318445</v>
      </c>
      <c r="F161" s="1">
        <v>89</v>
      </c>
      <c r="G161" s="1">
        <v>14870</v>
      </c>
      <c r="H161" s="4">
        <v>-5385</v>
      </c>
      <c r="I161" s="4">
        <v>4</v>
      </c>
      <c r="J161" s="4">
        <v>21</v>
      </c>
      <c r="K161" s="17">
        <v>0.33</v>
      </c>
      <c r="L161" s="16">
        <v>2.0000000000000001E-4</v>
      </c>
      <c r="M161" t="s">
        <v>677</v>
      </c>
      <c r="N161" s="10">
        <v>-8.8742169999999998</v>
      </c>
      <c r="O161" s="10">
        <v>125.72753899999999</v>
      </c>
      <c r="P161" s="12" t="str">
        <f t="shared" si="5"/>
        <v>Sul 0º a 15º</v>
      </c>
    </row>
    <row r="162" spans="1:17" x14ac:dyDescent="0.25">
      <c r="A162">
        <f t="shared" si="4"/>
        <v>157</v>
      </c>
      <c r="B162" t="s">
        <v>152</v>
      </c>
      <c r="C162" t="s">
        <v>152</v>
      </c>
      <c r="D162" t="s">
        <v>152</v>
      </c>
      <c r="E162" s="1">
        <v>1271768</v>
      </c>
      <c r="F162" s="1">
        <v>626</v>
      </c>
      <c r="G162" s="1">
        <v>2030</v>
      </c>
      <c r="H162" s="4">
        <v>0</v>
      </c>
      <c r="I162" s="4">
        <v>1</v>
      </c>
      <c r="J162" s="4">
        <v>37</v>
      </c>
      <c r="K162" s="17">
        <v>0.41</v>
      </c>
      <c r="L162" s="16">
        <v>2.0000000000000001E-4</v>
      </c>
      <c r="M162" t="s">
        <v>676</v>
      </c>
      <c r="N162" s="10">
        <v>-20.348403999999999</v>
      </c>
      <c r="O162" s="10">
        <v>57.552152</v>
      </c>
      <c r="P162" s="12" t="str">
        <f t="shared" si="5"/>
        <v>Sul 15º a 30º</v>
      </c>
      <c r="Q162" s="9">
        <v>43911</v>
      </c>
    </row>
    <row r="163" spans="1:17" x14ac:dyDescent="0.25">
      <c r="A163">
        <f t="shared" si="4"/>
        <v>158</v>
      </c>
      <c r="B163" t="s">
        <v>153</v>
      </c>
      <c r="C163" t="s">
        <v>153</v>
      </c>
      <c r="D163" t="s">
        <v>548</v>
      </c>
      <c r="E163" s="1">
        <v>1207359</v>
      </c>
      <c r="F163" s="1">
        <v>131</v>
      </c>
      <c r="G163" s="1">
        <v>9240</v>
      </c>
      <c r="H163" s="4">
        <v>5000</v>
      </c>
      <c r="I163" s="4">
        <v>1</v>
      </c>
      <c r="J163" s="4">
        <v>37</v>
      </c>
      <c r="K163" s="17">
        <v>0.67</v>
      </c>
      <c r="L163" s="16">
        <v>2.0000000000000001E-4</v>
      </c>
      <c r="M163" t="s">
        <v>677</v>
      </c>
      <c r="N163" s="10">
        <v>35.126399999999997</v>
      </c>
      <c r="O163" s="10">
        <v>33.429900000000004</v>
      </c>
      <c r="P163" s="12" t="str">
        <f t="shared" si="5"/>
        <v>Norte 30º a 45º</v>
      </c>
      <c r="Q163" s="9">
        <v>43912</v>
      </c>
    </row>
    <row r="164" spans="1:17" x14ac:dyDescent="0.25">
      <c r="A164">
        <f t="shared" si="4"/>
        <v>159</v>
      </c>
      <c r="B164" t="s">
        <v>154</v>
      </c>
      <c r="C164" t="s">
        <v>154</v>
      </c>
      <c r="D164" t="s">
        <v>154</v>
      </c>
      <c r="E164" s="1">
        <v>1160164</v>
      </c>
      <c r="F164" s="1">
        <v>67</v>
      </c>
      <c r="G164" s="1">
        <v>17200</v>
      </c>
      <c r="H164" s="4">
        <v>-8353</v>
      </c>
      <c r="I164" s="4">
        <v>3</v>
      </c>
      <c r="J164" s="4">
        <v>21</v>
      </c>
      <c r="K164" s="17">
        <v>0.3</v>
      </c>
      <c r="L164" s="16">
        <v>1E-4</v>
      </c>
      <c r="M164" t="s">
        <v>676</v>
      </c>
      <c r="N164" s="10">
        <v>-26.522500000000001</v>
      </c>
      <c r="O164" s="10">
        <v>31.465900000000001</v>
      </c>
      <c r="P164" s="12" t="str">
        <f t="shared" si="5"/>
        <v>Sul 15º a 30º</v>
      </c>
      <c r="Q164" s="9">
        <v>43937</v>
      </c>
    </row>
    <row r="165" spans="1:17" x14ac:dyDescent="0.25">
      <c r="A165">
        <f t="shared" si="4"/>
        <v>160</v>
      </c>
      <c r="B165" t="s">
        <v>155</v>
      </c>
      <c r="C165" t="s">
        <v>155</v>
      </c>
      <c r="D165" t="s">
        <v>155</v>
      </c>
      <c r="E165" s="1">
        <v>988000</v>
      </c>
      <c r="F165" s="1">
        <v>43</v>
      </c>
      <c r="G165" s="1">
        <v>23180</v>
      </c>
      <c r="H165" s="4">
        <v>900</v>
      </c>
      <c r="I165" s="4">
        <v>3</v>
      </c>
      <c r="J165" s="4">
        <v>27</v>
      </c>
      <c r="K165" s="17">
        <v>0.79</v>
      </c>
      <c r="L165" s="16">
        <v>1E-4</v>
      </c>
      <c r="M165" t="s">
        <v>676</v>
      </c>
      <c r="N165" s="10">
        <v>11.825100000000001</v>
      </c>
      <c r="O165" s="10">
        <v>42.590299999999999</v>
      </c>
      <c r="P165" s="12" t="str">
        <f t="shared" si="5"/>
        <v>Norte 0º a 15º</v>
      </c>
      <c r="Q165" s="9">
        <v>43931</v>
      </c>
    </row>
    <row r="166" spans="1:17" x14ac:dyDescent="0.25">
      <c r="A166">
        <f t="shared" si="4"/>
        <v>161</v>
      </c>
      <c r="B166" t="s">
        <v>156</v>
      </c>
      <c r="C166" t="s">
        <v>156</v>
      </c>
      <c r="D166" t="s">
        <v>156</v>
      </c>
      <c r="E166" s="1">
        <v>896445</v>
      </c>
      <c r="F166" s="1">
        <v>49</v>
      </c>
      <c r="G166" s="1">
        <v>18270</v>
      </c>
      <c r="H166" s="4">
        <v>-6202</v>
      </c>
      <c r="I166" s="4">
        <v>3</v>
      </c>
      <c r="J166" s="4">
        <v>28</v>
      </c>
      <c r="K166" s="17">
        <v>0.59</v>
      </c>
      <c r="L166" s="16">
        <v>1E-4</v>
      </c>
      <c r="M166" t="s">
        <v>53</v>
      </c>
      <c r="N166" s="10">
        <v>-17.7134</v>
      </c>
      <c r="O166" s="10">
        <v>178.065</v>
      </c>
      <c r="P166" s="12" t="str">
        <f t="shared" si="5"/>
        <v>Sul 15º a 30º</v>
      </c>
      <c r="Q166" s="9">
        <v>44058</v>
      </c>
    </row>
    <row r="167" spans="1:17" x14ac:dyDescent="0.25">
      <c r="A167">
        <f t="shared" si="4"/>
        <v>162</v>
      </c>
      <c r="B167" t="s">
        <v>157</v>
      </c>
      <c r="C167" t="s">
        <v>157</v>
      </c>
      <c r="D167" t="s">
        <v>626</v>
      </c>
      <c r="E167" s="1">
        <v>895312</v>
      </c>
      <c r="F167" s="1">
        <v>358</v>
      </c>
      <c r="G167" s="1">
        <v>2500</v>
      </c>
      <c r="H167" s="4">
        <v>-1256</v>
      </c>
      <c r="I167" s="4">
        <v>2</v>
      </c>
      <c r="J167" s="4">
        <v>36</v>
      </c>
      <c r="K167" s="17">
        <v>1</v>
      </c>
      <c r="L167" s="16">
        <v>1E-4</v>
      </c>
      <c r="M167" t="s">
        <v>676</v>
      </c>
      <c r="N167" s="10">
        <v>-21</v>
      </c>
      <c r="O167" s="10">
        <v>-55</v>
      </c>
      <c r="P167" s="12" t="str">
        <f t="shared" si="5"/>
        <v>Sul 15º a 30º</v>
      </c>
    </row>
    <row r="168" spans="1:17" x14ac:dyDescent="0.25">
      <c r="A168">
        <f t="shared" si="4"/>
        <v>163</v>
      </c>
      <c r="B168" t="s">
        <v>158</v>
      </c>
      <c r="C168" t="s">
        <v>158</v>
      </c>
      <c r="D168" t="s">
        <v>544</v>
      </c>
      <c r="E168" s="1">
        <v>869601</v>
      </c>
      <c r="F168" s="1">
        <v>467</v>
      </c>
      <c r="G168" s="1">
        <v>1861</v>
      </c>
      <c r="H168" s="4">
        <v>-2000</v>
      </c>
      <c r="I168" s="4">
        <v>4</v>
      </c>
      <c r="J168" s="4">
        <v>20</v>
      </c>
      <c r="K168" s="17">
        <v>0.28999999999999998</v>
      </c>
      <c r="L168" s="16">
        <v>1E-4</v>
      </c>
      <c r="M168" t="s">
        <v>676</v>
      </c>
      <c r="N168" s="10">
        <v>-11.6455</v>
      </c>
      <c r="O168" s="10">
        <v>43.333300000000001</v>
      </c>
      <c r="P168" s="12" t="str">
        <f t="shared" si="5"/>
        <v>Sul 0º a 15º</v>
      </c>
      <c r="Q168" s="9">
        <v>43956</v>
      </c>
    </row>
    <row r="169" spans="1:17" x14ac:dyDescent="0.25">
      <c r="A169">
        <f t="shared" si="4"/>
        <v>164</v>
      </c>
      <c r="B169" t="s">
        <v>159</v>
      </c>
      <c r="C169" t="s">
        <v>159</v>
      </c>
      <c r="D169" t="s">
        <v>572</v>
      </c>
      <c r="E169" s="1">
        <v>786552</v>
      </c>
      <c r="F169" s="1">
        <v>4</v>
      </c>
      <c r="G169" s="1">
        <v>196850</v>
      </c>
      <c r="H169" s="4">
        <v>-6000</v>
      </c>
      <c r="I169" s="4">
        <v>2</v>
      </c>
      <c r="J169" s="4">
        <v>27</v>
      </c>
      <c r="K169" s="17">
        <v>0.27</v>
      </c>
      <c r="L169" s="16">
        <v>1E-4</v>
      </c>
      <c r="M169" t="s">
        <v>681</v>
      </c>
      <c r="N169" s="10">
        <v>4.8604159999999998</v>
      </c>
      <c r="O169" s="10">
        <v>-58.93018</v>
      </c>
      <c r="P169" s="12" t="str">
        <f t="shared" si="5"/>
        <v>Norte 0º a 15º</v>
      </c>
      <c r="Q169" s="9">
        <v>43902</v>
      </c>
    </row>
    <row r="170" spans="1:17" x14ac:dyDescent="0.25">
      <c r="A170">
        <f t="shared" si="4"/>
        <v>165</v>
      </c>
      <c r="B170" t="s">
        <v>160</v>
      </c>
      <c r="C170" t="s">
        <v>160</v>
      </c>
      <c r="D170" t="s">
        <v>529</v>
      </c>
      <c r="E170" s="1">
        <v>771608</v>
      </c>
      <c r="F170" s="1">
        <v>20</v>
      </c>
      <c r="G170" s="1">
        <v>38117</v>
      </c>
      <c r="H170" s="4">
        <v>320</v>
      </c>
      <c r="I170" s="4">
        <v>2</v>
      </c>
      <c r="J170" s="4">
        <v>28</v>
      </c>
      <c r="K170" s="17">
        <v>0.46</v>
      </c>
      <c r="L170" s="16">
        <v>1E-4</v>
      </c>
      <c r="M170" t="s">
        <v>677</v>
      </c>
      <c r="N170" s="10">
        <v>27.514199999999999</v>
      </c>
      <c r="O170" s="10">
        <v>90.433599999999998</v>
      </c>
      <c r="P170" s="12" t="str">
        <f t="shared" si="5"/>
        <v>Norte 15º a 30º</v>
      </c>
    </row>
    <row r="171" spans="1:17" x14ac:dyDescent="0.25">
      <c r="A171">
        <f t="shared" si="4"/>
        <v>166</v>
      </c>
      <c r="B171" t="s">
        <v>161</v>
      </c>
      <c r="C171" t="s">
        <v>161</v>
      </c>
      <c r="D171" t="s">
        <v>642</v>
      </c>
      <c r="E171" s="1">
        <v>686884</v>
      </c>
      <c r="F171" s="1">
        <v>25</v>
      </c>
      <c r="G171" s="1">
        <v>27990</v>
      </c>
      <c r="H171" s="4">
        <v>-1600</v>
      </c>
      <c r="I171" s="4">
        <v>4</v>
      </c>
      <c r="J171" s="4">
        <v>20</v>
      </c>
      <c r="K171" s="17">
        <v>0.23</v>
      </c>
      <c r="L171" s="16">
        <v>1E-4</v>
      </c>
      <c r="M171" t="s">
        <v>53</v>
      </c>
      <c r="N171" s="10">
        <v>-10</v>
      </c>
      <c r="O171" s="10">
        <v>160</v>
      </c>
      <c r="P171" s="12" t="str">
        <f t="shared" si="5"/>
        <v>Sul 0º a 15º</v>
      </c>
    </row>
    <row r="172" spans="1:17" x14ac:dyDescent="0.25">
      <c r="A172">
        <f t="shared" si="4"/>
        <v>167</v>
      </c>
      <c r="B172" t="s">
        <v>162</v>
      </c>
      <c r="C172" t="s">
        <v>162</v>
      </c>
      <c r="D172" t="s">
        <v>595</v>
      </c>
      <c r="E172" s="1">
        <v>649335</v>
      </c>
      <c r="F172" s="1">
        <v>21645</v>
      </c>
      <c r="G172" s="1">
        <v>30</v>
      </c>
      <c r="H172" s="4">
        <v>5000</v>
      </c>
      <c r="I172" s="4">
        <v>1</v>
      </c>
      <c r="J172" s="4">
        <v>39</v>
      </c>
      <c r="K172" s="17">
        <v>0</v>
      </c>
      <c r="L172" s="16">
        <v>1E-4</v>
      </c>
      <c r="M172" t="s">
        <v>677</v>
      </c>
      <c r="N172" s="10">
        <v>22</v>
      </c>
      <c r="O172" s="10">
        <v>113</v>
      </c>
      <c r="P172" s="12" t="str">
        <f t="shared" si="5"/>
        <v>Norte 15º a 30º</v>
      </c>
    </row>
    <row r="173" spans="1:17" x14ac:dyDescent="0.25">
      <c r="A173">
        <f t="shared" si="4"/>
        <v>168</v>
      </c>
      <c r="B173" t="s">
        <v>163</v>
      </c>
      <c r="C173" t="s">
        <v>163</v>
      </c>
      <c r="D173" t="s">
        <v>163</v>
      </c>
      <c r="E173" s="1">
        <v>628066</v>
      </c>
      <c r="F173" s="1">
        <v>47</v>
      </c>
      <c r="G173" s="1">
        <v>13450</v>
      </c>
      <c r="H173" s="4">
        <v>-480</v>
      </c>
      <c r="I173" s="4">
        <v>2</v>
      </c>
      <c r="J173" s="4">
        <v>39</v>
      </c>
      <c r="K173" s="17">
        <v>0.68</v>
      </c>
      <c r="L173" s="16">
        <v>1E-4</v>
      </c>
      <c r="M173" t="s">
        <v>679</v>
      </c>
      <c r="N173" s="10">
        <v>42.708677999999999</v>
      </c>
      <c r="O173" s="10">
        <v>19.374389999999998</v>
      </c>
      <c r="P173" s="12" t="str">
        <f t="shared" si="5"/>
        <v>Norte 30º a 45º</v>
      </c>
      <c r="Q173" s="9">
        <v>43913</v>
      </c>
    </row>
    <row r="174" spans="1:17" x14ac:dyDescent="0.25">
      <c r="A174">
        <f t="shared" si="4"/>
        <v>169</v>
      </c>
      <c r="B174" t="s">
        <v>164</v>
      </c>
      <c r="C174" t="s">
        <v>164</v>
      </c>
      <c r="D174" t="s">
        <v>594</v>
      </c>
      <c r="E174" s="1">
        <v>625978</v>
      </c>
      <c r="F174" s="1">
        <v>242</v>
      </c>
      <c r="G174" s="1">
        <v>2590</v>
      </c>
      <c r="H174" s="4">
        <v>9741</v>
      </c>
      <c r="I174" s="4">
        <v>2</v>
      </c>
      <c r="J174" s="4">
        <v>40</v>
      </c>
      <c r="K174" s="17">
        <v>0.88</v>
      </c>
      <c r="L174" s="16">
        <v>1E-4</v>
      </c>
      <c r="M174" t="s">
        <v>679</v>
      </c>
      <c r="N174" s="10">
        <v>49.815300000000001</v>
      </c>
      <c r="O174" s="10">
        <v>6.1295999999999999</v>
      </c>
      <c r="P174" s="12" t="str">
        <f t="shared" si="5"/>
        <v>Norte 45º a 60º</v>
      </c>
      <c r="Q174" s="9">
        <v>43904</v>
      </c>
    </row>
    <row r="175" spans="1:17" x14ac:dyDescent="0.25">
      <c r="A175">
        <f t="shared" si="4"/>
        <v>170</v>
      </c>
      <c r="B175" t="s">
        <v>165</v>
      </c>
      <c r="C175" t="s">
        <v>165</v>
      </c>
      <c r="D175" t="s">
        <v>668</v>
      </c>
      <c r="E175" s="1">
        <v>597339</v>
      </c>
      <c r="F175" s="1">
        <v>2</v>
      </c>
      <c r="G175" s="1">
        <v>266000</v>
      </c>
      <c r="H175" s="4">
        <v>5582</v>
      </c>
      <c r="I175" s="4">
        <v>2</v>
      </c>
      <c r="J175" s="4">
        <v>28</v>
      </c>
      <c r="K175" s="17">
        <v>0.87</v>
      </c>
      <c r="L175" s="16">
        <v>1E-4</v>
      </c>
      <c r="M175" t="s">
        <v>676</v>
      </c>
      <c r="N175" s="10">
        <v>24.215499999999999</v>
      </c>
      <c r="O175" s="10">
        <v>-12.8858</v>
      </c>
      <c r="P175" s="12" t="str">
        <f t="shared" si="5"/>
        <v>Norte 15º a 30º</v>
      </c>
      <c r="Q175" s="9">
        <v>43977</v>
      </c>
    </row>
    <row r="176" spans="1:17" x14ac:dyDescent="0.25">
      <c r="A176">
        <f t="shared" si="4"/>
        <v>171</v>
      </c>
      <c r="B176" t="s">
        <v>166</v>
      </c>
      <c r="C176" t="s">
        <v>166</v>
      </c>
      <c r="D176" t="s">
        <v>166</v>
      </c>
      <c r="E176" s="1">
        <v>586632</v>
      </c>
      <c r="F176" s="1">
        <v>4</v>
      </c>
      <c r="G176" s="1">
        <v>156000</v>
      </c>
      <c r="H176" s="4">
        <v>-1000</v>
      </c>
      <c r="I176" s="4">
        <v>2</v>
      </c>
      <c r="J176" s="4">
        <v>29</v>
      </c>
      <c r="K176" s="17">
        <v>0.65</v>
      </c>
      <c r="L176" s="16">
        <v>1E-4</v>
      </c>
      <c r="M176" t="s">
        <v>681</v>
      </c>
      <c r="N176" s="10">
        <v>3.9192999999999998</v>
      </c>
      <c r="O176" s="10">
        <v>-56.027799999999999</v>
      </c>
      <c r="P176" s="12" t="str">
        <f t="shared" si="5"/>
        <v>Norte 0º a 15º</v>
      </c>
      <c r="Q176" s="9">
        <v>43924</v>
      </c>
    </row>
    <row r="177" spans="1:17" x14ac:dyDescent="0.25">
      <c r="A177">
        <f t="shared" si="4"/>
        <v>172</v>
      </c>
      <c r="B177" t="s">
        <v>248</v>
      </c>
      <c r="C177" t="s">
        <v>441</v>
      </c>
      <c r="D177" t="s">
        <v>538</v>
      </c>
      <c r="E177" s="1">
        <v>555987</v>
      </c>
      <c r="F177" s="1">
        <v>138</v>
      </c>
      <c r="G177" s="1">
        <v>4030</v>
      </c>
      <c r="H177" s="4">
        <v>-1342</v>
      </c>
      <c r="I177" s="4">
        <v>2</v>
      </c>
      <c r="J177" s="4">
        <v>28</v>
      </c>
      <c r="K177" s="17">
        <v>0.68</v>
      </c>
      <c r="L177" s="16">
        <v>1E-4</v>
      </c>
      <c r="M177" t="s">
        <v>676</v>
      </c>
      <c r="N177" s="10">
        <v>16.538799999999998</v>
      </c>
      <c r="O177" s="10">
        <v>-23.041799999999999</v>
      </c>
      <c r="P177" s="12" t="str">
        <f t="shared" si="5"/>
        <v>Norte 15º a 30º</v>
      </c>
      <c r="Q177" s="9">
        <v>43914</v>
      </c>
    </row>
    <row r="178" spans="1:17" x14ac:dyDescent="0.25">
      <c r="A178">
        <f t="shared" si="4"/>
        <v>173</v>
      </c>
      <c r="B178" t="s">
        <v>167</v>
      </c>
      <c r="C178" t="s">
        <v>167</v>
      </c>
      <c r="D178" t="s">
        <v>599</v>
      </c>
      <c r="E178" s="1">
        <v>540544</v>
      </c>
      <c r="F178" s="1">
        <v>1802</v>
      </c>
      <c r="G178" s="1">
        <v>300</v>
      </c>
      <c r="H178" s="4">
        <v>11370</v>
      </c>
      <c r="I178" s="4">
        <v>2</v>
      </c>
      <c r="J178" s="4">
        <v>30</v>
      </c>
      <c r="K178" s="17">
        <v>0.35</v>
      </c>
      <c r="L178" s="16">
        <v>1E-4</v>
      </c>
      <c r="M178" t="s">
        <v>677</v>
      </c>
      <c r="N178" s="10">
        <v>3.2027999999999999</v>
      </c>
      <c r="O178" s="10">
        <v>73.220699999999994</v>
      </c>
      <c r="P178" s="12" t="str">
        <f t="shared" si="5"/>
        <v>Norte 0º a 15º</v>
      </c>
      <c r="Q178" s="9">
        <v>43950</v>
      </c>
    </row>
    <row r="179" spans="1:17" x14ac:dyDescent="0.25">
      <c r="A179">
        <f t="shared" si="4"/>
        <v>174</v>
      </c>
      <c r="B179" t="s">
        <v>168</v>
      </c>
      <c r="C179" t="s">
        <v>168</v>
      </c>
      <c r="D179" t="s">
        <v>168</v>
      </c>
      <c r="E179" s="1">
        <v>441543</v>
      </c>
      <c r="F179" s="1">
        <v>1380</v>
      </c>
      <c r="G179" s="1">
        <v>320</v>
      </c>
      <c r="H179" s="4">
        <v>900</v>
      </c>
      <c r="I179" s="4">
        <v>2</v>
      </c>
      <c r="J179" s="4">
        <v>43</v>
      </c>
      <c r="K179" s="17">
        <v>0.93</v>
      </c>
      <c r="L179" s="16">
        <v>1E-4</v>
      </c>
      <c r="M179" t="s">
        <v>679</v>
      </c>
      <c r="N179" s="10">
        <v>35.9375</v>
      </c>
      <c r="O179" s="10">
        <v>14.375400000000001</v>
      </c>
      <c r="P179" s="12" t="str">
        <f t="shared" si="5"/>
        <v>Norte 30º a 45º</v>
      </c>
      <c r="Q179" s="9">
        <v>43929</v>
      </c>
    </row>
    <row r="180" spans="1:17" x14ac:dyDescent="0.25">
      <c r="A180">
        <f t="shared" si="4"/>
        <v>175</v>
      </c>
      <c r="B180" t="s">
        <v>249</v>
      </c>
      <c r="C180" t="s">
        <v>445</v>
      </c>
      <c r="D180" t="s">
        <v>249</v>
      </c>
      <c r="E180" s="1">
        <v>437479</v>
      </c>
      <c r="F180" s="1">
        <v>83</v>
      </c>
      <c r="G180" s="1">
        <v>5270</v>
      </c>
      <c r="H180" s="4">
        <v>0</v>
      </c>
      <c r="I180" s="4">
        <v>2</v>
      </c>
      <c r="J180" s="4">
        <v>32</v>
      </c>
      <c r="K180" s="17">
        <v>0.8</v>
      </c>
      <c r="L180" s="16">
        <v>1E-4</v>
      </c>
      <c r="M180" t="s">
        <v>677</v>
      </c>
      <c r="N180" s="10">
        <v>4.5353000000000003</v>
      </c>
      <c r="O180" s="10">
        <v>114.7277</v>
      </c>
      <c r="P180" s="12" t="str">
        <f t="shared" si="5"/>
        <v>Norte 0º a 15º</v>
      </c>
      <c r="Q180" s="9">
        <v>43918</v>
      </c>
    </row>
    <row r="181" spans="1:17" x14ac:dyDescent="0.25">
      <c r="A181">
        <f t="shared" si="4"/>
        <v>176</v>
      </c>
      <c r="B181" t="s">
        <v>169</v>
      </c>
      <c r="C181" t="s">
        <v>169</v>
      </c>
      <c r="D181" t="s">
        <v>569</v>
      </c>
      <c r="E181" s="1">
        <v>400124</v>
      </c>
      <c r="F181" s="1">
        <v>237</v>
      </c>
      <c r="G181" s="1">
        <v>1690</v>
      </c>
      <c r="H181" s="4">
        <v>-1440</v>
      </c>
      <c r="I181" s="4">
        <v>2</v>
      </c>
      <c r="J181" s="4">
        <v>44</v>
      </c>
      <c r="K181" s="17">
        <v>0</v>
      </c>
      <c r="L181" s="16">
        <v>1E-4</v>
      </c>
      <c r="M181" t="s">
        <v>678</v>
      </c>
      <c r="N181" s="10">
        <v>16.265000000000001</v>
      </c>
      <c r="O181" s="10">
        <v>-61.551000000000002</v>
      </c>
      <c r="P181" s="12" t="str">
        <f t="shared" si="5"/>
        <v>Norte 15º a 30º</v>
      </c>
    </row>
    <row r="182" spans="1:17" x14ac:dyDescent="0.25">
      <c r="A182">
        <f t="shared" si="4"/>
        <v>177</v>
      </c>
      <c r="B182" t="s">
        <v>170</v>
      </c>
      <c r="C182" t="s">
        <v>170</v>
      </c>
      <c r="D182" t="s">
        <v>170</v>
      </c>
      <c r="E182" s="1">
        <v>397628</v>
      </c>
      <c r="F182" s="1">
        <v>17</v>
      </c>
      <c r="G182" s="1">
        <v>22810</v>
      </c>
      <c r="H182" s="4">
        <v>1200</v>
      </c>
      <c r="I182" s="4">
        <v>2</v>
      </c>
      <c r="J182" s="4">
        <v>25</v>
      </c>
      <c r="K182" s="17">
        <v>0.46</v>
      </c>
      <c r="L182" s="16">
        <v>1E-4</v>
      </c>
      <c r="M182" t="s">
        <v>678</v>
      </c>
      <c r="N182" s="10">
        <v>17.189900000000002</v>
      </c>
      <c r="O182" s="10">
        <v>-88.497600000000006</v>
      </c>
      <c r="P182" s="12" t="str">
        <f t="shared" si="5"/>
        <v>Norte 15º a 30º</v>
      </c>
      <c r="Q182" s="9">
        <v>43927</v>
      </c>
    </row>
    <row r="183" spans="1:17" x14ac:dyDescent="0.25">
      <c r="A183">
        <f t="shared" si="4"/>
        <v>178</v>
      </c>
      <c r="B183" t="s">
        <v>171</v>
      </c>
      <c r="C183" t="s">
        <v>171</v>
      </c>
      <c r="D183" t="s">
        <v>171</v>
      </c>
      <c r="E183" s="1">
        <v>393244</v>
      </c>
      <c r="F183" s="1">
        <v>39</v>
      </c>
      <c r="G183" s="1">
        <v>10010</v>
      </c>
      <c r="H183" s="4">
        <v>1000</v>
      </c>
      <c r="I183" s="4">
        <v>2</v>
      </c>
      <c r="J183" s="4">
        <v>32</v>
      </c>
      <c r="K183" s="17">
        <v>0.86</v>
      </c>
      <c r="L183" s="16">
        <v>1E-4</v>
      </c>
      <c r="M183" t="s">
        <v>678</v>
      </c>
      <c r="N183" s="10">
        <v>25.025884999999999</v>
      </c>
      <c r="O183" s="10">
        <v>-78.035888999999997</v>
      </c>
      <c r="P183" s="12" t="str">
        <f t="shared" si="5"/>
        <v>Norte 15º a 30º</v>
      </c>
      <c r="Q183" s="9">
        <v>43922</v>
      </c>
    </row>
    <row r="184" spans="1:17" x14ac:dyDescent="0.25">
      <c r="A184">
        <f t="shared" si="4"/>
        <v>179</v>
      </c>
      <c r="B184" t="s">
        <v>172</v>
      </c>
      <c r="C184" t="s">
        <v>172</v>
      </c>
      <c r="D184" t="s">
        <v>172</v>
      </c>
      <c r="E184" s="1">
        <v>375265</v>
      </c>
      <c r="F184" s="1">
        <v>354</v>
      </c>
      <c r="G184" s="1">
        <v>1060</v>
      </c>
      <c r="H184" s="4">
        <v>-960</v>
      </c>
      <c r="I184" s="4">
        <v>2</v>
      </c>
      <c r="J184" s="4">
        <v>47</v>
      </c>
      <c r="K184" s="17">
        <v>0.92</v>
      </c>
      <c r="L184" s="16">
        <v>0</v>
      </c>
      <c r="M184" t="s">
        <v>678</v>
      </c>
      <c r="N184" s="10">
        <v>14.641500000000001</v>
      </c>
      <c r="O184" s="10">
        <v>-61.0242</v>
      </c>
      <c r="P184" s="12" t="str">
        <f t="shared" si="5"/>
        <v>Norte 0º a 15º</v>
      </c>
    </row>
    <row r="185" spans="1:17" x14ac:dyDescent="0.25">
      <c r="A185">
        <f t="shared" si="4"/>
        <v>180</v>
      </c>
      <c r="B185" t="s">
        <v>173</v>
      </c>
      <c r="C185" t="s">
        <v>173</v>
      </c>
      <c r="D185" t="s">
        <v>575</v>
      </c>
      <c r="E185" s="1">
        <v>341243</v>
      </c>
      <c r="F185" s="1">
        <v>3</v>
      </c>
      <c r="G185" s="1">
        <v>100250</v>
      </c>
      <c r="H185" s="4">
        <v>380</v>
      </c>
      <c r="I185" s="4">
        <v>2</v>
      </c>
      <c r="J185" s="4">
        <v>37</v>
      </c>
      <c r="K185" s="17">
        <v>0.94</v>
      </c>
      <c r="L185" s="16">
        <v>0</v>
      </c>
      <c r="M185" t="s">
        <v>679</v>
      </c>
      <c r="N185" s="10">
        <v>64.963099999999997</v>
      </c>
      <c r="O185" s="10">
        <v>-19.020800000000001</v>
      </c>
      <c r="P185" s="12" t="str">
        <f t="shared" si="5"/>
        <v>Norte 60º +</v>
      </c>
      <c r="Q185" s="9">
        <v>43905</v>
      </c>
    </row>
    <row r="186" spans="1:17" x14ac:dyDescent="0.25">
      <c r="A186">
        <f t="shared" si="4"/>
        <v>181</v>
      </c>
      <c r="B186" t="s">
        <v>174</v>
      </c>
      <c r="C186" t="s">
        <v>174</v>
      </c>
      <c r="D186" t="s">
        <v>174</v>
      </c>
      <c r="E186" s="1">
        <v>307145</v>
      </c>
      <c r="F186" s="1">
        <v>25</v>
      </c>
      <c r="G186" s="1">
        <v>12190</v>
      </c>
      <c r="H186" s="4">
        <v>120</v>
      </c>
      <c r="I186" s="4">
        <v>4</v>
      </c>
      <c r="J186" s="4">
        <v>21</v>
      </c>
      <c r="K186" s="17">
        <v>0.24</v>
      </c>
      <c r="L186" s="16">
        <v>0</v>
      </c>
      <c r="M186" t="s">
        <v>53</v>
      </c>
      <c r="N186" s="10">
        <v>-15</v>
      </c>
      <c r="O186" s="10">
        <v>167</v>
      </c>
      <c r="P186" s="12" t="str">
        <f t="shared" si="5"/>
        <v>Sul 0º a 15º</v>
      </c>
    </row>
    <row r="187" spans="1:17" x14ac:dyDescent="0.25">
      <c r="A187">
        <f t="shared" si="4"/>
        <v>182</v>
      </c>
      <c r="B187" t="s">
        <v>175</v>
      </c>
      <c r="C187" t="s">
        <v>175</v>
      </c>
      <c r="D187" t="s">
        <v>561</v>
      </c>
      <c r="E187" s="1">
        <v>298682</v>
      </c>
      <c r="F187" s="1">
        <v>4</v>
      </c>
      <c r="G187" s="1">
        <v>82200</v>
      </c>
      <c r="H187" s="4">
        <v>1200</v>
      </c>
      <c r="I187" s="4">
        <v>3</v>
      </c>
      <c r="J187" s="4">
        <v>25</v>
      </c>
      <c r="K187" s="17">
        <v>0.87</v>
      </c>
      <c r="L187" s="16">
        <v>0</v>
      </c>
      <c r="M187" t="s">
        <v>681</v>
      </c>
      <c r="N187" s="10" t="s">
        <v>176</v>
      </c>
      <c r="O187" s="10" t="s">
        <v>177</v>
      </c>
      <c r="P187" s="12" t="str">
        <f t="shared" si="5"/>
        <v>Norte 60º +</v>
      </c>
    </row>
    <row r="188" spans="1:17" x14ac:dyDescent="0.25">
      <c r="A188">
        <f t="shared" si="4"/>
        <v>183</v>
      </c>
      <c r="B188" t="s">
        <v>178</v>
      </c>
      <c r="C188" t="s">
        <v>178</v>
      </c>
      <c r="D188" t="s">
        <v>178</v>
      </c>
      <c r="E188" s="1">
        <v>287375</v>
      </c>
      <c r="F188" s="1">
        <v>668</v>
      </c>
      <c r="G188" s="1">
        <v>430</v>
      </c>
      <c r="H188" s="4">
        <v>-79</v>
      </c>
      <c r="I188" s="4">
        <v>2</v>
      </c>
      <c r="J188" s="4">
        <v>40</v>
      </c>
      <c r="K188" s="17">
        <v>0.31</v>
      </c>
      <c r="L188" s="16">
        <v>0</v>
      </c>
      <c r="M188" t="s">
        <v>678</v>
      </c>
      <c r="N188" s="10">
        <v>13.193899999999999</v>
      </c>
      <c r="O188" s="10">
        <v>-59.543199999999999</v>
      </c>
      <c r="P188" s="12" t="str">
        <f t="shared" si="5"/>
        <v>Norte 0º a 15º</v>
      </c>
      <c r="Q188" s="9">
        <v>43926</v>
      </c>
    </row>
    <row r="189" spans="1:17" x14ac:dyDescent="0.25">
      <c r="A189">
        <f t="shared" si="4"/>
        <v>184</v>
      </c>
      <c r="B189" t="s">
        <v>179</v>
      </c>
      <c r="C189" t="s">
        <v>179</v>
      </c>
      <c r="D189" t="s">
        <v>608</v>
      </c>
      <c r="E189" s="1">
        <v>285498</v>
      </c>
      <c r="F189" s="1">
        <v>16</v>
      </c>
      <c r="G189" s="1">
        <v>18280</v>
      </c>
      <c r="H189" s="4">
        <v>502</v>
      </c>
      <c r="I189" s="4">
        <v>2</v>
      </c>
      <c r="J189" s="4">
        <v>34</v>
      </c>
      <c r="K189" s="17">
        <v>0.72</v>
      </c>
      <c r="L189" s="16">
        <v>0</v>
      </c>
      <c r="M189" t="s">
        <v>53</v>
      </c>
      <c r="N189" s="10">
        <v>-20.904305000000001</v>
      </c>
      <c r="O189" s="10">
        <v>165.618042</v>
      </c>
      <c r="P189" s="12" t="str">
        <f t="shared" si="5"/>
        <v>Sul 15º a 30º</v>
      </c>
    </row>
    <row r="190" spans="1:17" x14ac:dyDescent="0.25">
      <c r="A190">
        <f t="shared" si="4"/>
        <v>185</v>
      </c>
      <c r="B190" t="s">
        <v>180</v>
      </c>
      <c r="C190" t="s">
        <v>180</v>
      </c>
      <c r="D190" t="s">
        <v>562</v>
      </c>
      <c r="E190" s="1">
        <v>280908</v>
      </c>
      <c r="F190" s="1">
        <v>77</v>
      </c>
      <c r="G190" s="1">
        <v>3660</v>
      </c>
      <c r="H190" s="4">
        <v>-1000</v>
      </c>
      <c r="I190" s="4">
        <v>2</v>
      </c>
      <c r="J190" s="4">
        <v>34</v>
      </c>
      <c r="K190" s="17">
        <v>0.64</v>
      </c>
      <c r="L190" s="16">
        <v>0</v>
      </c>
      <c r="M190" t="s">
        <v>53</v>
      </c>
      <c r="N190" s="10">
        <v>-17.6797</v>
      </c>
      <c r="O190" s="10">
        <v>149.4068</v>
      </c>
      <c r="P190" s="12" t="str">
        <f t="shared" si="5"/>
        <v>Sul 15º a 30º</v>
      </c>
    </row>
    <row r="191" spans="1:17" x14ac:dyDescent="0.25">
      <c r="A191">
        <f t="shared" si="4"/>
        <v>186</v>
      </c>
      <c r="B191" t="s">
        <v>181</v>
      </c>
      <c r="C191" t="s">
        <v>181</v>
      </c>
      <c r="D191" t="s">
        <v>181</v>
      </c>
      <c r="E191" s="1">
        <v>272815</v>
      </c>
      <c r="F191" s="1">
        <v>728</v>
      </c>
      <c r="G191" s="1">
        <v>375</v>
      </c>
      <c r="H191" s="4">
        <v>0</v>
      </c>
      <c r="I191" s="4">
        <v>4</v>
      </c>
      <c r="J191" s="4">
        <v>20</v>
      </c>
      <c r="K191" s="17">
        <v>0.46</v>
      </c>
      <c r="L191" s="16">
        <v>0</v>
      </c>
      <c r="M191" t="s">
        <v>676</v>
      </c>
      <c r="N191" s="10">
        <v>-12.827500000000001</v>
      </c>
      <c r="O191" s="10">
        <v>45.166243999999999</v>
      </c>
      <c r="P191" s="12" t="str">
        <f t="shared" si="5"/>
        <v>Sul 0º a 15º</v>
      </c>
    </row>
    <row r="192" spans="1:17" x14ac:dyDescent="0.25">
      <c r="A192">
        <f t="shared" si="4"/>
        <v>187</v>
      </c>
      <c r="B192" t="s">
        <v>182</v>
      </c>
      <c r="C192" t="s">
        <v>458</v>
      </c>
      <c r="D192" t="s">
        <v>635</v>
      </c>
      <c r="E192" s="1">
        <v>219159</v>
      </c>
      <c r="F192" s="1">
        <v>228</v>
      </c>
      <c r="G192" s="1">
        <v>960</v>
      </c>
      <c r="H192" s="4">
        <v>-1680</v>
      </c>
      <c r="I192" s="4">
        <v>4</v>
      </c>
      <c r="J192" s="4">
        <v>19</v>
      </c>
      <c r="K192" s="17">
        <v>0.74</v>
      </c>
      <c r="L192" s="16">
        <v>0</v>
      </c>
      <c r="M192" t="s">
        <v>676</v>
      </c>
      <c r="N192" s="10">
        <v>0.18640000000000001</v>
      </c>
      <c r="O192" s="10">
        <v>6.6131000000000002</v>
      </c>
      <c r="P192" s="12" t="str">
        <f t="shared" si="5"/>
        <v>Norte 0º a 15º</v>
      </c>
      <c r="Q192" s="9">
        <v>43952</v>
      </c>
    </row>
    <row r="193" spans="1:17" x14ac:dyDescent="0.25">
      <c r="A193">
        <f t="shared" si="4"/>
        <v>188</v>
      </c>
      <c r="B193" t="s">
        <v>183</v>
      </c>
      <c r="C193" t="s">
        <v>183</v>
      </c>
      <c r="D193" t="s">
        <v>183</v>
      </c>
      <c r="E193" s="1">
        <v>198414</v>
      </c>
      <c r="F193" s="1">
        <v>70</v>
      </c>
      <c r="G193" s="1">
        <v>2830</v>
      </c>
      <c r="H193" s="4">
        <v>-2803</v>
      </c>
      <c r="I193" s="4">
        <v>4</v>
      </c>
      <c r="J193" s="4">
        <v>22</v>
      </c>
      <c r="K193" s="17">
        <v>0.18</v>
      </c>
      <c r="L193" s="16">
        <v>0</v>
      </c>
      <c r="M193" t="s">
        <v>53</v>
      </c>
      <c r="N193" s="10">
        <v>-14</v>
      </c>
      <c r="O193" s="10">
        <v>-172</v>
      </c>
      <c r="P193" s="12" t="str">
        <f t="shared" si="5"/>
        <v>Sul 0º a 15º</v>
      </c>
    </row>
    <row r="194" spans="1:17" x14ac:dyDescent="0.25">
      <c r="A194">
        <f t="shared" si="4"/>
        <v>189</v>
      </c>
      <c r="B194" t="s">
        <v>184</v>
      </c>
      <c r="C194" t="s">
        <v>184</v>
      </c>
      <c r="D194" t="s">
        <v>632</v>
      </c>
      <c r="E194" s="1">
        <v>183627</v>
      </c>
      <c r="F194" s="1">
        <v>301</v>
      </c>
      <c r="G194" s="1">
        <v>610</v>
      </c>
      <c r="H194" s="4">
        <v>0</v>
      </c>
      <c r="I194" s="4">
        <v>1</v>
      </c>
      <c r="J194" s="4">
        <v>34</v>
      </c>
      <c r="K194" s="17">
        <v>0.19</v>
      </c>
      <c r="L194" s="16">
        <v>0</v>
      </c>
      <c r="M194" t="s">
        <v>678</v>
      </c>
      <c r="N194" s="10">
        <v>13.9094</v>
      </c>
      <c r="O194" s="10">
        <v>-60.978900000000003</v>
      </c>
      <c r="P194" s="12" t="str">
        <f t="shared" si="5"/>
        <v>Norte 0º a 15º</v>
      </c>
    </row>
    <row r="195" spans="1:17" x14ac:dyDescent="0.25">
      <c r="A195">
        <f t="shared" si="4"/>
        <v>190</v>
      </c>
      <c r="B195" t="s">
        <v>185</v>
      </c>
      <c r="C195" t="s">
        <v>185</v>
      </c>
      <c r="D195" t="s">
        <v>542</v>
      </c>
      <c r="E195" s="1">
        <v>173863</v>
      </c>
      <c r="F195" s="1">
        <v>915</v>
      </c>
      <c r="G195" s="1">
        <v>190</v>
      </c>
      <c r="H195" s="4">
        <v>1351</v>
      </c>
      <c r="I195" s="4">
        <v>2</v>
      </c>
      <c r="J195" s="4">
        <v>43</v>
      </c>
      <c r="K195" s="17">
        <v>0.3</v>
      </c>
      <c r="L195" s="16">
        <v>0</v>
      </c>
      <c r="M195" t="s">
        <v>679</v>
      </c>
      <c r="N195" s="10">
        <v>49.372300000000003</v>
      </c>
      <c r="O195" s="10">
        <v>-2.3643999999999998</v>
      </c>
      <c r="P195" s="12" t="str">
        <f t="shared" si="5"/>
        <v>Norte 45º a 60º</v>
      </c>
      <c r="Q195" s="9">
        <v>43911</v>
      </c>
    </row>
    <row r="196" spans="1:17" x14ac:dyDescent="0.25">
      <c r="A196">
        <f t="shared" si="4"/>
        <v>191</v>
      </c>
      <c r="B196" t="s">
        <v>186</v>
      </c>
      <c r="C196" t="s">
        <v>186</v>
      </c>
      <c r="D196" t="s">
        <v>186</v>
      </c>
      <c r="E196" s="1">
        <v>168775</v>
      </c>
      <c r="F196" s="1">
        <v>313</v>
      </c>
      <c r="G196" s="1">
        <v>540</v>
      </c>
      <c r="H196" s="4">
        <v>-506</v>
      </c>
      <c r="I196" s="4">
        <v>2</v>
      </c>
      <c r="J196" s="4">
        <v>31</v>
      </c>
      <c r="K196" s="17">
        <v>0.95</v>
      </c>
      <c r="L196" s="16">
        <v>0</v>
      </c>
      <c r="M196" t="s">
        <v>53</v>
      </c>
      <c r="N196" s="10">
        <v>13.4443</v>
      </c>
      <c r="O196" s="10">
        <v>144.7937</v>
      </c>
      <c r="P196" s="12" t="str">
        <f t="shared" si="5"/>
        <v>Norte 0º a 15º</v>
      </c>
    </row>
    <row r="197" spans="1:17" x14ac:dyDescent="0.25">
      <c r="A197">
        <f t="shared" si="4"/>
        <v>192</v>
      </c>
      <c r="B197" t="s">
        <v>187</v>
      </c>
      <c r="C197" t="s">
        <v>187</v>
      </c>
      <c r="D197" t="s">
        <v>187</v>
      </c>
      <c r="E197" s="1">
        <v>164093</v>
      </c>
      <c r="F197" s="1">
        <v>370</v>
      </c>
      <c r="G197" s="1">
        <v>444</v>
      </c>
      <c r="H197" s="4">
        <v>515</v>
      </c>
      <c r="I197" s="4">
        <v>2</v>
      </c>
      <c r="J197" s="4">
        <v>42</v>
      </c>
      <c r="K197" s="17">
        <v>0.89</v>
      </c>
      <c r="L197" s="16">
        <v>0</v>
      </c>
      <c r="M197" t="s">
        <v>678</v>
      </c>
      <c r="N197" s="10">
        <v>12</v>
      </c>
      <c r="O197" s="10">
        <v>-69</v>
      </c>
      <c r="P197" s="12" t="str">
        <f t="shared" si="5"/>
        <v>Norte 0º a 15º</v>
      </c>
      <c r="Q197" s="9">
        <v>43916</v>
      </c>
    </row>
    <row r="198" spans="1:17" x14ac:dyDescent="0.25">
      <c r="A198">
        <f t="shared" ref="A198:A240" si="6">A197+1</f>
        <v>193</v>
      </c>
      <c r="B198" t="s">
        <v>188</v>
      </c>
      <c r="C198" t="s">
        <v>188</v>
      </c>
      <c r="D198" t="s">
        <v>188</v>
      </c>
      <c r="E198" s="1">
        <v>119449</v>
      </c>
      <c r="F198" s="1">
        <v>147</v>
      </c>
      <c r="G198" s="1">
        <v>810</v>
      </c>
      <c r="H198" s="4">
        <v>-800</v>
      </c>
      <c r="I198" s="4">
        <v>4</v>
      </c>
      <c r="J198" s="4">
        <v>23</v>
      </c>
      <c r="K198" s="17">
        <v>0.56999999999999995</v>
      </c>
      <c r="L198" s="16">
        <v>0</v>
      </c>
      <c r="M198" t="s">
        <v>53</v>
      </c>
      <c r="N198" s="10">
        <v>3</v>
      </c>
      <c r="O198" s="10">
        <v>-157</v>
      </c>
      <c r="P198" s="12" t="str">
        <f t="shared" ref="P198:P240" si="7">IF(N198&gt;0,IF(N198&gt;15,IF(N198&gt;30,IF(N198&gt;45,IF(N198&gt;60,"Norte 60º +","Norte 45º a 60º"),"Norte 30º a 45º"),"Norte 15º a 30º"),"Norte 0º a 15º"),IF(N198&lt;-15,IF(N198&lt;-30,IF(N198&lt;-45,"Sul 45º +","Sul 30º a 45º"),"Sul 15º a 30º"),"Sul 0º a 15º"))</f>
        <v>Norte 0º a 15º</v>
      </c>
    </row>
    <row r="199" spans="1:17" x14ac:dyDescent="0.25">
      <c r="A199">
        <f t="shared" si="6"/>
        <v>194</v>
      </c>
      <c r="B199" t="s">
        <v>189</v>
      </c>
      <c r="C199" t="s">
        <v>189</v>
      </c>
      <c r="D199" t="s">
        <v>189</v>
      </c>
      <c r="E199" s="1">
        <v>115023</v>
      </c>
      <c r="F199" s="1">
        <v>164</v>
      </c>
      <c r="G199" s="1">
        <v>700</v>
      </c>
      <c r="H199" s="4">
        <v>-600</v>
      </c>
      <c r="I199" s="4">
        <v>3</v>
      </c>
      <c r="J199" s="4">
        <v>24</v>
      </c>
      <c r="K199" s="17">
        <v>0.21</v>
      </c>
      <c r="L199" s="16">
        <v>0</v>
      </c>
      <c r="M199" t="s">
        <v>53</v>
      </c>
      <c r="N199" s="10">
        <v>7</v>
      </c>
      <c r="O199" s="10">
        <v>158</v>
      </c>
      <c r="P199" s="12" t="str">
        <f t="shared" si="7"/>
        <v>Norte 0º a 15º</v>
      </c>
    </row>
    <row r="200" spans="1:17" x14ac:dyDescent="0.25">
      <c r="A200">
        <f t="shared" si="6"/>
        <v>195</v>
      </c>
      <c r="B200" t="s">
        <v>190</v>
      </c>
      <c r="C200" t="s">
        <v>190</v>
      </c>
      <c r="D200" t="s">
        <v>190</v>
      </c>
      <c r="E200" s="1">
        <v>112523</v>
      </c>
      <c r="F200" s="1">
        <v>331</v>
      </c>
      <c r="G200" s="1">
        <v>340</v>
      </c>
      <c r="H200" s="4">
        <v>-200</v>
      </c>
      <c r="I200" s="4">
        <v>2</v>
      </c>
      <c r="J200" s="4">
        <v>32</v>
      </c>
      <c r="K200" s="17">
        <v>0.35</v>
      </c>
      <c r="L200" s="16">
        <v>0</v>
      </c>
      <c r="M200" t="s">
        <v>678</v>
      </c>
      <c r="N200" s="10">
        <v>12.1165</v>
      </c>
      <c r="O200" s="10">
        <v>-61.679000000000002</v>
      </c>
      <c r="P200" s="12" t="str">
        <f t="shared" si="7"/>
        <v>Norte 0º a 15º</v>
      </c>
    </row>
    <row r="201" spans="1:17" x14ac:dyDescent="0.25">
      <c r="A201">
        <f t="shared" si="6"/>
        <v>196</v>
      </c>
      <c r="B201" t="s">
        <v>217</v>
      </c>
      <c r="C201" t="s">
        <v>468</v>
      </c>
      <c r="D201" t="s">
        <v>634</v>
      </c>
      <c r="E201" s="1">
        <v>110940</v>
      </c>
      <c r="F201" s="1">
        <v>284</v>
      </c>
      <c r="G201" s="1">
        <v>390</v>
      </c>
      <c r="H201" s="4">
        <v>-200</v>
      </c>
      <c r="I201" s="4">
        <v>2</v>
      </c>
      <c r="J201" s="4">
        <v>33</v>
      </c>
      <c r="K201" s="17">
        <v>0.53</v>
      </c>
      <c r="L201" s="16">
        <v>0</v>
      </c>
      <c r="M201" t="s">
        <v>678</v>
      </c>
      <c r="N201" s="10">
        <v>12.984299999999999</v>
      </c>
      <c r="O201" s="10">
        <v>-61.287199999999999</v>
      </c>
      <c r="P201" s="12" t="str">
        <f t="shared" si="7"/>
        <v>Norte 0º a 15º</v>
      </c>
    </row>
    <row r="202" spans="1:17" x14ac:dyDescent="0.25">
      <c r="A202">
        <f t="shared" si="6"/>
        <v>197</v>
      </c>
      <c r="B202" t="s">
        <v>191</v>
      </c>
      <c r="C202" t="s">
        <v>191</v>
      </c>
      <c r="D202" t="s">
        <v>191</v>
      </c>
      <c r="E202" s="1">
        <v>106766</v>
      </c>
      <c r="F202" s="1">
        <v>593</v>
      </c>
      <c r="G202" s="1">
        <v>180</v>
      </c>
      <c r="H202" s="4">
        <v>201</v>
      </c>
      <c r="I202" s="4">
        <v>2</v>
      </c>
      <c r="J202" s="4">
        <v>41</v>
      </c>
      <c r="K202" s="17">
        <v>0.44</v>
      </c>
      <c r="L202" s="16">
        <v>0</v>
      </c>
      <c r="M202" t="s">
        <v>678</v>
      </c>
      <c r="N202" s="10">
        <v>12.521100000000001</v>
      </c>
      <c r="O202" s="10">
        <v>-69.968299999999999</v>
      </c>
      <c r="P202" s="12" t="str">
        <f t="shared" si="7"/>
        <v>Norte 0º a 15º</v>
      </c>
      <c r="Q202" s="9">
        <v>43937</v>
      </c>
    </row>
    <row r="203" spans="1:17" x14ac:dyDescent="0.25">
      <c r="A203">
        <f t="shared" si="6"/>
        <v>198</v>
      </c>
      <c r="B203" t="s">
        <v>192</v>
      </c>
      <c r="C203" t="s">
        <v>192</v>
      </c>
      <c r="D203" t="s">
        <v>192</v>
      </c>
      <c r="E203" s="1">
        <v>105695</v>
      </c>
      <c r="F203" s="1">
        <v>147</v>
      </c>
      <c r="G203" s="1">
        <v>720</v>
      </c>
      <c r="H203" s="4">
        <v>-800</v>
      </c>
      <c r="I203" s="4">
        <v>4</v>
      </c>
      <c r="J203" s="4">
        <v>22</v>
      </c>
      <c r="K203" s="17">
        <v>0.24</v>
      </c>
      <c r="L203" s="16">
        <v>0</v>
      </c>
      <c r="M203" t="s">
        <v>53</v>
      </c>
      <c r="N203" s="10">
        <v>-21</v>
      </c>
      <c r="O203" s="10">
        <v>-175</v>
      </c>
      <c r="P203" s="12" t="str">
        <f t="shared" si="7"/>
        <v>Sul 15º a 30º</v>
      </c>
    </row>
    <row r="204" spans="1:17" x14ac:dyDescent="0.25">
      <c r="A204">
        <f t="shared" si="6"/>
        <v>199</v>
      </c>
      <c r="B204" t="s">
        <v>193</v>
      </c>
      <c r="C204" t="s">
        <v>193</v>
      </c>
      <c r="D204" t="s">
        <v>658</v>
      </c>
      <c r="E204" s="1">
        <v>104425</v>
      </c>
      <c r="F204" s="1">
        <v>298</v>
      </c>
      <c r="G204" s="1">
        <v>350</v>
      </c>
      <c r="H204" s="4">
        <v>-451</v>
      </c>
      <c r="I204" s="4">
        <v>2</v>
      </c>
      <c r="J204" s="4">
        <v>43</v>
      </c>
      <c r="K204" s="17">
        <v>0.96</v>
      </c>
      <c r="L204" s="16">
        <v>0</v>
      </c>
      <c r="M204" t="s">
        <v>678</v>
      </c>
      <c r="N204" s="10">
        <v>18.2</v>
      </c>
      <c r="O204" s="10">
        <v>-65</v>
      </c>
      <c r="P204" s="12" t="str">
        <f t="shared" si="7"/>
        <v>Norte 15º a 30º</v>
      </c>
    </row>
    <row r="205" spans="1:17" x14ac:dyDescent="0.25">
      <c r="A205">
        <f t="shared" si="6"/>
        <v>200</v>
      </c>
      <c r="B205" t="s">
        <v>194</v>
      </c>
      <c r="C205" t="s">
        <v>194</v>
      </c>
      <c r="D205" t="s">
        <v>194</v>
      </c>
      <c r="E205" s="1">
        <v>98347</v>
      </c>
      <c r="F205" s="1">
        <v>214</v>
      </c>
      <c r="G205" s="1">
        <v>460</v>
      </c>
      <c r="H205" s="4">
        <v>-200</v>
      </c>
      <c r="I205" s="4">
        <v>2</v>
      </c>
      <c r="J205" s="4">
        <v>34</v>
      </c>
      <c r="K205" s="17">
        <v>0.56000000000000005</v>
      </c>
      <c r="L205" s="16">
        <v>0</v>
      </c>
      <c r="M205" t="s">
        <v>676</v>
      </c>
      <c r="N205" s="10">
        <v>-4.6795999999999998</v>
      </c>
      <c r="O205" s="10">
        <v>55.491999999999997</v>
      </c>
      <c r="P205" s="12" t="str">
        <f t="shared" si="7"/>
        <v>Sul 0º a 15º</v>
      </c>
    </row>
    <row r="206" spans="1:17" x14ac:dyDescent="0.25">
      <c r="A206">
        <f t="shared" si="6"/>
        <v>201</v>
      </c>
      <c r="B206" t="s">
        <v>195</v>
      </c>
      <c r="C206" t="s">
        <v>195</v>
      </c>
      <c r="D206" t="s">
        <v>522</v>
      </c>
      <c r="E206" s="1">
        <v>97929</v>
      </c>
      <c r="F206" s="1">
        <v>223</v>
      </c>
      <c r="G206" s="1">
        <v>440</v>
      </c>
      <c r="H206" s="4">
        <v>0</v>
      </c>
      <c r="I206" s="4">
        <v>2</v>
      </c>
      <c r="J206" s="4">
        <v>34</v>
      </c>
      <c r="K206" s="17">
        <v>0.26</v>
      </c>
      <c r="L206" s="16">
        <v>0</v>
      </c>
      <c r="M206" t="s">
        <v>678</v>
      </c>
      <c r="N206" s="10">
        <v>17.0608</v>
      </c>
      <c r="O206" s="10">
        <v>-61.796399999999998</v>
      </c>
      <c r="P206" s="12" t="str">
        <f t="shared" si="7"/>
        <v>Norte 15º a 30º</v>
      </c>
      <c r="Q206" s="9">
        <v>43928</v>
      </c>
    </row>
    <row r="207" spans="1:17" x14ac:dyDescent="0.25">
      <c r="A207">
        <f t="shared" si="6"/>
        <v>202</v>
      </c>
      <c r="B207" t="s">
        <v>196</v>
      </c>
      <c r="C207" t="s">
        <v>196</v>
      </c>
      <c r="D207" t="s">
        <v>196</v>
      </c>
      <c r="E207" s="1">
        <v>85033</v>
      </c>
      <c r="F207" s="1">
        <v>149</v>
      </c>
      <c r="G207" s="1">
        <v>570</v>
      </c>
      <c r="H207" s="4">
        <v>0</v>
      </c>
      <c r="I207" s="4">
        <v>0</v>
      </c>
      <c r="J207" s="4">
        <v>0</v>
      </c>
      <c r="K207" s="17">
        <v>0.53</v>
      </c>
      <c r="L207" s="16">
        <v>0</v>
      </c>
      <c r="M207" t="s">
        <v>679</v>
      </c>
      <c r="N207" s="10">
        <v>54.2361</v>
      </c>
      <c r="O207" s="10">
        <v>-4.5480999999999998</v>
      </c>
      <c r="P207" s="12" t="str">
        <f t="shared" si="7"/>
        <v>Norte 45º a 60º</v>
      </c>
      <c r="Q207" s="9">
        <v>43924</v>
      </c>
    </row>
    <row r="208" spans="1:17" x14ac:dyDescent="0.25">
      <c r="A208">
        <f t="shared" si="6"/>
        <v>203</v>
      </c>
      <c r="B208" t="s">
        <v>197</v>
      </c>
      <c r="C208" t="s">
        <v>197</v>
      </c>
      <c r="D208" t="s">
        <v>197</v>
      </c>
      <c r="E208" s="1">
        <v>77265</v>
      </c>
      <c r="F208" s="1">
        <v>164</v>
      </c>
      <c r="G208" s="1">
        <v>470</v>
      </c>
      <c r="H208" s="4">
        <v>0</v>
      </c>
      <c r="I208" s="4">
        <v>0</v>
      </c>
      <c r="J208" s="4">
        <v>0</v>
      </c>
      <c r="K208" s="17">
        <v>0.88</v>
      </c>
      <c r="L208" s="16">
        <v>0</v>
      </c>
      <c r="M208" t="s">
        <v>679</v>
      </c>
      <c r="N208" s="10">
        <v>42.506300000000003</v>
      </c>
      <c r="O208" s="10">
        <v>1.5218</v>
      </c>
      <c r="P208" s="12" t="str">
        <f t="shared" si="7"/>
        <v>Norte 30º a 45º</v>
      </c>
      <c r="Q208" s="9">
        <v>43912</v>
      </c>
    </row>
    <row r="209" spans="1:17" x14ac:dyDescent="0.25">
      <c r="A209">
        <f t="shared" si="6"/>
        <v>204</v>
      </c>
      <c r="B209" t="s">
        <v>198</v>
      </c>
      <c r="C209" t="s">
        <v>198</v>
      </c>
      <c r="D209" t="s">
        <v>198</v>
      </c>
      <c r="E209" s="1">
        <v>71986</v>
      </c>
      <c r="F209" s="1">
        <v>96</v>
      </c>
      <c r="G209" s="1">
        <v>750</v>
      </c>
      <c r="H209" s="4">
        <v>0</v>
      </c>
      <c r="I209" s="4">
        <v>0</v>
      </c>
      <c r="J209" s="4">
        <v>0</v>
      </c>
      <c r="K209" s="17">
        <v>0.74</v>
      </c>
      <c r="L209" s="16">
        <v>0</v>
      </c>
      <c r="M209" t="s">
        <v>678</v>
      </c>
      <c r="N209" s="10">
        <v>15.414999999999999</v>
      </c>
      <c r="O209" s="10">
        <v>-61.371000000000002</v>
      </c>
      <c r="P209" s="12" t="str">
        <f t="shared" si="7"/>
        <v>Norte 15º a 30º</v>
      </c>
    </row>
    <row r="210" spans="1:17" x14ac:dyDescent="0.25">
      <c r="A210">
        <f t="shared" si="6"/>
        <v>205</v>
      </c>
      <c r="B210" t="s">
        <v>199</v>
      </c>
      <c r="C210" t="s">
        <v>199</v>
      </c>
      <c r="D210" t="s">
        <v>539</v>
      </c>
      <c r="E210" s="1">
        <v>65722</v>
      </c>
      <c r="F210" s="1">
        <v>274</v>
      </c>
      <c r="G210" s="1">
        <v>240</v>
      </c>
      <c r="H210" s="4">
        <v>0</v>
      </c>
      <c r="I210" s="4">
        <v>0</v>
      </c>
      <c r="J210" s="4">
        <v>0</v>
      </c>
      <c r="K210" s="17">
        <v>0.97</v>
      </c>
      <c r="L210" s="16">
        <v>0</v>
      </c>
      <c r="M210" t="s">
        <v>678</v>
      </c>
      <c r="N210" s="10">
        <v>19.313300000000002</v>
      </c>
      <c r="O210" s="10">
        <v>-81.254599999999996</v>
      </c>
      <c r="P210" s="12" t="str">
        <f t="shared" si="7"/>
        <v>Norte 15º a 30º</v>
      </c>
      <c r="Q210" s="9">
        <v>43911</v>
      </c>
    </row>
    <row r="211" spans="1:17" x14ac:dyDescent="0.25">
      <c r="A211">
        <f t="shared" si="6"/>
        <v>206</v>
      </c>
      <c r="B211" t="s">
        <v>200</v>
      </c>
      <c r="C211" t="s">
        <v>200</v>
      </c>
      <c r="D211" t="s">
        <v>528</v>
      </c>
      <c r="E211" s="1">
        <v>62278</v>
      </c>
      <c r="F211" s="1">
        <v>1246</v>
      </c>
      <c r="G211" s="1">
        <v>50</v>
      </c>
      <c r="H211" s="4">
        <v>0</v>
      </c>
      <c r="I211" s="4">
        <v>0</v>
      </c>
      <c r="J211" s="4">
        <v>0</v>
      </c>
      <c r="K211" s="17">
        <v>0.97</v>
      </c>
      <c r="L211" s="16">
        <v>0</v>
      </c>
      <c r="M211" t="s">
        <v>680</v>
      </c>
      <c r="N211" s="10">
        <v>32.3078</v>
      </c>
      <c r="O211" s="10">
        <v>-64.750500000000002</v>
      </c>
      <c r="P211" s="12" t="str">
        <f t="shared" si="7"/>
        <v>Norte 30º a 45º</v>
      </c>
      <c r="Q211" s="9">
        <v>43928</v>
      </c>
    </row>
    <row r="212" spans="1:17" x14ac:dyDescent="0.25">
      <c r="A212">
        <f t="shared" si="6"/>
        <v>207</v>
      </c>
      <c r="B212" t="s">
        <v>220</v>
      </c>
      <c r="C212" t="s">
        <v>220</v>
      </c>
      <c r="D212" t="s">
        <v>600</v>
      </c>
      <c r="E212" s="1">
        <v>59190</v>
      </c>
      <c r="F212" s="1">
        <v>329</v>
      </c>
      <c r="G212" s="1">
        <v>180</v>
      </c>
      <c r="H212" s="4">
        <v>0</v>
      </c>
      <c r="I212" s="4">
        <v>0</v>
      </c>
      <c r="J212" s="4">
        <v>0</v>
      </c>
      <c r="K212" s="17">
        <v>0.7</v>
      </c>
      <c r="L212" s="16">
        <v>0</v>
      </c>
      <c r="M212" t="s">
        <v>53</v>
      </c>
      <c r="N212" s="10">
        <v>7</v>
      </c>
      <c r="O212" s="10">
        <v>171</v>
      </c>
      <c r="P212" s="12" t="str">
        <f t="shared" si="7"/>
        <v>Norte 0º a 15º</v>
      </c>
    </row>
    <row r="213" spans="1:17" x14ac:dyDescent="0.25">
      <c r="A213">
        <f t="shared" si="6"/>
        <v>208</v>
      </c>
      <c r="B213" t="s">
        <v>201</v>
      </c>
      <c r="C213" t="s">
        <v>201</v>
      </c>
      <c r="D213" t="s">
        <v>615</v>
      </c>
      <c r="E213" s="1">
        <v>57559</v>
      </c>
      <c r="F213" s="1">
        <v>125</v>
      </c>
      <c r="G213" s="1">
        <v>460</v>
      </c>
      <c r="H213" s="4">
        <v>0</v>
      </c>
      <c r="I213" s="4">
        <v>0</v>
      </c>
      <c r="J213" s="4">
        <v>0</v>
      </c>
      <c r="K213" s="17">
        <v>0.88</v>
      </c>
      <c r="L213" s="16">
        <v>0</v>
      </c>
      <c r="M213" t="s">
        <v>53</v>
      </c>
      <c r="N213" s="10">
        <v>15.097899999999999</v>
      </c>
      <c r="O213" s="10">
        <v>145.6739</v>
      </c>
      <c r="P213" s="12" t="str">
        <f t="shared" si="7"/>
        <v>Norte 15º a 30º</v>
      </c>
    </row>
    <row r="214" spans="1:17" x14ac:dyDescent="0.25">
      <c r="A214">
        <f t="shared" si="6"/>
        <v>209</v>
      </c>
      <c r="B214" t="s">
        <v>222</v>
      </c>
      <c r="C214" t="s">
        <v>222</v>
      </c>
      <c r="D214" t="s">
        <v>568</v>
      </c>
      <c r="E214" s="1">
        <v>56770</v>
      </c>
      <c r="F214" s="1">
        <v>0</v>
      </c>
      <c r="G214" s="1">
        <v>410450</v>
      </c>
      <c r="H214" s="4">
        <v>0</v>
      </c>
      <c r="I214" s="4">
        <v>0</v>
      </c>
      <c r="J214" s="4">
        <v>0</v>
      </c>
      <c r="K214" s="17">
        <v>0.87</v>
      </c>
      <c r="L214" s="16">
        <v>0</v>
      </c>
      <c r="M214" t="s">
        <v>680</v>
      </c>
      <c r="N214" s="10">
        <v>71.706900000000005</v>
      </c>
      <c r="O214" s="10">
        <v>-42.604300000000002</v>
      </c>
      <c r="P214" s="12" t="str">
        <f t="shared" si="7"/>
        <v>Norte 60º +</v>
      </c>
    </row>
    <row r="215" spans="1:17" x14ac:dyDescent="0.25">
      <c r="A215">
        <f t="shared" si="6"/>
        <v>210</v>
      </c>
      <c r="B215" t="s">
        <v>202</v>
      </c>
      <c r="C215" t="s">
        <v>202</v>
      </c>
      <c r="D215" t="s">
        <v>521</v>
      </c>
      <c r="E215" s="1">
        <v>55191</v>
      </c>
      <c r="F215" s="1">
        <v>276</v>
      </c>
      <c r="G215" s="1">
        <v>200</v>
      </c>
      <c r="H215" s="4">
        <v>0</v>
      </c>
      <c r="I215" s="4">
        <v>0</v>
      </c>
      <c r="J215" s="4">
        <v>0</v>
      </c>
      <c r="K215" s="17">
        <v>0.88</v>
      </c>
      <c r="L215" s="16">
        <v>0</v>
      </c>
      <c r="M215" t="s">
        <v>53</v>
      </c>
      <c r="N215" s="10">
        <v>-14.271000000000001</v>
      </c>
      <c r="O215" s="10">
        <v>-170.13200000000001</v>
      </c>
      <c r="P215" s="12" t="str">
        <f t="shared" si="7"/>
        <v>Sul 0º a 15º</v>
      </c>
    </row>
    <row r="216" spans="1:17" x14ac:dyDescent="0.25">
      <c r="A216">
        <f t="shared" si="6"/>
        <v>211</v>
      </c>
      <c r="B216" t="s">
        <v>203</v>
      </c>
      <c r="C216" t="s">
        <v>484</v>
      </c>
      <c r="D216" t="s">
        <v>631</v>
      </c>
      <c r="E216" s="1">
        <v>53199</v>
      </c>
      <c r="F216" s="1">
        <v>205</v>
      </c>
      <c r="G216" s="1">
        <v>260</v>
      </c>
      <c r="H216" s="4">
        <v>0</v>
      </c>
      <c r="I216" s="4">
        <v>0</v>
      </c>
      <c r="J216" s="4">
        <v>0</v>
      </c>
      <c r="K216" s="17">
        <v>0.33</v>
      </c>
      <c r="L216" s="16">
        <v>0</v>
      </c>
      <c r="M216" t="s">
        <v>678</v>
      </c>
      <c r="N216" s="10">
        <v>17.357821999999999</v>
      </c>
      <c r="O216" s="10">
        <v>-62.782997999999999</v>
      </c>
      <c r="P216" s="12" t="str">
        <f t="shared" si="7"/>
        <v>Norte 15º a 30º</v>
      </c>
    </row>
    <row r="217" spans="1:17" x14ac:dyDescent="0.25">
      <c r="A217">
        <f t="shared" si="6"/>
        <v>212</v>
      </c>
      <c r="B217" t="s">
        <v>244</v>
      </c>
      <c r="C217" t="s">
        <v>486</v>
      </c>
      <c r="D217" t="s">
        <v>558</v>
      </c>
      <c r="E217" s="1">
        <v>48863</v>
      </c>
      <c r="F217" s="1">
        <v>35</v>
      </c>
      <c r="G217" s="1">
        <v>1396</v>
      </c>
      <c r="H217" s="4">
        <v>0</v>
      </c>
      <c r="I217" s="4">
        <v>0</v>
      </c>
      <c r="J217" s="4">
        <v>0</v>
      </c>
      <c r="K217" s="17">
        <v>0.43</v>
      </c>
      <c r="L217" s="16">
        <v>0</v>
      </c>
      <c r="M217" t="s">
        <v>679</v>
      </c>
      <c r="N217" s="10">
        <v>62</v>
      </c>
      <c r="O217" s="10">
        <v>-7</v>
      </c>
      <c r="P217" s="12" t="str">
        <f t="shared" si="7"/>
        <v>Norte 60º +</v>
      </c>
    </row>
    <row r="218" spans="1:17" x14ac:dyDescent="0.25">
      <c r="A218">
        <f t="shared" si="6"/>
        <v>213</v>
      </c>
      <c r="B218" t="s">
        <v>204</v>
      </c>
      <c r="C218" t="s">
        <v>204</v>
      </c>
      <c r="D218" t="s">
        <v>204</v>
      </c>
      <c r="E218" s="1">
        <v>42876</v>
      </c>
      <c r="F218" s="1">
        <v>1261</v>
      </c>
      <c r="G218" s="1">
        <v>34</v>
      </c>
      <c r="H218" s="4">
        <v>0</v>
      </c>
      <c r="I218" s="4">
        <v>0</v>
      </c>
      <c r="J218" s="4">
        <v>0</v>
      </c>
      <c r="K218" s="17">
        <v>0.96</v>
      </c>
      <c r="L218" s="16">
        <v>0</v>
      </c>
      <c r="M218" t="s">
        <v>678</v>
      </c>
      <c r="N218" s="10">
        <v>18.0425</v>
      </c>
      <c r="O218" s="10">
        <v>-63.0548</v>
      </c>
      <c r="P218" s="12" t="str">
        <f t="shared" si="7"/>
        <v>Norte 15º a 30º</v>
      </c>
      <c r="Q218" s="9">
        <v>43923</v>
      </c>
    </row>
    <row r="219" spans="1:17" x14ac:dyDescent="0.25">
      <c r="A219">
        <f t="shared" si="6"/>
        <v>214</v>
      </c>
      <c r="B219" t="s">
        <v>205</v>
      </c>
      <c r="C219" t="s">
        <v>205</v>
      </c>
      <c r="D219" t="s">
        <v>205</v>
      </c>
      <c r="E219" s="1">
        <v>39242</v>
      </c>
      <c r="F219" s="1">
        <v>26337</v>
      </c>
      <c r="G219" s="1">
        <v>1</v>
      </c>
      <c r="H219" s="4">
        <v>0</v>
      </c>
      <c r="I219" s="4">
        <v>0</v>
      </c>
      <c r="J219" s="4">
        <v>0</v>
      </c>
      <c r="K219" s="17">
        <v>0</v>
      </c>
      <c r="L219" s="16">
        <v>0</v>
      </c>
      <c r="M219" t="s">
        <v>679</v>
      </c>
      <c r="N219" s="10">
        <v>43.7333</v>
      </c>
      <c r="O219" s="10">
        <v>7.4166999999999996</v>
      </c>
      <c r="P219" s="12" t="str">
        <f t="shared" si="7"/>
        <v>Norte 30º a 45º</v>
      </c>
      <c r="Q219" s="9">
        <v>43919</v>
      </c>
    </row>
    <row r="220" spans="1:17" x14ac:dyDescent="0.25">
      <c r="A220">
        <f t="shared" si="6"/>
        <v>215</v>
      </c>
      <c r="B220" t="s">
        <v>239</v>
      </c>
      <c r="C220" t="s">
        <v>490</v>
      </c>
      <c r="D220" t="s">
        <v>657</v>
      </c>
      <c r="E220" s="1">
        <v>38717</v>
      </c>
      <c r="F220" s="1">
        <v>41</v>
      </c>
      <c r="G220" s="1">
        <v>950</v>
      </c>
      <c r="H220" s="4">
        <v>0</v>
      </c>
      <c r="I220" s="4">
        <v>0</v>
      </c>
      <c r="J220" s="4">
        <v>0</v>
      </c>
      <c r="K220" s="17">
        <v>0.89</v>
      </c>
      <c r="L220" s="16">
        <v>0</v>
      </c>
      <c r="M220" t="s">
        <v>678</v>
      </c>
      <c r="N220" s="10">
        <v>21.3</v>
      </c>
      <c r="O220" s="10">
        <v>-72</v>
      </c>
      <c r="P220" s="12" t="str">
        <f t="shared" si="7"/>
        <v>Norte 15º a 30º</v>
      </c>
      <c r="Q220" s="9">
        <v>43927</v>
      </c>
    </row>
    <row r="221" spans="1:17" x14ac:dyDescent="0.25">
      <c r="A221">
        <f t="shared" si="6"/>
        <v>216</v>
      </c>
      <c r="B221" t="s">
        <v>206</v>
      </c>
      <c r="C221" t="s">
        <v>206</v>
      </c>
      <c r="D221" t="s">
        <v>674</v>
      </c>
      <c r="E221" s="1">
        <v>38666</v>
      </c>
      <c r="F221" s="1">
        <v>730</v>
      </c>
      <c r="G221" s="1">
        <v>53</v>
      </c>
      <c r="H221" s="4">
        <v>0</v>
      </c>
      <c r="I221" s="4">
        <v>0</v>
      </c>
      <c r="J221" s="4">
        <v>0</v>
      </c>
      <c r="K221" s="17">
        <v>0</v>
      </c>
      <c r="L221" s="16">
        <v>0</v>
      </c>
      <c r="M221" t="s">
        <v>678</v>
      </c>
      <c r="N221" s="10">
        <v>18</v>
      </c>
      <c r="O221" s="10">
        <v>-63</v>
      </c>
      <c r="P221" s="12" t="str">
        <f t="shared" si="7"/>
        <v>Norte 15º a 30º</v>
      </c>
      <c r="Q221" s="9">
        <v>43923</v>
      </c>
    </row>
    <row r="222" spans="1:17" x14ac:dyDescent="0.25">
      <c r="A222">
        <f t="shared" si="6"/>
        <v>217</v>
      </c>
      <c r="B222" t="s">
        <v>207</v>
      </c>
      <c r="C222" t="s">
        <v>207</v>
      </c>
      <c r="D222" t="s">
        <v>207</v>
      </c>
      <c r="E222" s="1">
        <v>38128</v>
      </c>
      <c r="F222" s="1">
        <v>238</v>
      </c>
      <c r="G222" s="1">
        <v>160</v>
      </c>
      <c r="H222" s="4">
        <v>0</v>
      </c>
      <c r="I222" s="4">
        <v>0</v>
      </c>
      <c r="J222" s="4">
        <v>0</v>
      </c>
      <c r="K222" s="17">
        <v>0.15</v>
      </c>
      <c r="L222" s="16">
        <v>0</v>
      </c>
      <c r="M222" t="s">
        <v>679</v>
      </c>
      <c r="N222" s="10">
        <v>47.14</v>
      </c>
      <c r="O222" s="10">
        <v>9.5500000000000007</v>
      </c>
      <c r="P222" s="12" t="str">
        <f t="shared" si="7"/>
        <v>Norte 45º a 60º</v>
      </c>
      <c r="Q222" s="9">
        <v>43925</v>
      </c>
    </row>
    <row r="223" spans="1:17" x14ac:dyDescent="0.25">
      <c r="A223">
        <f t="shared" si="6"/>
        <v>218</v>
      </c>
      <c r="B223" t="s">
        <v>208</v>
      </c>
      <c r="C223" t="s">
        <v>208</v>
      </c>
      <c r="D223" t="s">
        <v>208</v>
      </c>
      <c r="E223" s="1">
        <v>33931</v>
      </c>
      <c r="F223" s="1">
        <v>566</v>
      </c>
      <c r="G223" s="1">
        <v>60</v>
      </c>
      <c r="H223" s="4">
        <v>0</v>
      </c>
      <c r="I223" s="4">
        <v>0</v>
      </c>
      <c r="J223" s="4">
        <v>0</v>
      </c>
      <c r="K223" s="17">
        <v>0.97</v>
      </c>
      <c r="L223" s="16">
        <v>0</v>
      </c>
      <c r="M223" t="s">
        <v>679</v>
      </c>
      <c r="N223" s="10">
        <v>43.942399999999999</v>
      </c>
      <c r="O223" s="10">
        <v>12.457800000000001</v>
      </c>
      <c r="P223" s="12" t="str">
        <f t="shared" si="7"/>
        <v>Norte 30º a 45º</v>
      </c>
      <c r="Q223" s="9">
        <v>43892</v>
      </c>
    </row>
    <row r="224" spans="1:17" x14ac:dyDescent="0.25">
      <c r="A224">
        <f t="shared" si="6"/>
        <v>219</v>
      </c>
      <c r="B224" t="s">
        <v>209</v>
      </c>
      <c r="C224" t="s">
        <v>209</v>
      </c>
      <c r="D224" t="s">
        <v>209</v>
      </c>
      <c r="E224" s="1">
        <v>33691</v>
      </c>
      <c r="F224" s="1">
        <v>3369</v>
      </c>
      <c r="G224" s="1">
        <v>10</v>
      </c>
      <c r="H224" s="4">
        <v>0</v>
      </c>
      <c r="I224" s="4">
        <v>0</v>
      </c>
      <c r="J224" s="4">
        <v>0</v>
      </c>
      <c r="K224" s="17">
        <v>0</v>
      </c>
      <c r="L224" s="16">
        <v>0</v>
      </c>
      <c r="M224" t="s">
        <v>679</v>
      </c>
      <c r="N224" s="10">
        <v>36.140799999999999</v>
      </c>
      <c r="O224" s="10">
        <v>-5.3536000000000001</v>
      </c>
      <c r="P224" s="12" t="str">
        <f t="shared" si="7"/>
        <v>Norte 30º a 45º</v>
      </c>
    </row>
    <row r="225" spans="1:17" x14ac:dyDescent="0.25">
      <c r="A225">
        <f t="shared" si="6"/>
        <v>220</v>
      </c>
      <c r="B225" t="s">
        <v>210</v>
      </c>
      <c r="C225" t="s">
        <v>210</v>
      </c>
      <c r="D225" t="s">
        <v>533</v>
      </c>
      <c r="E225" s="1">
        <v>30231</v>
      </c>
      <c r="F225" s="1">
        <v>202</v>
      </c>
      <c r="G225" s="1">
        <v>150</v>
      </c>
      <c r="H225" s="4">
        <v>0</v>
      </c>
      <c r="I225" s="4">
        <v>0</v>
      </c>
      <c r="J225" s="4">
        <v>0</v>
      </c>
      <c r="K225" s="17">
        <v>0.52</v>
      </c>
      <c r="L225" s="16">
        <v>0</v>
      </c>
      <c r="M225" t="s">
        <v>678</v>
      </c>
      <c r="N225" s="10">
        <v>18.4207</v>
      </c>
      <c r="O225" s="10">
        <v>-64.64</v>
      </c>
      <c r="P225" s="12" t="str">
        <f t="shared" si="7"/>
        <v>Norte 15º a 30º</v>
      </c>
      <c r="Q225" s="9">
        <v>43941</v>
      </c>
    </row>
    <row r="226" spans="1:17" x14ac:dyDescent="0.25">
      <c r="A226">
        <f t="shared" si="6"/>
        <v>221</v>
      </c>
      <c r="B226" t="s">
        <v>211</v>
      </c>
      <c r="C226" t="s">
        <v>211</v>
      </c>
      <c r="D226" t="s">
        <v>672</v>
      </c>
      <c r="E226" s="1">
        <v>26223</v>
      </c>
      <c r="F226" s="1">
        <v>80</v>
      </c>
      <c r="G226" s="1">
        <v>328</v>
      </c>
      <c r="H226" s="4">
        <v>0</v>
      </c>
      <c r="I226" s="4">
        <v>0</v>
      </c>
      <c r="J226" s="4">
        <v>0</v>
      </c>
      <c r="K226" s="17">
        <v>0.75</v>
      </c>
      <c r="L226" s="16">
        <v>0</v>
      </c>
      <c r="M226" t="s">
        <v>678</v>
      </c>
      <c r="N226" s="10">
        <v>12</v>
      </c>
      <c r="O226" s="10">
        <v>-68</v>
      </c>
      <c r="P226" s="12" t="str">
        <f t="shared" si="7"/>
        <v>Norte 0º a 15º</v>
      </c>
    </row>
    <row r="227" spans="1:17" x14ac:dyDescent="0.25">
      <c r="A227">
        <f t="shared" si="6"/>
        <v>222</v>
      </c>
      <c r="B227" t="s">
        <v>212</v>
      </c>
      <c r="C227" t="s">
        <v>212</v>
      </c>
      <c r="D227" t="s">
        <v>212</v>
      </c>
      <c r="E227" s="1">
        <v>18094</v>
      </c>
      <c r="F227" s="1">
        <v>39</v>
      </c>
      <c r="G227" s="1">
        <v>460</v>
      </c>
      <c r="H227" s="4">
        <v>0</v>
      </c>
      <c r="I227" s="4">
        <v>0</v>
      </c>
      <c r="J227" s="4">
        <v>0</v>
      </c>
      <c r="K227" s="17">
        <v>0</v>
      </c>
      <c r="L227" s="16">
        <v>0</v>
      </c>
      <c r="M227" t="s">
        <v>53</v>
      </c>
      <c r="N227" s="10">
        <v>7.3</v>
      </c>
      <c r="O227" s="10">
        <v>135</v>
      </c>
      <c r="P227" s="12" t="str">
        <f t="shared" si="7"/>
        <v>Norte 0º a 15º</v>
      </c>
    </row>
    <row r="228" spans="1:17" x14ac:dyDescent="0.25">
      <c r="A228">
        <f t="shared" si="6"/>
        <v>223</v>
      </c>
      <c r="B228" t="s">
        <v>213</v>
      </c>
      <c r="C228" t="s">
        <v>213</v>
      </c>
      <c r="D228" t="s">
        <v>545</v>
      </c>
      <c r="E228" s="1">
        <v>17564</v>
      </c>
      <c r="F228" s="1">
        <v>73</v>
      </c>
      <c r="G228" s="1">
        <v>240</v>
      </c>
      <c r="H228" s="4">
        <v>0</v>
      </c>
      <c r="I228" s="4">
        <v>0</v>
      </c>
      <c r="J228" s="4">
        <v>0</v>
      </c>
      <c r="K228" s="17">
        <v>0.75</v>
      </c>
      <c r="L228" s="16">
        <v>0</v>
      </c>
      <c r="M228" t="s">
        <v>53</v>
      </c>
      <c r="N228" s="10">
        <v>-21</v>
      </c>
      <c r="O228" s="10">
        <v>-160</v>
      </c>
      <c r="P228" s="12" t="str">
        <f t="shared" si="7"/>
        <v>Sul 15º a 30º</v>
      </c>
    </row>
    <row r="229" spans="1:17" x14ac:dyDescent="0.25">
      <c r="A229">
        <f t="shared" si="6"/>
        <v>224</v>
      </c>
      <c r="B229" t="s">
        <v>214</v>
      </c>
      <c r="C229" t="s">
        <v>214</v>
      </c>
      <c r="D229" t="s">
        <v>214</v>
      </c>
      <c r="E229" s="1">
        <v>15003</v>
      </c>
      <c r="F229" s="1">
        <v>167</v>
      </c>
      <c r="G229" s="1">
        <v>90</v>
      </c>
      <c r="H229" s="4">
        <v>0</v>
      </c>
      <c r="I229" s="4">
        <v>0</v>
      </c>
      <c r="J229" s="4">
        <v>0</v>
      </c>
      <c r="K229" s="17">
        <v>0</v>
      </c>
      <c r="L229" s="16">
        <v>0</v>
      </c>
      <c r="M229" t="s">
        <v>678</v>
      </c>
      <c r="N229" s="10">
        <v>18.220600000000001</v>
      </c>
      <c r="O229" s="10">
        <v>-63.068600000000004</v>
      </c>
      <c r="P229" s="12" t="str">
        <f t="shared" si="7"/>
        <v>Norte 15º a 30º</v>
      </c>
    </row>
    <row r="230" spans="1:17" x14ac:dyDescent="0.25">
      <c r="A230">
        <f t="shared" si="6"/>
        <v>225</v>
      </c>
      <c r="B230" t="s">
        <v>215</v>
      </c>
      <c r="C230" t="s">
        <v>215</v>
      </c>
      <c r="D230" t="s">
        <v>215</v>
      </c>
      <c r="E230" s="1">
        <v>11792</v>
      </c>
      <c r="F230" s="1">
        <v>393</v>
      </c>
      <c r="G230" s="1">
        <v>30</v>
      </c>
      <c r="H230" s="4">
        <v>0</v>
      </c>
      <c r="I230" s="4">
        <v>0</v>
      </c>
      <c r="J230" s="4">
        <v>0</v>
      </c>
      <c r="K230" s="17">
        <v>0.62</v>
      </c>
      <c r="L230" s="16">
        <v>0</v>
      </c>
      <c r="M230" t="s">
        <v>53</v>
      </c>
      <c r="N230" s="10">
        <v>-8</v>
      </c>
      <c r="O230" s="10">
        <v>179</v>
      </c>
      <c r="P230" s="12" t="str">
        <f t="shared" si="7"/>
        <v>Sul 0º a 15º</v>
      </c>
    </row>
    <row r="231" spans="1:17" x14ac:dyDescent="0.25">
      <c r="A231">
        <f t="shared" si="6"/>
        <v>226</v>
      </c>
      <c r="B231" t="s">
        <v>216</v>
      </c>
      <c r="C231" t="s">
        <v>216</v>
      </c>
      <c r="D231" t="s">
        <v>667</v>
      </c>
      <c r="E231" s="1">
        <v>11239</v>
      </c>
      <c r="F231" s="1">
        <v>80</v>
      </c>
      <c r="G231" s="1">
        <v>140</v>
      </c>
      <c r="H231" s="4">
        <v>0</v>
      </c>
      <c r="I231" s="4">
        <v>0</v>
      </c>
      <c r="J231" s="4">
        <v>0</v>
      </c>
      <c r="K231" s="17">
        <v>0</v>
      </c>
      <c r="L231" s="16">
        <v>0</v>
      </c>
      <c r="M231" t="s">
        <v>53</v>
      </c>
      <c r="N231" s="10">
        <v>-13</v>
      </c>
      <c r="O231" s="10">
        <v>-176</v>
      </c>
      <c r="P231" s="12" t="str">
        <f t="shared" si="7"/>
        <v>Sul 0º a 15º</v>
      </c>
    </row>
    <row r="232" spans="1:17" x14ac:dyDescent="0.25">
      <c r="A232">
        <f t="shared" si="6"/>
        <v>227</v>
      </c>
      <c r="B232" t="s">
        <v>218</v>
      </c>
      <c r="C232" t="s">
        <v>218</v>
      </c>
      <c r="D232" t="s">
        <v>218</v>
      </c>
      <c r="E232" s="1">
        <v>10824</v>
      </c>
      <c r="F232" s="1">
        <v>541</v>
      </c>
      <c r="G232" s="1">
        <v>20</v>
      </c>
      <c r="H232" s="4">
        <v>0</v>
      </c>
      <c r="I232" s="4">
        <v>0</v>
      </c>
      <c r="J232" s="4">
        <v>0</v>
      </c>
      <c r="K232" s="17">
        <v>0</v>
      </c>
      <c r="L232" s="16">
        <v>0</v>
      </c>
      <c r="M232" t="s">
        <v>53</v>
      </c>
      <c r="N232" s="10">
        <v>-0.5</v>
      </c>
      <c r="O232" s="10">
        <v>167</v>
      </c>
      <c r="P232" s="12" t="str">
        <f t="shared" si="7"/>
        <v>Sul 0º a 15º</v>
      </c>
    </row>
    <row r="233" spans="1:17" x14ac:dyDescent="0.25">
      <c r="A233">
        <f t="shared" si="6"/>
        <v>228</v>
      </c>
      <c r="B233" t="s">
        <v>504</v>
      </c>
      <c r="C233" t="s">
        <v>504</v>
      </c>
      <c r="D233" t="s">
        <v>682</v>
      </c>
      <c r="E233" s="1">
        <v>9877</v>
      </c>
      <c r="F233" s="1">
        <v>470</v>
      </c>
      <c r="G233" s="1">
        <v>21</v>
      </c>
      <c r="H233" s="4">
        <v>0</v>
      </c>
      <c r="I233" s="4">
        <v>0</v>
      </c>
      <c r="J233" s="4">
        <v>0</v>
      </c>
      <c r="K233" s="17">
        <v>0</v>
      </c>
      <c r="L233" s="16">
        <v>0</v>
      </c>
      <c r="M233" t="s">
        <v>678</v>
      </c>
      <c r="N233" s="10">
        <v>17</v>
      </c>
      <c r="O233" s="10">
        <v>-62</v>
      </c>
      <c r="P233" s="12" t="str">
        <f t="shared" si="7"/>
        <v>Norte 15º a 30º</v>
      </c>
    </row>
    <row r="234" spans="1:17" x14ac:dyDescent="0.25">
      <c r="A234">
        <f t="shared" si="6"/>
        <v>229</v>
      </c>
      <c r="B234" t="s">
        <v>219</v>
      </c>
      <c r="C234" t="s">
        <v>219</v>
      </c>
      <c r="D234" t="s">
        <v>630</v>
      </c>
      <c r="E234" s="1">
        <v>6077</v>
      </c>
      <c r="F234" s="1">
        <v>16</v>
      </c>
      <c r="G234" s="1">
        <v>390</v>
      </c>
      <c r="H234" s="4">
        <v>0</v>
      </c>
      <c r="I234" s="4">
        <v>0</v>
      </c>
      <c r="J234" s="4">
        <v>0</v>
      </c>
      <c r="K234" s="17">
        <v>0.27</v>
      </c>
      <c r="L234" s="16">
        <v>0</v>
      </c>
      <c r="M234" t="s">
        <v>676</v>
      </c>
      <c r="N234" s="10">
        <v>-15.5</v>
      </c>
      <c r="O234" s="10">
        <v>-6</v>
      </c>
      <c r="P234" s="12" t="str">
        <f t="shared" si="7"/>
        <v>Sul 15º a 30º</v>
      </c>
    </row>
    <row r="235" spans="1:17" x14ac:dyDescent="0.25">
      <c r="A235">
        <f t="shared" si="6"/>
        <v>230</v>
      </c>
      <c r="B235" t="s">
        <v>221</v>
      </c>
      <c r="C235" t="s">
        <v>221</v>
      </c>
      <c r="D235" t="s">
        <v>633</v>
      </c>
      <c r="E235" s="1">
        <v>5794</v>
      </c>
      <c r="F235" s="1">
        <v>25</v>
      </c>
      <c r="G235" s="1">
        <v>230</v>
      </c>
      <c r="H235" s="4">
        <v>0</v>
      </c>
      <c r="I235" s="4">
        <v>0</v>
      </c>
      <c r="J235" s="4">
        <v>0</v>
      </c>
      <c r="K235" s="17">
        <v>1</v>
      </c>
      <c r="L235" s="16">
        <v>0</v>
      </c>
      <c r="M235" t="s">
        <v>680</v>
      </c>
      <c r="N235" s="10">
        <v>46.5</v>
      </c>
      <c r="O235" s="10">
        <v>-56</v>
      </c>
      <c r="P235" s="12" t="str">
        <f t="shared" si="7"/>
        <v>Norte 45º a 60º</v>
      </c>
    </row>
    <row r="236" spans="1:17" x14ac:dyDescent="0.25">
      <c r="A236">
        <f t="shared" si="6"/>
        <v>231</v>
      </c>
      <c r="B236" t="s">
        <v>223</v>
      </c>
      <c r="C236" t="s">
        <v>223</v>
      </c>
      <c r="D236" t="s">
        <v>223</v>
      </c>
      <c r="E236" s="1">
        <v>4992</v>
      </c>
      <c r="F236" s="1">
        <v>50</v>
      </c>
      <c r="G236" s="1">
        <v>100</v>
      </c>
      <c r="H236" s="4">
        <v>0</v>
      </c>
      <c r="I236" s="4">
        <v>0</v>
      </c>
      <c r="J236" s="4">
        <v>0</v>
      </c>
      <c r="K236" s="17">
        <v>0.1</v>
      </c>
      <c r="L236" s="16">
        <v>0</v>
      </c>
      <c r="M236" t="s">
        <v>678</v>
      </c>
      <c r="N236" s="10">
        <v>16.742498000000001</v>
      </c>
      <c r="O236" s="10">
        <v>-62.187365999999997</v>
      </c>
      <c r="P236" s="12" t="str">
        <f t="shared" si="7"/>
        <v>Norte 15º a 30º</v>
      </c>
      <c r="Q236" s="9">
        <v>43947</v>
      </c>
    </row>
    <row r="237" spans="1:17" x14ac:dyDescent="0.25">
      <c r="A237">
        <f t="shared" si="6"/>
        <v>232</v>
      </c>
      <c r="B237" t="s">
        <v>245</v>
      </c>
      <c r="C237" t="s">
        <v>509</v>
      </c>
      <c r="D237" t="s">
        <v>557</v>
      </c>
      <c r="E237" s="1">
        <v>3480</v>
      </c>
      <c r="F237" s="1">
        <v>0</v>
      </c>
      <c r="G237" s="1">
        <v>12170</v>
      </c>
      <c r="H237" s="4">
        <v>0</v>
      </c>
      <c r="I237" s="4">
        <v>0</v>
      </c>
      <c r="J237" s="4">
        <v>0</v>
      </c>
      <c r="K237" s="17">
        <v>0.66</v>
      </c>
      <c r="L237" s="16">
        <v>0</v>
      </c>
      <c r="M237" t="s">
        <v>681</v>
      </c>
      <c r="N237" s="10">
        <v>-52</v>
      </c>
      <c r="O237" s="10">
        <v>-59</v>
      </c>
      <c r="P237" s="12" t="str">
        <f t="shared" si="7"/>
        <v>Sul 45º +</v>
      </c>
    </row>
    <row r="238" spans="1:17" x14ac:dyDescent="0.25">
      <c r="A238">
        <f t="shared" si="6"/>
        <v>233</v>
      </c>
      <c r="B238" t="s">
        <v>224</v>
      </c>
      <c r="C238" t="s">
        <v>224</v>
      </c>
      <c r="D238" t="s">
        <v>224</v>
      </c>
      <c r="E238" s="1">
        <v>1626</v>
      </c>
      <c r="F238" s="1">
        <v>6</v>
      </c>
      <c r="G238" s="1">
        <v>260</v>
      </c>
      <c r="H238" s="4">
        <v>0</v>
      </c>
      <c r="I238" s="4">
        <v>0</v>
      </c>
      <c r="J238" s="4">
        <v>0</v>
      </c>
      <c r="K238" s="17">
        <v>0.46</v>
      </c>
      <c r="L238" s="16">
        <v>0</v>
      </c>
      <c r="M238" t="s">
        <v>53</v>
      </c>
      <c r="N238" s="10">
        <v>-19</v>
      </c>
      <c r="O238" s="10">
        <v>-170</v>
      </c>
      <c r="P238" s="12" t="str">
        <f t="shared" si="7"/>
        <v>Sul 15º a 30º</v>
      </c>
    </row>
    <row r="239" spans="1:17" x14ac:dyDescent="0.25">
      <c r="A239">
        <f t="shared" si="6"/>
        <v>234</v>
      </c>
      <c r="B239" t="s">
        <v>225</v>
      </c>
      <c r="C239" t="s">
        <v>225</v>
      </c>
      <c r="D239" t="s">
        <v>225</v>
      </c>
      <c r="E239" s="1">
        <v>1357</v>
      </c>
      <c r="F239" s="1">
        <v>136</v>
      </c>
      <c r="G239" s="1">
        <v>10</v>
      </c>
      <c r="H239" s="4">
        <v>0</v>
      </c>
      <c r="I239" s="4">
        <v>0</v>
      </c>
      <c r="J239" s="4">
        <v>0</v>
      </c>
      <c r="K239" s="17">
        <v>0</v>
      </c>
      <c r="L239" s="16">
        <v>0</v>
      </c>
      <c r="M239" t="s">
        <v>53</v>
      </c>
      <c r="N239" s="10">
        <v>-9</v>
      </c>
      <c r="O239" s="10">
        <v>-172</v>
      </c>
      <c r="P239" s="12" t="str">
        <f t="shared" si="7"/>
        <v>Sul 0º a 15º</v>
      </c>
    </row>
    <row r="240" spans="1:17" x14ac:dyDescent="0.25">
      <c r="A240">
        <f t="shared" si="6"/>
        <v>235</v>
      </c>
      <c r="B240" t="s">
        <v>226</v>
      </c>
      <c r="C240" t="s">
        <v>226</v>
      </c>
      <c r="D240" t="s">
        <v>573</v>
      </c>
      <c r="E240" s="1">
        <v>801</v>
      </c>
      <c r="F240" s="1">
        <v>2003</v>
      </c>
      <c r="G240" s="1">
        <v>0</v>
      </c>
      <c r="H240" s="4">
        <v>0</v>
      </c>
      <c r="I240" s="4">
        <v>0</v>
      </c>
      <c r="J240" s="4">
        <v>0</v>
      </c>
      <c r="K240" s="17">
        <v>0</v>
      </c>
      <c r="L240" s="16">
        <v>0</v>
      </c>
      <c r="M240" t="s">
        <v>679</v>
      </c>
      <c r="N240" s="10">
        <v>41.902900000000002</v>
      </c>
      <c r="O240" s="10">
        <v>12.4534</v>
      </c>
      <c r="P240" s="12" t="str">
        <f t="shared" si="7"/>
        <v>Norte 30º a 45º</v>
      </c>
    </row>
  </sheetData>
  <pageMargins left="0.511811024" right="0.511811024" top="0.78740157499999996" bottom="0.78740157499999996" header="0.31496062000000002" footer="0.31496062000000002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38E9-1778-41E9-9086-A69D2384E0F0}">
  <dimension ref="B1:O23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RowHeight="15" x14ac:dyDescent="0.25"/>
  <cols>
    <col min="1" max="1" width="4.28515625" customWidth="1"/>
    <col min="2" max="2" width="4.28515625" bestFit="1" customWidth="1"/>
    <col min="3" max="3" width="25.85546875" bestFit="1" customWidth="1"/>
    <col min="4" max="4" width="19.5703125" bestFit="1" customWidth="1"/>
    <col min="5" max="5" width="16.42578125" bestFit="1" customWidth="1"/>
    <col min="6" max="6" width="14" bestFit="1" customWidth="1"/>
    <col min="7" max="8" width="18" bestFit="1" customWidth="1"/>
    <col min="9" max="9" width="16.5703125" bestFit="1" customWidth="1"/>
    <col min="10" max="11" width="12.28515625" bestFit="1" customWidth="1"/>
    <col min="12" max="12" width="15" bestFit="1" customWidth="1"/>
    <col min="13" max="13" width="14.7109375" customWidth="1"/>
    <col min="14" max="14" width="23.7109375" bestFit="1" customWidth="1"/>
    <col min="15" max="15" width="22" bestFit="1" customWidth="1"/>
  </cols>
  <sheetData>
    <row r="1" spans="2:15" ht="23.25" customHeight="1" x14ac:dyDescent="0.25">
      <c r="C1" s="14" t="s">
        <v>513</v>
      </c>
    </row>
    <row r="2" spans="2:15" x14ac:dyDescent="0.25">
      <c r="B2" t="s">
        <v>252</v>
      </c>
      <c r="C2" t="s">
        <v>0</v>
      </c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261</v>
      </c>
      <c r="M2" t="s">
        <v>262</v>
      </c>
      <c r="N2" t="s">
        <v>514</v>
      </c>
      <c r="O2" t="s">
        <v>515</v>
      </c>
    </row>
    <row r="3" spans="2:15" x14ac:dyDescent="0.25">
      <c r="B3" s="13" t="s">
        <v>300</v>
      </c>
      <c r="C3" s="13" t="s">
        <v>36</v>
      </c>
      <c r="D3">
        <v>38928346</v>
      </c>
      <c r="E3">
        <v>2.3300000000000001E-2</v>
      </c>
      <c r="F3">
        <v>886592</v>
      </c>
      <c r="G3">
        <v>60</v>
      </c>
      <c r="H3">
        <v>652860</v>
      </c>
      <c r="I3">
        <v>-62920</v>
      </c>
      <c r="J3">
        <v>5</v>
      </c>
      <c r="K3">
        <v>18</v>
      </c>
      <c r="L3">
        <v>0.25</v>
      </c>
      <c r="M3">
        <v>5.0000000000000001E-3</v>
      </c>
      <c r="N3" s="15" t="str">
        <f>_xlfn.XLOOKUP(O3,Tabela1[Country (or dependency)],Tabela1[Country (or dependency)],"CORRIGIR")</f>
        <v>Afghanistan</v>
      </c>
      <c r="O3" s="15" t="s">
        <v>36</v>
      </c>
    </row>
    <row r="4" spans="2:15" x14ac:dyDescent="0.25">
      <c r="B4" s="13" t="s">
        <v>406</v>
      </c>
      <c r="C4" s="13" t="s">
        <v>137</v>
      </c>
      <c r="D4">
        <v>2877797</v>
      </c>
      <c r="E4">
        <v>-1.1000000000000001E-3</v>
      </c>
      <c r="F4">
        <v>-3120</v>
      </c>
      <c r="G4">
        <v>105</v>
      </c>
      <c r="H4">
        <v>27400</v>
      </c>
      <c r="I4">
        <v>-14000</v>
      </c>
      <c r="J4">
        <v>2</v>
      </c>
      <c r="K4">
        <v>36</v>
      </c>
      <c r="L4">
        <v>0.63</v>
      </c>
      <c r="M4">
        <v>4.0000000000000002E-4</v>
      </c>
      <c r="N4" s="15" t="str">
        <f>_xlfn.XLOOKUP(O4,Tabela1[Country (or dependency)],Tabela1[Country (or dependency)],"CORRIGIR")</f>
        <v>Albania</v>
      </c>
      <c r="O4" s="15" t="s">
        <v>137</v>
      </c>
    </row>
    <row r="5" spans="2:15" x14ac:dyDescent="0.25">
      <c r="B5" s="13" t="s">
        <v>296</v>
      </c>
      <c r="C5" s="13" t="s">
        <v>32</v>
      </c>
      <c r="D5">
        <v>43851044</v>
      </c>
      <c r="E5">
        <v>1.8499999999999999E-2</v>
      </c>
      <c r="F5">
        <v>797990</v>
      </c>
      <c r="G5">
        <v>18</v>
      </c>
      <c r="H5">
        <v>2381740</v>
      </c>
      <c r="I5">
        <v>-10000</v>
      </c>
      <c r="J5">
        <v>3</v>
      </c>
      <c r="K5">
        <v>29</v>
      </c>
      <c r="L5">
        <v>0.73</v>
      </c>
      <c r="M5">
        <v>5.5999999999999999E-3</v>
      </c>
      <c r="N5" s="15" t="str">
        <f>_xlfn.XLOOKUP(O5,Tabela1[Country (or dependency)],Tabela1[Country (or dependency)],"CORRIGIR")</f>
        <v>Algeria</v>
      </c>
      <c r="O5" s="15" t="s">
        <v>32</v>
      </c>
    </row>
    <row r="6" spans="2:15" x14ac:dyDescent="0.25">
      <c r="B6" s="13" t="s">
        <v>482</v>
      </c>
      <c r="C6" s="13" t="s">
        <v>202</v>
      </c>
      <c r="D6">
        <v>55191</v>
      </c>
      <c r="E6">
        <v>-2.2000000000000001E-3</v>
      </c>
      <c r="F6">
        <v>-121</v>
      </c>
      <c r="G6">
        <v>276</v>
      </c>
      <c r="H6">
        <v>200</v>
      </c>
      <c r="L6">
        <v>0.88</v>
      </c>
      <c r="M6">
        <v>0</v>
      </c>
      <c r="N6" s="15" t="str">
        <f>_xlfn.XLOOKUP(O6,Tabela1[Country (or dependency)],Tabela1[Country (or dependency)],"CORRIGIR")</f>
        <v>American Samoa</v>
      </c>
      <c r="O6" s="15" t="s">
        <v>202</v>
      </c>
    </row>
    <row r="7" spans="2:15" x14ac:dyDescent="0.25">
      <c r="B7" s="13" t="s">
        <v>475</v>
      </c>
      <c r="C7" s="13" t="s">
        <v>197</v>
      </c>
      <c r="D7">
        <v>77265</v>
      </c>
      <c r="E7">
        <v>1.6000000000000001E-3</v>
      </c>
      <c r="F7">
        <v>123</v>
      </c>
      <c r="G7">
        <v>164</v>
      </c>
      <c r="H7">
        <v>470</v>
      </c>
      <c r="L7">
        <v>0.88</v>
      </c>
      <c r="M7">
        <v>0</v>
      </c>
      <c r="N7" s="15" t="str">
        <f>_xlfn.XLOOKUP(O7,Tabela1[Country (or dependency)],Tabela1[Country (or dependency)],"CORRIGIR")</f>
        <v>Andorra</v>
      </c>
      <c r="O7" s="15" t="s">
        <v>197</v>
      </c>
    </row>
    <row r="8" spans="2:15" x14ac:dyDescent="0.25">
      <c r="B8" s="13" t="s">
        <v>307</v>
      </c>
      <c r="C8" s="13" t="s">
        <v>43</v>
      </c>
      <c r="D8">
        <v>32866272</v>
      </c>
      <c r="E8">
        <v>3.27E-2</v>
      </c>
      <c r="F8">
        <v>1040977</v>
      </c>
      <c r="G8">
        <v>26</v>
      </c>
      <c r="H8">
        <v>1246700</v>
      </c>
      <c r="I8">
        <v>6413</v>
      </c>
      <c r="J8">
        <v>6</v>
      </c>
      <c r="K8">
        <v>17</v>
      </c>
      <c r="L8">
        <v>0.67</v>
      </c>
      <c r="M8">
        <v>4.1999999999999997E-3</v>
      </c>
      <c r="N8" s="15" t="str">
        <f>_xlfn.XLOOKUP(O8,Tabela1[Country (or dependency)],Tabela1[Country (or dependency)],"CORRIGIR")</f>
        <v>Angola</v>
      </c>
      <c r="O8" s="15" t="s">
        <v>43</v>
      </c>
    </row>
    <row r="9" spans="2:15" x14ac:dyDescent="0.25">
      <c r="B9" s="13" t="s">
        <v>499</v>
      </c>
      <c r="C9" s="13" t="s">
        <v>214</v>
      </c>
      <c r="D9">
        <v>15003</v>
      </c>
      <c r="E9">
        <v>8.9999999999999993E-3</v>
      </c>
      <c r="F9">
        <v>134</v>
      </c>
      <c r="G9">
        <v>167</v>
      </c>
      <c r="H9">
        <v>90</v>
      </c>
      <c r="M9">
        <v>0</v>
      </c>
      <c r="N9" s="15" t="str">
        <f>_xlfn.XLOOKUP(O9,Tabela1[Country (or dependency)],Tabela1[Country (or dependency)],"CORRIGIR")</f>
        <v>Anguilla</v>
      </c>
      <c r="O9" s="15" t="s">
        <v>214</v>
      </c>
    </row>
    <row r="10" spans="2:15" x14ac:dyDescent="0.25">
      <c r="B10" s="13" t="s">
        <v>473</v>
      </c>
      <c r="C10" s="13" t="s">
        <v>195</v>
      </c>
      <c r="D10">
        <v>97929</v>
      </c>
      <c r="E10">
        <v>8.3999999999999995E-3</v>
      </c>
      <c r="F10">
        <v>811</v>
      </c>
      <c r="G10">
        <v>223</v>
      </c>
      <c r="H10">
        <v>440</v>
      </c>
      <c r="I10">
        <v>0</v>
      </c>
      <c r="J10">
        <v>2</v>
      </c>
      <c r="K10">
        <v>34</v>
      </c>
      <c r="L10">
        <v>0.26</v>
      </c>
      <c r="M10">
        <v>0</v>
      </c>
      <c r="N10" s="15" t="str">
        <f>_xlfn.XLOOKUP(O10,Tabela1[Country (or dependency)],Tabela1[Country (or dependency)],"CORRIGIR")</f>
        <v>Antigua and Barbuda</v>
      </c>
      <c r="O10" s="15" t="s">
        <v>195</v>
      </c>
    </row>
    <row r="11" spans="2:15" x14ac:dyDescent="0.25">
      <c r="B11" s="13" t="s">
        <v>295</v>
      </c>
      <c r="C11" s="13" t="s">
        <v>31</v>
      </c>
      <c r="D11">
        <v>45195774</v>
      </c>
      <c r="E11">
        <v>9.2999999999999992E-3</v>
      </c>
      <c r="F11">
        <v>415097</v>
      </c>
      <c r="G11">
        <v>17</v>
      </c>
      <c r="H11">
        <v>2736690</v>
      </c>
      <c r="I11">
        <v>4800</v>
      </c>
      <c r="J11">
        <v>2</v>
      </c>
      <c r="K11">
        <v>32</v>
      </c>
      <c r="L11">
        <v>0.93</v>
      </c>
      <c r="M11">
        <v>5.7999999999999996E-3</v>
      </c>
      <c r="N11" s="15" t="str">
        <f>_xlfn.XLOOKUP(O11,Tabela1[Country (or dependency)],Tabela1[Country (or dependency)],"CORRIGIR")</f>
        <v>Argentina</v>
      </c>
      <c r="O11" s="15" t="s">
        <v>31</v>
      </c>
    </row>
    <row r="12" spans="2:15" x14ac:dyDescent="0.25">
      <c r="B12" s="13" t="s">
        <v>403</v>
      </c>
      <c r="C12" s="13" t="s">
        <v>134</v>
      </c>
      <c r="D12">
        <v>2963243</v>
      </c>
      <c r="E12">
        <v>1.9E-3</v>
      </c>
      <c r="F12">
        <v>5512</v>
      </c>
      <c r="G12">
        <v>104</v>
      </c>
      <c r="H12">
        <v>28470</v>
      </c>
      <c r="I12">
        <v>-4998</v>
      </c>
      <c r="J12">
        <v>2</v>
      </c>
      <c r="K12">
        <v>35</v>
      </c>
      <c r="L12">
        <v>0.63</v>
      </c>
      <c r="M12">
        <v>4.0000000000000002E-4</v>
      </c>
      <c r="N12" s="15" t="str">
        <f>_xlfn.XLOOKUP(O12,Tabela1[Country (or dependency)],Tabela1[Country (or dependency)],"CORRIGIR")</f>
        <v>Armenia</v>
      </c>
      <c r="O12" s="15" t="s">
        <v>134</v>
      </c>
    </row>
    <row r="13" spans="2:15" x14ac:dyDescent="0.25">
      <c r="B13" s="13" t="s">
        <v>469</v>
      </c>
      <c r="C13" s="13" t="s">
        <v>191</v>
      </c>
      <c r="D13">
        <v>106766</v>
      </c>
      <c r="E13">
        <v>4.3E-3</v>
      </c>
      <c r="F13">
        <v>452</v>
      </c>
      <c r="G13">
        <v>593</v>
      </c>
      <c r="H13">
        <v>180</v>
      </c>
      <c r="I13">
        <v>201</v>
      </c>
      <c r="J13">
        <v>2</v>
      </c>
      <c r="K13">
        <v>41</v>
      </c>
      <c r="L13">
        <v>0.44</v>
      </c>
      <c r="M13">
        <v>0</v>
      </c>
      <c r="N13" s="15" t="str">
        <f>_xlfn.XLOOKUP(O13,Tabela1[Country (or dependency)],Tabela1[Country (or dependency)],"CORRIGIR")</f>
        <v>Aruba</v>
      </c>
      <c r="O13" s="15" t="s">
        <v>191</v>
      </c>
    </row>
    <row r="14" spans="2:15" x14ac:dyDescent="0.25">
      <c r="B14" s="13" t="s">
        <v>319</v>
      </c>
      <c r="C14" s="13" t="s">
        <v>52</v>
      </c>
      <c r="D14">
        <v>25499884</v>
      </c>
      <c r="E14">
        <v>1.18E-2</v>
      </c>
      <c r="F14">
        <v>296686</v>
      </c>
      <c r="G14">
        <v>3</v>
      </c>
      <c r="H14">
        <v>7682300</v>
      </c>
      <c r="I14">
        <v>158246</v>
      </c>
      <c r="J14">
        <v>2</v>
      </c>
      <c r="K14">
        <v>38</v>
      </c>
      <c r="L14">
        <v>0.86</v>
      </c>
      <c r="M14">
        <v>3.3E-3</v>
      </c>
      <c r="N14" s="15" t="str">
        <f>_xlfn.XLOOKUP(O14,Tabela1[Country (or dependency)],Tabela1[Country (or dependency)],"CORRIGIR")</f>
        <v>Australia</v>
      </c>
      <c r="O14" s="15" t="s">
        <v>52</v>
      </c>
    </row>
    <row r="15" spans="2:15" x14ac:dyDescent="0.25">
      <c r="B15" s="13" t="s">
        <v>362</v>
      </c>
      <c r="C15" s="13" t="s">
        <v>95</v>
      </c>
      <c r="D15">
        <v>9006398</v>
      </c>
      <c r="E15">
        <v>5.7000000000000002E-3</v>
      </c>
      <c r="F15">
        <v>51296</v>
      </c>
      <c r="G15">
        <v>109</v>
      </c>
      <c r="H15">
        <v>82409</v>
      </c>
      <c r="I15">
        <v>65000</v>
      </c>
      <c r="J15">
        <v>2</v>
      </c>
      <c r="K15">
        <v>43</v>
      </c>
      <c r="L15">
        <v>0.56999999999999995</v>
      </c>
      <c r="M15">
        <v>1.1999999999999999E-3</v>
      </c>
      <c r="N15" s="15" t="str">
        <f>_xlfn.XLOOKUP(O15,Tabela1[Country (or dependency)],Tabela1[Country (or dependency)],"CORRIGIR")</f>
        <v>Austria</v>
      </c>
      <c r="O15" s="15" t="s">
        <v>95</v>
      </c>
    </row>
    <row r="16" spans="2:15" x14ac:dyDescent="0.25">
      <c r="B16" s="13" t="s">
        <v>355</v>
      </c>
      <c r="C16" s="13" t="s">
        <v>88</v>
      </c>
      <c r="D16">
        <v>10139177</v>
      </c>
      <c r="E16">
        <v>9.1000000000000004E-3</v>
      </c>
      <c r="F16">
        <v>91459</v>
      </c>
      <c r="G16">
        <v>123</v>
      </c>
      <c r="H16">
        <v>82658</v>
      </c>
      <c r="I16">
        <v>1200</v>
      </c>
      <c r="J16">
        <v>2</v>
      </c>
      <c r="K16">
        <v>32</v>
      </c>
      <c r="L16">
        <v>0.56000000000000005</v>
      </c>
      <c r="M16">
        <v>1.2999999999999999E-3</v>
      </c>
      <c r="N16" s="15" t="str">
        <f>_xlfn.XLOOKUP(O16,Tabela1[Country (or dependency)],Tabela1[Country (or dependency)],"CORRIGIR")</f>
        <v>Azerbaijan</v>
      </c>
      <c r="O16" s="15" t="s">
        <v>88</v>
      </c>
    </row>
    <row r="17" spans="2:15" x14ac:dyDescent="0.25">
      <c r="B17" s="13" t="s">
        <v>448</v>
      </c>
      <c r="C17" s="13" t="s">
        <v>171</v>
      </c>
      <c r="D17">
        <v>393244</v>
      </c>
      <c r="E17">
        <v>9.7000000000000003E-3</v>
      </c>
      <c r="F17">
        <v>3762</v>
      </c>
      <c r="G17">
        <v>39</v>
      </c>
      <c r="H17">
        <v>10010</v>
      </c>
      <c r="I17">
        <v>1000</v>
      </c>
      <c r="J17">
        <v>2</v>
      </c>
      <c r="K17">
        <v>32</v>
      </c>
      <c r="L17">
        <v>0.86</v>
      </c>
      <c r="M17">
        <v>1E-4</v>
      </c>
      <c r="N17" s="15" t="str">
        <f>_xlfn.XLOOKUP(O17,Tabela1[Country (or dependency)],Tabela1[Country (or dependency)],"CORRIGIR")</f>
        <v>Bahamas</v>
      </c>
      <c r="O17" s="15" t="s">
        <v>171</v>
      </c>
    </row>
    <row r="18" spans="2:15" x14ac:dyDescent="0.25">
      <c r="B18" s="13" t="s">
        <v>419</v>
      </c>
      <c r="C18" s="13" t="s">
        <v>148</v>
      </c>
      <c r="D18">
        <v>1701575</v>
      </c>
      <c r="E18">
        <v>3.6799999999999999E-2</v>
      </c>
      <c r="F18">
        <v>60403</v>
      </c>
      <c r="G18">
        <v>2239</v>
      </c>
      <c r="H18">
        <v>760</v>
      </c>
      <c r="I18">
        <v>47800</v>
      </c>
      <c r="J18">
        <v>2</v>
      </c>
      <c r="K18">
        <v>32</v>
      </c>
      <c r="L18">
        <v>0.89</v>
      </c>
      <c r="M18">
        <v>2.0000000000000001E-4</v>
      </c>
      <c r="N18" s="15" t="str">
        <f>_xlfn.XLOOKUP(O18,Tabela1[Country (or dependency)],Tabela1[Country (or dependency)],"CORRIGIR")</f>
        <v>Bahrain</v>
      </c>
      <c r="O18" s="15" t="s">
        <v>148</v>
      </c>
    </row>
    <row r="19" spans="2:15" x14ac:dyDescent="0.25">
      <c r="B19" s="13" t="s">
        <v>269</v>
      </c>
      <c r="C19" s="13" t="s">
        <v>11</v>
      </c>
      <c r="D19">
        <v>164689383</v>
      </c>
      <c r="E19">
        <v>1.01E-2</v>
      </c>
      <c r="F19">
        <v>1643222</v>
      </c>
      <c r="G19">
        <v>1265</v>
      </c>
      <c r="H19">
        <v>130170</v>
      </c>
      <c r="I19">
        <v>-369501</v>
      </c>
      <c r="J19">
        <v>2</v>
      </c>
      <c r="K19">
        <v>28</v>
      </c>
      <c r="L19">
        <v>0.39</v>
      </c>
      <c r="M19">
        <v>2.1100000000000001E-2</v>
      </c>
      <c r="N19" s="15" t="str">
        <f>_xlfn.XLOOKUP(O19,Tabela1[Country (or dependency)],Tabela1[Country (or dependency)],"CORRIGIR")</f>
        <v>Bangladesh</v>
      </c>
      <c r="O19" s="15" t="s">
        <v>11</v>
      </c>
    </row>
    <row r="20" spans="2:15" x14ac:dyDescent="0.25">
      <c r="B20" s="13" t="s">
        <v>453</v>
      </c>
      <c r="C20" s="13" t="s">
        <v>178</v>
      </c>
      <c r="D20">
        <v>287375</v>
      </c>
      <c r="E20">
        <v>1.1999999999999999E-3</v>
      </c>
      <c r="F20">
        <v>350</v>
      </c>
      <c r="G20">
        <v>668</v>
      </c>
      <c r="H20">
        <v>430</v>
      </c>
      <c r="I20">
        <v>-79</v>
      </c>
      <c r="J20">
        <v>2</v>
      </c>
      <c r="K20">
        <v>40</v>
      </c>
      <c r="L20">
        <v>0.31</v>
      </c>
      <c r="M20">
        <v>0</v>
      </c>
      <c r="N20" s="15" t="str">
        <f>_xlfn.XLOOKUP(O20,Tabela1[Country (or dependency)],Tabela1[Country (or dependency)],"CORRIGIR")</f>
        <v>Barbados</v>
      </c>
      <c r="O20" s="15" t="s">
        <v>178</v>
      </c>
    </row>
    <row r="21" spans="2:15" x14ac:dyDescent="0.25">
      <c r="B21" s="13" t="s">
        <v>361</v>
      </c>
      <c r="C21" s="13" t="s">
        <v>94</v>
      </c>
      <c r="D21">
        <v>9449323</v>
      </c>
      <c r="E21">
        <v>-2.9999999999999997E-4</v>
      </c>
      <c r="F21">
        <v>-3088</v>
      </c>
      <c r="G21">
        <v>47</v>
      </c>
      <c r="H21">
        <v>202910</v>
      </c>
      <c r="I21">
        <v>8730</v>
      </c>
      <c r="J21">
        <v>2</v>
      </c>
      <c r="K21">
        <v>40</v>
      </c>
      <c r="L21">
        <v>0.79</v>
      </c>
      <c r="M21">
        <v>1.1999999999999999E-3</v>
      </c>
      <c r="N21" s="15" t="str">
        <f>_xlfn.XLOOKUP(O21,Tabela1[Country (or dependency)],Tabela1[Country (or dependency)],"CORRIGIR")</f>
        <v>Belarus</v>
      </c>
      <c r="O21" s="15" t="s">
        <v>94</v>
      </c>
    </row>
    <row r="22" spans="2:15" x14ac:dyDescent="0.25">
      <c r="B22" s="13" t="s">
        <v>345</v>
      </c>
      <c r="C22" s="13" t="s">
        <v>79</v>
      </c>
      <c r="D22">
        <v>11589623</v>
      </c>
      <c r="E22">
        <v>4.4000000000000003E-3</v>
      </c>
      <c r="F22">
        <v>50295</v>
      </c>
      <c r="G22">
        <v>383</v>
      </c>
      <c r="H22">
        <v>30280</v>
      </c>
      <c r="I22">
        <v>48000</v>
      </c>
      <c r="J22">
        <v>2</v>
      </c>
      <c r="K22">
        <v>42</v>
      </c>
      <c r="L22">
        <v>0.98</v>
      </c>
      <c r="M22">
        <v>1.5E-3</v>
      </c>
      <c r="N22" s="15" t="str">
        <f>_xlfn.XLOOKUP(O22,Tabela1[Country (or dependency)],Tabela1[Country (or dependency)],"CORRIGIR")</f>
        <v>Belgium</v>
      </c>
      <c r="O22" s="15" t="s">
        <v>79</v>
      </c>
    </row>
    <row r="23" spans="2:15" x14ac:dyDescent="0.25">
      <c r="B23" s="13" t="s">
        <v>447</v>
      </c>
      <c r="C23" s="13" t="s">
        <v>170</v>
      </c>
      <c r="D23">
        <v>397628</v>
      </c>
      <c r="E23">
        <v>1.8599999999999998E-2</v>
      </c>
      <c r="F23">
        <v>7275</v>
      </c>
      <c r="G23">
        <v>17</v>
      </c>
      <c r="H23">
        <v>22810</v>
      </c>
      <c r="I23">
        <v>1200</v>
      </c>
      <c r="J23">
        <v>2</v>
      </c>
      <c r="K23">
        <v>25</v>
      </c>
      <c r="L23">
        <v>0.46</v>
      </c>
      <c r="M23">
        <v>1E-4</v>
      </c>
      <c r="N23" s="15" t="str">
        <f>_xlfn.XLOOKUP(O23,Tabela1[Country (or dependency)],Tabela1[Country (or dependency)],"CORRIGIR")</f>
        <v>Belize</v>
      </c>
      <c r="O23" s="15" t="s">
        <v>170</v>
      </c>
    </row>
    <row r="24" spans="2:15" x14ac:dyDescent="0.25">
      <c r="B24" s="13" t="s">
        <v>341</v>
      </c>
      <c r="C24" s="13" t="s">
        <v>75</v>
      </c>
      <c r="D24">
        <v>12123200</v>
      </c>
      <c r="E24">
        <v>2.7300000000000001E-2</v>
      </c>
      <c r="F24">
        <v>322049</v>
      </c>
      <c r="G24">
        <v>108</v>
      </c>
      <c r="H24">
        <v>112760</v>
      </c>
      <c r="I24">
        <v>-2000</v>
      </c>
      <c r="J24">
        <v>5</v>
      </c>
      <c r="K24">
        <v>19</v>
      </c>
      <c r="L24">
        <v>0.48</v>
      </c>
      <c r="M24">
        <v>1.6000000000000001E-3</v>
      </c>
      <c r="N24" s="15" t="str">
        <f>_xlfn.XLOOKUP(O24,Tabela1[Country (or dependency)],Tabela1[Country (or dependency)],"CORRIGIR")</f>
        <v>Benin</v>
      </c>
      <c r="O24" s="15" t="s">
        <v>75</v>
      </c>
    </row>
    <row r="25" spans="2:15" x14ac:dyDescent="0.25">
      <c r="B25" s="13" t="s">
        <v>478</v>
      </c>
      <c r="C25" s="13" t="s">
        <v>200</v>
      </c>
      <c r="D25">
        <v>62278</v>
      </c>
      <c r="E25">
        <v>-3.5999999999999999E-3</v>
      </c>
      <c r="F25">
        <v>-228</v>
      </c>
      <c r="G25">
        <v>1246</v>
      </c>
      <c r="H25">
        <v>50</v>
      </c>
      <c r="L25">
        <v>0.97</v>
      </c>
      <c r="M25">
        <v>0</v>
      </c>
      <c r="N25" s="15" t="str">
        <f>_xlfn.XLOOKUP(O25,Tabela1[Country (or dependency)],Tabela1[Country (or dependency)],"CORRIGIR")</f>
        <v>Bermuda</v>
      </c>
      <c r="O25" s="15" t="s">
        <v>200</v>
      </c>
    </row>
    <row r="26" spans="2:15" x14ac:dyDescent="0.25">
      <c r="B26" s="13" t="s">
        <v>433</v>
      </c>
      <c r="C26" s="13" t="s">
        <v>160</v>
      </c>
      <c r="D26">
        <v>771608</v>
      </c>
      <c r="E26">
        <v>1.12E-2</v>
      </c>
      <c r="F26">
        <v>8516</v>
      </c>
      <c r="G26">
        <v>20</v>
      </c>
      <c r="H26">
        <v>38117</v>
      </c>
      <c r="I26">
        <v>320</v>
      </c>
      <c r="J26">
        <v>2</v>
      </c>
      <c r="K26">
        <v>28</v>
      </c>
      <c r="L26">
        <v>0.46</v>
      </c>
      <c r="M26">
        <v>1E-4</v>
      </c>
      <c r="N26" s="15" t="str">
        <f>_xlfn.XLOOKUP(O26,Tabela1[Country (or dependency)],Tabela1[Country (or dependency)],"CORRIGIR")</f>
        <v>Bhutan</v>
      </c>
      <c r="O26" s="15" t="s">
        <v>160</v>
      </c>
    </row>
    <row r="27" spans="2:15" x14ac:dyDescent="0.25">
      <c r="B27" s="13" t="s">
        <v>344</v>
      </c>
      <c r="C27" s="13" t="s">
        <v>78</v>
      </c>
      <c r="D27">
        <v>11673021</v>
      </c>
      <c r="E27">
        <v>1.3899999999999999E-2</v>
      </c>
      <c r="F27">
        <v>159921</v>
      </c>
      <c r="G27">
        <v>11</v>
      </c>
      <c r="H27">
        <v>1083300</v>
      </c>
      <c r="I27">
        <v>-9504</v>
      </c>
      <c r="J27">
        <v>3</v>
      </c>
      <c r="K27">
        <v>26</v>
      </c>
      <c r="L27">
        <v>0.69</v>
      </c>
      <c r="M27">
        <v>1.5E-3</v>
      </c>
      <c r="N27" s="15" t="str">
        <f>_xlfn.XLOOKUP(O27,Tabela1[Country (or dependency)],Tabela1[Country (or dependency)],"CORRIGIR")</f>
        <v>Bolivia</v>
      </c>
      <c r="O27" s="15" t="s">
        <v>78</v>
      </c>
    </row>
    <row r="28" spans="2:15" x14ac:dyDescent="0.25">
      <c r="B28" s="13" t="s">
        <v>401</v>
      </c>
      <c r="C28" s="13" t="s">
        <v>132</v>
      </c>
      <c r="D28">
        <v>3280819</v>
      </c>
      <c r="E28">
        <v>-6.1000000000000004E-3</v>
      </c>
      <c r="F28">
        <v>-20181</v>
      </c>
      <c r="G28">
        <v>64</v>
      </c>
      <c r="H28">
        <v>51000</v>
      </c>
      <c r="I28">
        <v>-21585</v>
      </c>
      <c r="J28">
        <v>1</v>
      </c>
      <c r="K28">
        <v>43</v>
      </c>
      <c r="L28">
        <v>0.52</v>
      </c>
      <c r="M28">
        <v>4.0000000000000002E-4</v>
      </c>
      <c r="N28" s="15" t="str">
        <f>_xlfn.XLOOKUP(O28,Tabela1[Country (or dependency)],Tabela1[Country (or dependency)],"CORRIGIR")</f>
        <v>Bosnia and Herzegovina</v>
      </c>
      <c r="O28" s="15" t="s">
        <v>132</v>
      </c>
    </row>
    <row r="29" spans="2:15" x14ac:dyDescent="0.25">
      <c r="B29" s="13" t="s">
        <v>411</v>
      </c>
      <c r="C29" s="13" t="s">
        <v>142</v>
      </c>
      <c r="D29">
        <v>2351627</v>
      </c>
      <c r="E29">
        <v>2.0799999999999999E-2</v>
      </c>
      <c r="F29">
        <v>47930</v>
      </c>
      <c r="G29">
        <v>4</v>
      </c>
      <c r="H29">
        <v>566730</v>
      </c>
      <c r="I29">
        <v>3000</v>
      </c>
      <c r="J29">
        <v>3</v>
      </c>
      <c r="K29">
        <v>24</v>
      </c>
      <c r="L29">
        <v>0.73</v>
      </c>
      <c r="M29">
        <v>2.9999999999999997E-4</v>
      </c>
      <c r="N29" s="15" t="str">
        <f>_xlfn.XLOOKUP(O29,Tabela1[Country (or dependency)],Tabela1[Country (or dependency)],"CORRIGIR")</f>
        <v>Botswana</v>
      </c>
      <c r="O29" s="15" t="s">
        <v>142</v>
      </c>
    </row>
    <row r="30" spans="2:15" x14ac:dyDescent="0.25">
      <c r="B30" s="13" t="s">
        <v>267</v>
      </c>
      <c r="C30" s="13" t="s">
        <v>9</v>
      </c>
      <c r="D30">
        <v>212559417</v>
      </c>
      <c r="E30">
        <v>7.1999999999999998E-3</v>
      </c>
      <c r="F30">
        <v>1509890</v>
      </c>
      <c r="G30">
        <v>25</v>
      </c>
      <c r="H30">
        <v>8358140</v>
      </c>
      <c r="I30">
        <v>21200</v>
      </c>
      <c r="J30">
        <v>2</v>
      </c>
      <c r="K30">
        <v>33</v>
      </c>
      <c r="L30">
        <v>0.88</v>
      </c>
      <c r="M30">
        <v>2.7300000000000001E-2</v>
      </c>
      <c r="N30" s="15" t="str">
        <f>_xlfn.XLOOKUP(O30,Tabela1[Country (or dependency)],Tabela1[Country (or dependency)],"CORRIGIR")</f>
        <v>Brazil</v>
      </c>
      <c r="O30" s="15" t="s">
        <v>9</v>
      </c>
    </row>
    <row r="31" spans="2:15" x14ac:dyDescent="0.25">
      <c r="B31" s="13" t="s">
        <v>495</v>
      </c>
      <c r="C31" s="13" t="s">
        <v>210</v>
      </c>
      <c r="D31">
        <v>30231</v>
      </c>
      <c r="E31">
        <v>6.7000000000000002E-3</v>
      </c>
      <c r="F31">
        <v>201</v>
      </c>
      <c r="G31">
        <v>202</v>
      </c>
      <c r="H31">
        <v>150</v>
      </c>
      <c r="L31">
        <v>0.52</v>
      </c>
      <c r="M31">
        <v>0</v>
      </c>
      <c r="N31" s="15" t="str">
        <f>_xlfn.XLOOKUP(O31,Tabela1[Country (or dependency)],Tabela1[Country (or dependency)],"CORRIGIR")</f>
        <v>British Virgin Islands</v>
      </c>
      <c r="O31" s="15" t="s">
        <v>210</v>
      </c>
    </row>
    <row r="32" spans="2:15" x14ac:dyDescent="0.25">
      <c r="B32" s="13" t="s">
        <v>444</v>
      </c>
      <c r="C32" s="13" t="s">
        <v>445</v>
      </c>
      <c r="D32">
        <v>437479</v>
      </c>
      <c r="E32">
        <v>9.7000000000000003E-3</v>
      </c>
      <c r="F32">
        <v>4194</v>
      </c>
      <c r="G32">
        <v>83</v>
      </c>
      <c r="H32">
        <v>5270</v>
      </c>
      <c r="I32">
        <v>0</v>
      </c>
      <c r="J32">
        <v>2</v>
      </c>
      <c r="K32">
        <v>32</v>
      </c>
      <c r="L32">
        <v>0.8</v>
      </c>
      <c r="M32">
        <v>1E-4</v>
      </c>
      <c r="N32" s="15" t="str">
        <f>_xlfn.XLOOKUP(O32,Tabela1[Country (or dependency)],Tabela1[Country (or dependency)],"CORRIGIR")</f>
        <v>Brunei Darussalam</v>
      </c>
      <c r="O32" s="15" t="s">
        <v>249</v>
      </c>
    </row>
    <row r="33" spans="2:15" x14ac:dyDescent="0.25">
      <c r="B33" s="13" t="s">
        <v>372</v>
      </c>
      <c r="C33" s="13" t="s">
        <v>105</v>
      </c>
      <c r="D33">
        <v>6948445</v>
      </c>
      <c r="E33">
        <v>-7.4000000000000003E-3</v>
      </c>
      <c r="F33">
        <v>-51674</v>
      </c>
      <c r="G33">
        <v>64</v>
      </c>
      <c r="H33">
        <v>108560</v>
      </c>
      <c r="I33">
        <v>-4800</v>
      </c>
      <c r="J33">
        <v>2</v>
      </c>
      <c r="K33">
        <v>45</v>
      </c>
      <c r="L33">
        <v>0.76</v>
      </c>
      <c r="M33">
        <v>8.9999999999999998E-4</v>
      </c>
      <c r="N33" s="15" t="str">
        <f>_xlfn.XLOOKUP(O33,Tabela1[Country (or dependency)],Tabela1[Country (or dependency)],"CORRIGIR")</f>
        <v>Bulgaria</v>
      </c>
      <c r="O33" s="15" t="s">
        <v>105</v>
      </c>
    </row>
    <row r="34" spans="2:15" x14ac:dyDescent="0.25">
      <c r="B34" s="13" t="s">
        <v>323</v>
      </c>
      <c r="C34" s="13" t="s">
        <v>57</v>
      </c>
      <c r="D34">
        <v>20903273</v>
      </c>
      <c r="E34">
        <v>2.86E-2</v>
      </c>
      <c r="F34">
        <v>581895</v>
      </c>
      <c r="G34">
        <v>76</v>
      </c>
      <c r="H34">
        <v>273600</v>
      </c>
      <c r="I34">
        <v>-25000</v>
      </c>
      <c r="J34">
        <v>5</v>
      </c>
      <c r="K34">
        <v>18</v>
      </c>
      <c r="L34">
        <v>0.31</v>
      </c>
      <c r="M34">
        <v>2.7000000000000001E-3</v>
      </c>
      <c r="N34" s="15" t="str">
        <f>_xlfn.XLOOKUP(O34,Tabela1[Country (or dependency)],Tabela1[Country (or dependency)],"CORRIGIR")</f>
        <v>Burkina Faso</v>
      </c>
      <c r="O34" s="15" t="s">
        <v>57</v>
      </c>
    </row>
    <row r="35" spans="2:15" x14ac:dyDescent="0.25">
      <c r="B35" s="13" t="s">
        <v>342</v>
      </c>
      <c r="C35" s="13" t="s">
        <v>76</v>
      </c>
      <c r="D35">
        <v>11890784</v>
      </c>
      <c r="E35">
        <v>3.1199999999999999E-2</v>
      </c>
      <c r="F35">
        <v>360204</v>
      </c>
      <c r="G35">
        <v>463</v>
      </c>
      <c r="H35">
        <v>25680</v>
      </c>
      <c r="I35">
        <v>2001</v>
      </c>
      <c r="J35">
        <v>6</v>
      </c>
      <c r="K35">
        <v>17</v>
      </c>
      <c r="L35">
        <v>0.14000000000000001</v>
      </c>
      <c r="M35">
        <v>1.5E-3</v>
      </c>
      <c r="N35" s="15" t="str">
        <f>_xlfn.XLOOKUP(O35,Tabela1[Country (or dependency)],Tabela1[Country (or dependency)],"CORRIGIR")</f>
        <v>Burundi</v>
      </c>
      <c r="O35" s="15" t="s">
        <v>76</v>
      </c>
    </row>
    <row r="36" spans="2:15" x14ac:dyDescent="0.25">
      <c r="B36" s="13" t="s">
        <v>440</v>
      </c>
      <c r="C36" s="13" t="s">
        <v>441</v>
      </c>
      <c r="D36">
        <v>555987</v>
      </c>
      <c r="E36">
        <v>1.0999999999999999E-2</v>
      </c>
      <c r="F36">
        <v>6052</v>
      </c>
      <c r="G36">
        <v>138</v>
      </c>
      <c r="H36">
        <v>4030</v>
      </c>
      <c r="I36">
        <v>-1342</v>
      </c>
      <c r="J36">
        <v>2</v>
      </c>
      <c r="K36">
        <v>28</v>
      </c>
      <c r="L36">
        <v>0.68</v>
      </c>
      <c r="M36">
        <v>1E-4</v>
      </c>
      <c r="N36" s="15" t="str">
        <f>_xlfn.XLOOKUP(O36,Tabela1[Country (or dependency)],Tabela1[Country (or dependency)],"CORRIGIR")</f>
        <v>Cape Verde</v>
      </c>
      <c r="O36" s="15" t="s">
        <v>248</v>
      </c>
    </row>
    <row r="37" spans="2:15" x14ac:dyDescent="0.25">
      <c r="B37" s="13" t="s">
        <v>335</v>
      </c>
      <c r="C37" s="13" t="s">
        <v>69</v>
      </c>
      <c r="D37">
        <v>16718965</v>
      </c>
      <c r="E37">
        <v>1.41E-2</v>
      </c>
      <c r="F37">
        <v>232423</v>
      </c>
      <c r="G37">
        <v>95</v>
      </c>
      <c r="H37">
        <v>176520</v>
      </c>
      <c r="I37">
        <v>-30000</v>
      </c>
      <c r="J37">
        <v>2</v>
      </c>
      <c r="K37">
        <v>26</v>
      </c>
      <c r="L37">
        <v>0.24</v>
      </c>
      <c r="M37">
        <v>2.0999999999999999E-3</v>
      </c>
      <c r="N37" s="15" t="str">
        <f>_xlfn.XLOOKUP(O37,Tabela1[Country (or dependency)],Tabela1[Country (or dependency)],"CORRIGIR")</f>
        <v>Cambodia</v>
      </c>
      <c r="O37" s="15" t="s">
        <v>69</v>
      </c>
    </row>
    <row r="38" spans="2:15" x14ac:dyDescent="0.25">
      <c r="B38" s="13" t="s">
        <v>315</v>
      </c>
      <c r="C38" s="13" t="s">
        <v>51</v>
      </c>
      <c r="D38">
        <v>26545863</v>
      </c>
      <c r="E38">
        <v>2.5899999999999999E-2</v>
      </c>
      <c r="F38">
        <v>669483</v>
      </c>
      <c r="G38">
        <v>56</v>
      </c>
      <c r="H38">
        <v>472710</v>
      </c>
      <c r="I38">
        <v>-4800</v>
      </c>
      <c r="J38">
        <v>5</v>
      </c>
      <c r="K38">
        <v>19</v>
      </c>
      <c r="L38">
        <v>0.56000000000000005</v>
      </c>
      <c r="M38">
        <v>3.3999999999999998E-3</v>
      </c>
      <c r="N38" s="15" t="str">
        <f>_xlfn.XLOOKUP(O38,Tabela1[Country (or dependency)],Tabela1[Country (or dependency)],"CORRIGIR")</f>
        <v>Cameroon</v>
      </c>
      <c r="O38" s="15" t="s">
        <v>51</v>
      </c>
    </row>
    <row r="39" spans="2:15" x14ac:dyDescent="0.25">
      <c r="B39" s="13" t="s">
        <v>302</v>
      </c>
      <c r="C39" s="13" t="s">
        <v>38</v>
      </c>
      <c r="D39">
        <v>37742154</v>
      </c>
      <c r="E39">
        <v>8.8999999999999999E-3</v>
      </c>
      <c r="F39">
        <v>331107</v>
      </c>
      <c r="G39">
        <v>4</v>
      </c>
      <c r="H39">
        <v>9093510</v>
      </c>
      <c r="I39">
        <v>242032</v>
      </c>
      <c r="J39">
        <v>2</v>
      </c>
      <c r="K39">
        <v>41</v>
      </c>
      <c r="L39">
        <v>0.81</v>
      </c>
      <c r="M39">
        <v>4.7999999999999996E-3</v>
      </c>
      <c r="N39" s="15" t="str">
        <f>_xlfn.XLOOKUP(O39,Tabela1[Country (or dependency)],Tabela1[Country (or dependency)],"CORRIGIR")</f>
        <v>Canada</v>
      </c>
      <c r="O39" s="15" t="s">
        <v>38</v>
      </c>
    </row>
    <row r="40" spans="2:15" x14ac:dyDescent="0.25">
      <c r="B40" s="13" t="s">
        <v>496</v>
      </c>
      <c r="C40" s="13" t="s">
        <v>211</v>
      </c>
      <c r="D40">
        <v>26223</v>
      </c>
      <c r="E40">
        <v>9.4000000000000004E-3</v>
      </c>
      <c r="F40">
        <v>244</v>
      </c>
      <c r="G40">
        <v>80</v>
      </c>
      <c r="H40">
        <v>328</v>
      </c>
      <c r="L40">
        <v>0.75</v>
      </c>
      <c r="M40">
        <v>0</v>
      </c>
      <c r="N40" s="15" t="str">
        <f>_xlfn.XLOOKUP(O40,Tabela1[Country (or dependency)],Tabela1[Country (or dependency)],"CORRIGIR")</f>
        <v>Caribbean Netherlands</v>
      </c>
      <c r="O40" s="15" t="s">
        <v>211</v>
      </c>
    </row>
    <row r="41" spans="2:15" x14ac:dyDescent="0.25">
      <c r="B41" s="13" t="s">
        <v>477</v>
      </c>
      <c r="C41" s="13" t="s">
        <v>199</v>
      </c>
      <c r="D41">
        <v>65722</v>
      </c>
      <c r="E41">
        <v>1.1900000000000001E-2</v>
      </c>
      <c r="F41">
        <v>774</v>
      </c>
      <c r="G41">
        <v>274</v>
      </c>
      <c r="H41">
        <v>240</v>
      </c>
      <c r="L41">
        <v>0.97</v>
      </c>
      <c r="M41">
        <v>0</v>
      </c>
      <c r="N41" s="15" t="str">
        <f>_xlfn.XLOOKUP(O41,Tabela1[Country (or dependency)],Tabela1[Country (or dependency)],"CORRIGIR")</f>
        <v>Cayman Islands</v>
      </c>
      <c r="O41" s="15" t="s">
        <v>199</v>
      </c>
    </row>
    <row r="42" spans="2:15" x14ac:dyDescent="0.25">
      <c r="B42" s="13" t="s">
        <v>391</v>
      </c>
      <c r="C42" s="13" t="s">
        <v>122</v>
      </c>
      <c r="D42">
        <v>4829767</v>
      </c>
      <c r="E42">
        <v>1.78E-2</v>
      </c>
      <c r="F42">
        <v>84582</v>
      </c>
      <c r="G42">
        <v>8</v>
      </c>
      <c r="H42">
        <v>622980</v>
      </c>
      <c r="I42">
        <v>-40000</v>
      </c>
      <c r="J42">
        <v>5</v>
      </c>
      <c r="K42">
        <v>18</v>
      </c>
      <c r="L42">
        <v>0.43</v>
      </c>
      <c r="M42">
        <v>5.9999999999999995E-4</v>
      </c>
      <c r="N42" s="15" t="str">
        <f>_xlfn.XLOOKUP(O42,Tabela1[Country (or dependency)],Tabela1[Country (or dependency)],"CORRIGIR")</f>
        <v>Central African Republic</v>
      </c>
      <c r="O42" s="15" t="s">
        <v>122</v>
      </c>
    </row>
    <row r="43" spans="2:15" x14ac:dyDescent="0.25">
      <c r="B43" s="13" t="s">
        <v>336</v>
      </c>
      <c r="C43" s="13" t="s">
        <v>70</v>
      </c>
      <c r="D43">
        <v>16425864</v>
      </c>
      <c r="E43">
        <v>0.03</v>
      </c>
      <c r="F43">
        <v>478988</v>
      </c>
      <c r="G43">
        <v>13</v>
      </c>
      <c r="H43">
        <v>1259200</v>
      </c>
      <c r="I43">
        <v>2000</v>
      </c>
      <c r="J43">
        <v>6</v>
      </c>
      <c r="K43">
        <v>17</v>
      </c>
      <c r="L43">
        <v>0.23</v>
      </c>
      <c r="M43">
        <v>2.0999999999999999E-3</v>
      </c>
      <c r="N43" s="15" t="str">
        <f>_xlfn.XLOOKUP(O43,Tabela1[Country (or dependency)],Tabela1[Country (or dependency)],"CORRIGIR")</f>
        <v>Chad</v>
      </c>
      <c r="O43" s="15" t="s">
        <v>70</v>
      </c>
    </row>
    <row r="44" spans="2:15" x14ac:dyDescent="0.25">
      <c r="B44" s="13" t="s">
        <v>461</v>
      </c>
      <c r="C44" s="13" t="s">
        <v>185</v>
      </c>
      <c r="D44">
        <v>173863</v>
      </c>
      <c r="E44">
        <v>9.2999999999999992E-3</v>
      </c>
      <c r="F44">
        <v>1604</v>
      </c>
      <c r="G44">
        <v>915</v>
      </c>
      <c r="H44">
        <v>190</v>
      </c>
      <c r="I44">
        <v>1351</v>
      </c>
      <c r="J44">
        <v>2</v>
      </c>
      <c r="K44">
        <v>43</v>
      </c>
      <c r="L44">
        <v>0.3</v>
      </c>
      <c r="M44">
        <v>0</v>
      </c>
      <c r="N44" s="15" t="str">
        <f>_xlfn.XLOOKUP(O44,Tabela1[Country (or dependency)],Tabela1[Country (or dependency)],"CORRIGIR")</f>
        <v>Channel Islands</v>
      </c>
      <c r="O44" s="15" t="s">
        <v>185</v>
      </c>
    </row>
    <row r="45" spans="2:15" x14ac:dyDescent="0.25">
      <c r="B45" s="13" t="s">
        <v>327</v>
      </c>
      <c r="C45" s="13" t="s">
        <v>61</v>
      </c>
      <c r="D45">
        <v>19116201</v>
      </c>
      <c r="E45">
        <v>8.6999999999999994E-3</v>
      </c>
      <c r="F45">
        <v>164163</v>
      </c>
      <c r="G45">
        <v>26</v>
      </c>
      <c r="H45">
        <v>743532</v>
      </c>
      <c r="I45">
        <v>111708</v>
      </c>
      <c r="J45">
        <v>2</v>
      </c>
      <c r="K45">
        <v>35</v>
      </c>
      <c r="L45">
        <v>0.85</v>
      </c>
      <c r="M45">
        <v>2.5000000000000001E-3</v>
      </c>
      <c r="N45" s="15" t="str">
        <f>_xlfn.XLOOKUP(O45,Tabela1[Country (or dependency)],Tabela1[Country (or dependency)],"CORRIGIR")</f>
        <v>Chile</v>
      </c>
      <c r="O45" s="15" t="s">
        <v>61</v>
      </c>
    </row>
    <row r="46" spans="2:15" x14ac:dyDescent="0.25">
      <c r="B46" s="13" t="s">
        <v>263</v>
      </c>
      <c r="C46" s="13" t="s">
        <v>5</v>
      </c>
      <c r="D46">
        <v>1439323776</v>
      </c>
      <c r="E46">
        <v>3.8999999999999998E-3</v>
      </c>
      <c r="F46">
        <v>5540090</v>
      </c>
      <c r="G46">
        <v>153</v>
      </c>
      <c r="H46">
        <v>9388211</v>
      </c>
      <c r="I46">
        <v>-348399</v>
      </c>
      <c r="J46">
        <v>2</v>
      </c>
      <c r="K46">
        <v>38</v>
      </c>
      <c r="L46">
        <v>0.61</v>
      </c>
      <c r="M46">
        <v>0.1847</v>
      </c>
      <c r="N46" s="15" t="str">
        <f>_xlfn.XLOOKUP(O46,Tabela1[Country (or dependency)],Tabela1[Country (or dependency)],"CORRIGIR")</f>
        <v>China</v>
      </c>
      <c r="O46" s="15" t="s">
        <v>5</v>
      </c>
    </row>
    <row r="47" spans="2:15" x14ac:dyDescent="0.25">
      <c r="B47" s="13" t="s">
        <v>292</v>
      </c>
      <c r="C47" s="13" t="s">
        <v>28</v>
      </c>
      <c r="D47">
        <v>50882891</v>
      </c>
      <c r="E47">
        <v>1.0800000000000001E-2</v>
      </c>
      <c r="F47">
        <v>543448</v>
      </c>
      <c r="G47">
        <v>46</v>
      </c>
      <c r="H47">
        <v>1109500</v>
      </c>
      <c r="I47">
        <v>204796</v>
      </c>
      <c r="J47">
        <v>2</v>
      </c>
      <c r="K47">
        <v>31</v>
      </c>
      <c r="L47">
        <v>0.8</v>
      </c>
      <c r="M47">
        <v>6.4999999999999997E-3</v>
      </c>
      <c r="N47" s="15" t="str">
        <f>_xlfn.XLOOKUP(O47,Tabela1[Country (or dependency)],Tabela1[Country (or dependency)],"CORRIGIR")</f>
        <v>Colombia</v>
      </c>
      <c r="O47" s="15" t="s">
        <v>28</v>
      </c>
    </row>
    <row r="48" spans="2:15" x14ac:dyDescent="0.25">
      <c r="B48" s="13" t="s">
        <v>431</v>
      </c>
      <c r="C48" s="13" t="s">
        <v>158</v>
      </c>
      <c r="D48">
        <v>869601</v>
      </c>
      <c r="E48">
        <v>2.1999999999999999E-2</v>
      </c>
      <c r="F48">
        <v>18715</v>
      </c>
      <c r="G48">
        <v>467</v>
      </c>
      <c r="H48">
        <v>1861</v>
      </c>
      <c r="I48">
        <v>-2000</v>
      </c>
      <c r="J48">
        <v>4</v>
      </c>
      <c r="K48">
        <v>20</v>
      </c>
      <c r="L48">
        <v>0.28999999999999998</v>
      </c>
      <c r="M48">
        <v>1E-4</v>
      </c>
      <c r="N48" s="15" t="str">
        <f>_xlfn.XLOOKUP(O48,Tabela1[Country (or dependency)],Tabela1[Country (or dependency)],"CORRIGIR")</f>
        <v>Comoros</v>
      </c>
      <c r="O48" s="15" t="s">
        <v>158</v>
      </c>
    </row>
    <row r="49" spans="2:15" x14ac:dyDescent="0.25">
      <c r="B49" s="13" t="s">
        <v>382</v>
      </c>
      <c r="C49" s="13" t="s">
        <v>246</v>
      </c>
      <c r="D49">
        <v>5518087</v>
      </c>
      <c r="E49">
        <v>2.5600000000000001E-2</v>
      </c>
      <c r="F49">
        <v>137579</v>
      </c>
      <c r="G49">
        <v>16</v>
      </c>
      <c r="H49">
        <v>341500</v>
      </c>
      <c r="I49">
        <v>-4000</v>
      </c>
      <c r="J49">
        <v>4</v>
      </c>
      <c r="K49">
        <v>19</v>
      </c>
      <c r="L49">
        <v>0.7</v>
      </c>
      <c r="M49">
        <v>6.9999999999999999E-4</v>
      </c>
      <c r="N49" s="15" t="str">
        <f>_xlfn.XLOOKUP(O49,Tabela1[Country (or dependency)],Tabela1[Country (or dependency)],"CORRIGIR")</f>
        <v>Congo</v>
      </c>
      <c r="O49" s="15" t="s">
        <v>246</v>
      </c>
    </row>
    <row r="50" spans="2:15" x14ac:dyDescent="0.25">
      <c r="B50" s="13" t="s">
        <v>498</v>
      </c>
      <c r="C50" s="13" t="s">
        <v>213</v>
      </c>
      <c r="D50">
        <v>17564</v>
      </c>
      <c r="E50">
        <v>8.9999999999999998E-4</v>
      </c>
      <c r="F50">
        <v>16</v>
      </c>
      <c r="G50">
        <v>73</v>
      </c>
      <c r="H50">
        <v>240</v>
      </c>
      <c r="L50">
        <v>0.75</v>
      </c>
      <c r="M50">
        <v>0</v>
      </c>
      <c r="N50" s="15" t="str">
        <f>_xlfn.XLOOKUP(O50,Tabela1[Country (or dependency)],Tabela1[Country (or dependency)],"CORRIGIR")</f>
        <v>Cook Islands</v>
      </c>
      <c r="O50" s="15" t="s">
        <v>213</v>
      </c>
    </row>
    <row r="51" spans="2:15" x14ac:dyDescent="0.25">
      <c r="B51" s="13" t="s">
        <v>388</v>
      </c>
      <c r="C51" s="13" t="s">
        <v>119</v>
      </c>
      <c r="D51">
        <v>5094118</v>
      </c>
      <c r="E51">
        <v>9.1999999999999998E-3</v>
      </c>
      <c r="F51">
        <v>46557</v>
      </c>
      <c r="G51">
        <v>100</v>
      </c>
      <c r="H51">
        <v>51060</v>
      </c>
      <c r="I51">
        <v>4200</v>
      </c>
      <c r="J51">
        <v>2</v>
      </c>
      <c r="K51">
        <v>33</v>
      </c>
      <c r="L51">
        <v>0.8</v>
      </c>
      <c r="M51">
        <v>6.9999999999999999E-4</v>
      </c>
      <c r="N51" s="15" t="str">
        <f>_xlfn.XLOOKUP(O51,Tabela1[Country (or dependency)],Tabela1[Country (or dependency)],"CORRIGIR")</f>
        <v>Costa Rica</v>
      </c>
      <c r="O51" s="15" t="s">
        <v>119</v>
      </c>
    </row>
    <row r="52" spans="2:15" x14ac:dyDescent="0.25">
      <c r="B52" s="13" t="s">
        <v>316</v>
      </c>
      <c r="C52" s="13" t="s">
        <v>317</v>
      </c>
      <c r="D52">
        <v>26378274</v>
      </c>
      <c r="E52">
        <v>2.5700000000000001E-2</v>
      </c>
      <c r="F52">
        <v>661730</v>
      </c>
      <c r="G52">
        <v>83</v>
      </c>
      <c r="H52">
        <v>318000</v>
      </c>
      <c r="I52">
        <v>-8000</v>
      </c>
      <c r="J52">
        <v>5</v>
      </c>
      <c r="K52">
        <v>19</v>
      </c>
      <c r="L52">
        <v>0.51</v>
      </c>
      <c r="M52">
        <v>3.3999999999999998E-3</v>
      </c>
      <c r="N52" s="15" t="str">
        <f>_xlfn.XLOOKUP(O52,Tabela1[Country (or dependency)],Tabela1[Country (or dependency)],"CORRIGIR")</f>
        <v>Cote dIvoire</v>
      </c>
      <c r="O52" s="15" t="s">
        <v>251</v>
      </c>
    </row>
    <row r="53" spans="2:15" x14ac:dyDescent="0.25">
      <c r="B53" s="13" t="s">
        <v>396</v>
      </c>
      <c r="C53" s="13" t="s">
        <v>127</v>
      </c>
      <c r="D53">
        <v>4105267</v>
      </c>
      <c r="E53">
        <v>-6.1000000000000004E-3</v>
      </c>
      <c r="F53">
        <v>-25037</v>
      </c>
      <c r="G53">
        <v>73</v>
      </c>
      <c r="H53">
        <v>55960</v>
      </c>
      <c r="I53">
        <v>-8001</v>
      </c>
      <c r="J53">
        <v>1</v>
      </c>
      <c r="K53">
        <v>44</v>
      </c>
      <c r="L53">
        <v>0.57999999999999996</v>
      </c>
      <c r="M53">
        <v>5.0000000000000001E-4</v>
      </c>
      <c r="N53" s="15" t="str">
        <f>_xlfn.XLOOKUP(O53,Tabela1[Country (or dependency)],Tabela1[Country (or dependency)],"CORRIGIR")</f>
        <v>Croatia</v>
      </c>
      <c r="O53" s="15" t="s">
        <v>127</v>
      </c>
    </row>
    <row r="54" spans="2:15" x14ac:dyDescent="0.25">
      <c r="B54" s="13" t="s">
        <v>347</v>
      </c>
      <c r="C54" s="13" t="s">
        <v>81</v>
      </c>
      <c r="D54">
        <v>11326616</v>
      </c>
      <c r="E54">
        <v>-5.9999999999999995E-4</v>
      </c>
      <c r="F54">
        <v>-6867</v>
      </c>
      <c r="G54">
        <v>106</v>
      </c>
      <c r="H54">
        <v>106440</v>
      </c>
      <c r="I54">
        <v>-14400</v>
      </c>
      <c r="J54">
        <v>2</v>
      </c>
      <c r="K54">
        <v>42</v>
      </c>
      <c r="L54">
        <v>0.78</v>
      </c>
      <c r="M54">
        <v>1.5E-3</v>
      </c>
      <c r="N54" s="15" t="str">
        <f>_xlfn.XLOOKUP(O54,Tabela1[Country (or dependency)],Tabela1[Country (or dependency)],"CORRIGIR")</f>
        <v>Cuba</v>
      </c>
      <c r="O54" s="15" t="s">
        <v>81</v>
      </c>
    </row>
    <row r="55" spans="2:15" x14ac:dyDescent="0.25">
      <c r="B55" s="13" t="s">
        <v>463</v>
      </c>
      <c r="C55" s="13" t="s">
        <v>187</v>
      </c>
      <c r="D55">
        <v>164093</v>
      </c>
      <c r="E55">
        <v>4.1000000000000003E-3</v>
      </c>
      <c r="F55">
        <v>669</v>
      </c>
      <c r="G55">
        <v>370</v>
      </c>
      <c r="H55">
        <v>444</v>
      </c>
      <c r="I55">
        <v>515</v>
      </c>
      <c r="J55">
        <v>2</v>
      </c>
      <c r="K55">
        <v>42</v>
      </c>
      <c r="L55">
        <v>0.89</v>
      </c>
      <c r="M55">
        <v>0</v>
      </c>
      <c r="N55" s="15" t="str">
        <f>_xlfn.XLOOKUP(O55,Tabela1[Country (or dependency)],Tabela1[Country (or dependency)],"CORRIGIR")</f>
        <v>Curaçao</v>
      </c>
      <c r="O55" s="15" t="s">
        <v>187</v>
      </c>
    </row>
    <row r="56" spans="2:15" x14ac:dyDescent="0.25">
      <c r="B56" s="13" t="s">
        <v>426</v>
      </c>
      <c r="C56" s="13" t="s">
        <v>153</v>
      </c>
      <c r="D56">
        <v>1207359</v>
      </c>
      <c r="E56">
        <v>7.3000000000000001E-3</v>
      </c>
      <c r="F56">
        <v>8784</v>
      </c>
      <c r="G56">
        <v>131</v>
      </c>
      <c r="H56">
        <v>9240</v>
      </c>
      <c r="I56">
        <v>5000</v>
      </c>
      <c r="J56">
        <v>1</v>
      </c>
      <c r="K56">
        <v>37</v>
      </c>
      <c r="L56">
        <v>0.67</v>
      </c>
      <c r="M56">
        <v>2.0000000000000001E-4</v>
      </c>
      <c r="N56" s="15" t="str">
        <f>_xlfn.XLOOKUP(O56,Tabela1[Country (or dependency)],Tabela1[Country (or dependency)],"CORRIGIR")</f>
        <v>Cyprus</v>
      </c>
      <c r="O56" s="15" t="s">
        <v>153</v>
      </c>
    </row>
    <row r="57" spans="2:15" x14ac:dyDescent="0.25">
      <c r="B57" s="13" t="s">
        <v>350</v>
      </c>
      <c r="C57" s="13" t="s">
        <v>351</v>
      </c>
      <c r="D57">
        <v>10708981</v>
      </c>
      <c r="E57">
        <v>1.8E-3</v>
      </c>
      <c r="F57">
        <v>19772</v>
      </c>
      <c r="G57">
        <v>139</v>
      </c>
      <c r="H57">
        <v>77240</v>
      </c>
      <c r="I57">
        <v>22011</v>
      </c>
      <c r="J57">
        <v>2</v>
      </c>
      <c r="K57">
        <v>43</v>
      </c>
      <c r="L57">
        <v>0.74</v>
      </c>
      <c r="M57">
        <v>1.4E-3</v>
      </c>
      <c r="N57" s="15" t="str">
        <f>_xlfn.XLOOKUP(O57,Tabela1[Country (or dependency)],Tabela1[Country (or dependency)],"CORRIGIR")</f>
        <v>Czechia</v>
      </c>
      <c r="O57" s="15" t="s">
        <v>84</v>
      </c>
    </row>
    <row r="58" spans="2:15" x14ac:dyDescent="0.25">
      <c r="B58" s="13" t="s">
        <v>380</v>
      </c>
      <c r="C58" s="13" t="s">
        <v>113</v>
      </c>
      <c r="D58">
        <v>5792202</v>
      </c>
      <c r="E58">
        <v>3.5000000000000001E-3</v>
      </c>
      <c r="F58">
        <v>20326</v>
      </c>
      <c r="G58">
        <v>137</v>
      </c>
      <c r="H58">
        <v>42430</v>
      </c>
      <c r="I58">
        <v>15200</v>
      </c>
      <c r="J58">
        <v>2</v>
      </c>
      <c r="K58">
        <v>42</v>
      </c>
      <c r="L58">
        <v>0.88</v>
      </c>
      <c r="M58">
        <v>6.9999999999999999E-4</v>
      </c>
      <c r="N58" s="15" t="str">
        <f>_xlfn.XLOOKUP(O58,Tabela1[Country (or dependency)],Tabela1[Country (or dependency)],"CORRIGIR")</f>
        <v>Denmark</v>
      </c>
      <c r="O58" s="15" t="s">
        <v>113</v>
      </c>
    </row>
    <row r="59" spans="2:15" x14ac:dyDescent="0.25">
      <c r="B59" s="13" t="s">
        <v>428</v>
      </c>
      <c r="C59" s="13" t="s">
        <v>155</v>
      </c>
      <c r="D59">
        <v>988000</v>
      </c>
      <c r="E59">
        <v>1.4800000000000001E-2</v>
      </c>
      <c r="F59">
        <v>14440</v>
      </c>
      <c r="G59">
        <v>43</v>
      </c>
      <c r="H59">
        <v>23180</v>
      </c>
      <c r="I59">
        <v>900</v>
      </c>
      <c r="J59">
        <v>3</v>
      </c>
      <c r="K59">
        <v>27</v>
      </c>
      <c r="L59">
        <v>0.79</v>
      </c>
      <c r="M59">
        <v>1E-4</v>
      </c>
      <c r="N59" s="15" t="str">
        <f>_xlfn.XLOOKUP(O59,Tabela1[Country (or dependency)],Tabela1[Country (or dependency)],"CORRIGIR")</f>
        <v>Djibouti</v>
      </c>
      <c r="O59" s="15" t="s">
        <v>155</v>
      </c>
    </row>
    <row r="60" spans="2:15" x14ac:dyDescent="0.25">
      <c r="B60" s="13" t="s">
        <v>476</v>
      </c>
      <c r="C60" s="13" t="s">
        <v>198</v>
      </c>
      <c r="D60">
        <v>71986</v>
      </c>
      <c r="E60">
        <v>2.5000000000000001E-3</v>
      </c>
      <c r="F60">
        <v>178</v>
      </c>
      <c r="G60">
        <v>96</v>
      </c>
      <c r="H60">
        <v>750</v>
      </c>
      <c r="L60">
        <v>0.74</v>
      </c>
      <c r="M60">
        <v>0</v>
      </c>
      <c r="N60" s="15" t="str">
        <f>_xlfn.XLOOKUP(O60,Tabela1[Country (or dependency)],Tabela1[Country (or dependency)],"CORRIGIR")</f>
        <v>Dominica</v>
      </c>
      <c r="O60" s="15" t="s">
        <v>198</v>
      </c>
    </row>
    <row r="61" spans="2:15" x14ac:dyDescent="0.25">
      <c r="B61" s="13" t="s">
        <v>349</v>
      </c>
      <c r="C61" s="13" t="s">
        <v>83</v>
      </c>
      <c r="D61">
        <v>10847910</v>
      </c>
      <c r="E61">
        <v>1.01E-2</v>
      </c>
      <c r="F61">
        <v>108952</v>
      </c>
      <c r="G61">
        <v>225</v>
      </c>
      <c r="H61">
        <v>48320</v>
      </c>
      <c r="I61">
        <v>-30000</v>
      </c>
      <c r="J61">
        <v>2</v>
      </c>
      <c r="K61">
        <v>28</v>
      </c>
      <c r="L61">
        <v>0.85</v>
      </c>
      <c r="M61">
        <v>1.4E-3</v>
      </c>
      <c r="N61" s="15" t="str">
        <f>_xlfn.XLOOKUP(O61,Tabela1[Country (or dependency)],Tabela1[Country (or dependency)],"CORRIGIR")</f>
        <v>Dominican Republic</v>
      </c>
      <c r="O61" s="15" t="s">
        <v>83</v>
      </c>
    </row>
    <row r="62" spans="2:15" x14ac:dyDescent="0.25">
      <c r="B62" s="13" t="s">
        <v>277</v>
      </c>
      <c r="C62" s="13" t="s">
        <v>278</v>
      </c>
      <c r="D62">
        <v>89561403</v>
      </c>
      <c r="E62">
        <v>3.1899999999999998E-2</v>
      </c>
      <c r="F62">
        <v>2770836</v>
      </c>
      <c r="G62">
        <v>40</v>
      </c>
      <c r="H62">
        <v>2267050</v>
      </c>
      <c r="I62">
        <v>23861</v>
      </c>
      <c r="J62">
        <v>6</v>
      </c>
      <c r="K62">
        <v>17</v>
      </c>
      <c r="L62">
        <v>0.46</v>
      </c>
      <c r="M62">
        <v>1.15E-2</v>
      </c>
      <c r="N62" s="15" t="str">
        <f>_xlfn.XLOOKUP(O62,Tabela1[Country (or dependency)],Tabela1[Country (or dependency)],"CORRIGIR")</f>
        <v>Democratic Republic of the Congo</v>
      </c>
      <c r="O62" s="15" t="s">
        <v>247</v>
      </c>
    </row>
    <row r="63" spans="2:15" x14ac:dyDescent="0.25">
      <c r="B63" s="13" t="s">
        <v>331</v>
      </c>
      <c r="C63" s="13" t="s">
        <v>65</v>
      </c>
      <c r="D63">
        <v>17643054</v>
      </c>
      <c r="E63">
        <v>1.55E-2</v>
      </c>
      <c r="F63">
        <v>269392</v>
      </c>
      <c r="G63">
        <v>71</v>
      </c>
      <c r="H63">
        <v>248360</v>
      </c>
      <c r="I63">
        <v>36400</v>
      </c>
      <c r="J63">
        <v>2</v>
      </c>
      <c r="K63">
        <v>28</v>
      </c>
      <c r="L63">
        <v>0.63</v>
      </c>
      <c r="M63">
        <v>2.3E-3</v>
      </c>
      <c r="N63" s="15" t="str">
        <f>_xlfn.XLOOKUP(O63,Tabela1[Country (or dependency)],Tabela1[Country (or dependency)],"CORRIGIR")</f>
        <v>Ecuador</v>
      </c>
      <c r="O63" s="15" t="s">
        <v>65</v>
      </c>
    </row>
    <row r="64" spans="2:15" x14ac:dyDescent="0.25">
      <c r="B64" s="13" t="s">
        <v>275</v>
      </c>
      <c r="C64" s="13" t="s">
        <v>17</v>
      </c>
      <c r="D64">
        <v>102334404</v>
      </c>
      <c r="E64">
        <v>1.9400000000000001E-2</v>
      </c>
      <c r="F64">
        <v>1946331</v>
      </c>
      <c r="G64">
        <v>103</v>
      </c>
      <c r="H64">
        <v>995450</v>
      </c>
      <c r="I64">
        <v>-38033</v>
      </c>
      <c r="J64">
        <v>3</v>
      </c>
      <c r="K64">
        <v>25</v>
      </c>
      <c r="L64">
        <v>0.43</v>
      </c>
      <c r="M64">
        <v>1.3100000000000001E-2</v>
      </c>
      <c r="N64" s="15" t="str">
        <f>_xlfn.XLOOKUP(O64,Tabela1[Country (or dependency)],Tabela1[Country (or dependency)],"CORRIGIR")</f>
        <v>Egypt</v>
      </c>
      <c r="O64" s="15" t="s">
        <v>17</v>
      </c>
    </row>
    <row r="65" spans="2:15" x14ac:dyDescent="0.25">
      <c r="B65" s="13" t="s">
        <v>377</v>
      </c>
      <c r="C65" s="13" t="s">
        <v>110</v>
      </c>
      <c r="D65">
        <v>6486205</v>
      </c>
      <c r="E65">
        <v>5.1000000000000004E-3</v>
      </c>
      <c r="F65">
        <v>32652</v>
      </c>
      <c r="G65">
        <v>313</v>
      </c>
      <c r="H65">
        <v>20720</v>
      </c>
      <c r="I65">
        <v>-40539</v>
      </c>
      <c r="J65">
        <v>2</v>
      </c>
      <c r="K65">
        <v>28</v>
      </c>
      <c r="L65">
        <v>0.73</v>
      </c>
      <c r="M65">
        <v>8.0000000000000004E-4</v>
      </c>
      <c r="N65" s="15" t="str">
        <f>_xlfn.XLOOKUP(O65,Tabela1[Country (or dependency)],Tabela1[Country (or dependency)],"CORRIGIR")</f>
        <v>El Salvador</v>
      </c>
      <c r="O65" s="15" t="s">
        <v>110</v>
      </c>
    </row>
    <row r="66" spans="2:15" x14ac:dyDescent="0.25">
      <c r="B66" s="13" t="s">
        <v>420</v>
      </c>
      <c r="C66" s="13" t="s">
        <v>149</v>
      </c>
      <c r="D66">
        <v>1402985</v>
      </c>
      <c r="E66">
        <v>3.4700000000000002E-2</v>
      </c>
      <c r="F66">
        <v>46999</v>
      </c>
      <c r="G66">
        <v>50</v>
      </c>
      <c r="H66">
        <v>28050</v>
      </c>
      <c r="I66">
        <v>16000</v>
      </c>
      <c r="J66">
        <v>5</v>
      </c>
      <c r="K66">
        <v>22</v>
      </c>
      <c r="L66">
        <v>0.73</v>
      </c>
      <c r="M66">
        <v>2.0000000000000001E-4</v>
      </c>
      <c r="N66" s="15" t="str">
        <f>_xlfn.XLOOKUP(O66,Tabela1[Country (or dependency)],Tabela1[Country (or dependency)],"CORRIGIR")</f>
        <v>Equatorial Guinea</v>
      </c>
      <c r="O66" s="15" t="s">
        <v>149</v>
      </c>
    </row>
    <row r="67" spans="2:15" x14ac:dyDescent="0.25">
      <c r="B67" s="13" t="s">
        <v>399</v>
      </c>
      <c r="C67" s="13" t="s">
        <v>130</v>
      </c>
      <c r="D67">
        <v>3546421</v>
      </c>
      <c r="E67">
        <v>1.41E-2</v>
      </c>
      <c r="F67">
        <v>49304</v>
      </c>
      <c r="G67">
        <v>35</v>
      </c>
      <c r="H67">
        <v>101000</v>
      </c>
      <c r="I67">
        <v>-39858</v>
      </c>
      <c r="J67">
        <v>4</v>
      </c>
      <c r="K67">
        <v>19</v>
      </c>
      <c r="L67">
        <v>0.63</v>
      </c>
      <c r="M67">
        <v>5.0000000000000001E-4</v>
      </c>
      <c r="N67" s="15" t="str">
        <f>_xlfn.XLOOKUP(O67,Tabela1[Country (or dependency)],Tabela1[Country (or dependency)],"CORRIGIR")</f>
        <v>Eritrea</v>
      </c>
      <c r="O67" s="15" t="s">
        <v>130</v>
      </c>
    </row>
    <row r="68" spans="2:15" x14ac:dyDescent="0.25">
      <c r="B68" s="13" t="s">
        <v>422</v>
      </c>
      <c r="C68" s="13" t="s">
        <v>151</v>
      </c>
      <c r="D68">
        <v>1326535</v>
      </c>
      <c r="E68">
        <v>6.9999999999999999E-4</v>
      </c>
      <c r="F68">
        <v>887</v>
      </c>
      <c r="G68">
        <v>31</v>
      </c>
      <c r="H68">
        <v>42390</v>
      </c>
      <c r="I68">
        <v>3911</v>
      </c>
      <c r="J68">
        <v>2</v>
      </c>
      <c r="K68">
        <v>42</v>
      </c>
      <c r="L68">
        <v>0.68</v>
      </c>
      <c r="M68">
        <v>2.0000000000000001E-4</v>
      </c>
      <c r="N68" s="15" t="str">
        <f>_xlfn.XLOOKUP(O68,Tabela1[Country (or dependency)],Tabela1[Country (or dependency)],"CORRIGIR")</f>
        <v>Estonia</v>
      </c>
      <c r="O68" s="15" t="s">
        <v>151</v>
      </c>
    </row>
    <row r="69" spans="2:15" x14ac:dyDescent="0.25">
      <c r="B69" s="13" t="s">
        <v>427</v>
      </c>
      <c r="C69" s="13" t="s">
        <v>154</v>
      </c>
      <c r="D69">
        <v>1160164</v>
      </c>
      <c r="E69">
        <v>1.0500000000000001E-2</v>
      </c>
      <c r="F69">
        <v>12034</v>
      </c>
      <c r="G69">
        <v>67</v>
      </c>
      <c r="H69">
        <v>17200</v>
      </c>
      <c r="I69">
        <v>-8353</v>
      </c>
      <c r="J69">
        <v>3</v>
      </c>
      <c r="K69">
        <v>21</v>
      </c>
      <c r="L69">
        <v>0.3</v>
      </c>
      <c r="M69">
        <v>1E-4</v>
      </c>
      <c r="N69" s="15" t="str">
        <f>_xlfn.XLOOKUP(O69,Tabela1[Country (or dependency)],Tabela1[Country (or dependency)],"CORRIGIR")</f>
        <v>Eswatini</v>
      </c>
      <c r="O69" s="15" t="s">
        <v>154</v>
      </c>
    </row>
    <row r="70" spans="2:15" x14ac:dyDescent="0.25">
      <c r="B70" s="13" t="s">
        <v>273</v>
      </c>
      <c r="C70" s="13" t="s">
        <v>15</v>
      </c>
      <c r="D70">
        <v>114963588</v>
      </c>
      <c r="E70">
        <v>2.5700000000000001E-2</v>
      </c>
      <c r="F70">
        <v>2884858</v>
      </c>
      <c r="G70">
        <v>115</v>
      </c>
      <c r="H70">
        <v>1000000</v>
      </c>
      <c r="I70">
        <v>30000</v>
      </c>
      <c r="J70">
        <v>4</v>
      </c>
      <c r="K70">
        <v>19</v>
      </c>
      <c r="L70">
        <v>0.21</v>
      </c>
      <c r="M70">
        <v>1.47E-2</v>
      </c>
      <c r="N70" s="15" t="str">
        <f>_xlfn.XLOOKUP(O70,Tabela1[Country (or dependency)],Tabela1[Country (or dependency)],"CORRIGIR")</f>
        <v>Ethiopia</v>
      </c>
      <c r="O70" s="15" t="s">
        <v>15</v>
      </c>
    </row>
    <row r="71" spans="2:15" x14ac:dyDescent="0.25">
      <c r="B71" s="13" t="s">
        <v>485</v>
      </c>
      <c r="C71" s="13" t="s">
        <v>486</v>
      </c>
      <c r="D71">
        <v>48863</v>
      </c>
      <c r="E71">
        <v>3.8E-3</v>
      </c>
      <c r="F71">
        <v>185</v>
      </c>
      <c r="G71">
        <v>35</v>
      </c>
      <c r="H71">
        <v>1396</v>
      </c>
      <c r="L71">
        <v>0.43</v>
      </c>
      <c r="M71">
        <v>0</v>
      </c>
      <c r="N71" s="15" t="str">
        <f>_xlfn.XLOOKUP(O71,Tabela1[Country (or dependency)],Tabela1[Country (or dependency)],"CORRIGIR")</f>
        <v>Faroe Islands</v>
      </c>
      <c r="O71" s="15" t="s">
        <v>244</v>
      </c>
    </row>
    <row r="72" spans="2:15" x14ac:dyDescent="0.25">
      <c r="B72" s="13" t="s">
        <v>508</v>
      </c>
      <c r="C72" s="13" t="s">
        <v>509</v>
      </c>
      <c r="D72">
        <v>3480</v>
      </c>
      <c r="E72">
        <v>3.0499999999999999E-2</v>
      </c>
      <c r="F72">
        <v>103</v>
      </c>
      <c r="G72">
        <v>0</v>
      </c>
      <c r="H72">
        <v>12170</v>
      </c>
      <c r="L72">
        <v>0.66</v>
      </c>
      <c r="M72">
        <v>0</v>
      </c>
      <c r="N72" s="15" t="str">
        <f>_xlfn.XLOOKUP(O72,Tabela1[Country (or dependency)],Tabela1[Country (or dependency)],"CORRIGIR")</f>
        <v>Falkland Islands (Malvinas)</v>
      </c>
      <c r="O72" s="15" t="s">
        <v>245</v>
      </c>
    </row>
    <row r="73" spans="2:15" x14ac:dyDescent="0.25">
      <c r="B73" s="13" t="s">
        <v>429</v>
      </c>
      <c r="C73" s="13" t="s">
        <v>156</v>
      </c>
      <c r="D73">
        <v>896445</v>
      </c>
      <c r="E73">
        <v>7.3000000000000001E-3</v>
      </c>
      <c r="F73">
        <v>6492</v>
      </c>
      <c r="G73">
        <v>49</v>
      </c>
      <c r="H73">
        <v>18270</v>
      </c>
      <c r="I73">
        <v>-6202</v>
      </c>
      <c r="J73">
        <v>3</v>
      </c>
      <c r="K73">
        <v>28</v>
      </c>
      <c r="L73">
        <v>0.59</v>
      </c>
      <c r="M73">
        <v>1E-4</v>
      </c>
      <c r="N73" s="15" t="str">
        <f>_xlfn.XLOOKUP(O73,Tabela1[Country (or dependency)],Tabela1[Country (or dependency)],"CORRIGIR")</f>
        <v>Fiji</v>
      </c>
      <c r="O73" s="15" t="s">
        <v>156</v>
      </c>
    </row>
    <row r="74" spans="2:15" x14ac:dyDescent="0.25">
      <c r="B74" s="13" t="s">
        <v>381</v>
      </c>
      <c r="C74" s="13" t="s">
        <v>114</v>
      </c>
      <c r="D74">
        <v>5540720</v>
      </c>
      <c r="E74">
        <v>1.5E-3</v>
      </c>
      <c r="F74">
        <v>8564</v>
      </c>
      <c r="G74">
        <v>18</v>
      </c>
      <c r="H74">
        <v>303890</v>
      </c>
      <c r="I74">
        <v>14000</v>
      </c>
      <c r="J74">
        <v>2</v>
      </c>
      <c r="K74">
        <v>43</v>
      </c>
      <c r="L74">
        <v>0.86</v>
      </c>
      <c r="M74">
        <v>6.9999999999999999E-4</v>
      </c>
      <c r="N74" s="15" t="str">
        <f>_xlfn.XLOOKUP(O74,Tabela1[Country (or dependency)],Tabela1[Country (or dependency)],"CORRIGIR")</f>
        <v>Finland</v>
      </c>
      <c r="O74" s="15" t="s">
        <v>114</v>
      </c>
    </row>
    <row r="75" spans="2:15" x14ac:dyDescent="0.25">
      <c r="B75" s="13" t="s">
        <v>284</v>
      </c>
      <c r="C75" s="13" t="s">
        <v>24</v>
      </c>
      <c r="D75">
        <v>65273511</v>
      </c>
      <c r="E75">
        <v>2.2000000000000001E-3</v>
      </c>
      <c r="F75">
        <v>143783</v>
      </c>
      <c r="G75">
        <v>119</v>
      </c>
      <c r="H75">
        <v>547557</v>
      </c>
      <c r="I75">
        <v>36527</v>
      </c>
      <c r="J75">
        <v>2</v>
      </c>
      <c r="K75">
        <v>42</v>
      </c>
      <c r="L75">
        <v>0.82</v>
      </c>
      <c r="M75">
        <v>8.3999999999999995E-3</v>
      </c>
      <c r="N75" s="15" t="str">
        <f>_xlfn.XLOOKUP(O75,Tabela1[Country (or dependency)],Tabela1[Country (or dependency)],"CORRIGIR")</f>
        <v>France</v>
      </c>
      <c r="O75" s="15" t="s">
        <v>24</v>
      </c>
    </row>
    <row r="76" spans="2:15" x14ac:dyDescent="0.25">
      <c r="B76" s="13" t="s">
        <v>452</v>
      </c>
      <c r="C76" s="13" t="s">
        <v>175</v>
      </c>
      <c r="D76">
        <v>298682</v>
      </c>
      <c r="E76">
        <v>2.7E-2</v>
      </c>
      <c r="F76">
        <v>7850</v>
      </c>
      <c r="G76">
        <v>4</v>
      </c>
      <c r="H76">
        <v>82200</v>
      </c>
      <c r="I76">
        <v>1200</v>
      </c>
      <c r="J76">
        <v>3</v>
      </c>
      <c r="K76">
        <v>25</v>
      </c>
      <c r="L76">
        <v>0.87</v>
      </c>
      <c r="M76">
        <v>0</v>
      </c>
      <c r="N76" s="15" t="str">
        <f>_xlfn.XLOOKUP(O76,Tabela1[Country (or dependency)],Tabela1[Country (or dependency)],"CORRIGIR")</f>
        <v>French Guiana</v>
      </c>
      <c r="O76" s="15" t="s">
        <v>175</v>
      </c>
    </row>
    <row r="77" spans="2:15" x14ac:dyDescent="0.25">
      <c r="B77" s="13" t="s">
        <v>455</v>
      </c>
      <c r="C77" s="13" t="s">
        <v>180</v>
      </c>
      <c r="D77">
        <v>280908</v>
      </c>
      <c r="E77">
        <v>5.7999999999999996E-3</v>
      </c>
      <c r="F77">
        <v>1621</v>
      </c>
      <c r="G77">
        <v>77</v>
      </c>
      <c r="H77">
        <v>3660</v>
      </c>
      <c r="I77">
        <v>-1000</v>
      </c>
      <c r="J77">
        <v>2</v>
      </c>
      <c r="K77">
        <v>34</v>
      </c>
      <c r="L77">
        <v>0.64</v>
      </c>
      <c r="M77">
        <v>0</v>
      </c>
      <c r="N77" s="15" t="str">
        <f>_xlfn.XLOOKUP(O77,Tabela1[Country (or dependency)],Tabela1[Country (or dependency)],"CORRIGIR")</f>
        <v>French Polynesia</v>
      </c>
      <c r="O77" s="15" t="s">
        <v>180</v>
      </c>
    </row>
    <row r="78" spans="2:15" x14ac:dyDescent="0.25">
      <c r="B78" s="13" t="s">
        <v>412</v>
      </c>
      <c r="C78" s="13" t="s">
        <v>143</v>
      </c>
      <c r="D78">
        <v>2225734</v>
      </c>
      <c r="E78">
        <v>2.4500000000000001E-2</v>
      </c>
      <c r="F78">
        <v>53155</v>
      </c>
      <c r="G78">
        <v>9</v>
      </c>
      <c r="H78">
        <v>257670</v>
      </c>
      <c r="I78">
        <v>3260</v>
      </c>
      <c r="J78">
        <v>4</v>
      </c>
      <c r="K78">
        <v>23</v>
      </c>
      <c r="L78">
        <v>0.87</v>
      </c>
      <c r="M78">
        <v>2.9999999999999997E-4</v>
      </c>
      <c r="N78" s="15" t="str">
        <f>_xlfn.XLOOKUP(O78,Tabela1[Country (or dependency)],Tabela1[Country (or dependency)],"CORRIGIR")</f>
        <v>Gabon</v>
      </c>
      <c r="O78" s="15" t="s">
        <v>143</v>
      </c>
    </row>
    <row r="79" spans="2:15" x14ac:dyDescent="0.25">
      <c r="B79" s="13" t="s">
        <v>410</v>
      </c>
      <c r="C79" s="13" t="s">
        <v>141</v>
      </c>
      <c r="D79">
        <v>2416668</v>
      </c>
      <c r="E79">
        <v>2.9399999999999999E-2</v>
      </c>
      <c r="F79">
        <v>68962</v>
      </c>
      <c r="G79">
        <v>239</v>
      </c>
      <c r="H79">
        <v>10120</v>
      </c>
      <c r="I79">
        <v>-3087</v>
      </c>
      <c r="J79">
        <v>5</v>
      </c>
      <c r="K79">
        <v>18</v>
      </c>
      <c r="L79">
        <v>0.59</v>
      </c>
      <c r="M79">
        <v>2.9999999999999997E-4</v>
      </c>
      <c r="N79" s="15" t="str">
        <f>_xlfn.XLOOKUP(O79,Tabela1[Country (or dependency)],Tabela1[Country (or dependency)],"CORRIGIR")</f>
        <v>Gambia</v>
      </c>
      <c r="O79" s="15" t="s">
        <v>141</v>
      </c>
    </row>
    <row r="80" spans="2:15" x14ac:dyDescent="0.25">
      <c r="B80" s="13" t="s">
        <v>398</v>
      </c>
      <c r="C80" s="13" t="s">
        <v>129</v>
      </c>
      <c r="D80">
        <v>3989167</v>
      </c>
      <c r="E80">
        <v>-1.9E-3</v>
      </c>
      <c r="F80">
        <v>-7598</v>
      </c>
      <c r="G80">
        <v>57</v>
      </c>
      <c r="H80">
        <v>69490</v>
      </c>
      <c r="I80">
        <v>-10000</v>
      </c>
      <c r="J80">
        <v>2</v>
      </c>
      <c r="K80">
        <v>38</v>
      </c>
      <c r="L80">
        <v>0.57999999999999996</v>
      </c>
      <c r="M80">
        <v>5.0000000000000001E-4</v>
      </c>
      <c r="N80" s="15" t="str">
        <f>_xlfn.XLOOKUP(O80,Tabela1[Country (or dependency)],Tabela1[Country (or dependency)],"CORRIGIR")</f>
        <v>Georgia</v>
      </c>
      <c r="O80" s="15" t="s">
        <v>129</v>
      </c>
    </row>
    <row r="81" spans="2:15" x14ac:dyDescent="0.25">
      <c r="B81" s="13" t="s">
        <v>281</v>
      </c>
      <c r="C81" s="13" t="s">
        <v>21</v>
      </c>
      <c r="D81">
        <v>83783942</v>
      </c>
      <c r="E81">
        <v>3.2000000000000002E-3</v>
      </c>
      <c r="F81">
        <v>266897</v>
      </c>
      <c r="G81">
        <v>240</v>
      </c>
      <c r="H81">
        <v>348560</v>
      </c>
      <c r="I81">
        <v>543822</v>
      </c>
      <c r="J81">
        <v>2</v>
      </c>
      <c r="K81">
        <v>46</v>
      </c>
      <c r="L81">
        <v>0.76</v>
      </c>
      <c r="M81">
        <v>1.0699999999999999E-2</v>
      </c>
      <c r="N81" s="15" t="str">
        <f>_xlfn.XLOOKUP(O81,Tabela1[Country (or dependency)],Tabela1[Country (or dependency)],"CORRIGIR")</f>
        <v>Germany</v>
      </c>
      <c r="O81" s="15" t="s">
        <v>21</v>
      </c>
    </row>
    <row r="82" spans="2:15" x14ac:dyDescent="0.25">
      <c r="B82" s="13" t="s">
        <v>310</v>
      </c>
      <c r="C82" s="13" t="s">
        <v>46</v>
      </c>
      <c r="D82">
        <v>31072940</v>
      </c>
      <c r="E82">
        <v>2.1499999999999998E-2</v>
      </c>
      <c r="F82">
        <v>655084</v>
      </c>
      <c r="G82">
        <v>137</v>
      </c>
      <c r="H82">
        <v>227540</v>
      </c>
      <c r="I82">
        <v>-10000</v>
      </c>
      <c r="J82">
        <v>4</v>
      </c>
      <c r="K82">
        <v>22</v>
      </c>
      <c r="L82">
        <v>0.56999999999999995</v>
      </c>
      <c r="M82">
        <v>4.0000000000000001E-3</v>
      </c>
      <c r="N82" s="15" t="str">
        <f>_xlfn.XLOOKUP(O82,Tabela1[Country (or dependency)],Tabela1[Country (or dependency)],"CORRIGIR")</f>
        <v>Ghana</v>
      </c>
      <c r="O82" s="15" t="s">
        <v>46</v>
      </c>
    </row>
    <row r="83" spans="2:15" x14ac:dyDescent="0.25">
      <c r="B83" s="13" t="s">
        <v>494</v>
      </c>
      <c r="C83" s="13" t="s">
        <v>209</v>
      </c>
      <c r="D83">
        <v>33691</v>
      </c>
      <c r="E83">
        <v>-2.9999999999999997E-4</v>
      </c>
      <c r="F83">
        <v>-10</v>
      </c>
      <c r="G83">
        <v>3369</v>
      </c>
      <c r="H83">
        <v>10</v>
      </c>
      <c r="M83">
        <v>0</v>
      </c>
      <c r="N83" s="15" t="str">
        <f>_xlfn.XLOOKUP(O83,Tabela1[Country (or dependency)],Tabela1[Country (or dependency)],"CORRIGIR")</f>
        <v>Gibraltar</v>
      </c>
      <c r="O83" s="15" t="s">
        <v>209</v>
      </c>
    </row>
    <row r="84" spans="2:15" x14ac:dyDescent="0.25">
      <c r="B84" s="13" t="s">
        <v>352</v>
      </c>
      <c r="C84" s="13" t="s">
        <v>85</v>
      </c>
      <c r="D84">
        <v>10423054</v>
      </c>
      <c r="E84">
        <v>-4.7999999999999996E-3</v>
      </c>
      <c r="F84">
        <v>-50401</v>
      </c>
      <c r="G84">
        <v>81</v>
      </c>
      <c r="H84">
        <v>128900</v>
      </c>
      <c r="I84">
        <v>-16000</v>
      </c>
      <c r="J84">
        <v>1</v>
      </c>
      <c r="K84">
        <v>46</v>
      </c>
      <c r="L84">
        <v>0.85</v>
      </c>
      <c r="M84">
        <v>1.2999999999999999E-3</v>
      </c>
      <c r="N84" s="15" t="str">
        <f>_xlfn.XLOOKUP(O84,Tabela1[Country (or dependency)],Tabela1[Country (or dependency)],"CORRIGIR")</f>
        <v>Greece</v>
      </c>
      <c r="O84" s="15" t="s">
        <v>85</v>
      </c>
    </row>
    <row r="85" spans="2:15" x14ac:dyDescent="0.25">
      <c r="B85" s="13" t="s">
        <v>481</v>
      </c>
      <c r="C85" s="13" t="s">
        <v>222</v>
      </c>
      <c r="D85">
        <v>56770</v>
      </c>
      <c r="E85">
        <v>1.6999999999999999E-3</v>
      </c>
      <c r="F85">
        <v>98</v>
      </c>
      <c r="G85">
        <v>0</v>
      </c>
      <c r="H85">
        <v>410450</v>
      </c>
      <c r="L85">
        <v>0.87</v>
      </c>
      <c r="M85">
        <v>0</v>
      </c>
      <c r="N85" s="15" t="str">
        <f>_xlfn.XLOOKUP(O85,Tabela1[Country (or dependency)],Tabela1[Country (or dependency)],"CORRIGIR")</f>
        <v>Greenland</v>
      </c>
      <c r="O85" s="15" t="s">
        <v>222</v>
      </c>
    </row>
    <row r="86" spans="2:15" x14ac:dyDescent="0.25">
      <c r="B86" s="13" t="s">
        <v>466</v>
      </c>
      <c r="C86" s="13" t="s">
        <v>190</v>
      </c>
      <c r="D86">
        <v>112523</v>
      </c>
      <c r="E86">
        <v>4.5999999999999999E-3</v>
      </c>
      <c r="F86">
        <v>520</v>
      </c>
      <c r="G86">
        <v>331</v>
      </c>
      <c r="H86">
        <v>340</v>
      </c>
      <c r="I86">
        <v>-200</v>
      </c>
      <c r="J86">
        <v>2</v>
      </c>
      <c r="K86">
        <v>32</v>
      </c>
      <c r="L86">
        <v>0.35</v>
      </c>
      <c r="M86">
        <v>0</v>
      </c>
      <c r="N86" s="15" t="str">
        <f>_xlfn.XLOOKUP(O86,Tabela1[Country (or dependency)],Tabela1[Country (or dependency)],"CORRIGIR")</f>
        <v>Grenada</v>
      </c>
      <c r="O86" s="15" t="s">
        <v>190</v>
      </c>
    </row>
    <row r="87" spans="2:15" x14ac:dyDescent="0.25">
      <c r="B87" s="13" t="s">
        <v>446</v>
      </c>
      <c r="C87" s="13" t="s">
        <v>169</v>
      </c>
      <c r="D87">
        <v>400124</v>
      </c>
      <c r="E87">
        <v>2.0000000000000001E-4</v>
      </c>
      <c r="F87">
        <v>68</v>
      </c>
      <c r="G87">
        <v>237</v>
      </c>
      <c r="H87">
        <v>1690</v>
      </c>
      <c r="I87">
        <v>-1440</v>
      </c>
      <c r="J87">
        <v>2</v>
      </c>
      <c r="K87">
        <v>44</v>
      </c>
      <c r="M87">
        <v>1E-4</v>
      </c>
      <c r="N87" s="15" t="str">
        <f>_xlfn.XLOOKUP(O87,Tabela1[Country (or dependency)],Tabela1[Country (or dependency)],"CORRIGIR")</f>
        <v>Guadeloupe</v>
      </c>
      <c r="O87" s="15" t="s">
        <v>169</v>
      </c>
    </row>
    <row r="88" spans="2:15" x14ac:dyDescent="0.25">
      <c r="B88" s="13" t="s">
        <v>462</v>
      </c>
      <c r="C88" s="13" t="s">
        <v>186</v>
      </c>
      <c r="D88">
        <v>168775</v>
      </c>
      <c r="E88">
        <v>8.8999999999999999E-3</v>
      </c>
      <c r="F88">
        <v>1481</v>
      </c>
      <c r="G88">
        <v>313</v>
      </c>
      <c r="H88">
        <v>540</v>
      </c>
      <c r="I88">
        <v>-506</v>
      </c>
      <c r="J88">
        <v>2</v>
      </c>
      <c r="K88">
        <v>31</v>
      </c>
      <c r="L88">
        <v>0.95</v>
      </c>
      <c r="M88">
        <v>0</v>
      </c>
      <c r="N88" s="15" t="str">
        <f>_xlfn.XLOOKUP(O88,Tabela1[Country (or dependency)],Tabela1[Country (or dependency)],"CORRIGIR")</f>
        <v>Guam</v>
      </c>
      <c r="O88" s="15" t="s">
        <v>186</v>
      </c>
    </row>
    <row r="89" spans="2:15" x14ac:dyDescent="0.25">
      <c r="B89" s="13" t="s">
        <v>330</v>
      </c>
      <c r="C89" s="13" t="s">
        <v>64</v>
      </c>
      <c r="D89">
        <v>17915568</v>
      </c>
      <c r="E89">
        <v>1.9E-2</v>
      </c>
      <c r="F89">
        <v>334096</v>
      </c>
      <c r="G89">
        <v>167</v>
      </c>
      <c r="H89">
        <v>107160</v>
      </c>
      <c r="I89">
        <v>-9215</v>
      </c>
      <c r="J89">
        <v>3</v>
      </c>
      <c r="K89">
        <v>23</v>
      </c>
      <c r="L89">
        <v>0.52</v>
      </c>
      <c r="M89">
        <v>2.3E-3</v>
      </c>
      <c r="N89" s="15" t="str">
        <f>_xlfn.XLOOKUP(O89,Tabela1[Country (or dependency)],Tabela1[Country (or dependency)],"CORRIGIR")</f>
        <v>Guatemala</v>
      </c>
      <c r="O89" s="15" t="s">
        <v>64</v>
      </c>
    </row>
    <row r="90" spans="2:15" x14ac:dyDescent="0.25">
      <c r="B90" s="13" t="s">
        <v>339</v>
      </c>
      <c r="C90" s="13" t="s">
        <v>73</v>
      </c>
      <c r="D90">
        <v>13132795</v>
      </c>
      <c r="E90">
        <v>2.8299999999999999E-2</v>
      </c>
      <c r="F90">
        <v>361549</v>
      </c>
      <c r="G90">
        <v>53</v>
      </c>
      <c r="H90">
        <v>245720</v>
      </c>
      <c r="I90">
        <v>-4000</v>
      </c>
      <c r="J90">
        <v>5</v>
      </c>
      <c r="K90">
        <v>18</v>
      </c>
      <c r="L90">
        <v>0.39</v>
      </c>
      <c r="M90">
        <v>1.6999999999999999E-3</v>
      </c>
      <c r="N90" s="15" t="str">
        <f>_xlfn.XLOOKUP(O90,Tabela1[Country (or dependency)],Tabela1[Country (or dependency)],"CORRIGIR")</f>
        <v>Guinea</v>
      </c>
      <c r="O90" s="15" t="s">
        <v>73</v>
      </c>
    </row>
    <row r="91" spans="2:15" x14ac:dyDescent="0.25">
      <c r="B91" s="13" t="s">
        <v>416</v>
      </c>
      <c r="C91" s="13" t="s">
        <v>417</v>
      </c>
      <c r="D91">
        <v>1968001</v>
      </c>
      <c r="E91">
        <v>2.4500000000000001E-2</v>
      </c>
      <c r="F91">
        <v>47079</v>
      </c>
      <c r="G91">
        <v>70</v>
      </c>
      <c r="H91">
        <v>28120</v>
      </c>
      <c r="I91">
        <v>-1399</v>
      </c>
      <c r="J91">
        <v>4</v>
      </c>
      <c r="K91">
        <v>19</v>
      </c>
      <c r="L91">
        <v>0.45</v>
      </c>
      <c r="M91">
        <v>2.9999999999999997E-4</v>
      </c>
      <c r="N91" s="15" t="str">
        <f>_xlfn.XLOOKUP(O91,Tabela1[Country (or dependency)],Tabela1[Country (or dependency)],"CORRIGIR")</f>
        <v>Guinea Bissau</v>
      </c>
      <c r="O91" s="15" t="s">
        <v>243</v>
      </c>
    </row>
    <row r="92" spans="2:15" x14ac:dyDescent="0.25">
      <c r="B92" s="13" t="s">
        <v>432</v>
      </c>
      <c r="C92" s="13" t="s">
        <v>159</v>
      </c>
      <c r="D92">
        <v>786552</v>
      </c>
      <c r="E92">
        <v>4.7999999999999996E-3</v>
      </c>
      <c r="F92">
        <v>3786</v>
      </c>
      <c r="G92">
        <v>4</v>
      </c>
      <c r="H92">
        <v>196850</v>
      </c>
      <c r="I92">
        <v>-6000</v>
      </c>
      <c r="J92">
        <v>2</v>
      </c>
      <c r="K92">
        <v>27</v>
      </c>
      <c r="L92">
        <v>0.27</v>
      </c>
      <c r="M92">
        <v>1E-4</v>
      </c>
      <c r="N92" s="15" t="str">
        <f>_xlfn.XLOOKUP(O92,Tabela1[Country (or dependency)],Tabela1[Country (or dependency)],"CORRIGIR")</f>
        <v>Guyana</v>
      </c>
      <c r="O92" s="15" t="s">
        <v>159</v>
      </c>
    </row>
    <row r="93" spans="2:15" x14ac:dyDescent="0.25">
      <c r="B93" s="13" t="s">
        <v>346</v>
      </c>
      <c r="C93" s="13" t="s">
        <v>80</v>
      </c>
      <c r="D93">
        <v>11402528</v>
      </c>
      <c r="E93">
        <v>1.24E-2</v>
      </c>
      <c r="F93">
        <v>139451</v>
      </c>
      <c r="G93">
        <v>414</v>
      </c>
      <c r="H93">
        <v>27560</v>
      </c>
      <c r="I93">
        <v>-35000</v>
      </c>
      <c r="J93">
        <v>3</v>
      </c>
      <c r="K93">
        <v>24</v>
      </c>
      <c r="L93">
        <v>0.56999999999999995</v>
      </c>
      <c r="M93">
        <v>1.5E-3</v>
      </c>
      <c r="N93" s="15" t="str">
        <f>_xlfn.XLOOKUP(O93,Tabela1[Country (or dependency)],Tabela1[Country (or dependency)],"CORRIGIR")</f>
        <v>Haiti</v>
      </c>
      <c r="O93" s="15" t="s">
        <v>80</v>
      </c>
    </row>
    <row r="94" spans="2:15" x14ac:dyDescent="0.25">
      <c r="B94" s="13" t="s">
        <v>512</v>
      </c>
      <c r="C94" s="13" t="s">
        <v>226</v>
      </c>
      <c r="D94">
        <v>801</v>
      </c>
      <c r="E94">
        <v>2.5000000000000001E-3</v>
      </c>
      <c r="F94">
        <v>2</v>
      </c>
      <c r="G94">
        <v>2003</v>
      </c>
      <c r="H94">
        <v>0</v>
      </c>
      <c r="M94">
        <v>0</v>
      </c>
      <c r="N94" s="15" t="str">
        <f>_xlfn.XLOOKUP(O94,Tabela1[Country (or dependency)],Tabela1[Country (or dependency)],"CORRIGIR")</f>
        <v>Holy See</v>
      </c>
      <c r="O94" s="15" t="s">
        <v>226</v>
      </c>
    </row>
    <row r="95" spans="2:15" x14ac:dyDescent="0.25">
      <c r="B95" s="13" t="s">
        <v>357</v>
      </c>
      <c r="C95" s="13" t="s">
        <v>90</v>
      </c>
      <c r="D95">
        <v>9904607</v>
      </c>
      <c r="E95">
        <v>1.6299999999999999E-2</v>
      </c>
      <c r="F95">
        <v>158490</v>
      </c>
      <c r="G95">
        <v>89</v>
      </c>
      <c r="H95">
        <v>111890</v>
      </c>
      <c r="I95">
        <v>-6800</v>
      </c>
      <c r="J95">
        <v>2</v>
      </c>
      <c r="K95">
        <v>24</v>
      </c>
      <c r="L95">
        <v>0.56999999999999995</v>
      </c>
      <c r="M95">
        <v>1.2999999999999999E-3</v>
      </c>
      <c r="N95" s="15" t="str">
        <f>_xlfn.XLOOKUP(O95,Tabela1[Country (or dependency)],Tabela1[Country (or dependency)],"CORRIGIR")</f>
        <v>Honduras</v>
      </c>
      <c r="O95" s="15" t="s">
        <v>90</v>
      </c>
    </row>
    <row r="96" spans="2:15" x14ac:dyDescent="0.25">
      <c r="B96" s="13" t="s">
        <v>369</v>
      </c>
      <c r="C96" s="13" t="s">
        <v>102</v>
      </c>
      <c r="D96">
        <v>7496981</v>
      </c>
      <c r="E96">
        <v>8.2000000000000007E-3</v>
      </c>
      <c r="F96">
        <v>60827</v>
      </c>
      <c r="G96">
        <v>7140</v>
      </c>
      <c r="H96">
        <v>1050</v>
      </c>
      <c r="I96">
        <v>29308</v>
      </c>
      <c r="J96">
        <v>1</v>
      </c>
      <c r="K96">
        <v>45</v>
      </c>
      <c r="M96">
        <v>1E-3</v>
      </c>
      <c r="N96" s="15" t="str">
        <f>_xlfn.XLOOKUP(O96,Tabela1[Country (or dependency)],Tabela1[Country (or dependency)],"CORRIGIR")</f>
        <v>Hong Kong</v>
      </c>
      <c r="O96" s="15" t="s">
        <v>102</v>
      </c>
    </row>
    <row r="97" spans="2:15" x14ac:dyDescent="0.25">
      <c r="B97" s="13" t="s">
        <v>359</v>
      </c>
      <c r="C97" s="13" t="s">
        <v>92</v>
      </c>
      <c r="D97">
        <v>9660351</v>
      </c>
      <c r="E97">
        <v>-2.5000000000000001E-3</v>
      </c>
      <c r="F97">
        <v>-24328</v>
      </c>
      <c r="G97">
        <v>107</v>
      </c>
      <c r="H97">
        <v>90530</v>
      </c>
      <c r="I97">
        <v>6000</v>
      </c>
      <c r="J97">
        <v>2</v>
      </c>
      <c r="K97">
        <v>43</v>
      </c>
      <c r="L97">
        <v>0.72</v>
      </c>
      <c r="M97">
        <v>1.1999999999999999E-3</v>
      </c>
      <c r="N97" s="15" t="str">
        <f>_xlfn.XLOOKUP(O97,Tabela1[Country (or dependency)],Tabela1[Country (or dependency)],"CORRIGIR")</f>
        <v>Hungary</v>
      </c>
      <c r="O97" s="15" t="s">
        <v>92</v>
      </c>
    </row>
    <row r="98" spans="2:15" x14ac:dyDescent="0.25">
      <c r="B98" s="13" t="s">
        <v>450</v>
      </c>
      <c r="C98" s="13" t="s">
        <v>173</v>
      </c>
      <c r="D98">
        <v>341243</v>
      </c>
      <c r="E98">
        <v>6.4999999999999997E-3</v>
      </c>
      <c r="F98">
        <v>2212</v>
      </c>
      <c r="G98">
        <v>3</v>
      </c>
      <c r="H98">
        <v>100250</v>
      </c>
      <c r="I98">
        <v>380</v>
      </c>
      <c r="J98">
        <v>2</v>
      </c>
      <c r="K98">
        <v>37</v>
      </c>
      <c r="L98">
        <v>0.94</v>
      </c>
      <c r="M98">
        <v>0</v>
      </c>
      <c r="N98" s="15" t="str">
        <f>_xlfn.XLOOKUP(O98,Tabela1[Country (or dependency)],Tabela1[Country (or dependency)],"CORRIGIR")</f>
        <v>Iceland</v>
      </c>
      <c r="O98" s="15" t="s">
        <v>173</v>
      </c>
    </row>
    <row r="99" spans="2:15" x14ac:dyDescent="0.25">
      <c r="B99" s="13" t="s">
        <v>264</v>
      </c>
      <c r="C99" s="13" t="s">
        <v>6</v>
      </c>
      <c r="D99">
        <v>1380004385</v>
      </c>
      <c r="E99">
        <v>9.9000000000000008E-3</v>
      </c>
      <c r="F99">
        <v>13586631</v>
      </c>
      <c r="G99">
        <v>464</v>
      </c>
      <c r="H99">
        <v>2973190</v>
      </c>
      <c r="I99">
        <v>-532687</v>
      </c>
      <c r="J99">
        <v>2</v>
      </c>
      <c r="K99">
        <v>28</v>
      </c>
      <c r="L99">
        <v>0.35</v>
      </c>
      <c r="M99">
        <v>0.17699999999999999</v>
      </c>
      <c r="N99" s="15" t="str">
        <f>_xlfn.XLOOKUP(O99,Tabela1[Country (or dependency)],Tabela1[Country (or dependency)],"CORRIGIR")</f>
        <v>India</v>
      </c>
      <c r="O99" s="15" t="s">
        <v>6</v>
      </c>
    </row>
    <row r="100" spans="2:15" x14ac:dyDescent="0.25">
      <c r="B100" s="13" t="s">
        <v>176</v>
      </c>
      <c r="C100" s="13" t="s">
        <v>7</v>
      </c>
      <c r="D100">
        <v>273523615</v>
      </c>
      <c r="E100">
        <v>1.0699999999999999E-2</v>
      </c>
      <c r="F100">
        <v>2898047</v>
      </c>
      <c r="G100">
        <v>151</v>
      </c>
      <c r="H100">
        <v>1811570</v>
      </c>
      <c r="I100">
        <v>-98955</v>
      </c>
      <c r="J100">
        <v>2</v>
      </c>
      <c r="K100">
        <v>30</v>
      </c>
      <c r="L100">
        <v>0.56000000000000005</v>
      </c>
      <c r="M100">
        <v>3.5099999999999999E-2</v>
      </c>
      <c r="N100" s="15" t="str">
        <f>_xlfn.XLOOKUP(O100,Tabela1[Country (or dependency)],Tabela1[Country (or dependency)],"CORRIGIR")</f>
        <v>Indonesia</v>
      </c>
      <c r="O100" s="15" t="s">
        <v>7</v>
      </c>
    </row>
    <row r="101" spans="2:15" x14ac:dyDescent="0.25">
      <c r="B101" s="13" t="s">
        <v>280</v>
      </c>
      <c r="C101" s="13" t="s">
        <v>20</v>
      </c>
      <c r="D101">
        <v>83992949</v>
      </c>
      <c r="E101">
        <v>1.2999999999999999E-2</v>
      </c>
      <c r="F101">
        <v>1079043</v>
      </c>
      <c r="G101">
        <v>52</v>
      </c>
      <c r="H101">
        <v>1628550</v>
      </c>
      <c r="I101">
        <v>-55000</v>
      </c>
      <c r="J101">
        <v>2</v>
      </c>
      <c r="K101">
        <v>32</v>
      </c>
      <c r="L101">
        <v>0.76</v>
      </c>
      <c r="M101">
        <v>1.0800000000000001E-2</v>
      </c>
      <c r="N101" s="15" t="str">
        <f>_xlfn.XLOOKUP(O101,Tabela1[Country (or dependency)],Tabela1[Country (or dependency)],"CORRIGIR")</f>
        <v>Iran</v>
      </c>
      <c r="O101" s="15" t="s">
        <v>20</v>
      </c>
    </row>
    <row r="102" spans="2:15" x14ac:dyDescent="0.25">
      <c r="B102" s="13" t="s">
        <v>299</v>
      </c>
      <c r="C102" s="13" t="s">
        <v>35</v>
      </c>
      <c r="D102">
        <v>40222493</v>
      </c>
      <c r="E102">
        <v>2.3199999999999998E-2</v>
      </c>
      <c r="F102">
        <v>912710</v>
      </c>
      <c r="G102">
        <v>93</v>
      </c>
      <c r="H102">
        <v>434320</v>
      </c>
      <c r="I102">
        <v>7834</v>
      </c>
      <c r="J102">
        <v>4</v>
      </c>
      <c r="K102">
        <v>21</v>
      </c>
      <c r="L102">
        <v>0.73</v>
      </c>
      <c r="M102">
        <v>5.1999999999999998E-3</v>
      </c>
      <c r="N102" s="15" t="str">
        <f>_xlfn.XLOOKUP(O102,Tabela1[Country (or dependency)],Tabela1[Country (or dependency)],"CORRIGIR")</f>
        <v>Iraq</v>
      </c>
      <c r="O102" s="15" t="s">
        <v>35</v>
      </c>
    </row>
    <row r="103" spans="2:15" x14ac:dyDescent="0.25">
      <c r="B103" s="13" t="s">
        <v>390</v>
      </c>
      <c r="C103" s="13" t="s">
        <v>121</v>
      </c>
      <c r="D103">
        <v>4937786</v>
      </c>
      <c r="E103">
        <v>1.1299999999999999E-2</v>
      </c>
      <c r="F103">
        <v>55291</v>
      </c>
      <c r="G103">
        <v>72</v>
      </c>
      <c r="H103">
        <v>68890</v>
      </c>
      <c r="I103">
        <v>23604</v>
      </c>
      <c r="J103">
        <v>2</v>
      </c>
      <c r="K103">
        <v>38</v>
      </c>
      <c r="L103">
        <v>0.63</v>
      </c>
      <c r="M103">
        <v>5.9999999999999995E-4</v>
      </c>
      <c r="N103" s="15" t="str">
        <f>_xlfn.XLOOKUP(O103,Tabela1[Country (or dependency)],Tabela1[Country (or dependency)],"CORRIGIR")</f>
        <v>Ireland</v>
      </c>
      <c r="O103" s="15" t="s">
        <v>121</v>
      </c>
    </row>
    <row r="104" spans="2:15" x14ac:dyDescent="0.25">
      <c r="B104" s="13" t="s">
        <v>474</v>
      </c>
      <c r="C104" s="13" t="s">
        <v>196</v>
      </c>
      <c r="D104">
        <v>85033</v>
      </c>
      <c r="E104">
        <v>5.3E-3</v>
      </c>
      <c r="F104">
        <v>449</v>
      </c>
      <c r="G104">
        <v>149</v>
      </c>
      <c r="H104">
        <v>570</v>
      </c>
      <c r="L104">
        <v>0.53</v>
      </c>
      <c r="M104">
        <v>0</v>
      </c>
      <c r="N104" s="15" t="str">
        <f>_xlfn.XLOOKUP(O104,Tabela1[Country (or dependency)],Tabela1[Country (or dependency)],"CORRIGIR")</f>
        <v>Isle of Man</v>
      </c>
      <c r="O104" s="15" t="s">
        <v>196</v>
      </c>
    </row>
    <row r="105" spans="2:15" x14ac:dyDescent="0.25">
      <c r="B105" s="13" t="s">
        <v>365</v>
      </c>
      <c r="C105" s="13" t="s">
        <v>98</v>
      </c>
      <c r="D105">
        <v>8655535</v>
      </c>
      <c r="E105">
        <v>1.6E-2</v>
      </c>
      <c r="F105">
        <v>136158</v>
      </c>
      <c r="G105">
        <v>400</v>
      </c>
      <c r="H105">
        <v>21640</v>
      </c>
      <c r="I105">
        <v>10000</v>
      </c>
      <c r="J105">
        <v>3</v>
      </c>
      <c r="K105">
        <v>30</v>
      </c>
      <c r="L105">
        <v>0.93</v>
      </c>
      <c r="M105">
        <v>1.1000000000000001E-3</v>
      </c>
      <c r="N105" s="15" t="str">
        <f>_xlfn.XLOOKUP(O105,Tabela1[Country (or dependency)],Tabela1[Country (or dependency)],"CORRIGIR")</f>
        <v>Israel</v>
      </c>
      <c r="O105" s="15" t="s">
        <v>98</v>
      </c>
    </row>
    <row r="106" spans="2:15" x14ac:dyDescent="0.25">
      <c r="B106" s="13" t="s">
        <v>285</v>
      </c>
      <c r="C106" s="13" t="s">
        <v>25</v>
      </c>
      <c r="D106">
        <v>60461826</v>
      </c>
      <c r="E106">
        <v>-1.5E-3</v>
      </c>
      <c r="F106">
        <v>-88249</v>
      </c>
      <c r="G106">
        <v>206</v>
      </c>
      <c r="H106">
        <v>294140</v>
      </c>
      <c r="I106">
        <v>148943</v>
      </c>
      <c r="J106">
        <v>1</v>
      </c>
      <c r="K106">
        <v>47</v>
      </c>
      <c r="L106">
        <v>0.69</v>
      </c>
      <c r="M106">
        <v>7.7999999999999996E-3</v>
      </c>
      <c r="N106" s="15" t="str">
        <f>_xlfn.XLOOKUP(O106,Tabela1[Country (or dependency)],Tabela1[Country (or dependency)],"CORRIGIR")</f>
        <v>Italy</v>
      </c>
      <c r="O106" s="15" t="s">
        <v>25</v>
      </c>
    </row>
    <row r="107" spans="2:15" x14ac:dyDescent="0.25">
      <c r="B107" s="13" t="s">
        <v>404</v>
      </c>
      <c r="C107" s="13" t="s">
        <v>135</v>
      </c>
      <c r="D107">
        <v>2961167</v>
      </c>
      <c r="E107">
        <v>4.4000000000000003E-3</v>
      </c>
      <c r="F107">
        <v>12888</v>
      </c>
      <c r="G107">
        <v>273</v>
      </c>
      <c r="H107">
        <v>10830</v>
      </c>
      <c r="I107">
        <v>-11332</v>
      </c>
      <c r="J107">
        <v>2</v>
      </c>
      <c r="K107">
        <v>31</v>
      </c>
      <c r="L107">
        <v>0.55000000000000004</v>
      </c>
      <c r="M107">
        <v>4.0000000000000002E-4</v>
      </c>
      <c r="N107" s="15" t="str">
        <f>_xlfn.XLOOKUP(O107,Tabela1[Country (or dependency)],Tabela1[Country (or dependency)],"CORRIGIR")</f>
        <v>Jamaica</v>
      </c>
      <c r="O107" s="15" t="s">
        <v>135</v>
      </c>
    </row>
    <row r="108" spans="2:15" x14ac:dyDescent="0.25">
      <c r="B108" s="13" t="s">
        <v>272</v>
      </c>
      <c r="C108" s="13" t="s">
        <v>14</v>
      </c>
      <c r="D108">
        <v>126476461</v>
      </c>
      <c r="E108">
        <v>-3.0000000000000001E-3</v>
      </c>
      <c r="F108">
        <v>-383840</v>
      </c>
      <c r="G108">
        <v>347</v>
      </c>
      <c r="H108">
        <v>364555</v>
      </c>
      <c r="I108">
        <v>71560</v>
      </c>
      <c r="J108">
        <v>1</v>
      </c>
      <c r="K108">
        <v>48</v>
      </c>
      <c r="L108">
        <v>0.92</v>
      </c>
      <c r="M108">
        <v>1.6199999999999999E-2</v>
      </c>
      <c r="N108" s="15" t="str">
        <f>_xlfn.XLOOKUP(O108,Tabela1[Country (or dependency)],Tabela1[Country (or dependency)],"CORRIGIR")</f>
        <v>Japan</v>
      </c>
      <c r="O108" s="15" t="s">
        <v>14</v>
      </c>
    </row>
    <row r="109" spans="2:15" x14ac:dyDescent="0.25">
      <c r="B109" s="13" t="s">
        <v>353</v>
      </c>
      <c r="C109" s="13" t="s">
        <v>86</v>
      </c>
      <c r="D109">
        <v>10203134</v>
      </c>
      <c r="E109">
        <v>0.01</v>
      </c>
      <c r="F109">
        <v>101440</v>
      </c>
      <c r="G109">
        <v>115</v>
      </c>
      <c r="H109">
        <v>88780</v>
      </c>
      <c r="I109">
        <v>10220</v>
      </c>
      <c r="J109">
        <v>3</v>
      </c>
      <c r="K109">
        <v>24</v>
      </c>
      <c r="L109">
        <v>0.91</v>
      </c>
      <c r="M109">
        <v>1.2999999999999999E-3</v>
      </c>
      <c r="N109" s="15" t="str">
        <f>_xlfn.XLOOKUP(O109,Tabela1[Country (or dependency)],Tabela1[Country (or dependency)],"CORRIGIR")</f>
        <v>Jordan</v>
      </c>
      <c r="O109" s="15" t="s">
        <v>86</v>
      </c>
    </row>
    <row r="110" spans="2:15" x14ac:dyDescent="0.25">
      <c r="B110" s="13" t="s">
        <v>328</v>
      </c>
      <c r="C110" s="13" t="s">
        <v>62</v>
      </c>
      <c r="D110">
        <v>18776707</v>
      </c>
      <c r="E110">
        <v>1.21E-2</v>
      </c>
      <c r="F110">
        <v>225280</v>
      </c>
      <c r="G110">
        <v>7</v>
      </c>
      <c r="H110">
        <v>2699700</v>
      </c>
      <c r="I110">
        <v>-18000</v>
      </c>
      <c r="J110">
        <v>3</v>
      </c>
      <c r="K110">
        <v>31</v>
      </c>
      <c r="L110">
        <v>0.57999999999999996</v>
      </c>
      <c r="M110">
        <v>2.3999999999999998E-3</v>
      </c>
      <c r="N110" s="15" t="str">
        <f>_xlfn.XLOOKUP(O110,Tabela1[Country (or dependency)],Tabela1[Country (or dependency)],"CORRIGIR")</f>
        <v>Kazakhstan</v>
      </c>
      <c r="O110" s="15" t="s">
        <v>62</v>
      </c>
    </row>
    <row r="111" spans="2:15" x14ac:dyDescent="0.25">
      <c r="B111" s="13" t="s">
        <v>290</v>
      </c>
      <c r="C111" s="13" t="s">
        <v>27</v>
      </c>
      <c r="D111">
        <v>53771296</v>
      </c>
      <c r="E111">
        <v>2.2800000000000001E-2</v>
      </c>
      <c r="F111">
        <v>1197323</v>
      </c>
      <c r="G111">
        <v>94</v>
      </c>
      <c r="H111">
        <v>569140</v>
      </c>
      <c r="I111">
        <v>-10000</v>
      </c>
      <c r="J111">
        <v>4</v>
      </c>
      <c r="K111">
        <v>20</v>
      </c>
      <c r="L111">
        <v>0.28000000000000003</v>
      </c>
      <c r="M111">
        <v>6.8999999999999999E-3</v>
      </c>
      <c r="N111" s="15" t="str">
        <f>_xlfn.XLOOKUP(O111,Tabela1[Country (or dependency)],Tabela1[Country (or dependency)],"CORRIGIR")</f>
        <v>Kenya</v>
      </c>
      <c r="O111" s="15" t="s">
        <v>27</v>
      </c>
    </row>
    <row r="112" spans="2:15" x14ac:dyDescent="0.25">
      <c r="B112" s="13" t="s">
        <v>464</v>
      </c>
      <c r="C112" s="13" t="s">
        <v>188</v>
      </c>
      <c r="D112">
        <v>119449</v>
      </c>
      <c r="E112">
        <v>1.5699999999999999E-2</v>
      </c>
      <c r="F112">
        <v>1843</v>
      </c>
      <c r="G112">
        <v>147</v>
      </c>
      <c r="H112">
        <v>810</v>
      </c>
      <c r="I112">
        <v>-800</v>
      </c>
      <c r="J112">
        <v>4</v>
      </c>
      <c r="K112">
        <v>23</v>
      </c>
      <c r="L112">
        <v>0.56999999999999995</v>
      </c>
      <c r="M112">
        <v>0</v>
      </c>
      <c r="N112" s="15" t="str">
        <f>_xlfn.XLOOKUP(O112,Tabela1[Country (or dependency)],Tabela1[Country (or dependency)],"CORRIGIR")</f>
        <v>Kiribati</v>
      </c>
      <c r="O112" s="15" t="s">
        <v>188</v>
      </c>
    </row>
    <row r="113" spans="2:15" x14ac:dyDescent="0.25">
      <c r="B113" s="13" t="s">
        <v>395</v>
      </c>
      <c r="C113" s="13" t="s">
        <v>126</v>
      </c>
      <c r="D113">
        <v>4270571</v>
      </c>
      <c r="E113">
        <v>1.5100000000000001E-2</v>
      </c>
      <c r="F113">
        <v>63488</v>
      </c>
      <c r="G113">
        <v>240</v>
      </c>
      <c r="H113">
        <v>17820</v>
      </c>
      <c r="I113">
        <v>39520</v>
      </c>
      <c r="J113">
        <v>2</v>
      </c>
      <c r="K113">
        <v>37</v>
      </c>
      <c r="M113">
        <v>5.0000000000000001E-4</v>
      </c>
      <c r="N113" s="15" t="str">
        <f>_xlfn.XLOOKUP(O113,Tabela1[Country (or dependency)],Tabela1[Country (or dependency)],"CORRIGIR")</f>
        <v>Kuwait</v>
      </c>
      <c r="O113" s="15" t="s">
        <v>126</v>
      </c>
    </row>
    <row r="114" spans="2:15" x14ac:dyDescent="0.25">
      <c r="B114" s="13" t="s">
        <v>376</v>
      </c>
      <c r="C114" s="13" t="s">
        <v>109</v>
      </c>
      <c r="D114">
        <v>6524195</v>
      </c>
      <c r="E114">
        <v>1.6899999999999998E-2</v>
      </c>
      <c r="F114">
        <v>108345</v>
      </c>
      <c r="G114">
        <v>34</v>
      </c>
      <c r="H114">
        <v>191800</v>
      </c>
      <c r="I114">
        <v>-4000</v>
      </c>
      <c r="J114">
        <v>3</v>
      </c>
      <c r="K114">
        <v>26</v>
      </c>
      <c r="L114">
        <v>0.36</v>
      </c>
      <c r="M114">
        <v>8.0000000000000004E-4</v>
      </c>
      <c r="N114" s="15" t="str">
        <f>_xlfn.XLOOKUP(O114,Tabela1[Country (or dependency)],Tabela1[Country (or dependency)],"CORRIGIR")</f>
        <v>Kyrgyzstan</v>
      </c>
      <c r="O114" s="15" t="s">
        <v>109</v>
      </c>
    </row>
    <row r="115" spans="2:15" x14ac:dyDescent="0.25">
      <c r="B115" s="13" t="s">
        <v>370</v>
      </c>
      <c r="C115" s="13" t="s">
        <v>103</v>
      </c>
      <c r="D115">
        <v>7275560</v>
      </c>
      <c r="E115">
        <v>1.4800000000000001E-2</v>
      </c>
      <c r="F115">
        <v>106105</v>
      </c>
      <c r="G115">
        <v>32</v>
      </c>
      <c r="H115">
        <v>230800</v>
      </c>
      <c r="I115">
        <v>-14704</v>
      </c>
      <c r="J115">
        <v>3</v>
      </c>
      <c r="K115">
        <v>24</v>
      </c>
      <c r="L115">
        <v>0.36</v>
      </c>
      <c r="M115">
        <v>8.9999999999999998E-4</v>
      </c>
      <c r="N115" s="15" t="str">
        <f>_xlfn.XLOOKUP(O115,Tabela1[Country (or dependency)],Tabela1[Country (or dependency)],"CORRIGIR")</f>
        <v>Laos</v>
      </c>
      <c r="O115" s="15" t="s">
        <v>103</v>
      </c>
    </row>
    <row r="116" spans="2:15" x14ac:dyDescent="0.25">
      <c r="B116" s="13" t="s">
        <v>418</v>
      </c>
      <c r="C116" s="13" t="s">
        <v>147</v>
      </c>
      <c r="D116">
        <v>1886198</v>
      </c>
      <c r="E116">
        <v>-1.0800000000000001E-2</v>
      </c>
      <c r="F116">
        <v>-20545</v>
      </c>
      <c r="G116">
        <v>30</v>
      </c>
      <c r="H116">
        <v>62200</v>
      </c>
      <c r="I116">
        <v>-14837</v>
      </c>
      <c r="J116">
        <v>2</v>
      </c>
      <c r="K116">
        <v>44</v>
      </c>
      <c r="L116">
        <v>0.69</v>
      </c>
      <c r="M116">
        <v>2.0000000000000001E-4</v>
      </c>
      <c r="N116" s="15" t="str">
        <f>_xlfn.XLOOKUP(O116,Tabela1[Country (or dependency)],Tabela1[Country (or dependency)],"CORRIGIR")</f>
        <v>Latvia</v>
      </c>
      <c r="O116" s="15" t="s">
        <v>147</v>
      </c>
    </row>
    <row r="117" spans="2:15" x14ac:dyDescent="0.25">
      <c r="B117" s="13" t="s">
        <v>374</v>
      </c>
      <c r="C117" s="13" t="s">
        <v>107</v>
      </c>
      <c r="D117">
        <v>6825445</v>
      </c>
      <c r="E117">
        <v>-4.4000000000000003E-3</v>
      </c>
      <c r="F117">
        <v>-30268</v>
      </c>
      <c r="G117">
        <v>667</v>
      </c>
      <c r="H117">
        <v>10230</v>
      </c>
      <c r="I117">
        <v>-30012</v>
      </c>
      <c r="J117">
        <v>2</v>
      </c>
      <c r="K117">
        <v>30</v>
      </c>
      <c r="L117">
        <v>0.78</v>
      </c>
      <c r="M117">
        <v>8.9999999999999998E-4</v>
      </c>
      <c r="N117" s="15" t="str">
        <f>_xlfn.XLOOKUP(O117,Tabela1[Country (or dependency)],Tabela1[Country (or dependency)],"CORRIGIR")</f>
        <v>Lebanon</v>
      </c>
      <c r="O117" s="15" t="s">
        <v>107</v>
      </c>
    </row>
    <row r="118" spans="2:15" x14ac:dyDescent="0.25">
      <c r="B118" s="13" t="s">
        <v>413</v>
      </c>
      <c r="C118" s="13" t="s">
        <v>144</v>
      </c>
      <c r="D118">
        <v>2142249</v>
      </c>
      <c r="E118">
        <v>8.0000000000000002E-3</v>
      </c>
      <c r="F118">
        <v>16981</v>
      </c>
      <c r="G118">
        <v>71</v>
      </c>
      <c r="H118">
        <v>30360</v>
      </c>
      <c r="I118">
        <v>-10047</v>
      </c>
      <c r="J118">
        <v>3</v>
      </c>
      <c r="K118">
        <v>24</v>
      </c>
      <c r="L118">
        <v>0.31</v>
      </c>
      <c r="M118">
        <v>2.9999999999999997E-4</v>
      </c>
      <c r="N118" s="15" t="str">
        <f>_xlfn.XLOOKUP(O118,Tabela1[Country (or dependency)],Tabela1[Country (or dependency)],"CORRIGIR")</f>
        <v>Lesotho</v>
      </c>
      <c r="O118" s="15" t="s">
        <v>144</v>
      </c>
    </row>
    <row r="119" spans="2:15" x14ac:dyDescent="0.25">
      <c r="B119" s="13" t="s">
        <v>389</v>
      </c>
      <c r="C119" s="13" t="s">
        <v>120</v>
      </c>
      <c r="D119">
        <v>5057681</v>
      </c>
      <c r="E119">
        <v>2.4400000000000002E-2</v>
      </c>
      <c r="F119">
        <v>120307</v>
      </c>
      <c r="G119">
        <v>53</v>
      </c>
      <c r="H119">
        <v>96320</v>
      </c>
      <c r="I119">
        <v>-5000</v>
      </c>
      <c r="J119">
        <v>4</v>
      </c>
      <c r="K119">
        <v>19</v>
      </c>
      <c r="L119">
        <v>0.53</v>
      </c>
      <c r="M119">
        <v>5.9999999999999995E-4</v>
      </c>
      <c r="N119" s="15" t="str">
        <f>_xlfn.XLOOKUP(O119,Tabela1[Country (or dependency)],Tabela1[Country (or dependency)],"CORRIGIR")</f>
        <v>Liberia</v>
      </c>
      <c r="O119" s="15" t="s">
        <v>120</v>
      </c>
    </row>
    <row r="120" spans="2:15" x14ac:dyDescent="0.25">
      <c r="B120" s="13" t="s">
        <v>373</v>
      </c>
      <c r="C120" s="13" t="s">
        <v>106</v>
      </c>
      <c r="D120">
        <v>6871292</v>
      </c>
      <c r="E120">
        <v>1.38E-2</v>
      </c>
      <c r="F120">
        <v>93840</v>
      </c>
      <c r="G120">
        <v>4</v>
      </c>
      <c r="H120">
        <v>1759540</v>
      </c>
      <c r="I120">
        <v>-1999</v>
      </c>
      <c r="J120">
        <v>2</v>
      </c>
      <c r="K120">
        <v>29</v>
      </c>
      <c r="L120">
        <v>0.78</v>
      </c>
      <c r="M120">
        <v>8.9999999999999998E-4</v>
      </c>
      <c r="N120" s="15" t="str">
        <f>_xlfn.XLOOKUP(O120,Tabela1[Country (or dependency)],Tabela1[Country (or dependency)],"CORRIGIR")</f>
        <v>Libya</v>
      </c>
      <c r="O120" s="15" t="s">
        <v>106</v>
      </c>
    </row>
    <row r="121" spans="2:15" x14ac:dyDescent="0.25">
      <c r="B121" s="13" t="s">
        <v>492</v>
      </c>
      <c r="C121" s="13" t="s">
        <v>207</v>
      </c>
      <c r="D121">
        <v>38128</v>
      </c>
      <c r="E121">
        <v>2.8999999999999998E-3</v>
      </c>
      <c r="F121">
        <v>109</v>
      </c>
      <c r="G121">
        <v>238</v>
      </c>
      <c r="H121">
        <v>160</v>
      </c>
      <c r="L121">
        <v>0.15</v>
      </c>
      <c r="M121">
        <v>0</v>
      </c>
      <c r="N121" s="15" t="str">
        <f>_xlfn.XLOOKUP(O121,Tabela1[Country (or dependency)],Tabela1[Country (or dependency)],"CORRIGIR")</f>
        <v>Liechtenstein</v>
      </c>
      <c r="O121" s="15" t="s">
        <v>207</v>
      </c>
    </row>
    <row r="122" spans="2:15" x14ac:dyDescent="0.25">
      <c r="B122" s="13" t="s">
        <v>408</v>
      </c>
      <c r="C122" s="13" t="s">
        <v>139</v>
      </c>
      <c r="D122">
        <v>2722289</v>
      </c>
      <c r="E122">
        <v>-1.35E-2</v>
      </c>
      <c r="F122">
        <v>-37338</v>
      </c>
      <c r="G122">
        <v>43</v>
      </c>
      <c r="H122">
        <v>62674</v>
      </c>
      <c r="I122">
        <v>-32780</v>
      </c>
      <c r="J122">
        <v>2</v>
      </c>
      <c r="K122">
        <v>45</v>
      </c>
      <c r="L122">
        <v>0.71</v>
      </c>
      <c r="M122">
        <v>2.9999999999999997E-4</v>
      </c>
      <c r="N122" s="15" t="str">
        <f>_xlfn.XLOOKUP(O122,Tabela1[Country (or dependency)],Tabela1[Country (or dependency)],"CORRIGIR")</f>
        <v>Lithuania</v>
      </c>
      <c r="O122" s="15" t="s">
        <v>139</v>
      </c>
    </row>
    <row r="123" spans="2:15" x14ac:dyDescent="0.25">
      <c r="B123" s="13" t="s">
        <v>437</v>
      </c>
      <c r="C123" s="13" t="s">
        <v>164</v>
      </c>
      <c r="D123">
        <v>625978</v>
      </c>
      <c r="E123">
        <v>1.66E-2</v>
      </c>
      <c r="F123">
        <v>10249</v>
      </c>
      <c r="G123">
        <v>242</v>
      </c>
      <c r="H123">
        <v>2590</v>
      </c>
      <c r="I123">
        <v>9741</v>
      </c>
      <c r="J123">
        <v>2</v>
      </c>
      <c r="K123">
        <v>40</v>
      </c>
      <c r="L123">
        <v>0.88</v>
      </c>
      <c r="M123">
        <v>1E-4</v>
      </c>
      <c r="N123" s="15" t="str">
        <f>_xlfn.XLOOKUP(O123,Tabela1[Country (or dependency)],Tabela1[Country (or dependency)],"CORRIGIR")</f>
        <v>Luxembourg</v>
      </c>
      <c r="O123" s="15" t="s">
        <v>164</v>
      </c>
    </row>
    <row r="124" spans="2:15" x14ac:dyDescent="0.25">
      <c r="B124" s="13" t="s">
        <v>435</v>
      </c>
      <c r="C124" s="13" t="s">
        <v>162</v>
      </c>
      <c r="D124">
        <v>649335</v>
      </c>
      <c r="E124">
        <v>1.3899999999999999E-2</v>
      </c>
      <c r="F124">
        <v>8890</v>
      </c>
      <c r="G124">
        <v>21645</v>
      </c>
      <c r="H124">
        <v>30</v>
      </c>
      <c r="I124">
        <v>5000</v>
      </c>
      <c r="J124">
        <v>1</v>
      </c>
      <c r="K124">
        <v>39</v>
      </c>
      <c r="M124">
        <v>1E-4</v>
      </c>
      <c r="N124" s="15" t="str">
        <f>_xlfn.XLOOKUP(O124,Tabela1[Country (or dependency)],Tabela1[Country (or dependency)],"CORRIGIR")</f>
        <v>Macao</v>
      </c>
      <c r="O124" s="15" t="s">
        <v>162</v>
      </c>
    </row>
    <row r="125" spans="2:15" x14ac:dyDescent="0.25">
      <c r="B125" s="13" t="s">
        <v>314</v>
      </c>
      <c r="C125" s="13" t="s">
        <v>50</v>
      </c>
      <c r="D125">
        <v>27691018</v>
      </c>
      <c r="E125">
        <v>2.6800000000000001E-2</v>
      </c>
      <c r="F125">
        <v>721711</v>
      </c>
      <c r="G125">
        <v>48</v>
      </c>
      <c r="H125">
        <v>581795</v>
      </c>
      <c r="I125">
        <v>-1500</v>
      </c>
      <c r="J125">
        <v>4</v>
      </c>
      <c r="K125">
        <v>20</v>
      </c>
      <c r="L125">
        <v>0.39</v>
      </c>
      <c r="M125">
        <v>3.5999999999999999E-3</v>
      </c>
      <c r="N125" s="15" t="str">
        <f>_xlfn.XLOOKUP(O125,Tabela1[Country (or dependency)],Tabela1[Country (or dependency)],"CORRIGIR")</f>
        <v>Madagascar</v>
      </c>
      <c r="O125" s="15" t="s">
        <v>50</v>
      </c>
    </row>
    <row r="126" spans="2:15" x14ac:dyDescent="0.25">
      <c r="B126" s="13" t="s">
        <v>326</v>
      </c>
      <c r="C126" s="13" t="s">
        <v>60</v>
      </c>
      <c r="D126">
        <v>19129952</v>
      </c>
      <c r="E126">
        <v>2.69E-2</v>
      </c>
      <c r="F126">
        <v>501205</v>
      </c>
      <c r="G126">
        <v>203</v>
      </c>
      <c r="H126">
        <v>94280</v>
      </c>
      <c r="I126">
        <v>-16053</v>
      </c>
      <c r="J126">
        <v>4</v>
      </c>
      <c r="K126">
        <v>18</v>
      </c>
      <c r="L126">
        <v>0.18</v>
      </c>
      <c r="M126">
        <v>2.5000000000000001E-3</v>
      </c>
      <c r="N126" s="15" t="str">
        <f>_xlfn.XLOOKUP(O126,Tabela1[Country (or dependency)],Tabela1[Country (or dependency)],"CORRIGIR")</f>
        <v>Malawi</v>
      </c>
      <c r="O126" s="15" t="s">
        <v>60</v>
      </c>
    </row>
    <row r="127" spans="2:15" x14ac:dyDescent="0.25">
      <c r="B127" s="13" t="s">
        <v>308</v>
      </c>
      <c r="C127" s="13" t="s">
        <v>44</v>
      </c>
      <c r="D127">
        <v>32365999</v>
      </c>
      <c r="E127">
        <v>1.2999999999999999E-2</v>
      </c>
      <c r="F127">
        <v>416222</v>
      </c>
      <c r="G127">
        <v>99</v>
      </c>
      <c r="H127">
        <v>328550</v>
      </c>
      <c r="I127">
        <v>50000</v>
      </c>
      <c r="J127">
        <v>2</v>
      </c>
      <c r="K127">
        <v>30</v>
      </c>
      <c r="L127">
        <v>0.78</v>
      </c>
      <c r="M127">
        <v>4.1999999999999997E-3</v>
      </c>
      <c r="N127" s="15" t="str">
        <f>_xlfn.XLOOKUP(O127,Tabela1[Country (or dependency)],Tabela1[Country (or dependency)],"CORRIGIR")</f>
        <v>Malaysia</v>
      </c>
      <c r="O127" s="15" t="s">
        <v>44</v>
      </c>
    </row>
    <row r="128" spans="2:15" x14ac:dyDescent="0.25">
      <c r="B128" s="13" t="s">
        <v>442</v>
      </c>
      <c r="C128" s="13" t="s">
        <v>167</v>
      </c>
      <c r="D128">
        <v>540544</v>
      </c>
      <c r="E128">
        <v>1.8100000000000002E-2</v>
      </c>
      <c r="F128">
        <v>9591</v>
      </c>
      <c r="G128">
        <v>1802</v>
      </c>
      <c r="H128">
        <v>300</v>
      </c>
      <c r="I128">
        <v>11370</v>
      </c>
      <c r="J128">
        <v>2</v>
      </c>
      <c r="K128">
        <v>30</v>
      </c>
      <c r="L128">
        <v>0.35</v>
      </c>
      <c r="M128">
        <v>1E-4</v>
      </c>
      <c r="N128" s="15" t="str">
        <f>_xlfn.XLOOKUP(O128,Tabela1[Country (or dependency)],Tabela1[Country (or dependency)],"CORRIGIR")</f>
        <v>Maldives</v>
      </c>
      <c r="O128" s="15" t="s">
        <v>167</v>
      </c>
    </row>
    <row r="129" spans="2:15" x14ac:dyDescent="0.25">
      <c r="B129" s="13" t="s">
        <v>324</v>
      </c>
      <c r="C129" s="13" t="s">
        <v>58</v>
      </c>
      <c r="D129">
        <v>20250833</v>
      </c>
      <c r="E129">
        <v>3.0200000000000001E-2</v>
      </c>
      <c r="F129">
        <v>592802</v>
      </c>
      <c r="G129">
        <v>17</v>
      </c>
      <c r="H129">
        <v>1220190</v>
      </c>
      <c r="I129">
        <v>-40000</v>
      </c>
      <c r="J129">
        <v>6</v>
      </c>
      <c r="K129">
        <v>16</v>
      </c>
      <c r="L129">
        <v>0.44</v>
      </c>
      <c r="M129">
        <v>2.5999999999999999E-3</v>
      </c>
      <c r="N129" s="15" t="str">
        <f>_xlfn.XLOOKUP(O129,Tabela1[Country (or dependency)],Tabela1[Country (or dependency)],"CORRIGIR")</f>
        <v>Mali</v>
      </c>
      <c r="O129" s="15" t="s">
        <v>58</v>
      </c>
    </row>
    <row r="130" spans="2:15" x14ac:dyDescent="0.25">
      <c r="B130" s="13" t="s">
        <v>443</v>
      </c>
      <c r="C130" s="13" t="s">
        <v>168</v>
      </c>
      <c r="D130">
        <v>441543</v>
      </c>
      <c r="E130">
        <v>2.7000000000000001E-3</v>
      </c>
      <c r="F130">
        <v>1171</v>
      </c>
      <c r="G130">
        <v>1380</v>
      </c>
      <c r="H130">
        <v>320</v>
      </c>
      <c r="I130">
        <v>900</v>
      </c>
      <c r="J130">
        <v>2</v>
      </c>
      <c r="K130">
        <v>43</v>
      </c>
      <c r="L130">
        <v>0.93</v>
      </c>
      <c r="M130">
        <v>1E-4</v>
      </c>
      <c r="N130" s="15" t="str">
        <f>_xlfn.XLOOKUP(O130,Tabela1[Country (or dependency)],Tabela1[Country (or dependency)],"CORRIGIR")</f>
        <v>Malta</v>
      </c>
      <c r="O130" s="15" t="s">
        <v>168</v>
      </c>
    </row>
    <row r="131" spans="2:15" x14ac:dyDescent="0.25">
      <c r="B131" s="13" t="s">
        <v>479</v>
      </c>
      <c r="C131" s="13" t="s">
        <v>220</v>
      </c>
      <c r="D131">
        <v>59190</v>
      </c>
      <c r="E131">
        <v>6.7999999999999996E-3</v>
      </c>
      <c r="F131">
        <v>399</v>
      </c>
      <c r="G131">
        <v>329</v>
      </c>
      <c r="H131">
        <v>180</v>
      </c>
      <c r="L131">
        <v>0.7</v>
      </c>
      <c r="M131">
        <v>0</v>
      </c>
      <c r="N131" s="15" t="str">
        <f>_xlfn.XLOOKUP(O131,Tabela1[Country (or dependency)],Tabela1[Country (or dependency)],"CORRIGIR")</f>
        <v>Marshall Islands</v>
      </c>
      <c r="O131" s="15" t="s">
        <v>220</v>
      </c>
    </row>
    <row r="132" spans="2:15" x14ac:dyDescent="0.25">
      <c r="B132" s="13" t="s">
        <v>449</v>
      </c>
      <c r="C132" s="13" t="s">
        <v>172</v>
      </c>
      <c r="D132">
        <v>375265</v>
      </c>
      <c r="E132">
        <v>-8.0000000000000004E-4</v>
      </c>
      <c r="F132">
        <v>-289</v>
      </c>
      <c r="G132">
        <v>354</v>
      </c>
      <c r="H132">
        <v>1060</v>
      </c>
      <c r="I132">
        <v>-960</v>
      </c>
      <c r="J132">
        <v>2</v>
      </c>
      <c r="K132">
        <v>47</v>
      </c>
      <c r="L132">
        <v>0.92</v>
      </c>
      <c r="M132">
        <v>0</v>
      </c>
      <c r="N132" s="15" t="str">
        <f>_xlfn.XLOOKUP(O132,Tabela1[Country (or dependency)],Tabela1[Country (or dependency)],"CORRIGIR")</f>
        <v>Martinique</v>
      </c>
      <c r="O132" s="15" t="s">
        <v>172</v>
      </c>
    </row>
    <row r="133" spans="2:15" x14ac:dyDescent="0.25">
      <c r="B133" s="13" t="s">
        <v>393</v>
      </c>
      <c r="C133" s="13" t="s">
        <v>124</v>
      </c>
      <c r="D133">
        <v>4649658</v>
      </c>
      <c r="E133">
        <v>2.7400000000000001E-2</v>
      </c>
      <c r="F133">
        <v>123962</v>
      </c>
      <c r="G133">
        <v>5</v>
      </c>
      <c r="H133">
        <v>1030700</v>
      </c>
      <c r="I133">
        <v>5000</v>
      </c>
      <c r="J133">
        <v>5</v>
      </c>
      <c r="K133">
        <v>20</v>
      </c>
      <c r="L133">
        <v>0.56999999999999995</v>
      </c>
      <c r="M133">
        <v>5.9999999999999995E-4</v>
      </c>
      <c r="N133" s="15" t="str">
        <f>_xlfn.XLOOKUP(O133,Tabela1[Country (or dependency)],Tabela1[Country (or dependency)],"CORRIGIR")</f>
        <v>Mauritania</v>
      </c>
      <c r="O133" s="15" t="s">
        <v>124</v>
      </c>
    </row>
    <row r="134" spans="2:15" x14ac:dyDescent="0.25">
      <c r="B134" s="13" t="s">
        <v>425</v>
      </c>
      <c r="C134" s="13" t="s">
        <v>152</v>
      </c>
      <c r="D134">
        <v>1271768</v>
      </c>
      <c r="E134">
        <v>1.6999999999999999E-3</v>
      </c>
      <c r="F134">
        <v>2100</v>
      </c>
      <c r="G134">
        <v>626</v>
      </c>
      <c r="H134">
        <v>2030</v>
      </c>
      <c r="I134">
        <v>0</v>
      </c>
      <c r="J134">
        <v>1</v>
      </c>
      <c r="K134">
        <v>37</v>
      </c>
      <c r="L134">
        <v>0.41</v>
      </c>
      <c r="M134">
        <v>2.0000000000000001E-4</v>
      </c>
      <c r="N134" s="15" t="str">
        <f>_xlfn.XLOOKUP(O134,Tabela1[Country (or dependency)],Tabela1[Country (or dependency)],"CORRIGIR")</f>
        <v>Mauritius</v>
      </c>
      <c r="O134" s="15" t="s">
        <v>152</v>
      </c>
    </row>
    <row r="135" spans="2:15" x14ac:dyDescent="0.25">
      <c r="B135" s="13" t="s">
        <v>456</v>
      </c>
      <c r="C135" s="13" t="s">
        <v>181</v>
      </c>
      <c r="D135">
        <v>272815</v>
      </c>
      <c r="E135">
        <v>2.5000000000000001E-2</v>
      </c>
      <c r="F135">
        <v>6665</v>
      </c>
      <c r="G135">
        <v>728</v>
      </c>
      <c r="H135">
        <v>375</v>
      </c>
      <c r="I135">
        <v>0</v>
      </c>
      <c r="J135">
        <v>4</v>
      </c>
      <c r="K135">
        <v>20</v>
      </c>
      <c r="L135">
        <v>0.46</v>
      </c>
      <c r="M135">
        <v>0</v>
      </c>
      <c r="N135" s="15" t="str">
        <f>_xlfn.XLOOKUP(O135,Tabela1[Country (or dependency)],Tabela1[Country (or dependency)],"CORRIGIR")</f>
        <v>Mayotte</v>
      </c>
      <c r="O135" s="15" t="s">
        <v>181</v>
      </c>
    </row>
    <row r="136" spans="2:15" x14ac:dyDescent="0.25">
      <c r="B136" s="13" t="s">
        <v>271</v>
      </c>
      <c r="C136" s="13" t="s">
        <v>13</v>
      </c>
      <c r="D136">
        <v>128932753</v>
      </c>
      <c r="E136">
        <v>1.06E-2</v>
      </c>
      <c r="F136">
        <v>1357224</v>
      </c>
      <c r="G136">
        <v>66</v>
      </c>
      <c r="H136">
        <v>1943950</v>
      </c>
      <c r="I136">
        <v>-60000</v>
      </c>
      <c r="J136">
        <v>2</v>
      </c>
      <c r="K136">
        <v>29</v>
      </c>
      <c r="L136">
        <v>0.84</v>
      </c>
      <c r="M136">
        <v>1.6500000000000001E-2</v>
      </c>
      <c r="N136" s="15" t="str">
        <f>_xlfn.XLOOKUP(O136,Tabela1[Country (or dependency)],Tabela1[Country (or dependency)],"CORRIGIR")</f>
        <v>Mexico</v>
      </c>
      <c r="O136" s="15" t="s">
        <v>13</v>
      </c>
    </row>
    <row r="137" spans="2:15" x14ac:dyDescent="0.25">
      <c r="B137" s="13" t="s">
        <v>465</v>
      </c>
      <c r="C137" s="13" t="s">
        <v>189</v>
      </c>
      <c r="D137">
        <v>115023</v>
      </c>
      <c r="E137">
        <v>1.06E-2</v>
      </c>
      <c r="F137">
        <v>1208</v>
      </c>
      <c r="G137">
        <v>164</v>
      </c>
      <c r="H137">
        <v>700</v>
      </c>
      <c r="I137">
        <v>-600</v>
      </c>
      <c r="J137">
        <v>3</v>
      </c>
      <c r="K137">
        <v>24</v>
      </c>
      <c r="L137">
        <v>0.21</v>
      </c>
      <c r="M137">
        <v>0</v>
      </c>
      <c r="N137" s="15" t="str">
        <f>_xlfn.XLOOKUP(O137,Tabela1[Country (or dependency)],Tabela1[Country (or dependency)],"CORRIGIR")</f>
        <v>Micronesia</v>
      </c>
      <c r="O137" s="15" t="s">
        <v>189</v>
      </c>
    </row>
    <row r="138" spans="2:15" x14ac:dyDescent="0.25">
      <c r="B138" s="13" t="s">
        <v>397</v>
      </c>
      <c r="C138" s="13" t="s">
        <v>128</v>
      </c>
      <c r="D138">
        <v>4033963</v>
      </c>
      <c r="E138">
        <v>-2.3E-3</v>
      </c>
      <c r="F138">
        <v>-9300</v>
      </c>
      <c r="G138">
        <v>123</v>
      </c>
      <c r="H138">
        <v>32850</v>
      </c>
      <c r="I138">
        <v>-1387</v>
      </c>
      <c r="J138">
        <v>1</v>
      </c>
      <c r="K138">
        <v>38</v>
      </c>
      <c r="L138">
        <v>0.43</v>
      </c>
      <c r="M138">
        <v>5.0000000000000001E-4</v>
      </c>
      <c r="N138" s="15" t="str">
        <f>_xlfn.XLOOKUP(O138,Tabela1[Country (or dependency)],Tabela1[Country (or dependency)],"CORRIGIR")</f>
        <v>Moldova</v>
      </c>
      <c r="O138" s="15" t="s">
        <v>128</v>
      </c>
    </row>
    <row r="139" spans="2:15" x14ac:dyDescent="0.25">
      <c r="B139" s="13" t="s">
        <v>488</v>
      </c>
      <c r="C139" s="13" t="s">
        <v>205</v>
      </c>
      <c r="D139">
        <v>39242</v>
      </c>
      <c r="E139">
        <v>7.1000000000000004E-3</v>
      </c>
      <c r="F139">
        <v>278</v>
      </c>
      <c r="G139">
        <v>26337</v>
      </c>
      <c r="H139">
        <v>1</v>
      </c>
      <c r="M139">
        <v>0</v>
      </c>
      <c r="N139" s="15" t="str">
        <f>_xlfn.XLOOKUP(O139,Tabela1[Country (or dependency)],Tabela1[Country (or dependency)],"CORRIGIR")</f>
        <v>Monaco</v>
      </c>
      <c r="O139" s="15" t="s">
        <v>205</v>
      </c>
    </row>
    <row r="140" spans="2:15" x14ac:dyDescent="0.25">
      <c r="B140" s="13" t="s">
        <v>402</v>
      </c>
      <c r="C140" s="13" t="s">
        <v>133</v>
      </c>
      <c r="D140">
        <v>3278290</v>
      </c>
      <c r="E140">
        <v>1.6500000000000001E-2</v>
      </c>
      <c r="F140">
        <v>53123</v>
      </c>
      <c r="G140">
        <v>2</v>
      </c>
      <c r="H140">
        <v>1553560</v>
      </c>
      <c r="I140">
        <v>-852</v>
      </c>
      <c r="J140">
        <v>3</v>
      </c>
      <c r="K140">
        <v>28</v>
      </c>
      <c r="L140">
        <v>0.67</v>
      </c>
      <c r="M140">
        <v>4.0000000000000002E-4</v>
      </c>
      <c r="N140" s="15" t="str">
        <f>_xlfn.XLOOKUP(O140,Tabela1[Country (or dependency)],Tabela1[Country (or dependency)],"CORRIGIR")</f>
        <v>Mongolia</v>
      </c>
      <c r="O140" s="15" t="s">
        <v>133</v>
      </c>
    </row>
    <row r="141" spans="2:15" x14ac:dyDescent="0.25">
      <c r="B141" s="13" t="s">
        <v>436</v>
      </c>
      <c r="C141" s="13" t="s">
        <v>163</v>
      </c>
      <c r="D141">
        <v>628066</v>
      </c>
      <c r="E141">
        <v>1E-4</v>
      </c>
      <c r="F141">
        <v>79</v>
      </c>
      <c r="G141">
        <v>47</v>
      </c>
      <c r="H141">
        <v>13450</v>
      </c>
      <c r="I141">
        <v>-480</v>
      </c>
      <c r="J141">
        <v>2</v>
      </c>
      <c r="K141">
        <v>39</v>
      </c>
      <c r="L141">
        <v>0.68</v>
      </c>
      <c r="M141">
        <v>1E-4</v>
      </c>
      <c r="N141" s="15" t="str">
        <f>_xlfn.XLOOKUP(O141,Tabela1[Country (or dependency)],Tabela1[Country (or dependency)],"CORRIGIR")</f>
        <v>Montenegro</v>
      </c>
      <c r="O141" s="15" t="s">
        <v>163</v>
      </c>
    </row>
    <row r="142" spans="2:15" x14ac:dyDescent="0.25">
      <c r="B142" s="13" t="s">
        <v>507</v>
      </c>
      <c r="C142" s="13" t="s">
        <v>223</v>
      </c>
      <c r="D142">
        <v>4992</v>
      </c>
      <c r="E142">
        <v>5.9999999999999995E-4</v>
      </c>
      <c r="F142">
        <v>3</v>
      </c>
      <c r="G142">
        <v>50</v>
      </c>
      <c r="H142">
        <v>100</v>
      </c>
      <c r="L142">
        <v>0.1</v>
      </c>
      <c r="M142">
        <v>0</v>
      </c>
      <c r="N142" s="15" t="str">
        <f>_xlfn.XLOOKUP(O142,Tabela1[Country (or dependency)],Tabela1[Country (or dependency)],"CORRIGIR")</f>
        <v>Montserrat</v>
      </c>
      <c r="O142" s="15" t="s">
        <v>223</v>
      </c>
    </row>
    <row r="143" spans="2:15" x14ac:dyDescent="0.25">
      <c r="B143" s="13" t="s">
        <v>303</v>
      </c>
      <c r="C143" s="13" t="s">
        <v>39</v>
      </c>
      <c r="D143">
        <v>36910560</v>
      </c>
      <c r="E143">
        <v>1.2E-2</v>
      </c>
      <c r="F143">
        <v>438791</v>
      </c>
      <c r="G143">
        <v>83</v>
      </c>
      <c r="H143">
        <v>446300</v>
      </c>
      <c r="I143">
        <v>-51419</v>
      </c>
      <c r="J143">
        <v>2</v>
      </c>
      <c r="K143">
        <v>30</v>
      </c>
      <c r="L143">
        <v>0.64</v>
      </c>
      <c r="M143">
        <v>4.7000000000000002E-3</v>
      </c>
      <c r="N143" s="15" t="str">
        <f>_xlfn.XLOOKUP(O143,Tabela1[Country (or dependency)],Tabela1[Country (or dependency)],"CORRIGIR")</f>
        <v>Morocco</v>
      </c>
      <c r="O143" s="15" t="s">
        <v>39</v>
      </c>
    </row>
    <row r="144" spans="2:15" x14ac:dyDescent="0.25">
      <c r="B144" s="13" t="s">
        <v>309</v>
      </c>
      <c r="C144" s="13" t="s">
        <v>45</v>
      </c>
      <c r="D144">
        <v>31255435</v>
      </c>
      <c r="E144">
        <v>2.93E-2</v>
      </c>
      <c r="F144">
        <v>889399</v>
      </c>
      <c r="G144">
        <v>40</v>
      </c>
      <c r="H144">
        <v>786380</v>
      </c>
      <c r="I144">
        <v>-5000</v>
      </c>
      <c r="J144">
        <v>5</v>
      </c>
      <c r="K144">
        <v>18</v>
      </c>
      <c r="L144">
        <v>0.38</v>
      </c>
      <c r="M144">
        <v>4.0000000000000001E-3</v>
      </c>
      <c r="N144" s="15" t="str">
        <f>_xlfn.XLOOKUP(O144,Tabela1[Country (or dependency)],Tabela1[Country (or dependency)],"CORRIGIR")</f>
        <v>Mozambique</v>
      </c>
      <c r="O144" s="15" t="s">
        <v>45</v>
      </c>
    </row>
    <row r="145" spans="2:15" x14ac:dyDescent="0.25">
      <c r="B145" s="13" t="s">
        <v>289</v>
      </c>
      <c r="C145" s="13" t="s">
        <v>242</v>
      </c>
      <c r="D145">
        <v>54409800</v>
      </c>
      <c r="E145">
        <v>6.7000000000000002E-3</v>
      </c>
      <c r="F145">
        <v>364380</v>
      </c>
      <c r="G145">
        <v>83</v>
      </c>
      <c r="H145">
        <v>653290</v>
      </c>
      <c r="I145">
        <v>-163313</v>
      </c>
      <c r="J145">
        <v>2</v>
      </c>
      <c r="K145">
        <v>29</v>
      </c>
      <c r="L145">
        <v>0.31</v>
      </c>
      <c r="M145">
        <v>7.0000000000000001E-3</v>
      </c>
      <c r="N145" s="15" t="str">
        <f>_xlfn.XLOOKUP(O145,Tabela1[Country (or dependency)],Tabela1[Country (or dependency)],"CORRIGIR")</f>
        <v>Myanmar</v>
      </c>
      <c r="O145" s="15" t="s">
        <v>242</v>
      </c>
    </row>
    <row r="146" spans="2:15" x14ac:dyDescent="0.25">
      <c r="B146" s="13" t="s">
        <v>409</v>
      </c>
      <c r="C146" s="13" t="s">
        <v>140</v>
      </c>
      <c r="D146">
        <v>2540905</v>
      </c>
      <c r="E146">
        <v>1.8599999999999998E-2</v>
      </c>
      <c r="F146">
        <v>46375</v>
      </c>
      <c r="G146">
        <v>3</v>
      </c>
      <c r="H146">
        <v>823290</v>
      </c>
      <c r="I146">
        <v>-4806</v>
      </c>
      <c r="J146">
        <v>3</v>
      </c>
      <c r="K146">
        <v>22</v>
      </c>
      <c r="L146">
        <v>0.55000000000000004</v>
      </c>
      <c r="M146">
        <v>2.9999999999999997E-4</v>
      </c>
      <c r="N146" s="15" t="str">
        <f>_xlfn.XLOOKUP(O146,Tabela1[Country (or dependency)],Tabela1[Country (or dependency)],"CORRIGIR")</f>
        <v>Namibia</v>
      </c>
      <c r="O146" s="15" t="s">
        <v>140</v>
      </c>
    </row>
    <row r="147" spans="2:15" x14ac:dyDescent="0.25">
      <c r="B147" s="13" t="s">
        <v>502</v>
      </c>
      <c r="C147" s="13" t="s">
        <v>218</v>
      </c>
      <c r="D147">
        <v>10824</v>
      </c>
      <c r="E147">
        <v>6.3E-3</v>
      </c>
      <c r="F147">
        <v>68</v>
      </c>
      <c r="G147">
        <v>541</v>
      </c>
      <c r="H147">
        <v>20</v>
      </c>
      <c r="M147">
        <v>0</v>
      </c>
      <c r="N147" s="15" t="str">
        <f>_xlfn.XLOOKUP(O147,Tabela1[Country (or dependency)],Tabela1[Country (or dependency)],"CORRIGIR")</f>
        <v>Nauru</v>
      </c>
      <c r="O147" s="15" t="s">
        <v>218</v>
      </c>
    </row>
    <row r="148" spans="2:15" x14ac:dyDescent="0.25">
      <c r="B148" s="13" t="s">
        <v>312</v>
      </c>
      <c r="C148" s="13" t="s">
        <v>48</v>
      </c>
      <c r="D148">
        <v>29136808</v>
      </c>
      <c r="E148">
        <v>1.8499999999999999E-2</v>
      </c>
      <c r="F148">
        <v>528098</v>
      </c>
      <c r="G148">
        <v>203</v>
      </c>
      <c r="H148">
        <v>143350</v>
      </c>
      <c r="I148">
        <v>41710</v>
      </c>
      <c r="J148">
        <v>2</v>
      </c>
      <c r="K148">
        <v>25</v>
      </c>
      <c r="L148">
        <v>0.21</v>
      </c>
      <c r="M148">
        <v>3.7000000000000002E-3</v>
      </c>
      <c r="N148" s="15" t="str">
        <f>_xlfn.XLOOKUP(O148,Tabela1[Country (or dependency)],Tabela1[Country (or dependency)],"CORRIGIR")</f>
        <v>Nepal</v>
      </c>
      <c r="O148" s="15" t="s">
        <v>48</v>
      </c>
    </row>
    <row r="149" spans="2:15" x14ac:dyDescent="0.25">
      <c r="B149" s="13" t="s">
        <v>333</v>
      </c>
      <c r="C149" s="13" t="s">
        <v>67</v>
      </c>
      <c r="D149">
        <v>17134872</v>
      </c>
      <c r="E149">
        <v>2.2000000000000001E-3</v>
      </c>
      <c r="F149">
        <v>37742</v>
      </c>
      <c r="G149">
        <v>508</v>
      </c>
      <c r="H149">
        <v>33720</v>
      </c>
      <c r="I149">
        <v>16000</v>
      </c>
      <c r="J149">
        <v>2</v>
      </c>
      <c r="K149">
        <v>43</v>
      </c>
      <c r="L149">
        <v>0.92</v>
      </c>
      <c r="M149">
        <v>2.2000000000000001E-3</v>
      </c>
      <c r="N149" s="15" t="str">
        <f>_xlfn.XLOOKUP(O149,Tabela1[Country (or dependency)],Tabela1[Country (or dependency)],"CORRIGIR")</f>
        <v>Netherlands</v>
      </c>
      <c r="O149" s="15" t="s">
        <v>67</v>
      </c>
    </row>
    <row r="150" spans="2:15" x14ac:dyDescent="0.25">
      <c r="B150" s="13" t="s">
        <v>454</v>
      </c>
      <c r="C150" s="13" t="s">
        <v>179</v>
      </c>
      <c r="D150">
        <v>285498</v>
      </c>
      <c r="E150">
        <v>9.7000000000000003E-3</v>
      </c>
      <c r="F150">
        <v>2748</v>
      </c>
      <c r="G150">
        <v>16</v>
      </c>
      <c r="H150">
        <v>18280</v>
      </c>
      <c r="I150">
        <v>502</v>
      </c>
      <c r="J150">
        <v>2</v>
      </c>
      <c r="K150">
        <v>34</v>
      </c>
      <c r="L150">
        <v>0.72</v>
      </c>
      <c r="M150">
        <v>0</v>
      </c>
      <c r="N150" s="15" t="str">
        <f>_xlfn.XLOOKUP(O150,Tabela1[Country (or dependency)],Tabela1[Country (or dependency)],"CORRIGIR")</f>
        <v>New Caledonia</v>
      </c>
      <c r="O150" s="15" t="s">
        <v>179</v>
      </c>
    </row>
    <row r="151" spans="2:15" x14ac:dyDescent="0.25">
      <c r="B151" s="13" t="s">
        <v>392</v>
      </c>
      <c r="C151" s="13" t="s">
        <v>123</v>
      </c>
      <c r="D151">
        <v>4822233</v>
      </c>
      <c r="E151">
        <v>8.2000000000000007E-3</v>
      </c>
      <c r="F151">
        <v>39170</v>
      </c>
      <c r="G151">
        <v>18</v>
      </c>
      <c r="H151">
        <v>263310</v>
      </c>
      <c r="I151">
        <v>14881</v>
      </c>
      <c r="J151">
        <v>2</v>
      </c>
      <c r="K151">
        <v>38</v>
      </c>
      <c r="L151">
        <v>0.87</v>
      </c>
      <c r="M151">
        <v>5.9999999999999995E-4</v>
      </c>
      <c r="N151" s="15" t="str">
        <f>_xlfn.XLOOKUP(O151,Tabela1[Country (or dependency)],Tabela1[Country (or dependency)],"CORRIGIR")</f>
        <v>New Zealand</v>
      </c>
      <c r="O151" s="15" t="s">
        <v>123</v>
      </c>
    </row>
    <row r="152" spans="2:15" x14ac:dyDescent="0.25">
      <c r="B152" s="13" t="s">
        <v>375</v>
      </c>
      <c r="C152" s="13" t="s">
        <v>108</v>
      </c>
      <c r="D152">
        <v>6624554</v>
      </c>
      <c r="E152">
        <v>1.21E-2</v>
      </c>
      <c r="F152">
        <v>79052</v>
      </c>
      <c r="G152">
        <v>55</v>
      </c>
      <c r="H152">
        <v>120340</v>
      </c>
      <c r="I152">
        <v>-21272</v>
      </c>
      <c r="J152">
        <v>2</v>
      </c>
      <c r="K152">
        <v>26</v>
      </c>
      <c r="L152">
        <v>0.56999999999999995</v>
      </c>
      <c r="M152">
        <v>8.0000000000000004E-4</v>
      </c>
      <c r="N152" s="15" t="str">
        <f>_xlfn.XLOOKUP(O152,Tabela1[Country (or dependency)],Tabela1[Country (or dependency)],"CORRIGIR")</f>
        <v>Nicaragua</v>
      </c>
      <c r="O152" s="15" t="s">
        <v>108</v>
      </c>
    </row>
    <row r="153" spans="2:15" x14ac:dyDescent="0.25">
      <c r="B153" s="13" t="s">
        <v>320</v>
      </c>
      <c r="C153" s="13" t="s">
        <v>54</v>
      </c>
      <c r="D153">
        <v>24206644</v>
      </c>
      <c r="E153">
        <v>3.8399999999999997E-2</v>
      </c>
      <c r="F153">
        <v>895929</v>
      </c>
      <c r="G153">
        <v>19</v>
      </c>
      <c r="H153">
        <v>1266700</v>
      </c>
      <c r="I153">
        <v>4000</v>
      </c>
      <c r="J153">
        <v>7</v>
      </c>
      <c r="K153">
        <v>15</v>
      </c>
      <c r="L153">
        <v>0.17</v>
      </c>
      <c r="M153">
        <v>3.0999999999999999E-3</v>
      </c>
      <c r="N153" s="15" t="str">
        <f>_xlfn.XLOOKUP(O153,Tabela1[Country (or dependency)],Tabela1[Country (or dependency)],"CORRIGIR")</f>
        <v>Niger</v>
      </c>
      <c r="O153" s="15" t="s">
        <v>54</v>
      </c>
    </row>
    <row r="154" spans="2:15" x14ac:dyDescent="0.25">
      <c r="B154" s="13" t="s">
        <v>268</v>
      </c>
      <c r="C154" s="13" t="s">
        <v>10</v>
      </c>
      <c r="D154">
        <v>206139589</v>
      </c>
      <c r="E154">
        <v>2.58E-2</v>
      </c>
      <c r="F154">
        <v>5175990</v>
      </c>
      <c r="G154">
        <v>226</v>
      </c>
      <c r="H154">
        <v>910770</v>
      </c>
      <c r="I154">
        <v>-60000</v>
      </c>
      <c r="J154">
        <v>5</v>
      </c>
      <c r="K154">
        <v>18</v>
      </c>
      <c r="L154">
        <v>0.52</v>
      </c>
      <c r="M154">
        <v>2.64E-2</v>
      </c>
      <c r="N154" s="15" t="str">
        <f>_xlfn.XLOOKUP(O154,Tabela1[Country (or dependency)],Tabela1[Country (or dependency)],"CORRIGIR")</f>
        <v>Nigeria</v>
      </c>
      <c r="O154" s="15" t="s">
        <v>10</v>
      </c>
    </row>
    <row r="155" spans="2:15" x14ac:dyDescent="0.25">
      <c r="B155" s="13" t="s">
        <v>510</v>
      </c>
      <c r="C155" s="13" t="s">
        <v>224</v>
      </c>
      <c r="D155">
        <v>1626</v>
      </c>
      <c r="E155">
        <v>6.7999999999999996E-3</v>
      </c>
      <c r="F155">
        <v>11</v>
      </c>
      <c r="G155">
        <v>6</v>
      </c>
      <c r="H155">
        <v>260</v>
      </c>
      <c r="L155">
        <v>0.46</v>
      </c>
      <c r="M155">
        <v>0</v>
      </c>
      <c r="N155" s="15" t="str">
        <f>_xlfn.XLOOKUP(O155,Tabela1[Country (or dependency)],Tabela1[Country (or dependency)],"CORRIGIR")</f>
        <v>Niue</v>
      </c>
      <c r="O155" s="15" t="s">
        <v>224</v>
      </c>
    </row>
    <row r="156" spans="2:15" x14ac:dyDescent="0.25">
      <c r="B156" s="13" t="s">
        <v>318</v>
      </c>
      <c r="C156" s="13" t="s">
        <v>240</v>
      </c>
      <c r="D156">
        <v>25778816</v>
      </c>
      <c r="E156">
        <v>4.4000000000000003E-3</v>
      </c>
      <c r="F156">
        <v>112655</v>
      </c>
      <c r="G156">
        <v>214</v>
      </c>
      <c r="H156">
        <v>120410</v>
      </c>
      <c r="I156">
        <v>-5403</v>
      </c>
      <c r="J156">
        <v>2</v>
      </c>
      <c r="K156">
        <v>35</v>
      </c>
      <c r="L156">
        <v>0.63</v>
      </c>
      <c r="M156">
        <v>3.3E-3</v>
      </c>
      <c r="N156" s="15" t="str">
        <f>_xlfn.XLOOKUP(O156,Tabela1[Country (or dependency)],Tabela1[Country (or dependency)],"CORRIGIR")</f>
        <v>North Korea</v>
      </c>
      <c r="O156" s="15" t="s">
        <v>240</v>
      </c>
    </row>
    <row r="157" spans="2:15" x14ac:dyDescent="0.25">
      <c r="B157" s="13" t="s">
        <v>414</v>
      </c>
      <c r="C157" s="13" t="s">
        <v>145</v>
      </c>
      <c r="D157">
        <v>2083374</v>
      </c>
      <c r="E157">
        <v>0</v>
      </c>
      <c r="F157">
        <v>-85</v>
      </c>
      <c r="G157">
        <v>83</v>
      </c>
      <c r="H157">
        <v>25220</v>
      </c>
      <c r="I157">
        <v>-1000</v>
      </c>
      <c r="J157">
        <v>2</v>
      </c>
      <c r="K157">
        <v>39</v>
      </c>
      <c r="L157">
        <v>0.59</v>
      </c>
      <c r="M157">
        <v>2.9999999999999997E-4</v>
      </c>
      <c r="N157" s="15" t="str">
        <f>_xlfn.XLOOKUP(O157,Tabela1[Country (or dependency)],Tabela1[Country (or dependency)],"CORRIGIR")</f>
        <v>North Macedonia</v>
      </c>
      <c r="O157" s="15" t="s">
        <v>145</v>
      </c>
    </row>
    <row r="158" spans="2:15" x14ac:dyDescent="0.25">
      <c r="B158" s="13" t="s">
        <v>480</v>
      </c>
      <c r="C158" s="13" t="s">
        <v>201</v>
      </c>
      <c r="D158">
        <v>57559</v>
      </c>
      <c r="E158">
        <v>6.0000000000000001E-3</v>
      </c>
      <c r="F158">
        <v>343</v>
      </c>
      <c r="G158">
        <v>125</v>
      </c>
      <c r="H158">
        <v>460</v>
      </c>
      <c r="L158">
        <v>0.88</v>
      </c>
      <c r="M158">
        <v>0</v>
      </c>
      <c r="N158" s="15" t="str">
        <f>_xlfn.XLOOKUP(O158,Tabela1[Country (or dependency)],Tabela1[Country (or dependency)],"CORRIGIR")</f>
        <v>Northern Mariana Islands</v>
      </c>
      <c r="O158" s="15" t="s">
        <v>201</v>
      </c>
    </row>
    <row r="159" spans="2:15" x14ac:dyDescent="0.25">
      <c r="B159" s="13" t="s">
        <v>384</v>
      </c>
      <c r="C159" s="13" t="s">
        <v>116</v>
      </c>
      <c r="D159">
        <v>5421241</v>
      </c>
      <c r="E159">
        <v>7.9000000000000008E-3</v>
      </c>
      <c r="F159">
        <v>42384</v>
      </c>
      <c r="G159">
        <v>15</v>
      </c>
      <c r="H159">
        <v>365268</v>
      </c>
      <c r="I159">
        <v>28000</v>
      </c>
      <c r="J159">
        <v>2</v>
      </c>
      <c r="K159">
        <v>40</v>
      </c>
      <c r="L159">
        <v>0.83</v>
      </c>
      <c r="M159">
        <v>6.9999999999999999E-4</v>
      </c>
      <c r="N159" s="15" t="str">
        <f>_xlfn.XLOOKUP(O159,Tabela1[Country (or dependency)],Tabela1[Country (or dependency)],"CORRIGIR")</f>
        <v>Norway</v>
      </c>
      <c r="O159" s="15" t="s">
        <v>116</v>
      </c>
    </row>
    <row r="160" spans="2:15" x14ac:dyDescent="0.25">
      <c r="B160" s="13" t="s">
        <v>385</v>
      </c>
      <c r="C160" s="13" t="s">
        <v>117</v>
      </c>
      <c r="D160">
        <v>5106626</v>
      </c>
      <c r="E160">
        <v>2.6499999999999999E-2</v>
      </c>
      <c r="F160">
        <v>131640</v>
      </c>
      <c r="G160">
        <v>16</v>
      </c>
      <c r="H160">
        <v>309500</v>
      </c>
      <c r="I160">
        <v>87400</v>
      </c>
      <c r="J160">
        <v>3</v>
      </c>
      <c r="K160">
        <v>31</v>
      </c>
      <c r="L160">
        <v>0.87</v>
      </c>
      <c r="M160">
        <v>6.9999999999999999E-4</v>
      </c>
      <c r="N160" s="15" t="str">
        <f>_xlfn.XLOOKUP(O160,Tabela1[Country (or dependency)],Tabela1[Country (or dependency)],"CORRIGIR")</f>
        <v>Oman</v>
      </c>
      <c r="O160" s="15" t="s">
        <v>117</v>
      </c>
    </row>
    <row r="161" spans="2:15" x14ac:dyDescent="0.25">
      <c r="B161" s="13" t="s">
        <v>266</v>
      </c>
      <c r="C161" s="13" t="s">
        <v>8</v>
      </c>
      <c r="D161">
        <v>220892340</v>
      </c>
      <c r="E161">
        <v>0.02</v>
      </c>
      <c r="F161">
        <v>4327022</v>
      </c>
      <c r="G161">
        <v>287</v>
      </c>
      <c r="H161">
        <v>770880</v>
      </c>
      <c r="I161">
        <v>-233379</v>
      </c>
      <c r="J161">
        <v>4</v>
      </c>
      <c r="K161">
        <v>23</v>
      </c>
      <c r="L161">
        <v>0.35</v>
      </c>
      <c r="M161">
        <v>2.8299999999999999E-2</v>
      </c>
      <c r="N161" s="15" t="str">
        <f>_xlfn.XLOOKUP(O161,Tabela1[Country (or dependency)],Tabela1[Country (or dependency)],"CORRIGIR")</f>
        <v>Pakistan</v>
      </c>
      <c r="O161" s="15" t="s">
        <v>8</v>
      </c>
    </row>
    <row r="162" spans="2:15" x14ac:dyDescent="0.25">
      <c r="B162" s="13" t="s">
        <v>497</v>
      </c>
      <c r="C162" s="13" t="s">
        <v>212</v>
      </c>
      <c r="D162">
        <v>18094</v>
      </c>
      <c r="E162">
        <v>4.7999999999999996E-3</v>
      </c>
      <c r="F162">
        <v>86</v>
      </c>
      <c r="G162">
        <v>39</v>
      </c>
      <c r="H162">
        <v>460</v>
      </c>
      <c r="M162">
        <v>0</v>
      </c>
      <c r="N162" s="15" t="str">
        <f>_xlfn.XLOOKUP(O162,Tabela1[Country (or dependency)],Tabela1[Country (or dependency)],"CORRIGIR")</f>
        <v>Palau</v>
      </c>
      <c r="O162" s="15" t="s">
        <v>212</v>
      </c>
    </row>
    <row r="163" spans="2:15" x14ac:dyDescent="0.25">
      <c r="B163" s="13" t="s">
        <v>394</v>
      </c>
      <c r="C163" s="13" t="s">
        <v>125</v>
      </c>
      <c r="D163">
        <v>4314767</v>
      </c>
      <c r="E163">
        <v>1.61E-2</v>
      </c>
      <c r="F163">
        <v>68328</v>
      </c>
      <c r="G163">
        <v>58</v>
      </c>
      <c r="H163">
        <v>74340</v>
      </c>
      <c r="I163">
        <v>11200</v>
      </c>
      <c r="J163">
        <v>2</v>
      </c>
      <c r="K163">
        <v>30</v>
      </c>
      <c r="L163">
        <v>0.68</v>
      </c>
      <c r="M163">
        <v>5.9999999999999995E-4</v>
      </c>
      <c r="N163" s="15" t="str">
        <f>_xlfn.XLOOKUP(O163,Tabela1[Country (or dependency)],Tabela1[Country (or dependency)],"CORRIGIR")</f>
        <v>Panama</v>
      </c>
      <c r="O163" s="15" t="s">
        <v>125</v>
      </c>
    </row>
    <row r="164" spans="2:15" x14ac:dyDescent="0.25">
      <c r="B164" s="13" t="s">
        <v>363</v>
      </c>
      <c r="C164" s="13" t="s">
        <v>96</v>
      </c>
      <c r="D164">
        <v>8947024</v>
      </c>
      <c r="E164">
        <v>1.95E-2</v>
      </c>
      <c r="F164">
        <v>170915</v>
      </c>
      <c r="G164">
        <v>20</v>
      </c>
      <c r="H164">
        <v>452860</v>
      </c>
      <c r="I164">
        <v>-800</v>
      </c>
      <c r="J164">
        <v>4</v>
      </c>
      <c r="K164">
        <v>22</v>
      </c>
      <c r="L164">
        <v>0.13</v>
      </c>
      <c r="M164">
        <v>1.1000000000000001E-3</v>
      </c>
      <c r="N164" s="15" t="str">
        <f>_xlfn.XLOOKUP(O164,Tabela1[Country (or dependency)],Tabela1[Country (or dependency)],"CORRIGIR")</f>
        <v>Papua New Guinea</v>
      </c>
      <c r="O164" s="15" t="s">
        <v>96</v>
      </c>
    </row>
    <row r="165" spans="2:15" x14ac:dyDescent="0.25">
      <c r="B165" s="13" t="s">
        <v>371</v>
      </c>
      <c r="C165" s="13" t="s">
        <v>104</v>
      </c>
      <c r="D165">
        <v>7132538</v>
      </c>
      <c r="E165">
        <v>1.2500000000000001E-2</v>
      </c>
      <c r="F165">
        <v>87902</v>
      </c>
      <c r="G165">
        <v>18</v>
      </c>
      <c r="H165">
        <v>397300</v>
      </c>
      <c r="I165">
        <v>-16556</v>
      </c>
      <c r="J165">
        <v>2</v>
      </c>
      <c r="K165">
        <v>26</v>
      </c>
      <c r="L165">
        <v>0.62</v>
      </c>
      <c r="M165">
        <v>8.9999999999999998E-4</v>
      </c>
      <c r="N165" s="15" t="str">
        <f>_xlfn.XLOOKUP(O165,Tabela1[Country (or dependency)],Tabela1[Country (or dependency)],"CORRIGIR")</f>
        <v>Paraguay</v>
      </c>
      <c r="O165" s="15" t="s">
        <v>104</v>
      </c>
    </row>
    <row r="166" spans="2:15" x14ac:dyDescent="0.25">
      <c r="B166" s="13" t="s">
        <v>306</v>
      </c>
      <c r="C166" s="13" t="s">
        <v>42</v>
      </c>
      <c r="D166">
        <v>32971854</v>
      </c>
      <c r="E166">
        <v>1.4200000000000001E-2</v>
      </c>
      <c r="F166">
        <v>461401</v>
      </c>
      <c r="G166">
        <v>26</v>
      </c>
      <c r="H166">
        <v>1280000</v>
      </c>
      <c r="I166">
        <v>99069</v>
      </c>
      <c r="J166">
        <v>2</v>
      </c>
      <c r="K166">
        <v>31</v>
      </c>
      <c r="L166">
        <v>0.79</v>
      </c>
      <c r="M166">
        <v>4.1999999999999997E-3</v>
      </c>
      <c r="N166" s="15" t="str">
        <f>_xlfn.XLOOKUP(O166,Tabela1[Country (or dependency)],Tabela1[Country (or dependency)],"CORRIGIR")</f>
        <v>Peru</v>
      </c>
      <c r="O166" s="15" t="s">
        <v>42</v>
      </c>
    </row>
    <row r="167" spans="2:15" x14ac:dyDescent="0.25">
      <c r="B167" s="13" t="s">
        <v>274</v>
      </c>
      <c r="C167" s="13" t="s">
        <v>16</v>
      </c>
      <c r="D167">
        <v>109581078</v>
      </c>
      <c r="E167">
        <v>1.35E-2</v>
      </c>
      <c r="F167">
        <v>1464463</v>
      </c>
      <c r="G167">
        <v>368</v>
      </c>
      <c r="H167">
        <v>298170</v>
      </c>
      <c r="I167">
        <v>-67152</v>
      </c>
      <c r="J167">
        <v>3</v>
      </c>
      <c r="K167">
        <v>26</v>
      </c>
      <c r="L167">
        <v>0.47</v>
      </c>
      <c r="M167">
        <v>1.41E-2</v>
      </c>
      <c r="N167" s="15" t="str">
        <f>_xlfn.XLOOKUP(O167,Tabela1[Country (or dependency)],Tabela1[Country (or dependency)],"CORRIGIR")</f>
        <v>Philippines</v>
      </c>
      <c r="O167" s="15" t="s">
        <v>16</v>
      </c>
    </row>
    <row r="168" spans="2:15" x14ac:dyDescent="0.25">
      <c r="B168" s="13" t="s">
        <v>301</v>
      </c>
      <c r="C168" s="13" t="s">
        <v>37</v>
      </c>
      <c r="D168">
        <v>37846611</v>
      </c>
      <c r="E168">
        <v>-1.1000000000000001E-3</v>
      </c>
      <c r="F168">
        <v>-41157</v>
      </c>
      <c r="G168">
        <v>124</v>
      </c>
      <c r="H168">
        <v>306230</v>
      </c>
      <c r="I168">
        <v>-29395</v>
      </c>
      <c r="J168">
        <v>1</v>
      </c>
      <c r="K168">
        <v>42</v>
      </c>
      <c r="L168">
        <v>0.6</v>
      </c>
      <c r="M168">
        <v>4.8999999999999998E-3</v>
      </c>
      <c r="N168" s="15" t="str">
        <f>_xlfn.XLOOKUP(O168,Tabela1[Country (or dependency)],Tabela1[Country (or dependency)],"CORRIGIR")</f>
        <v>Poland</v>
      </c>
      <c r="O168" s="15" t="s">
        <v>37</v>
      </c>
    </row>
    <row r="169" spans="2:15" x14ac:dyDescent="0.25">
      <c r="B169" s="13" t="s">
        <v>354</v>
      </c>
      <c r="C169" s="13" t="s">
        <v>87</v>
      </c>
      <c r="D169">
        <v>10196709</v>
      </c>
      <c r="E169">
        <v>-2.8999999999999998E-3</v>
      </c>
      <c r="F169">
        <v>-29478</v>
      </c>
      <c r="G169">
        <v>111</v>
      </c>
      <c r="H169">
        <v>91590</v>
      </c>
      <c r="I169">
        <v>-6000</v>
      </c>
      <c r="J169">
        <v>1</v>
      </c>
      <c r="K169">
        <v>46</v>
      </c>
      <c r="L169">
        <v>0.66</v>
      </c>
      <c r="M169">
        <v>1.2999999999999999E-3</v>
      </c>
      <c r="N169" s="15" t="str">
        <f>_xlfn.XLOOKUP(O169,Tabela1[Country (or dependency)],Tabela1[Country (or dependency)],"CORRIGIR")</f>
        <v>Portugal</v>
      </c>
      <c r="O169" s="15" t="s">
        <v>87</v>
      </c>
    </row>
    <row r="170" spans="2:15" x14ac:dyDescent="0.25">
      <c r="B170" s="13" t="s">
        <v>407</v>
      </c>
      <c r="C170" s="13" t="s">
        <v>138</v>
      </c>
      <c r="D170">
        <v>2860853</v>
      </c>
      <c r="E170">
        <v>-2.47E-2</v>
      </c>
      <c r="F170">
        <v>-72555</v>
      </c>
      <c r="G170">
        <v>323</v>
      </c>
      <c r="H170">
        <v>8870</v>
      </c>
      <c r="I170">
        <v>-97986</v>
      </c>
      <c r="J170">
        <v>1</v>
      </c>
      <c r="K170">
        <v>44</v>
      </c>
      <c r="M170">
        <v>4.0000000000000002E-4</v>
      </c>
      <c r="N170" s="15" t="str">
        <f>_xlfn.XLOOKUP(O170,Tabela1[Country (or dependency)],Tabela1[Country (or dependency)],"CORRIGIR")</f>
        <v>Puerto Rico</v>
      </c>
      <c r="O170" s="15" t="s">
        <v>138</v>
      </c>
    </row>
    <row r="171" spans="2:15" x14ac:dyDescent="0.25">
      <c r="B171" s="13" t="s">
        <v>405</v>
      </c>
      <c r="C171" s="13" t="s">
        <v>136</v>
      </c>
      <c r="D171">
        <v>2881053</v>
      </c>
      <c r="E171">
        <v>1.7299999999999999E-2</v>
      </c>
      <c r="F171">
        <v>48986</v>
      </c>
      <c r="G171">
        <v>248</v>
      </c>
      <c r="H171">
        <v>11610</v>
      </c>
      <c r="I171">
        <v>40000</v>
      </c>
      <c r="J171">
        <v>2</v>
      </c>
      <c r="K171">
        <v>32</v>
      </c>
      <c r="L171">
        <v>0.96</v>
      </c>
      <c r="M171">
        <v>4.0000000000000002E-4</v>
      </c>
      <c r="N171" s="15" t="str">
        <f>_xlfn.XLOOKUP(O171,Tabela1[Country (or dependency)],Tabela1[Country (or dependency)],"CORRIGIR")</f>
        <v>Qatar</v>
      </c>
      <c r="O171" s="15" t="s">
        <v>136</v>
      </c>
    </row>
    <row r="172" spans="2:15" x14ac:dyDescent="0.25">
      <c r="B172" s="13" t="s">
        <v>430</v>
      </c>
      <c r="C172" s="13" t="s">
        <v>157</v>
      </c>
      <c r="D172">
        <v>895312</v>
      </c>
      <c r="E172">
        <v>7.1999999999999998E-3</v>
      </c>
      <c r="F172">
        <v>6385</v>
      </c>
      <c r="G172">
        <v>358</v>
      </c>
      <c r="H172">
        <v>2500</v>
      </c>
      <c r="I172">
        <v>-1256</v>
      </c>
      <c r="J172">
        <v>2</v>
      </c>
      <c r="K172">
        <v>36</v>
      </c>
      <c r="L172">
        <v>1</v>
      </c>
      <c r="M172">
        <v>1E-4</v>
      </c>
      <c r="N172" s="15" t="str">
        <f>_xlfn.XLOOKUP(O172,Tabela1[Country (or dependency)],Tabela1[Country (or dependency)],"CORRIGIR")</f>
        <v>Réunion</v>
      </c>
      <c r="O172" s="15" t="s">
        <v>157</v>
      </c>
    </row>
    <row r="173" spans="2:15" x14ac:dyDescent="0.25">
      <c r="B173" s="13" t="s">
        <v>325</v>
      </c>
      <c r="C173" s="13" t="s">
        <v>59</v>
      </c>
      <c r="D173">
        <v>19237691</v>
      </c>
      <c r="E173">
        <v>-6.6E-3</v>
      </c>
      <c r="F173">
        <v>-126866</v>
      </c>
      <c r="G173">
        <v>84</v>
      </c>
      <c r="H173">
        <v>230170</v>
      </c>
      <c r="I173">
        <v>-73999</v>
      </c>
      <c r="J173">
        <v>2</v>
      </c>
      <c r="K173">
        <v>43</v>
      </c>
      <c r="L173">
        <v>0.55000000000000004</v>
      </c>
      <c r="M173">
        <v>2.5000000000000001E-3</v>
      </c>
      <c r="N173" s="15" t="str">
        <f>_xlfn.XLOOKUP(O173,Tabela1[Country (or dependency)],Tabela1[Country (or dependency)],"CORRIGIR")</f>
        <v>Romania</v>
      </c>
      <c r="O173" s="15" t="s">
        <v>59</v>
      </c>
    </row>
    <row r="174" spans="2:15" x14ac:dyDescent="0.25">
      <c r="B174" s="13" t="s">
        <v>270</v>
      </c>
      <c r="C174" s="13" t="s">
        <v>12</v>
      </c>
      <c r="D174">
        <v>145934462</v>
      </c>
      <c r="E174">
        <v>4.0000000000000002E-4</v>
      </c>
      <c r="F174">
        <v>62206</v>
      </c>
      <c r="G174">
        <v>9</v>
      </c>
      <c r="H174">
        <v>16376870</v>
      </c>
      <c r="I174">
        <v>182456</v>
      </c>
      <c r="J174">
        <v>2</v>
      </c>
      <c r="K174">
        <v>40</v>
      </c>
      <c r="L174">
        <v>0.74</v>
      </c>
      <c r="M174">
        <v>1.8700000000000001E-2</v>
      </c>
      <c r="N174" s="15" t="str">
        <f>_xlfn.XLOOKUP(O174,Tabela1[Country (or dependency)],Tabela1[Country (or dependency)],"CORRIGIR")</f>
        <v>Russia</v>
      </c>
      <c r="O174" s="15" t="s">
        <v>12</v>
      </c>
    </row>
    <row r="175" spans="2:15" x14ac:dyDescent="0.25">
      <c r="B175" s="13" t="s">
        <v>340</v>
      </c>
      <c r="C175" s="13" t="s">
        <v>74</v>
      </c>
      <c r="D175">
        <v>12952218</v>
      </c>
      <c r="E175">
        <v>2.58E-2</v>
      </c>
      <c r="F175">
        <v>325268</v>
      </c>
      <c r="G175">
        <v>525</v>
      </c>
      <c r="H175">
        <v>24670</v>
      </c>
      <c r="I175">
        <v>-9000</v>
      </c>
      <c r="J175">
        <v>4</v>
      </c>
      <c r="K175">
        <v>20</v>
      </c>
      <c r="L175">
        <v>0.18</v>
      </c>
      <c r="M175">
        <v>1.6999999999999999E-3</v>
      </c>
      <c r="N175" s="15" t="str">
        <f>_xlfn.XLOOKUP(O175,Tabela1[Country (or dependency)],Tabela1[Country (or dependency)],"CORRIGIR")</f>
        <v>Rwanda</v>
      </c>
      <c r="O175" s="15" t="s">
        <v>74</v>
      </c>
    </row>
    <row r="176" spans="2:15" x14ac:dyDescent="0.25">
      <c r="B176" s="13" t="s">
        <v>503</v>
      </c>
      <c r="C176" s="13" t="s">
        <v>504</v>
      </c>
      <c r="D176">
        <v>9877</v>
      </c>
      <c r="E176">
        <v>3.0000000000000001E-3</v>
      </c>
      <c r="F176">
        <v>30</v>
      </c>
      <c r="G176">
        <v>470</v>
      </c>
      <c r="H176">
        <v>21</v>
      </c>
      <c r="L176">
        <v>0</v>
      </c>
      <c r="M176">
        <v>0</v>
      </c>
      <c r="N176" s="15" t="str">
        <f>_xlfn.XLOOKUP(O176,Tabela1[Country (or dependency)],Tabela1[Country (or dependency)],"CORRIGIR")</f>
        <v>Saint Barthelemy</v>
      </c>
      <c r="O176" s="15" t="s">
        <v>504</v>
      </c>
    </row>
    <row r="177" spans="2:15" x14ac:dyDescent="0.25">
      <c r="B177" s="13" t="s">
        <v>505</v>
      </c>
      <c r="C177" s="13" t="s">
        <v>219</v>
      </c>
      <c r="D177">
        <v>6077</v>
      </c>
      <c r="E177">
        <v>3.0000000000000001E-3</v>
      </c>
      <c r="F177">
        <v>18</v>
      </c>
      <c r="G177">
        <v>16</v>
      </c>
      <c r="H177">
        <v>390</v>
      </c>
      <c r="L177">
        <v>0.27</v>
      </c>
      <c r="M177">
        <v>0</v>
      </c>
      <c r="N177" s="15" t="str">
        <f>_xlfn.XLOOKUP(O177,Tabela1[Country (or dependency)],Tabela1[Country (or dependency)],"CORRIGIR")</f>
        <v>Saint Helena</v>
      </c>
      <c r="O177" s="15" t="s">
        <v>219</v>
      </c>
    </row>
    <row r="178" spans="2:15" x14ac:dyDescent="0.25">
      <c r="B178" s="13" t="s">
        <v>483</v>
      </c>
      <c r="C178" s="13" t="s">
        <v>484</v>
      </c>
      <c r="D178">
        <v>53199</v>
      </c>
      <c r="E178">
        <v>7.1000000000000004E-3</v>
      </c>
      <c r="F178">
        <v>376</v>
      </c>
      <c r="G178">
        <v>205</v>
      </c>
      <c r="H178">
        <v>260</v>
      </c>
      <c r="L178">
        <v>0.33</v>
      </c>
      <c r="M178">
        <v>0</v>
      </c>
      <c r="N178" s="15" t="str">
        <f>_xlfn.XLOOKUP(O178,Tabela1[Country (or dependency)],Tabela1[Country (or dependency)],"CORRIGIR")</f>
        <v>Saint Kitts and Nevis</v>
      </c>
      <c r="O178" s="15" t="s">
        <v>203</v>
      </c>
    </row>
    <row r="179" spans="2:15" x14ac:dyDescent="0.25">
      <c r="B179" s="13" t="s">
        <v>460</v>
      </c>
      <c r="C179" s="13" t="s">
        <v>184</v>
      </c>
      <c r="D179">
        <v>183627</v>
      </c>
      <c r="E179">
        <v>4.5999999999999999E-3</v>
      </c>
      <c r="F179">
        <v>837</v>
      </c>
      <c r="G179">
        <v>301</v>
      </c>
      <c r="H179">
        <v>610</v>
      </c>
      <c r="I179">
        <v>0</v>
      </c>
      <c r="J179">
        <v>1</v>
      </c>
      <c r="K179">
        <v>34</v>
      </c>
      <c r="L179">
        <v>0.19</v>
      </c>
      <c r="M179">
        <v>0</v>
      </c>
      <c r="N179" s="15" t="str">
        <f>_xlfn.XLOOKUP(O179,Tabela1[Country (or dependency)],Tabela1[Country (or dependency)],"CORRIGIR")</f>
        <v>Saint Lucia</v>
      </c>
      <c r="O179" s="15" t="s">
        <v>184</v>
      </c>
    </row>
    <row r="180" spans="2:15" x14ac:dyDescent="0.25">
      <c r="B180" s="13" t="s">
        <v>491</v>
      </c>
      <c r="C180" s="13" t="s">
        <v>206</v>
      </c>
      <c r="D180">
        <v>38666</v>
      </c>
      <c r="E180">
        <v>1.7500000000000002E-2</v>
      </c>
      <c r="F180">
        <v>664</v>
      </c>
      <c r="G180">
        <v>730</v>
      </c>
      <c r="H180">
        <v>53</v>
      </c>
      <c r="L180">
        <v>0</v>
      </c>
      <c r="M180">
        <v>0</v>
      </c>
      <c r="N180" s="15" t="str">
        <f>_xlfn.XLOOKUP(O180,Tabela1[Country (or dependency)],Tabela1[Country (or dependency)],"CORRIGIR")</f>
        <v>Saint Martin</v>
      </c>
      <c r="O180" s="15" t="s">
        <v>206</v>
      </c>
    </row>
    <row r="181" spans="2:15" x14ac:dyDescent="0.25">
      <c r="B181" s="13" t="s">
        <v>506</v>
      </c>
      <c r="C181" s="13" t="s">
        <v>221</v>
      </c>
      <c r="D181">
        <v>5794</v>
      </c>
      <c r="E181">
        <v>-4.7999999999999996E-3</v>
      </c>
      <c r="F181">
        <v>-28</v>
      </c>
      <c r="G181">
        <v>25</v>
      </c>
      <c r="H181">
        <v>230</v>
      </c>
      <c r="L181">
        <v>1</v>
      </c>
      <c r="M181">
        <v>0</v>
      </c>
      <c r="N181" s="15" t="str">
        <f>_xlfn.XLOOKUP(O181,Tabela1[Country (or dependency)],Tabela1[Country (or dependency)],"CORRIGIR")</f>
        <v>Saint Pierre &amp; Miquelon</v>
      </c>
      <c r="O181" s="15" t="s">
        <v>221</v>
      </c>
    </row>
    <row r="182" spans="2:15" x14ac:dyDescent="0.25">
      <c r="B182" s="13" t="s">
        <v>459</v>
      </c>
      <c r="C182" s="13" t="s">
        <v>183</v>
      </c>
      <c r="D182">
        <v>198414</v>
      </c>
      <c r="E182">
        <v>6.7000000000000002E-3</v>
      </c>
      <c r="F182">
        <v>1317</v>
      </c>
      <c r="G182">
        <v>70</v>
      </c>
      <c r="H182">
        <v>2830</v>
      </c>
      <c r="I182">
        <v>-2803</v>
      </c>
      <c r="J182">
        <v>4</v>
      </c>
      <c r="K182">
        <v>22</v>
      </c>
      <c r="L182">
        <v>0.18</v>
      </c>
      <c r="M182">
        <v>0</v>
      </c>
      <c r="N182" s="15" t="str">
        <f>_xlfn.XLOOKUP(O182,Tabela1[Country (or dependency)],Tabela1[Country (or dependency)],"CORRIGIR")</f>
        <v>Samoa</v>
      </c>
      <c r="O182" s="15" t="s">
        <v>183</v>
      </c>
    </row>
    <row r="183" spans="2:15" x14ac:dyDescent="0.25">
      <c r="B183" s="13" t="s">
        <v>493</v>
      </c>
      <c r="C183" s="13" t="s">
        <v>208</v>
      </c>
      <c r="D183">
        <v>33931</v>
      </c>
      <c r="E183">
        <v>2.0999999999999999E-3</v>
      </c>
      <c r="F183">
        <v>71</v>
      </c>
      <c r="G183">
        <v>566</v>
      </c>
      <c r="H183">
        <v>60</v>
      </c>
      <c r="L183">
        <v>0.97</v>
      </c>
      <c r="M183">
        <v>0</v>
      </c>
      <c r="N183" s="15" t="str">
        <f>_xlfn.XLOOKUP(O183,Tabela1[Country (or dependency)],Tabela1[Country (or dependency)],"CORRIGIR")</f>
        <v>San Marino</v>
      </c>
      <c r="O183" s="15" t="s">
        <v>208</v>
      </c>
    </row>
    <row r="184" spans="2:15" x14ac:dyDescent="0.25">
      <c r="B184" s="13" t="s">
        <v>457</v>
      </c>
      <c r="C184" s="13" t="s">
        <v>458</v>
      </c>
      <c r="D184">
        <v>219159</v>
      </c>
      <c r="E184">
        <v>1.9099999999999999E-2</v>
      </c>
      <c r="F184">
        <v>4103</v>
      </c>
      <c r="G184">
        <v>228</v>
      </c>
      <c r="H184">
        <v>960</v>
      </c>
      <c r="I184">
        <v>-1680</v>
      </c>
      <c r="J184">
        <v>4</v>
      </c>
      <c r="K184">
        <v>19</v>
      </c>
      <c r="L184">
        <v>0.74</v>
      </c>
      <c r="M184">
        <v>0</v>
      </c>
      <c r="N184" s="15" t="str">
        <f>_xlfn.XLOOKUP(O184,Tabela1[Country (or dependency)],Tabela1[Country (or dependency)],"CORRIGIR")</f>
        <v>Sao Tome and Principe</v>
      </c>
      <c r="O184" s="15" t="s">
        <v>182</v>
      </c>
    </row>
    <row r="185" spans="2:15" x14ac:dyDescent="0.25">
      <c r="B185" s="13" t="s">
        <v>304</v>
      </c>
      <c r="C185" s="13" t="s">
        <v>40</v>
      </c>
      <c r="D185">
        <v>34813871</v>
      </c>
      <c r="E185">
        <v>1.5900000000000001E-2</v>
      </c>
      <c r="F185">
        <v>545343</v>
      </c>
      <c r="G185">
        <v>16</v>
      </c>
      <c r="H185">
        <v>2149690</v>
      </c>
      <c r="I185">
        <v>134979</v>
      </c>
      <c r="J185">
        <v>2</v>
      </c>
      <c r="K185">
        <v>32</v>
      </c>
      <c r="L185">
        <v>0.84</v>
      </c>
      <c r="M185">
        <v>4.4999999999999997E-3</v>
      </c>
      <c r="N185" s="15" t="str">
        <f>_xlfn.XLOOKUP(O185,Tabela1[Country (or dependency)],Tabela1[Country (or dependency)],"CORRIGIR")</f>
        <v>Saudi Arabia</v>
      </c>
      <c r="O185" s="15" t="s">
        <v>40</v>
      </c>
    </row>
    <row r="186" spans="2:15" x14ac:dyDescent="0.25">
      <c r="B186" s="13" t="s">
        <v>334</v>
      </c>
      <c r="C186" s="13" t="s">
        <v>68</v>
      </c>
      <c r="D186">
        <v>16743927</v>
      </c>
      <c r="E186">
        <v>2.75E-2</v>
      </c>
      <c r="F186">
        <v>447563</v>
      </c>
      <c r="G186">
        <v>87</v>
      </c>
      <c r="H186">
        <v>192530</v>
      </c>
      <c r="I186">
        <v>-20000</v>
      </c>
      <c r="J186">
        <v>5</v>
      </c>
      <c r="K186">
        <v>19</v>
      </c>
      <c r="L186">
        <v>0.49</v>
      </c>
      <c r="M186">
        <v>2.0999999999999999E-3</v>
      </c>
      <c r="N186" s="15" t="str">
        <f>_xlfn.XLOOKUP(O186,Tabela1[Country (or dependency)],Tabela1[Country (or dependency)],"CORRIGIR")</f>
        <v>Senegal</v>
      </c>
      <c r="O186" s="15" t="s">
        <v>68</v>
      </c>
    </row>
    <row r="187" spans="2:15" x14ac:dyDescent="0.25">
      <c r="B187" s="13" t="s">
        <v>364</v>
      </c>
      <c r="C187" s="13" t="s">
        <v>97</v>
      </c>
      <c r="D187">
        <v>8737371</v>
      </c>
      <c r="E187">
        <v>-4.0000000000000001E-3</v>
      </c>
      <c r="F187">
        <v>-34864</v>
      </c>
      <c r="G187">
        <v>100</v>
      </c>
      <c r="H187">
        <v>87460</v>
      </c>
      <c r="I187">
        <v>4000</v>
      </c>
      <c r="J187">
        <v>2</v>
      </c>
      <c r="K187">
        <v>42</v>
      </c>
      <c r="L187">
        <v>0.56000000000000005</v>
      </c>
      <c r="M187">
        <v>1.1000000000000001E-3</v>
      </c>
      <c r="N187" s="15" t="str">
        <f>_xlfn.XLOOKUP(O187,Tabela1[Country (or dependency)],Tabela1[Country (or dependency)],"CORRIGIR")</f>
        <v>Serbia</v>
      </c>
      <c r="O187" s="15" t="s">
        <v>97</v>
      </c>
    </row>
    <row r="188" spans="2:15" x14ac:dyDescent="0.25">
      <c r="B188" s="13" t="s">
        <v>472</v>
      </c>
      <c r="C188" s="13" t="s">
        <v>194</v>
      </c>
      <c r="D188">
        <v>98347</v>
      </c>
      <c r="E188">
        <v>6.1999999999999998E-3</v>
      </c>
      <c r="F188">
        <v>608</v>
      </c>
      <c r="G188">
        <v>214</v>
      </c>
      <c r="H188">
        <v>460</v>
      </c>
      <c r="I188">
        <v>-200</v>
      </c>
      <c r="J188">
        <v>2</v>
      </c>
      <c r="K188">
        <v>34</v>
      </c>
      <c r="L188">
        <v>0.56000000000000005</v>
      </c>
      <c r="M188">
        <v>0</v>
      </c>
      <c r="N188" s="15" t="str">
        <f>_xlfn.XLOOKUP(O188,Tabela1[Country (or dependency)],Tabela1[Country (or dependency)],"CORRIGIR")</f>
        <v>Seychelles</v>
      </c>
      <c r="O188" s="15" t="s">
        <v>194</v>
      </c>
    </row>
    <row r="189" spans="2:15" x14ac:dyDescent="0.25">
      <c r="B189" s="13" t="s">
        <v>368</v>
      </c>
      <c r="C189" s="13" t="s">
        <v>101</v>
      </c>
      <c r="D189">
        <v>7976983</v>
      </c>
      <c r="E189">
        <v>2.1000000000000001E-2</v>
      </c>
      <c r="F189">
        <v>163768</v>
      </c>
      <c r="G189">
        <v>111</v>
      </c>
      <c r="H189">
        <v>72180</v>
      </c>
      <c r="I189">
        <v>-4200</v>
      </c>
      <c r="J189">
        <v>4</v>
      </c>
      <c r="K189">
        <v>19</v>
      </c>
      <c r="L189">
        <v>0.43</v>
      </c>
      <c r="M189">
        <v>1E-3</v>
      </c>
      <c r="N189" s="15" t="str">
        <f>_xlfn.XLOOKUP(O189,Tabela1[Country (or dependency)],Tabela1[Country (or dependency)],"CORRIGIR")</f>
        <v>Sierra Leone</v>
      </c>
      <c r="O189" s="15" t="s">
        <v>101</v>
      </c>
    </row>
    <row r="190" spans="2:15" x14ac:dyDescent="0.25">
      <c r="B190" s="13" t="s">
        <v>379</v>
      </c>
      <c r="C190" s="13" t="s">
        <v>112</v>
      </c>
      <c r="D190">
        <v>5850342</v>
      </c>
      <c r="E190">
        <v>7.9000000000000008E-3</v>
      </c>
      <c r="F190">
        <v>46005</v>
      </c>
      <c r="G190">
        <v>8358</v>
      </c>
      <c r="H190">
        <v>700</v>
      </c>
      <c r="I190">
        <v>27028</v>
      </c>
      <c r="J190">
        <v>1</v>
      </c>
      <c r="K190">
        <v>42</v>
      </c>
      <c r="M190">
        <v>8.0000000000000004E-4</v>
      </c>
      <c r="N190" s="15" t="str">
        <f>_xlfn.XLOOKUP(O190,Tabela1[Country (or dependency)],Tabela1[Country (or dependency)],"CORRIGIR")</f>
        <v>Singapore</v>
      </c>
      <c r="O190" s="15" t="s">
        <v>112</v>
      </c>
    </row>
    <row r="191" spans="2:15" x14ac:dyDescent="0.25">
      <c r="B191" s="13" t="s">
        <v>487</v>
      </c>
      <c r="C191" s="13" t="s">
        <v>204</v>
      </c>
      <c r="D191">
        <v>42876</v>
      </c>
      <c r="E191">
        <v>1.15E-2</v>
      </c>
      <c r="F191">
        <v>488</v>
      </c>
      <c r="G191">
        <v>1261</v>
      </c>
      <c r="H191">
        <v>34</v>
      </c>
      <c r="L191">
        <v>0.96</v>
      </c>
      <c r="M191">
        <v>0</v>
      </c>
      <c r="N191" s="15" t="str">
        <f>_xlfn.XLOOKUP(O191,Tabela1[Country (or dependency)],Tabela1[Country (or dependency)],"CORRIGIR")</f>
        <v>Sint Maarten</v>
      </c>
      <c r="O191" s="15" t="s">
        <v>204</v>
      </c>
    </row>
    <row r="192" spans="2:15" x14ac:dyDescent="0.25">
      <c r="B192" s="13" t="s">
        <v>383</v>
      </c>
      <c r="C192" s="13" t="s">
        <v>115</v>
      </c>
      <c r="D192">
        <v>5459642</v>
      </c>
      <c r="E192">
        <v>5.0000000000000001E-4</v>
      </c>
      <c r="F192">
        <v>2629</v>
      </c>
      <c r="G192">
        <v>114</v>
      </c>
      <c r="H192">
        <v>48088</v>
      </c>
      <c r="I192">
        <v>1485</v>
      </c>
      <c r="J192">
        <v>2</v>
      </c>
      <c r="K192">
        <v>41</v>
      </c>
      <c r="L192">
        <v>0.54</v>
      </c>
      <c r="M192">
        <v>6.9999999999999999E-4</v>
      </c>
      <c r="N192" s="15" t="str">
        <f>_xlfn.XLOOKUP(O192,Tabela1[Country (or dependency)],Tabela1[Country (or dependency)],"CORRIGIR")</f>
        <v>Slovakia</v>
      </c>
      <c r="O192" s="15" t="s">
        <v>115</v>
      </c>
    </row>
    <row r="193" spans="2:15" x14ac:dyDescent="0.25">
      <c r="B193" s="13" t="s">
        <v>415</v>
      </c>
      <c r="C193" s="13" t="s">
        <v>146</v>
      </c>
      <c r="D193">
        <v>2078938</v>
      </c>
      <c r="E193">
        <v>1E-4</v>
      </c>
      <c r="F193">
        <v>284</v>
      </c>
      <c r="G193">
        <v>103</v>
      </c>
      <c r="H193">
        <v>20140</v>
      </c>
      <c r="I193">
        <v>2000</v>
      </c>
      <c r="J193">
        <v>2</v>
      </c>
      <c r="K193">
        <v>45</v>
      </c>
      <c r="L193">
        <v>0.55000000000000004</v>
      </c>
      <c r="M193">
        <v>2.9999999999999997E-4</v>
      </c>
      <c r="N193" s="15" t="str">
        <f>_xlfn.XLOOKUP(O193,Tabela1[Country (or dependency)],Tabela1[Country (or dependency)],"CORRIGIR")</f>
        <v>Slovenia</v>
      </c>
      <c r="O193" s="15" t="s">
        <v>146</v>
      </c>
    </row>
    <row r="194" spans="2:15" x14ac:dyDescent="0.25">
      <c r="B194" s="13" t="s">
        <v>434</v>
      </c>
      <c r="C194" s="13" t="s">
        <v>161</v>
      </c>
      <c r="D194">
        <v>686884</v>
      </c>
      <c r="E194">
        <v>2.5499999999999998E-2</v>
      </c>
      <c r="F194">
        <v>17061</v>
      </c>
      <c r="G194">
        <v>25</v>
      </c>
      <c r="H194">
        <v>27990</v>
      </c>
      <c r="I194">
        <v>-1600</v>
      </c>
      <c r="J194">
        <v>4</v>
      </c>
      <c r="K194">
        <v>20</v>
      </c>
      <c r="L194">
        <v>0.23</v>
      </c>
      <c r="M194">
        <v>1E-4</v>
      </c>
      <c r="N194" s="15" t="str">
        <f>_xlfn.XLOOKUP(O194,Tabela1[Country (or dependency)],Tabela1[Country (or dependency)],"CORRIGIR")</f>
        <v>Solomon Islands</v>
      </c>
      <c r="O194" s="15" t="s">
        <v>161</v>
      </c>
    </row>
    <row r="195" spans="2:15" x14ac:dyDescent="0.25">
      <c r="B195" s="13" t="s">
        <v>337</v>
      </c>
      <c r="C195" s="13" t="s">
        <v>71</v>
      </c>
      <c r="D195">
        <v>15893222</v>
      </c>
      <c r="E195">
        <v>2.92E-2</v>
      </c>
      <c r="F195">
        <v>450317</v>
      </c>
      <c r="G195">
        <v>25</v>
      </c>
      <c r="H195">
        <v>627340</v>
      </c>
      <c r="I195">
        <v>-40000</v>
      </c>
      <c r="J195">
        <v>6</v>
      </c>
      <c r="K195">
        <v>17</v>
      </c>
      <c r="L195">
        <v>0.47</v>
      </c>
      <c r="M195">
        <v>2E-3</v>
      </c>
      <c r="N195" s="15" t="str">
        <f>_xlfn.XLOOKUP(O195,Tabela1[Country (or dependency)],Tabela1[Country (or dependency)],"CORRIGIR")</f>
        <v>Somalia</v>
      </c>
      <c r="O195" s="15" t="s">
        <v>71</v>
      </c>
    </row>
    <row r="196" spans="2:15" x14ac:dyDescent="0.25">
      <c r="B196" s="13" t="s">
        <v>288</v>
      </c>
      <c r="C196" s="13" t="s">
        <v>26</v>
      </c>
      <c r="D196">
        <v>59308690</v>
      </c>
      <c r="E196">
        <v>1.2800000000000001E-2</v>
      </c>
      <c r="F196">
        <v>750420</v>
      </c>
      <c r="G196">
        <v>49</v>
      </c>
      <c r="H196">
        <v>1213090</v>
      </c>
      <c r="I196">
        <v>145405</v>
      </c>
      <c r="J196">
        <v>2</v>
      </c>
      <c r="K196">
        <v>28</v>
      </c>
      <c r="L196">
        <v>0.67</v>
      </c>
      <c r="M196">
        <v>7.6E-3</v>
      </c>
      <c r="N196" s="15" t="str">
        <f>_xlfn.XLOOKUP(O196,Tabela1[Country (or dependency)],Tabela1[Country (or dependency)],"CORRIGIR")</f>
        <v>South Africa</v>
      </c>
      <c r="O196" s="15" t="s">
        <v>26</v>
      </c>
    </row>
    <row r="197" spans="2:15" x14ac:dyDescent="0.25">
      <c r="B197" s="13" t="s">
        <v>291</v>
      </c>
      <c r="C197" s="13" t="s">
        <v>241</v>
      </c>
      <c r="D197">
        <v>51269185</v>
      </c>
      <c r="E197">
        <v>8.9999999999999998E-4</v>
      </c>
      <c r="F197">
        <v>43877</v>
      </c>
      <c r="G197">
        <v>527</v>
      </c>
      <c r="H197">
        <v>97230</v>
      </c>
      <c r="I197">
        <v>11731</v>
      </c>
      <c r="J197">
        <v>1</v>
      </c>
      <c r="K197">
        <v>44</v>
      </c>
      <c r="L197">
        <v>0.82</v>
      </c>
      <c r="M197">
        <v>6.6E-3</v>
      </c>
      <c r="N197" s="15" t="str">
        <f>_xlfn.XLOOKUP(O197,Tabela1[Country (or dependency)],Tabela1[Country (or dependency)],"CORRIGIR")</f>
        <v>South Korea</v>
      </c>
      <c r="O197" s="15" t="s">
        <v>241</v>
      </c>
    </row>
    <row r="198" spans="2:15" x14ac:dyDescent="0.25">
      <c r="B198" s="13" t="s">
        <v>348</v>
      </c>
      <c r="C198" s="13" t="s">
        <v>82</v>
      </c>
      <c r="D198">
        <v>11193725</v>
      </c>
      <c r="E198">
        <v>1.1900000000000001E-2</v>
      </c>
      <c r="F198">
        <v>131612</v>
      </c>
      <c r="G198">
        <v>18</v>
      </c>
      <c r="H198">
        <v>610952</v>
      </c>
      <c r="I198">
        <v>-174200</v>
      </c>
      <c r="J198">
        <v>5</v>
      </c>
      <c r="K198">
        <v>19</v>
      </c>
      <c r="L198">
        <v>0.25</v>
      </c>
      <c r="M198">
        <v>1.4E-3</v>
      </c>
      <c r="N198" s="15" t="str">
        <f>_xlfn.XLOOKUP(O198,Tabela1[Country (or dependency)],Tabela1[Country (or dependency)],"CORRIGIR")</f>
        <v>South Sudan</v>
      </c>
      <c r="O198" s="15" t="s">
        <v>82</v>
      </c>
    </row>
    <row r="199" spans="2:15" x14ac:dyDescent="0.25">
      <c r="B199" s="13" t="s">
        <v>293</v>
      </c>
      <c r="C199" s="13" t="s">
        <v>29</v>
      </c>
      <c r="D199">
        <v>46754778</v>
      </c>
      <c r="E199">
        <v>4.0000000000000002E-4</v>
      </c>
      <c r="F199">
        <v>18002</v>
      </c>
      <c r="G199">
        <v>94</v>
      </c>
      <c r="H199">
        <v>498800</v>
      </c>
      <c r="I199">
        <v>40000</v>
      </c>
      <c r="J199">
        <v>1</v>
      </c>
      <c r="K199">
        <v>45</v>
      </c>
      <c r="L199">
        <v>0.8</v>
      </c>
      <c r="M199">
        <v>6.0000000000000001E-3</v>
      </c>
      <c r="N199" s="15" t="str">
        <f>_xlfn.XLOOKUP(O199,Tabela1[Country (or dependency)],Tabela1[Country (or dependency)],"CORRIGIR")</f>
        <v>Spain</v>
      </c>
      <c r="O199" s="15" t="s">
        <v>29</v>
      </c>
    </row>
    <row r="200" spans="2:15" x14ac:dyDescent="0.25">
      <c r="B200" s="13" t="s">
        <v>322</v>
      </c>
      <c r="C200" s="13" t="s">
        <v>56</v>
      </c>
      <c r="D200">
        <v>21413249</v>
      </c>
      <c r="E200">
        <v>4.1999999999999997E-3</v>
      </c>
      <c r="F200">
        <v>89516</v>
      </c>
      <c r="G200">
        <v>341</v>
      </c>
      <c r="H200">
        <v>62710</v>
      </c>
      <c r="I200">
        <v>-97986</v>
      </c>
      <c r="J200">
        <v>2</v>
      </c>
      <c r="K200">
        <v>34</v>
      </c>
      <c r="L200">
        <v>0.18</v>
      </c>
      <c r="M200">
        <v>2.7000000000000001E-3</v>
      </c>
      <c r="N200" s="15" t="str">
        <f>_xlfn.XLOOKUP(O200,Tabela1[Country (or dependency)],Tabela1[Country (or dependency)],"CORRIGIR")</f>
        <v>Sri Lanka</v>
      </c>
      <c r="O200" s="15" t="s">
        <v>56</v>
      </c>
    </row>
    <row r="201" spans="2:15" x14ac:dyDescent="0.25">
      <c r="B201" s="13" t="s">
        <v>467</v>
      </c>
      <c r="C201" s="13" t="s">
        <v>468</v>
      </c>
      <c r="D201">
        <v>110940</v>
      </c>
      <c r="E201">
        <v>3.2000000000000002E-3</v>
      </c>
      <c r="F201">
        <v>351</v>
      </c>
      <c r="G201">
        <v>284</v>
      </c>
      <c r="H201">
        <v>390</v>
      </c>
      <c r="I201">
        <v>-200</v>
      </c>
      <c r="J201">
        <v>2</v>
      </c>
      <c r="K201">
        <v>33</v>
      </c>
      <c r="L201">
        <v>0.53</v>
      </c>
      <c r="M201">
        <v>0</v>
      </c>
      <c r="N201" s="15" t="str">
        <f>_xlfn.XLOOKUP(O201,Tabela1[Country (or dependency)],Tabela1[Country (or dependency)],"CORRIGIR")</f>
        <v>Saint Vincent and the Grenadines</v>
      </c>
      <c r="O201" s="15" t="s">
        <v>217</v>
      </c>
    </row>
    <row r="202" spans="2:15" x14ac:dyDescent="0.25">
      <c r="B202" s="13" t="s">
        <v>386</v>
      </c>
      <c r="C202" s="13" t="s">
        <v>387</v>
      </c>
      <c r="D202">
        <v>5101414</v>
      </c>
      <c r="E202">
        <v>2.41E-2</v>
      </c>
      <c r="F202">
        <v>119994</v>
      </c>
      <c r="G202">
        <v>847</v>
      </c>
      <c r="H202">
        <v>6020</v>
      </c>
      <c r="I202">
        <v>-10563</v>
      </c>
      <c r="J202">
        <v>4</v>
      </c>
      <c r="K202">
        <v>21</v>
      </c>
      <c r="L202">
        <v>0.8</v>
      </c>
      <c r="M202">
        <v>6.9999999999999999E-4</v>
      </c>
      <c r="N202" s="15" t="str">
        <f>_xlfn.XLOOKUP(O202,Tabela1[Country (or dependency)],Tabela1[Country (or dependency)],"CORRIGIR")</f>
        <v>West Bank and Gaza</v>
      </c>
      <c r="O202" s="15" t="s">
        <v>118</v>
      </c>
    </row>
    <row r="203" spans="2:15" x14ac:dyDescent="0.25">
      <c r="B203" s="13" t="s">
        <v>297</v>
      </c>
      <c r="C203" s="13" t="s">
        <v>33</v>
      </c>
      <c r="D203">
        <v>43849260</v>
      </c>
      <c r="E203">
        <v>2.4199999999999999E-2</v>
      </c>
      <c r="F203">
        <v>1036022</v>
      </c>
      <c r="G203">
        <v>25</v>
      </c>
      <c r="H203">
        <v>1765048</v>
      </c>
      <c r="I203">
        <v>-50000</v>
      </c>
      <c r="J203">
        <v>4</v>
      </c>
      <c r="K203">
        <v>20</v>
      </c>
      <c r="L203">
        <v>0.35</v>
      </c>
      <c r="M203">
        <v>5.5999999999999999E-3</v>
      </c>
      <c r="N203" s="15" t="str">
        <f>_xlfn.XLOOKUP(O203,Tabela1[Country (or dependency)],Tabela1[Country (or dependency)],"CORRIGIR")</f>
        <v>Sudan</v>
      </c>
      <c r="O203" s="15" t="s">
        <v>33</v>
      </c>
    </row>
    <row r="204" spans="2:15" x14ac:dyDescent="0.25">
      <c r="B204" s="13" t="s">
        <v>439</v>
      </c>
      <c r="C204" s="13" t="s">
        <v>166</v>
      </c>
      <c r="D204">
        <v>586632</v>
      </c>
      <c r="E204">
        <v>8.9999999999999993E-3</v>
      </c>
      <c r="F204">
        <v>5260</v>
      </c>
      <c r="G204">
        <v>4</v>
      </c>
      <c r="H204">
        <v>156000</v>
      </c>
      <c r="I204">
        <v>-1000</v>
      </c>
      <c r="J204">
        <v>2</v>
      </c>
      <c r="K204">
        <v>29</v>
      </c>
      <c r="L204">
        <v>0.65</v>
      </c>
      <c r="M204">
        <v>1E-4</v>
      </c>
      <c r="N204" s="15" t="str">
        <f>_xlfn.XLOOKUP(O204,Tabela1[Country (or dependency)],Tabela1[Country (or dependency)],"CORRIGIR")</f>
        <v>Suriname</v>
      </c>
      <c r="O204" s="15" t="s">
        <v>166</v>
      </c>
    </row>
    <row r="205" spans="2:15" x14ac:dyDescent="0.25">
      <c r="B205" s="13" t="s">
        <v>356</v>
      </c>
      <c r="C205" s="13" t="s">
        <v>89</v>
      </c>
      <c r="D205">
        <v>10099265</v>
      </c>
      <c r="E205">
        <v>6.3E-3</v>
      </c>
      <c r="F205">
        <v>62886</v>
      </c>
      <c r="G205">
        <v>25</v>
      </c>
      <c r="H205">
        <v>410340</v>
      </c>
      <c r="I205">
        <v>40000</v>
      </c>
      <c r="J205">
        <v>2</v>
      </c>
      <c r="K205">
        <v>41</v>
      </c>
      <c r="L205">
        <v>0.88</v>
      </c>
      <c r="M205">
        <v>1.2999999999999999E-3</v>
      </c>
      <c r="N205" s="15" t="str">
        <f>_xlfn.XLOOKUP(O205,Tabela1[Country (or dependency)],Tabela1[Country (or dependency)],"CORRIGIR")</f>
        <v>Sweden</v>
      </c>
      <c r="O205" s="15" t="s">
        <v>89</v>
      </c>
    </row>
    <row r="206" spans="2:15" x14ac:dyDescent="0.25">
      <c r="B206" s="13" t="s">
        <v>366</v>
      </c>
      <c r="C206" s="13" t="s">
        <v>99</v>
      </c>
      <c r="D206">
        <v>8654622</v>
      </c>
      <c r="E206">
        <v>7.4000000000000003E-3</v>
      </c>
      <c r="F206">
        <v>63257</v>
      </c>
      <c r="G206">
        <v>219</v>
      </c>
      <c r="H206">
        <v>39516</v>
      </c>
      <c r="I206">
        <v>52000</v>
      </c>
      <c r="J206">
        <v>2</v>
      </c>
      <c r="K206">
        <v>43</v>
      </c>
      <c r="L206">
        <v>0.74</v>
      </c>
      <c r="M206">
        <v>1.1000000000000001E-3</v>
      </c>
      <c r="N206" s="15" t="str">
        <f>_xlfn.XLOOKUP(O206,Tabela1[Country (or dependency)],Tabela1[Country (or dependency)],"CORRIGIR")</f>
        <v>Switzerland</v>
      </c>
      <c r="O206" s="15" t="s">
        <v>99</v>
      </c>
    </row>
    <row r="207" spans="2:15" x14ac:dyDescent="0.25">
      <c r="B207" s="13" t="s">
        <v>332</v>
      </c>
      <c r="C207" s="13" t="s">
        <v>66</v>
      </c>
      <c r="D207">
        <v>17500658</v>
      </c>
      <c r="E207">
        <v>2.52E-2</v>
      </c>
      <c r="F207">
        <v>430523</v>
      </c>
      <c r="G207">
        <v>95</v>
      </c>
      <c r="H207">
        <v>183630</v>
      </c>
      <c r="I207">
        <v>-427391</v>
      </c>
      <c r="J207">
        <v>3</v>
      </c>
      <c r="K207">
        <v>26</v>
      </c>
      <c r="L207">
        <v>0.6</v>
      </c>
      <c r="M207">
        <v>2.2000000000000001E-3</v>
      </c>
      <c r="N207" s="15" t="str">
        <f>_xlfn.XLOOKUP(O207,Tabela1[Country (or dependency)],Tabela1[Country (or dependency)],"CORRIGIR")</f>
        <v>Syria</v>
      </c>
      <c r="O207" s="15" t="s">
        <v>66</v>
      </c>
    </row>
    <row r="208" spans="2:15" x14ac:dyDescent="0.25">
      <c r="B208" s="13" t="s">
        <v>321</v>
      </c>
      <c r="C208" s="13" t="s">
        <v>55</v>
      </c>
      <c r="D208">
        <v>23816775</v>
      </c>
      <c r="E208">
        <v>1.8E-3</v>
      </c>
      <c r="F208">
        <v>42899</v>
      </c>
      <c r="G208">
        <v>673</v>
      </c>
      <c r="H208">
        <v>35410</v>
      </c>
      <c r="I208">
        <v>30001</v>
      </c>
      <c r="J208">
        <v>1</v>
      </c>
      <c r="K208">
        <v>42</v>
      </c>
      <c r="L208">
        <v>0.79</v>
      </c>
      <c r="M208">
        <v>3.0999999999999999E-3</v>
      </c>
      <c r="N208" s="15" t="str">
        <f>_xlfn.XLOOKUP(O208,Tabela1[Country (or dependency)],Tabela1[Country (or dependency)],"CORRIGIR")</f>
        <v>Taiwan</v>
      </c>
      <c r="O208" s="15" t="s">
        <v>55</v>
      </c>
    </row>
    <row r="209" spans="2:15" x14ac:dyDescent="0.25">
      <c r="B209" s="13" t="s">
        <v>360</v>
      </c>
      <c r="C209" s="13" t="s">
        <v>93</v>
      </c>
      <c r="D209">
        <v>9537645</v>
      </c>
      <c r="E209">
        <v>2.3199999999999998E-2</v>
      </c>
      <c r="F209">
        <v>216627</v>
      </c>
      <c r="G209">
        <v>68</v>
      </c>
      <c r="H209">
        <v>139960</v>
      </c>
      <c r="I209">
        <v>-20000</v>
      </c>
      <c r="J209">
        <v>4</v>
      </c>
      <c r="K209">
        <v>22</v>
      </c>
      <c r="L209">
        <v>0.27</v>
      </c>
      <c r="M209">
        <v>1.1999999999999999E-3</v>
      </c>
      <c r="N209" s="15" t="str">
        <f>_xlfn.XLOOKUP(O209,Tabela1[Country (or dependency)],Tabela1[Country (or dependency)],"CORRIGIR")</f>
        <v>Tajikistan</v>
      </c>
      <c r="O209" s="15" t="s">
        <v>93</v>
      </c>
    </row>
    <row r="210" spans="2:15" x14ac:dyDescent="0.25">
      <c r="B210" s="13" t="s">
        <v>286</v>
      </c>
      <c r="C210" s="13" t="s">
        <v>287</v>
      </c>
      <c r="D210">
        <v>59734218</v>
      </c>
      <c r="E210">
        <v>2.98E-2</v>
      </c>
      <c r="F210">
        <v>1728755</v>
      </c>
      <c r="G210">
        <v>67</v>
      </c>
      <c r="H210">
        <v>885800</v>
      </c>
      <c r="I210">
        <v>-40076</v>
      </c>
      <c r="J210">
        <v>5</v>
      </c>
      <c r="K210">
        <v>18</v>
      </c>
      <c r="L210">
        <v>0.37</v>
      </c>
      <c r="M210">
        <v>7.7000000000000002E-3</v>
      </c>
      <c r="N210" s="15" t="str">
        <f>_xlfn.XLOOKUP(O210,Tabela1[Country (or dependency)],Tabela1[Country (or dependency)],"CORRIGIR")</f>
        <v>United Republic of Tanzania</v>
      </c>
      <c r="O210" s="15" t="s">
        <v>238</v>
      </c>
    </row>
    <row r="211" spans="2:15" x14ac:dyDescent="0.25">
      <c r="B211" s="13" t="s">
        <v>282</v>
      </c>
      <c r="C211" s="13" t="s">
        <v>22</v>
      </c>
      <c r="D211">
        <v>69799978</v>
      </c>
      <c r="E211">
        <v>2.5000000000000001E-3</v>
      </c>
      <c r="F211">
        <v>174396</v>
      </c>
      <c r="G211">
        <v>137</v>
      </c>
      <c r="H211">
        <v>510890</v>
      </c>
      <c r="I211">
        <v>19444</v>
      </c>
      <c r="J211">
        <v>2</v>
      </c>
      <c r="K211">
        <v>40</v>
      </c>
      <c r="L211">
        <v>0.51</v>
      </c>
      <c r="M211">
        <v>8.9999999999999993E-3</v>
      </c>
      <c r="N211" s="15" t="str">
        <f>_xlfn.XLOOKUP(O211,Tabela1[Country (or dependency)],Tabela1[Country (or dependency)],"CORRIGIR")</f>
        <v>Thailand</v>
      </c>
      <c r="O211" s="15" t="s">
        <v>22</v>
      </c>
    </row>
    <row r="212" spans="2:15" x14ac:dyDescent="0.25">
      <c r="B212" s="13" t="s">
        <v>423</v>
      </c>
      <c r="C212" s="13" t="s">
        <v>424</v>
      </c>
      <c r="D212">
        <v>1318445</v>
      </c>
      <c r="E212">
        <v>1.9599999999999999E-2</v>
      </c>
      <c r="F212">
        <v>25326</v>
      </c>
      <c r="G212">
        <v>89</v>
      </c>
      <c r="H212">
        <v>14870</v>
      </c>
      <c r="I212">
        <v>-5385</v>
      </c>
      <c r="J212">
        <v>4</v>
      </c>
      <c r="K212">
        <v>21</v>
      </c>
      <c r="L212">
        <v>0.33</v>
      </c>
      <c r="M212">
        <v>2.0000000000000001E-4</v>
      </c>
      <c r="N212" s="15" t="str">
        <f>_xlfn.XLOOKUP(O212,Tabela1[Country (or dependency)],Tabela1[Country (or dependency)],"CORRIGIR")</f>
        <v>Timor Leste</v>
      </c>
      <c r="O212" s="15" t="s">
        <v>237</v>
      </c>
    </row>
    <row r="213" spans="2:15" x14ac:dyDescent="0.25">
      <c r="B213" s="13" t="s">
        <v>367</v>
      </c>
      <c r="C213" s="13" t="s">
        <v>100</v>
      </c>
      <c r="D213">
        <v>8278724</v>
      </c>
      <c r="E213">
        <v>2.4299999999999999E-2</v>
      </c>
      <c r="F213">
        <v>196358</v>
      </c>
      <c r="G213">
        <v>152</v>
      </c>
      <c r="H213">
        <v>54390</v>
      </c>
      <c r="I213">
        <v>-2000</v>
      </c>
      <c r="J213">
        <v>4</v>
      </c>
      <c r="K213">
        <v>19</v>
      </c>
      <c r="L213">
        <v>0.43</v>
      </c>
      <c r="M213">
        <v>1.1000000000000001E-3</v>
      </c>
      <c r="N213" s="15" t="str">
        <f>_xlfn.XLOOKUP(O213,Tabela1[Country (or dependency)],Tabela1[Country (or dependency)],"CORRIGIR")</f>
        <v>Togo</v>
      </c>
      <c r="O213" s="15" t="s">
        <v>100</v>
      </c>
    </row>
    <row r="214" spans="2:15" x14ac:dyDescent="0.25">
      <c r="B214" s="13" t="s">
        <v>511</v>
      </c>
      <c r="C214" s="13" t="s">
        <v>225</v>
      </c>
      <c r="D214">
        <v>1357</v>
      </c>
      <c r="E214">
        <v>1.2699999999999999E-2</v>
      </c>
      <c r="F214">
        <v>17</v>
      </c>
      <c r="G214">
        <v>136</v>
      </c>
      <c r="H214">
        <v>10</v>
      </c>
      <c r="L214">
        <v>0</v>
      </c>
      <c r="M214">
        <v>0</v>
      </c>
      <c r="N214" s="15" t="str">
        <f>_xlfn.XLOOKUP(O214,Tabela1[Country (or dependency)],Tabela1[Country (or dependency)],"CORRIGIR")</f>
        <v>Tokelau</v>
      </c>
      <c r="O214" s="15" t="s">
        <v>225</v>
      </c>
    </row>
    <row r="215" spans="2:15" x14ac:dyDescent="0.25">
      <c r="B215" s="13" t="s">
        <v>470</v>
      </c>
      <c r="C215" s="13" t="s">
        <v>192</v>
      </c>
      <c r="D215">
        <v>105695</v>
      </c>
      <c r="E215">
        <v>1.15E-2</v>
      </c>
      <c r="F215">
        <v>1201</v>
      </c>
      <c r="G215">
        <v>147</v>
      </c>
      <c r="H215">
        <v>720</v>
      </c>
      <c r="I215">
        <v>-800</v>
      </c>
      <c r="J215">
        <v>4</v>
      </c>
      <c r="K215">
        <v>22</v>
      </c>
      <c r="L215">
        <v>0.24</v>
      </c>
      <c r="M215">
        <v>0</v>
      </c>
      <c r="N215" s="15" t="str">
        <f>_xlfn.XLOOKUP(O215,Tabela1[Country (or dependency)],Tabela1[Country (or dependency)],"CORRIGIR")</f>
        <v>Tonga</v>
      </c>
      <c r="O215" s="15" t="s">
        <v>192</v>
      </c>
    </row>
    <row r="216" spans="2:15" x14ac:dyDescent="0.25">
      <c r="B216" s="13" t="s">
        <v>421</v>
      </c>
      <c r="C216" s="13" t="s">
        <v>150</v>
      </c>
      <c r="D216">
        <v>1399488</v>
      </c>
      <c r="E216">
        <v>3.2000000000000002E-3</v>
      </c>
      <c r="F216">
        <v>4515</v>
      </c>
      <c r="G216">
        <v>273</v>
      </c>
      <c r="H216">
        <v>5130</v>
      </c>
      <c r="I216">
        <v>-800</v>
      </c>
      <c r="J216">
        <v>2</v>
      </c>
      <c r="K216">
        <v>36</v>
      </c>
      <c r="L216">
        <v>0.52</v>
      </c>
      <c r="M216">
        <v>2.0000000000000001E-4</v>
      </c>
      <c r="N216" s="15" t="str">
        <f>_xlfn.XLOOKUP(O216,Tabela1[Country (or dependency)],Tabela1[Country (or dependency)],"CORRIGIR")</f>
        <v>Trinidad and Tobago</v>
      </c>
      <c r="O216" s="15" t="s">
        <v>150</v>
      </c>
    </row>
    <row r="217" spans="2:15" x14ac:dyDescent="0.25">
      <c r="B217" s="13" t="s">
        <v>343</v>
      </c>
      <c r="C217" s="13" t="s">
        <v>77</v>
      </c>
      <c r="D217">
        <v>11818619</v>
      </c>
      <c r="E217">
        <v>1.06E-2</v>
      </c>
      <c r="F217">
        <v>123900</v>
      </c>
      <c r="G217">
        <v>76</v>
      </c>
      <c r="H217">
        <v>155360</v>
      </c>
      <c r="I217">
        <v>-4000</v>
      </c>
      <c r="J217">
        <v>2</v>
      </c>
      <c r="K217">
        <v>33</v>
      </c>
      <c r="L217">
        <v>0.7</v>
      </c>
      <c r="M217">
        <v>1.5E-3</v>
      </c>
      <c r="N217" s="15" t="str">
        <f>_xlfn.XLOOKUP(O217,Tabela1[Country (or dependency)],Tabela1[Country (or dependency)],"CORRIGIR")</f>
        <v>Tunisia</v>
      </c>
      <c r="O217" s="15" t="s">
        <v>77</v>
      </c>
    </row>
    <row r="218" spans="2:15" x14ac:dyDescent="0.25">
      <c r="B218" s="13" t="s">
        <v>279</v>
      </c>
      <c r="C218" s="13" t="s">
        <v>19</v>
      </c>
      <c r="D218">
        <v>84339067</v>
      </c>
      <c r="E218">
        <v>1.09E-2</v>
      </c>
      <c r="F218">
        <v>909452</v>
      </c>
      <c r="G218">
        <v>110</v>
      </c>
      <c r="H218">
        <v>769630</v>
      </c>
      <c r="I218">
        <v>283922</v>
      </c>
      <c r="J218">
        <v>2</v>
      </c>
      <c r="K218">
        <v>32</v>
      </c>
      <c r="L218">
        <v>0.76</v>
      </c>
      <c r="M218">
        <v>1.0800000000000001E-2</v>
      </c>
      <c r="N218" s="15" t="str">
        <f>_xlfn.XLOOKUP(O218,Tabela1[Country (or dependency)],Tabela1[Country (or dependency)],"CORRIGIR")</f>
        <v>Turkey</v>
      </c>
      <c r="O218" s="15" t="s">
        <v>19</v>
      </c>
    </row>
    <row r="219" spans="2:15" x14ac:dyDescent="0.25">
      <c r="B219" s="13" t="s">
        <v>378</v>
      </c>
      <c r="C219" s="13" t="s">
        <v>111</v>
      </c>
      <c r="D219">
        <v>6031200</v>
      </c>
      <c r="E219">
        <v>1.4999999999999999E-2</v>
      </c>
      <c r="F219">
        <v>89111</v>
      </c>
      <c r="G219">
        <v>13</v>
      </c>
      <c r="H219">
        <v>469930</v>
      </c>
      <c r="I219">
        <v>-5000</v>
      </c>
      <c r="J219">
        <v>3</v>
      </c>
      <c r="K219">
        <v>27</v>
      </c>
      <c r="L219">
        <v>0.53</v>
      </c>
      <c r="M219">
        <v>8.0000000000000004E-4</v>
      </c>
      <c r="N219" s="15" t="str">
        <f>_xlfn.XLOOKUP(O219,Tabela1[Country (or dependency)],Tabela1[Country (or dependency)],"CORRIGIR")</f>
        <v>Turkmenistan</v>
      </c>
      <c r="O219" s="15" t="s">
        <v>111</v>
      </c>
    </row>
    <row r="220" spans="2:15" x14ac:dyDescent="0.25">
      <c r="B220" s="13" t="s">
        <v>489</v>
      </c>
      <c r="C220" s="13" t="s">
        <v>490</v>
      </c>
      <c r="D220">
        <v>38717</v>
      </c>
      <c r="E220">
        <v>1.38E-2</v>
      </c>
      <c r="F220">
        <v>526</v>
      </c>
      <c r="G220">
        <v>41</v>
      </c>
      <c r="H220">
        <v>950</v>
      </c>
      <c r="L220">
        <v>0.89</v>
      </c>
      <c r="M220">
        <v>0</v>
      </c>
      <c r="N220" s="15" t="str">
        <f>_xlfn.XLOOKUP(O220,Tabela1[Country (or dependency)],Tabela1[Country (or dependency)],"CORRIGIR")</f>
        <v>Turks and Caicos islands</v>
      </c>
      <c r="O220" s="15" t="s">
        <v>239</v>
      </c>
    </row>
    <row r="221" spans="2:15" x14ac:dyDescent="0.25">
      <c r="B221" s="13" t="s">
        <v>500</v>
      </c>
      <c r="C221" s="13" t="s">
        <v>215</v>
      </c>
      <c r="D221">
        <v>11792</v>
      </c>
      <c r="E221">
        <v>1.2500000000000001E-2</v>
      </c>
      <c r="F221">
        <v>146</v>
      </c>
      <c r="G221">
        <v>393</v>
      </c>
      <c r="H221">
        <v>30</v>
      </c>
      <c r="L221">
        <v>0.62</v>
      </c>
      <c r="M221">
        <v>0</v>
      </c>
      <c r="N221" s="15" t="str">
        <f>_xlfn.XLOOKUP(O221,Tabela1[Country (or dependency)],Tabela1[Country (or dependency)],"CORRIGIR")</f>
        <v>Tuvalu</v>
      </c>
      <c r="O221" s="15" t="s">
        <v>215</v>
      </c>
    </row>
    <row r="222" spans="2:15" x14ac:dyDescent="0.25">
      <c r="B222" s="13" t="s">
        <v>471</v>
      </c>
      <c r="C222" s="13" t="s">
        <v>193</v>
      </c>
      <c r="D222">
        <v>104425</v>
      </c>
      <c r="E222">
        <v>-1.5E-3</v>
      </c>
      <c r="F222">
        <v>-153</v>
      </c>
      <c r="G222">
        <v>298</v>
      </c>
      <c r="H222">
        <v>350</v>
      </c>
      <c r="I222">
        <v>-451</v>
      </c>
      <c r="J222">
        <v>2</v>
      </c>
      <c r="K222">
        <v>43</v>
      </c>
      <c r="L222">
        <v>0.96</v>
      </c>
      <c r="M222">
        <v>0</v>
      </c>
      <c r="N222" s="15" t="str">
        <f>_xlfn.XLOOKUP(O222,Tabela1[Country (or dependency)],Tabela1[Country (or dependency)],"CORRIGIR")</f>
        <v>U.S. Virgin Islands</v>
      </c>
      <c r="O222" s="15" t="s">
        <v>193</v>
      </c>
    </row>
    <row r="223" spans="2:15" x14ac:dyDescent="0.25">
      <c r="B223" s="13" t="s">
        <v>294</v>
      </c>
      <c r="C223" s="13" t="s">
        <v>30</v>
      </c>
      <c r="D223">
        <v>45741007</v>
      </c>
      <c r="E223">
        <v>3.32E-2</v>
      </c>
      <c r="F223">
        <v>1471413</v>
      </c>
      <c r="G223">
        <v>229</v>
      </c>
      <c r="H223">
        <v>199810</v>
      </c>
      <c r="I223">
        <v>168694</v>
      </c>
      <c r="J223">
        <v>5</v>
      </c>
      <c r="K223">
        <v>17</v>
      </c>
      <c r="L223">
        <v>0.26</v>
      </c>
      <c r="M223">
        <v>5.8999999999999999E-3</v>
      </c>
      <c r="N223" s="15" t="str">
        <f>_xlfn.XLOOKUP(O223,Tabela1[Country (or dependency)],Tabela1[Country (or dependency)],"CORRIGIR")</f>
        <v>Uganda</v>
      </c>
      <c r="O223" s="15" t="s">
        <v>30</v>
      </c>
    </row>
    <row r="224" spans="2:15" x14ac:dyDescent="0.25">
      <c r="B224" s="13" t="s">
        <v>298</v>
      </c>
      <c r="C224" s="13" t="s">
        <v>34</v>
      </c>
      <c r="D224">
        <v>43733762</v>
      </c>
      <c r="E224">
        <v>-5.8999999999999999E-3</v>
      </c>
      <c r="F224">
        <v>-259876</v>
      </c>
      <c r="G224">
        <v>75</v>
      </c>
      <c r="H224">
        <v>579320</v>
      </c>
      <c r="I224">
        <v>10000</v>
      </c>
      <c r="J224">
        <v>1</v>
      </c>
      <c r="K224">
        <v>41</v>
      </c>
      <c r="L224">
        <v>0.69</v>
      </c>
      <c r="M224">
        <v>5.5999999999999999E-3</v>
      </c>
      <c r="N224" s="15" t="str">
        <f>_xlfn.XLOOKUP(O224,Tabela1[Country (or dependency)],Tabela1[Country (or dependency)],"CORRIGIR")</f>
        <v>Ukraine</v>
      </c>
      <c r="O224" s="15" t="s">
        <v>34</v>
      </c>
    </row>
    <row r="225" spans="2:15" x14ac:dyDescent="0.25">
      <c r="B225" s="13" t="s">
        <v>358</v>
      </c>
      <c r="C225" s="13" t="s">
        <v>91</v>
      </c>
      <c r="D225">
        <v>9890402</v>
      </c>
      <c r="E225">
        <v>1.23E-2</v>
      </c>
      <c r="F225">
        <v>119873</v>
      </c>
      <c r="G225">
        <v>118</v>
      </c>
      <c r="H225">
        <v>83600</v>
      </c>
      <c r="I225">
        <v>40000</v>
      </c>
      <c r="J225">
        <v>1</v>
      </c>
      <c r="K225">
        <v>33</v>
      </c>
      <c r="L225">
        <v>0.86</v>
      </c>
      <c r="M225">
        <v>1.2999999999999999E-3</v>
      </c>
      <c r="N225" s="15" t="str">
        <f>_xlfn.XLOOKUP(O225,Tabela1[Country (or dependency)],Tabela1[Country (or dependency)],"CORRIGIR")</f>
        <v>United Arab Emirates</v>
      </c>
      <c r="O225" s="15" t="s">
        <v>91</v>
      </c>
    </row>
    <row r="226" spans="2:15" x14ac:dyDescent="0.25">
      <c r="B226" s="13" t="s">
        <v>283</v>
      </c>
      <c r="C226" s="13" t="s">
        <v>23</v>
      </c>
      <c r="D226">
        <v>67886011</v>
      </c>
      <c r="E226">
        <v>5.3E-3</v>
      </c>
      <c r="F226">
        <v>355839</v>
      </c>
      <c r="G226">
        <v>281</v>
      </c>
      <c r="H226">
        <v>241930</v>
      </c>
      <c r="I226">
        <v>260650</v>
      </c>
      <c r="J226">
        <v>2</v>
      </c>
      <c r="K226">
        <v>40</v>
      </c>
      <c r="L226">
        <v>0.83</v>
      </c>
      <c r="M226">
        <v>8.6999999999999994E-3</v>
      </c>
      <c r="N226" s="15" t="str">
        <f>_xlfn.XLOOKUP(O226,Tabela1[Country (or dependency)],Tabela1[Country (or dependency)],"CORRIGIR")</f>
        <v>United Kingdom</v>
      </c>
      <c r="O226" s="15" t="s">
        <v>23</v>
      </c>
    </row>
    <row r="227" spans="2:15" x14ac:dyDescent="0.25">
      <c r="B227" s="13" t="s">
        <v>265</v>
      </c>
      <c r="C227" s="13" t="s">
        <v>236</v>
      </c>
      <c r="D227">
        <v>331002651</v>
      </c>
      <c r="E227">
        <v>5.8999999999999999E-3</v>
      </c>
      <c r="F227">
        <v>1937734</v>
      </c>
      <c r="G227">
        <v>36</v>
      </c>
      <c r="H227">
        <v>9147420</v>
      </c>
      <c r="I227">
        <v>954806</v>
      </c>
      <c r="J227">
        <v>2</v>
      </c>
      <c r="K227">
        <v>38</v>
      </c>
      <c r="L227">
        <v>0.83</v>
      </c>
      <c r="M227">
        <v>4.2500000000000003E-2</v>
      </c>
      <c r="N227" s="15" t="str">
        <f>_xlfn.XLOOKUP(O227,Tabela1[Country (or dependency)],Tabela1[Country (or dependency)],"CORRIGIR")</f>
        <v>United States</v>
      </c>
      <c r="O227" s="15" t="s">
        <v>236</v>
      </c>
    </row>
    <row r="228" spans="2:15" x14ac:dyDescent="0.25">
      <c r="B228" s="13" t="s">
        <v>400</v>
      </c>
      <c r="C228" s="13" t="s">
        <v>131</v>
      </c>
      <c r="D228">
        <v>3473730</v>
      </c>
      <c r="E228">
        <v>3.5000000000000001E-3</v>
      </c>
      <c r="F228">
        <v>11996</v>
      </c>
      <c r="G228">
        <v>20</v>
      </c>
      <c r="H228">
        <v>175020</v>
      </c>
      <c r="I228">
        <v>-3000</v>
      </c>
      <c r="J228">
        <v>2</v>
      </c>
      <c r="K228">
        <v>36</v>
      </c>
      <c r="L228">
        <v>0.96</v>
      </c>
      <c r="M228">
        <v>4.0000000000000002E-4</v>
      </c>
      <c r="N228" s="15" t="str">
        <f>_xlfn.XLOOKUP(O228,Tabela1[Country (or dependency)],Tabela1[Country (or dependency)],"CORRIGIR")</f>
        <v>Uruguay</v>
      </c>
      <c r="O228" s="15" t="s">
        <v>131</v>
      </c>
    </row>
    <row r="229" spans="2:15" x14ac:dyDescent="0.25">
      <c r="B229" s="13" t="s">
        <v>305</v>
      </c>
      <c r="C229" s="13" t="s">
        <v>41</v>
      </c>
      <c r="D229">
        <v>33469203</v>
      </c>
      <c r="E229">
        <v>1.4800000000000001E-2</v>
      </c>
      <c r="F229">
        <v>487487</v>
      </c>
      <c r="G229">
        <v>79</v>
      </c>
      <c r="H229">
        <v>425400</v>
      </c>
      <c r="I229">
        <v>-8863</v>
      </c>
      <c r="J229">
        <v>2</v>
      </c>
      <c r="K229">
        <v>28</v>
      </c>
      <c r="L229">
        <v>0.5</v>
      </c>
      <c r="M229">
        <v>4.3E-3</v>
      </c>
      <c r="N229" s="15" t="str">
        <f>_xlfn.XLOOKUP(O229,Tabela1[Country (or dependency)],Tabela1[Country (or dependency)],"CORRIGIR")</f>
        <v>Uzbekistan</v>
      </c>
      <c r="O229" s="15" t="s">
        <v>41</v>
      </c>
    </row>
    <row r="230" spans="2:15" x14ac:dyDescent="0.25">
      <c r="B230" s="13" t="s">
        <v>451</v>
      </c>
      <c r="C230" s="13" t="s">
        <v>174</v>
      </c>
      <c r="D230">
        <v>307145</v>
      </c>
      <c r="E230">
        <v>2.4199999999999999E-2</v>
      </c>
      <c r="F230">
        <v>7263</v>
      </c>
      <c r="G230">
        <v>25</v>
      </c>
      <c r="H230">
        <v>12190</v>
      </c>
      <c r="I230">
        <v>120</v>
      </c>
      <c r="J230">
        <v>4</v>
      </c>
      <c r="K230">
        <v>21</v>
      </c>
      <c r="L230">
        <v>0.24</v>
      </c>
      <c r="M230">
        <v>0</v>
      </c>
      <c r="N230" s="15" t="str">
        <f>_xlfn.XLOOKUP(O230,Tabela1[Country (or dependency)],Tabela1[Country (or dependency)],"CORRIGIR")</f>
        <v>Vanuatu</v>
      </c>
      <c r="O230" s="15" t="s">
        <v>174</v>
      </c>
    </row>
    <row r="231" spans="2:15" x14ac:dyDescent="0.25">
      <c r="B231" s="13" t="s">
        <v>313</v>
      </c>
      <c r="C231" s="13" t="s">
        <v>49</v>
      </c>
      <c r="D231">
        <v>28435940</v>
      </c>
      <c r="E231">
        <v>-2.8E-3</v>
      </c>
      <c r="F231">
        <v>-79889</v>
      </c>
      <c r="G231">
        <v>32</v>
      </c>
      <c r="H231">
        <v>882050</v>
      </c>
      <c r="I231">
        <v>-653249</v>
      </c>
      <c r="J231">
        <v>2</v>
      </c>
      <c r="K231">
        <v>30</v>
      </c>
      <c r="M231">
        <v>3.5999999999999999E-3</v>
      </c>
      <c r="N231" s="15" t="str">
        <f>_xlfn.XLOOKUP(O231,Tabela1[Country (or dependency)],Tabela1[Country (or dependency)],"CORRIGIR")</f>
        <v>Venezuela</v>
      </c>
      <c r="O231" s="15" t="s">
        <v>49</v>
      </c>
    </row>
    <row r="232" spans="2:15" x14ac:dyDescent="0.25">
      <c r="B232" s="13" t="s">
        <v>276</v>
      </c>
      <c r="C232" s="13" t="s">
        <v>18</v>
      </c>
      <c r="D232">
        <v>97338579</v>
      </c>
      <c r="E232">
        <v>9.1000000000000004E-3</v>
      </c>
      <c r="F232">
        <v>876473</v>
      </c>
      <c r="G232">
        <v>314</v>
      </c>
      <c r="H232">
        <v>310070</v>
      </c>
      <c r="I232">
        <v>-80000</v>
      </c>
      <c r="J232">
        <v>2</v>
      </c>
      <c r="K232">
        <v>32</v>
      </c>
      <c r="L232">
        <v>0.38</v>
      </c>
      <c r="M232">
        <v>1.2500000000000001E-2</v>
      </c>
      <c r="N232" s="15" t="str">
        <f>_xlfn.XLOOKUP(O232,Tabela1[Country (or dependency)],Tabela1[Country (or dependency)],"CORRIGIR")</f>
        <v>Vietnam</v>
      </c>
      <c r="O232" s="15" t="s">
        <v>18</v>
      </c>
    </row>
    <row r="233" spans="2:15" x14ac:dyDescent="0.25">
      <c r="B233" s="13" t="s">
        <v>501</v>
      </c>
      <c r="C233" s="13" t="s">
        <v>216</v>
      </c>
      <c r="D233">
        <v>11239</v>
      </c>
      <c r="E233">
        <v>-1.6899999999999998E-2</v>
      </c>
      <c r="F233">
        <v>-193</v>
      </c>
      <c r="G233">
        <v>80</v>
      </c>
      <c r="H233">
        <v>140</v>
      </c>
      <c r="L233">
        <v>0</v>
      </c>
      <c r="M233">
        <v>0</v>
      </c>
      <c r="N233" s="15" t="str">
        <f>_xlfn.XLOOKUP(O233,Tabela1[Country (or dependency)],Tabela1[Country (or dependency)],"CORRIGIR")</f>
        <v>Wallis &amp; Futuna</v>
      </c>
      <c r="O233" s="15" t="s">
        <v>216</v>
      </c>
    </row>
    <row r="234" spans="2:15" x14ac:dyDescent="0.25">
      <c r="B234" s="13" t="s">
        <v>438</v>
      </c>
      <c r="C234" s="13" t="s">
        <v>165</v>
      </c>
      <c r="D234">
        <v>597339</v>
      </c>
      <c r="E234">
        <v>2.5499999999999998E-2</v>
      </c>
      <c r="F234">
        <v>14876</v>
      </c>
      <c r="G234">
        <v>2</v>
      </c>
      <c r="H234">
        <v>266000</v>
      </c>
      <c r="I234">
        <v>5582</v>
      </c>
      <c r="J234">
        <v>2</v>
      </c>
      <c r="K234">
        <v>28</v>
      </c>
      <c r="L234">
        <v>0.87</v>
      </c>
      <c r="M234">
        <v>1E-4</v>
      </c>
      <c r="N234" s="15" t="str">
        <f>_xlfn.XLOOKUP(O234,Tabela1[Country (or dependency)],Tabela1[Country (or dependency)],"CORRIGIR")</f>
        <v>Western Sahara</v>
      </c>
      <c r="O234" s="15" t="s">
        <v>165</v>
      </c>
    </row>
    <row r="235" spans="2:15" x14ac:dyDescent="0.25">
      <c r="B235" s="13" t="s">
        <v>311</v>
      </c>
      <c r="C235" s="13" t="s">
        <v>47</v>
      </c>
      <c r="D235">
        <v>29825964</v>
      </c>
      <c r="E235">
        <v>2.2800000000000001E-2</v>
      </c>
      <c r="F235">
        <v>664042</v>
      </c>
      <c r="G235">
        <v>56</v>
      </c>
      <c r="H235">
        <v>527970</v>
      </c>
      <c r="I235">
        <v>-30000</v>
      </c>
      <c r="J235">
        <v>4</v>
      </c>
      <c r="K235">
        <v>20</v>
      </c>
      <c r="L235">
        <v>0.38</v>
      </c>
      <c r="M235">
        <v>3.8E-3</v>
      </c>
      <c r="N235" s="15" t="str">
        <f>_xlfn.XLOOKUP(O235,Tabela1[Country (or dependency)],Tabela1[Country (or dependency)],"CORRIGIR")</f>
        <v>Yemen</v>
      </c>
      <c r="O235" s="15" t="s">
        <v>47</v>
      </c>
    </row>
    <row r="236" spans="2:15" x14ac:dyDescent="0.25">
      <c r="B236" s="13" t="s">
        <v>329</v>
      </c>
      <c r="C236" s="13" t="s">
        <v>63</v>
      </c>
      <c r="D236">
        <v>18383955</v>
      </c>
      <c r="E236">
        <v>2.93E-2</v>
      </c>
      <c r="F236">
        <v>522925</v>
      </c>
      <c r="G236">
        <v>25</v>
      </c>
      <c r="H236">
        <v>743390</v>
      </c>
      <c r="I236">
        <v>-8000</v>
      </c>
      <c r="J236">
        <v>5</v>
      </c>
      <c r="K236">
        <v>18</v>
      </c>
      <c r="L236">
        <v>0.45</v>
      </c>
      <c r="M236">
        <v>2.3999999999999998E-3</v>
      </c>
      <c r="N236" s="15" t="str">
        <f>_xlfn.XLOOKUP(O236,Tabela1[Country (or dependency)],Tabela1[Country (or dependency)],"CORRIGIR")</f>
        <v>Zambia</v>
      </c>
      <c r="O236" s="15" t="s">
        <v>63</v>
      </c>
    </row>
    <row r="237" spans="2:15" x14ac:dyDescent="0.25">
      <c r="B237" s="13" t="s">
        <v>338</v>
      </c>
      <c r="C237" s="13" t="s">
        <v>72</v>
      </c>
      <c r="D237">
        <v>14862924</v>
      </c>
      <c r="E237">
        <v>1.4800000000000001E-2</v>
      </c>
      <c r="F237">
        <v>217456</v>
      </c>
      <c r="G237">
        <v>38</v>
      </c>
      <c r="H237">
        <v>386850</v>
      </c>
      <c r="I237">
        <v>-116858</v>
      </c>
      <c r="J237">
        <v>4</v>
      </c>
      <c r="K237">
        <v>19</v>
      </c>
      <c r="L237">
        <v>0.38</v>
      </c>
      <c r="M237">
        <v>1.9E-3</v>
      </c>
      <c r="N237" s="15" t="str">
        <f>_xlfn.XLOOKUP(O237,Tabela1[Country (or dependency)],Tabela1[Country (or dependency)],"CORRIGIR")</f>
        <v>Zimbabwe</v>
      </c>
      <c r="O237" s="15" t="s">
        <v>72</v>
      </c>
    </row>
  </sheetData>
  <hyperlinks>
    <hyperlink ref="C1" r:id="rId1" xr:uid="{3C81F51F-4F39-48EF-B4B1-1CAA00C55E21}"/>
  </hyperlinks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y 2 E K U e 3 j y k S p A A A A + A A A A B I A H A B D b 2 5 m a W c v U G F j a 2 F n Z S 5 4 b W w g o h g A K K A U A A A A A A A A A A A A A A A A A A A A A A A A A A A A h Y 9 N D o I w G E S v Q r q n L e A P k o + S 6 F Y S o 4 l x 2 0 C F R i i E F s v d X H g k r y C J o u 5 c z u R N 8 u Z x u 0 M y 1 J V z F Z 2 W j Y q R h y l y h M q a X K o i R r 0 5 u y F K G O x 4 d u G F c E Z Y 6 W j Q M k a l M W 1 E i L U W 2 w A 3 X U F 8 S j 1 y S r e H r B Q 1 d 6 X S h q t M o M 8 q / 7 9 C D I 4 v G e b j M M D z c D X D y 4 U H Z K o h l e q L + K M x p k B + S t j 0 l e k 7 w V r j r v d A p g j k / Y I 9 A V B L A w Q U A A I A C A D L Y Q p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E K U W / q o s t j A Q A A 8 Q I A A B M A H A B G b 3 J t d W x h c y 9 T Z W N 0 a W 9 u M S 5 t I K I Y A C i g F A A A A A A A A A A A A A A A A A A A A A A A A A A A A I 1 S X W v C M B R 9 L / Q / X D I G L d g P Z e x h s g d R h D E d Z S o y x h 7 S 9 q q F N C l J p B T x T + 0 n 7 J c t r W P K V t G 8 J J x 7 b s 6 5 h 6 s w 0 Z n g M D v c 3 b 5 t 2 Z b a U I k p 3 J A 5 j R l C S O A R G G r b A n P G g m s 0 w B J j P 6 J r d O r H s A a 5 V g 7 Z a F 2 o h y A o y 9 I v h W S p y F G j V H 7 G V y J o E K 8 Q x Z b R W i 8 4 P r 2 4 8 h K x 5 V p W A X H d z k F t R D U N j V q j u g v 3 7 z X w 8 V M 0 B r N C w I A Z A Z o K S E Q O E 5 F Q l q U 0 x d p 1 M 4 A / l 5 S r l Z D 5 U L B t z u d V g c p p f u 7 A b k e i X w 8 A T i / s h S 7 p w B P X 9 3 d + T d 0 b E n l B D T D c U L 7 G / 8 U R c p X p y n R H w X P + 9 d n S P 6 E 8 h Y F E a k h n K N N s b X x q Z R g c d Q t h j F L 7 A K 9 U t 3 i Y Y m p q g 7 / 2 T I 0 g 9 x Y z 4 l 4 V W v d C a h c i b / J 8 Q y p Z d R J X h D I x 2 2 G W 5 e h 3 I W N q 8 j b Z w + 0 Z y r J e F o B Z v Y 0 t l J P R b C v j 1 0 3 X / w Z Q S w E C L Q A U A A I A C A D L Y Q p R 7 e P K R K k A A A D 4 A A A A E g A A A A A A A A A A A A A A A A A A A A A A Q 2 9 u Z m l n L 1 B h Y 2 t h Z 2 U u e G 1 s U E s B A i 0 A F A A C A A g A y 2 E K U Q / K 6 a u k A A A A 6 Q A A A B M A A A A A A A A A A A A A A A A A 9 Q A A A F t D b 2 5 0 Z W 5 0 X 1 R 5 c G V z X S 5 4 b W x Q S w E C L Q A U A A I A C A D L Y Q p R b + q i y 2 M B A A D x A g A A E w A A A A A A A A A A A A A A A A D m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E Q A A A A A A A H A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S Z W N v d m V y e V R h c m d l d F N o Z W V 0 I i B W Y W x 1 Z T 0 i c 1 B s Y W 5 p b G h h M S I g L z 4 8 R W 5 0 c n k g V H l w Z T 0 i U m V j b 3 Z l c n l U Y X J n Z X R D b 2 x 1 b W 4 i I F Z h b H V l P S J s M i I g L z 4 8 R W 5 0 c n k g V H l w Z T 0 i U m V j b 3 Z l c n l U Y X J n Z X R S b 3 c i I F Z h b H V l P S J s M i I g L z 4 8 R W 5 0 c n k g V H l w Z T 0 i R m l s b F R h c m d l d C I g V m F s d W U 9 I n N U Y W J s Z V 8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z N S I g L z 4 8 R W 5 0 c n k g V H l w Z T 0 i R m l s b E V y c m 9 y Q 2 9 k Z S I g V m F s d W U 9 I n N V b m t u b 3 d u I i A v P j x F b n R y e S B U e X B l P S J G a W x s R X J y b 3 J D b 3 V u d C I g V m F s d W U 9 I m w 0 M S I g L z 4 8 R W 5 0 c n k g V H l w Z T 0 i R m l s b E x h c 3 R V c G R h d G V k I i B W Y W x 1 Z T 0 i Z D I w M j A t M D g t M T B U M T U 6 M T Q 6 M j A u N z A 0 N T g 1 O F o i I C 8 + P E V u d H J 5 I F R 5 c G U 9 I k Z p b G x D b 2 x 1 b W 5 U e X B l c y I g V m F s d W U 9 I n N C Z 1 l E Q k F N R E F 3 T U R B d 1 F F I i A v P j x F b n R y e S B U e X B l P S J G a W x s Q 2 9 s d W 1 u T m F t Z X M i I F Z h b H V l P S J z W y Z x d W 9 0 O y M m c X V v d D s s J n F 1 b 3 Q 7 Q 2 9 1 b n R y e S A o b 3 I g Z G V w Z W 5 k Z W 5 j e S k m c X V v d D s s J n F 1 b 3 Q 7 U G 9 w d W x h d G l v b i A g K D I w M j A p J n F 1 b 3 Q 7 L C Z x d W 9 0 O 1 l l Y X J s e S A g Q 2 h h b m d l J n F 1 b 3 Q 7 L C Z x d W 9 0 O 0 5 l d C A g Q 2 h h b m d l J n F 1 b 3 Q 7 L C Z x d W 9 0 O 0 R l b n N p d H k g I C h Q L 0 t t w r I p J n F 1 b 3 Q 7 L C Z x d W 9 0 O 0 x h b m Q g Q X J l Y S A g K E t t w r I p J n F 1 b 3 Q 7 L C Z x d W 9 0 O 0 1 p Z 3 J h b n R z I C A o b m V 0 K S Z x d W 9 0 O y w m c X V v d D t G Z X J 0 L i A g U m F 0 Z S Z x d W 9 0 O y w m c X V v d D t N Z W Q u I C B B Z 2 U m c X V v d D s s J n F 1 b 3 Q 7 V X J i Y W 4 g I F B v c C A l J n F 1 b 3 Q 7 L C Z x d W 9 0 O 1 d v c m x k I C B T a G F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R h d G E w L n s j L D B 9 J n F 1 b 3 Q 7 L C Z x d W 9 0 O 1 N l Y 3 R p b 2 4 x L 1 R h Y m x l I D A v R G F 0 Y T A u e 0 N v d W 5 0 c n k g K G 9 y I G R l c G V u Z G V u Y 3 k p L D F 9 J n F 1 b 3 Q 7 L C Z x d W 9 0 O 1 N l Y 3 R p b 2 4 x L 1 R h Y m x l I D A v V G l w b y B B b H R l c m F k b y B j b 2 0 g T G 9 j Y W x p Z G F k Z S 5 7 U G 9 w d W x h d G l v b i A g K D I w M j A p L D J 9 J n F 1 b 3 Q 7 L C Z x d W 9 0 O 1 N l Y 3 R p b 2 4 x L 1 R h Y m x l I D A v V G l w b y B B b H R l c m F k b y B j b 2 0 g T G 9 j Y W x p Z G F k Z T E u e 1 l l Y X J s e S A g Q 2 h h b m d l L D N 9 J n F 1 b 3 Q 7 L C Z x d W 9 0 O 1 N l Y 3 R p b 2 4 x L 1 R h Y m x l I D A v V G l w b y B B b H R l c m F k b y B j b 2 0 g T G 9 j Y W x p Z G F k Z S 5 7 T m V 0 I C B D a G F u Z 2 U s N H 0 m c X V v d D s s J n F 1 b 3 Q 7 U 2 V j d G l v b j E v V G F i b G U g M C 9 U a X B v I E F s d G V y Y W R v I G N v b S B M b 2 N h b G l k Y W R l L n t E Z W 5 z a X R 5 I C A o U C 9 L b c K y K S w 1 f S Z x d W 9 0 O y w m c X V v d D t T Z W N 0 a W 9 u M S 9 U Y W J s Z S A w L 1 R p c G 8 g Q W x 0 Z X J h Z G 8 g Y 2 9 t I E x v Y 2 F s a W R h Z G U u e 0 x h b m Q g Q X J l Y S A g K E t t w r I p L D Z 9 J n F 1 b 3 Q 7 L C Z x d W 9 0 O 1 N l Y 3 R p b 2 4 x L 1 R h Y m x l I D A v V G l w b y B B b H R l c m F k b y B j b 2 0 g T G 9 j Y W x p Z G F k Z S 5 7 T W l n c m F u d H M g I C h u Z X Q p L D d 9 J n F 1 b 3 Q 7 L C Z x d W 9 0 O 1 N l Y 3 R p b 2 4 x L 1 R h Y m x l I D A v V G l w b y B B b H R l c m F k b y B j b 2 0 g T G 9 j Y W x p Z G F k Z S 5 7 R m V y d C 4 g I F J h d G U s O H 0 m c X V v d D s s J n F 1 b 3 Q 7 U 2 V j d G l v b j E v V G F i b G U g M C 9 U a X B v I E F s d G V y Y W R v I G N v b S B M b 2 N h b G l k Y W R l L n t N Z W Q u I C B B Z 2 U s O X 0 m c X V v d D s s J n F 1 b 3 Q 7 U 2 V j d G l v b j E v V G F i b G U g M C 9 U a X B v I E F s d G V y Y W R v I G N v b S B M b 2 N h b G l k Y W R l M S 5 7 V X J i Y W 4 g I F B v c C A l L D E w f S Z x d W 9 0 O y w m c X V v d D t T Z W N 0 a W 9 u M S 9 U Y W J s Z S A w L 1 R p c G 8 g Q W x 0 Z X J h Z G 8 g Y 2 9 t I E x v Y 2 F s a W R h Z G U x L n t X b 3 J s Z C A g U 2 h h c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W J s Z S A w L 0 R h d G E w L n s j L D B 9 J n F 1 b 3 Q 7 L C Z x d W 9 0 O 1 N l Y 3 R p b 2 4 x L 1 R h Y m x l I D A v R G F 0 Y T A u e 0 N v d W 5 0 c n k g K G 9 y I G R l c G V u Z G V u Y 3 k p L D F 9 J n F 1 b 3 Q 7 L C Z x d W 9 0 O 1 N l Y 3 R p b 2 4 x L 1 R h Y m x l I D A v V G l w b y B B b H R l c m F k b y B j b 2 0 g T G 9 j Y W x p Z G F k Z S 5 7 U G 9 w d W x h d G l v b i A g K D I w M j A p L D J 9 J n F 1 b 3 Q 7 L C Z x d W 9 0 O 1 N l Y 3 R p b 2 4 x L 1 R h Y m x l I D A v V G l w b y B B b H R l c m F k b y B j b 2 0 g T G 9 j Y W x p Z G F k Z T E u e 1 l l Y X J s e S A g Q 2 h h b m d l L D N 9 J n F 1 b 3 Q 7 L C Z x d W 9 0 O 1 N l Y 3 R p b 2 4 x L 1 R h Y m x l I D A v V G l w b y B B b H R l c m F k b y B j b 2 0 g T G 9 j Y W x p Z G F k Z S 5 7 T m V 0 I C B D a G F u Z 2 U s N H 0 m c X V v d D s s J n F 1 b 3 Q 7 U 2 V j d G l v b j E v V G F i b G U g M C 9 U a X B v I E F s d G V y Y W R v I G N v b S B M b 2 N h b G l k Y W R l L n t E Z W 5 z a X R 5 I C A o U C 9 L b c K y K S w 1 f S Z x d W 9 0 O y w m c X V v d D t T Z W N 0 a W 9 u M S 9 U Y W J s Z S A w L 1 R p c G 8 g Q W x 0 Z X J h Z G 8 g Y 2 9 t I E x v Y 2 F s a W R h Z G U u e 0 x h b m Q g Q X J l Y S A g K E t t w r I p L D Z 9 J n F 1 b 3 Q 7 L C Z x d W 9 0 O 1 N l Y 3 R p b 2 4 x L 1 R h Y m x l I D A v V G l w b y B B b H R l c m F k b y B j b 2 0 g T G 9 j Y W x p Z G F k Z S 5 7 T W l n c m F u d H M g I C h u Z X Q p L D d 9 J n F 1 b 3 Q 7 L C Z x d W 9 0 O 1 N l Y 3 R p b 2 4 x L 1 R h Y m x l I D A v V G l w b y B B b H R l c m F k b y B j b 2 0 g T G 9 j Y W x p Z G F k Z S 5 7 R m V y d C 4 g I F J h d G U s O H 0 m c X V v d D s s J n F 1 b 3 Q 7 U 2 V j d G l v b j E v V G F i b G U g M C 9 U a X B v I E F s d G V y Y W R v I G N v b S B M b 2 N h b G l k Y W R l L n t N Z W Q u I C B B Z 2 U s O X 0 m c X V v d D s s J n F 1 b 3 Q 7 U 2 V j d G l v b j E v V G F i b G U g M C 9 U a X B v I E F s d G V y Y W R v I G N v b S B M b 2 N h b G l k Y W R l M S 5 7 V X J i Y W 4 g I F B v c C A l L D E w f S Z x d W 9 0 O y w m c X V v d D t T Z W N 0 a W 9 u M S 9 U Y W J s Z S A w L 1 R p c G 8 g Q W x 0 Z X J h Z G 8 g Y 2 9 t I E x v Y 2 F s a W R h Z G U x L n t X b 3 J s Z C A g U 2 h h c m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Q W x 0 Z X J h Z G 8 l M j B j b 2 0 l M j B M b 2 N h b G l k Y W R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V D p 5 5 e i 6 S 6 m y S q q P l h 4 J A A A A A A I A A A A A A B B m A A A A A Q A A I A A A A N q U T b t S 6 l z h i f a V l s R J + U 0 x f D k e M C 0 g 1 9 v 3 a K n U m X 1 C A A A A A A 6 A A A A A A g A A I A A A A A o l c T z 5 R p I 4 / F V O 3 k f L c + Q O y V t d L M Z X 3 8 3 n P 0 i K 0 O d m U A A A A J F n + s 9 M Z K y L 7 j s E V 5 i b Q r V b Y g L U O H V K t K W r t q E R 2 1 / j a 3 2 p 8 W 6 1 L D 9 D p w w 0 L C 0 Q N D c / e G Q r v W B k 4 3 J C E I 6 3 4 w 8 d S h Q 2 r k K 1 h h V j X k M l U b S j Q A A A A K D l 3 f J D Y 9 U s W V k x L q / r C c s V t w M 1 P Q f g y L 5 i / O k y R B E J n N V n X + c 4 g h U 0 m Y Y M v s G S 7 D v D D n l x i 0 e V 7 Y h m A I X N 5 D w = < / D a t a M a s h u p > 
</file>

<file path=customXml/itemProps1.xml><?xml version="1.0" encoding="utf-8"?>
<ds:datastoreItem xmlns:ds="http://schemas.openxmlformats.org/officeDocument/2006/customXml" ds:itemID="{670E8BDC-277B-45BE-AE12-465C45134D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World DB</vt:lpstr>
      <vt:lpstr>Planilha1</vt:lpstr>
      <vt:lpstr>InfoDB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Fernandes Viana</dc:creator>
  <cp:lastModifiedBy>Alex Fernandes Viana</cp:lastModifiedBy>
  <dcterms:created xsi:type="dcterms:W3CDTF">2020-06-23T15:37:05Z</dcterms:created>
  <dcterms:modified xsi:type="dcterms:W3CDTF">2020-10-09T02:31:26Z</dcterms:modified>
</cp:coreProperties>
</file>