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59f3667bb94c5fa/Документы/MIPT 2022 1 sem/Phys Lab MIPT 2022/1.1.4/"/>
    </mc:Choice>
  </mc:AlternateContent>
  <xr:revisionPtr revIDLastSave="587" documentId="11_20221C7F70331F91F40873CA9071707641DC7F6E" xr6:coauthVersionLast="47" xr6:coauthVersionMax="47" xr10:uidLastSave="{114C6881-88E3-4126-9801-B8C7774EBFF5}"/>
  <bookViews>
    <workbookView xWindow="22560" yWindow="2655" windowWidth="29040" windowHeight="15345" activeTab="1" xr2:uid="{00000000-000D-0000-FFFF-FFFF00000000}"/>
  </bookViews>
  <sheets>
    <sheet name="Все данные" sheetId="1" r:id="rId1"/>
    <sheet name="Для гистрограммы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46" i="1"/>
  <c r="K61" i="1"/>
  <c r="L67" i="1"/>
  <c r="L39" i="1"/>
  <c r="K46" i="1"/>
  <c r="B51" i="1"/>
  <c r="B50" i="1"/>
  <c r="B49" i="1"/>
  <c r="B48" i="1"/>
  <c r="B29" i="1"/>
  <c r="B28" i="1"/>
  <c r="B27" i="1"/>
  <c r="B26" i="1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Y29" i="1"/>
  <c r="W29" i="1"/>
  <c r="N72" i="1"/>
  <c r="P72" i="1"/>
  <c r="R71" i="1"/>
  <c r="R64" i="1"/>
  <c r="R65" i="1"/>
  <c r="R66" i="1"/>
  <c r="R67" i="1"/>
  <c r="R68" i="1"/>
  <c r="R69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S8" i="1"/>
  <c r="P71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8" i="1"/>
  <c r="N71" i="1"/>
  <c r="B36" i="1"/>
  <c r="B37" i="1"/>
  <c r="F35" i="1"/>
  <c r="E35" i="1"/>
  <c r="B35" i="1"/>
  <c r="K44" i="1"/>
  <c r="K35" i="1"/>
  <c r="P35" i="1"/>
  <c r="M35" i="1"/>
  <c r="F36" i="1"/>
  <c r="F37" i="1"/>
  <c r="F38" i="1"/>
  <c r="F39" i="1"/>
  <c r="F40" i="1"/>
  <c r="F41" i="1"/>
  <c r="F42" i="1"/>
  <c r="F43" i="1"/>
  <c r="F44" i="1"/>
  <c r="K36" i="1"/>
  <c r="K37" i="1"/>
  <c r="K38" i="1"/>
  <c r="K39" i="1"/>
  <c r="K40" i="1"/>
  <c r="K41" i="1"/>
  <c r="K42" i="1"/>
  <c r="K43" i="1"/>
  <c r="E36" i="1"/>
  <c r="E37" i="1"/>
  <c r="E38" i="1"/>
  <c r="E39" i="1"/>
  <c r="E40" i="1"/>
  <c r="E41" i="1"/>
  <c r="E42" i="1"/>
  <c r="E43" i="1"/>
  <c r="E44" i="1"/>
  <c r="J35" i="1"/>
  <c r="J36" i="1"/>
  <c r="J37" i="1"/>
  <c r="J38" i="1"/>
  <c r="J39" i="1"/>
  <c r="J40" i="1"/>
  <c r="J41" i="1"/>
  <c r="J42" i="1"/>
  <c r="J43" i="1"/>
  <c r="J44" i="1"/>
  <c r="D36" i="1"/>
  <c r="D37" i="1"/>
  <c r="D38" i="1"/>
  <c r="D39" i="1"/>
  <c r="D40" i="1"/>
  <c r="D41" i="1"/>
  <c r="D42" i="1"/>
  <c r="D43" i="1"/>
  <c r="D44" i="1"/>
  <c r="I35" i="1"/>
  <c r="I36" i="1"/>
  <c r="I37" i="1"/>
  <c r="I38" i="1"/>
  <c r="I39" i="1"/>
  <c r="I40" i="1"/>
  <c r="I41" i="1"/>
  <c r="I42" i="1"/>
  <c r="I43" i="1"/>
  <c r="I44" i="1"/>
  <c r="D35" i="1"/>
  <c r="C36" i="1"/>
  <c r="C37" i="1"/>
  <c r="C38" i="1"/>
  <c r="C39" i="1"/>
  <c r="C40" i="1"/>
  <c r="C41" i="1"/>
  <c r="C42" i="1"/>
  <c r="C43" i="1"/>
  <c r="C44" i="1"/>
  <c r="H35" i="1"/>
  <c r="H36" i="1"/>
  <c r="H37" i="1"/>
  <c r="H38" i="1"/>
  <c r="H39" i="1"/>
  <c r="H40" i="1"/>
  <c r="H41" i="1"/>
  <c r="H42" i="1"/>
  <c r="H43" i="1"/>
  <c r="H44" i="1"/>
  <c r="C35" i="1"/>
  <c r="B38" i="1"/>
  <c r="B39" i="1"/>
  <c r="B40" i="1"/>
  <c r="B41" i="1"/>
  <c r="B42" i="1"/>
  <c r="B43" i="1"/>
  <c r="B44" i="1"/>
  <c r="G35" i="1"/>
  <c r="G36" i="1"/>
  <c r="G37" i="1"/>
  <c r="G38" i="1"/>
  <c r="G39" i="1"/>
  <c r="G40" i="1"/>
  <c r="G41" i="1"/>
  <c r="G42" i="1"/>
  <c r="G43" i="1"/>
  <c r="G44" i="1"/>
  <c r="O29" i="1"/>
  <c r="Q29" i="1" s="1"/>
  <c r="O13" i="1"/>
  <c r="Q13" i="1" s="1"/>
  <c r="O10" i="1"/>
  <c r="Q10" i="1" s="1"/>
  <c r="O9" i="1"/>
  <c r="Q9" i="1" s="1"/>
  <c r="O8" i="1"/>
  <c r="Q8" i="1" s="1"/>
  <c r="O7" i="1"/>
  <c r="Q7" i="1" s="1"/>
  <c r="O6" i="1"/>
  <c r="Q6" i="1" s="1"/>
  <c r="O5" i="1"/>
  <c r="Q5" i="1" s="1"/>
  <c r="O4" i="1"/>
  <c r="Q4" i="1" s="1"/>
  <c r="O28" i="1"/>
  <c r="Q28" i="1" s="1"/>
  <c r="O27" i="1"/>
  <c r="Q27" i="1" s="1"/>
  <c r="O26" i="1"/>
  <c r="Q26" i="1" s="1"/>
  <c r="O25" i="1"/>
  <c r="Q25" i="1" s="1"/>
  <c r="O24" i="1"/>
  <c r="Q24" i="1" s="1"/>
  <c r="O23" i="1"/>
  <c r="Q23" i="1" s="1"/>
  <c r="O22" i="1"/>
  <c r="Q22" i="1" s="1"/>
  <c r="O21" i="1"/>
  <c r="Q21" i="1" s="1"/>
  <c r="O20" i="1"/>
  <c r="Q20" i="1" s="1"/>
  <c r="O19" i="1"/>
  <c r="S19" i="1" s="1"/>
  <c r="O18" i="1"/>
  <c r="Q18" i="1" s="1"/>
  <c r="O17" i="1"/>
  <c r="Q17" i="1" s="1"/>
  <c r="O16" i="1"/>
  <c r="Q16" i="1" s="1"/>
  <c r="O15" i="1"/>
  <c r="Q15" i="1" s="1"/>
  <c r="O14" i="1"/>
  <c r="Q14" i="1" s="1"/>
  <c r="O12" i="1"/>
  <c r="Q12" i="1" s="1"/>
  <c r="O11" i="1"/>
  <c r="Q11" i="1" s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3" i="1"/>
  <c r="W2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3" i="1"/>
  <c r="N2" i="1"/>
  <c r="P2" i="1" s="1"/>
  <c r="S6" i="1" l="1"/>
  <c r="S12" i="1"/>
  <c r="S11" i="1"/>
  <c r="S10" i="1"/>
  <c r="S9" i="1"/>
  <c r="S7" i="1"/>
  <c r="S29" i="1"/>
  <c r="S5" i="1"/>
  <c r="S28" i="1"/>
  <c r="S27" i="1"/>
  <c r="S26" i="1"/>
  <c r="S25" i="1"/>
  <c r="S24" i="1"/>
  <c r="Q19" i="1"/>
  <c r="Q32" i="1" s="1"/>
  <c r="S23" i="1"/>
  <c r="S22" i="1"/>
  <c r="S4" i="1"/>
  <c r="S21" i="1"/>
  <c r="S20" i="1"/>
  <c r="M5" i="1"/>
  <c r="M26" i="1" s="1"/>
  <c r="L10" i="1"/>
  <c r="L26" i="1" s="1"/>
  <c r="S18" i="1"/>
  <c r="S17" i="1"/>
  <c r="O32" i="1"/>
  <c r="S16" i="1"/>
  <c r="S15" i="1"/>
  <c r="S14" i="1"/>
  <c r="S13" i="1"/>
  <c r="O35" i="1"/>
  <c r="AA28" i="1"/>
  <c r="Y28" i="1"/>
  <c r="Q2" i="1"/>
  <c r="O31" i="1"/>
  <c r="S31" i="1" l="1"/>
  <c r="Q31" i="1"/>
</calcChain>
</file>

<file path=xl/sharedStrings.xml><?xml version="1.0" encoding="utf-8"?>
<sst xmlns="http://schemas.openxmlformats.org/spreadsheetml/2006/main" count="74" uniqueCount="28">
  <si>
    <t>сумма</t>
  </si>
  <si>
    <t>per sec</t>
  </si>
  <si>
    <t>t = 10 c</t>
  </si>
  <si>
    <t>t = 20 c</t>
  </si>
  <si>
    <t>n = 200</t>
  </si>
  <si>
    <t>за изм</t>
  </si>
  <si>
    <t>n = 400</t>
  </si>
  <si>
    <t>T c</t>
  </si>
  <si>
    <t>t = 40 c</t>
  </si>
  <si>
    <t>n = 100</t>
  </si>
  <si>
    <t>w</t>
  </si>
  <si>
    <t>сраб</t>
  </si>
  <si>
    <t>N</t>
  </si>
  <si>
    <t>сраб*N</t>
  </si>
  <si>
    <t>сум</t>
  </si>
  <si>
    <t>макс</t>
  </si>
  <si>
    <t>№ опыта</t>
  </si>
  <si>
    <t>20с</t>
  </si>
  <si>
    <t>Число импульсов</t>
  </si>
  <si>
    <t>Число случаев</t>
  </si>
  <si>
    <t>Доля случаев</t>
  </si>
  <si>
    <t>40 c</t>
  </si>
  <si>
    <t>sigma отд</t>
  </si>
  <si>
    <t>средн</t>
  </si>
  <si>
    <t xml:space="preserve"> +sigma</t>
  </si>
  <si>
    <t xml:space="preserve"> -sigma</t>
  </si>
  <si>
    <t xml:space="preserve"> +2sigma</t>
  </si>
  <si>
    <t xml:space="preserve"> -2sigma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</si>
</sst>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rgb="FF000000"/>
      <name val="Calibri"/>
    </font>
    <font>
      <sz val="11"/>
      <color rgb="FF000000"/>
      <name val="Courier New"/>
      <family val="3"/>
      <charset val="204"/>
    </font>
    <font>
      <sz val="11"/>
      <color rgb="FF000000"/>
      <name val="Calibri"/>
      <family val="2"/>
      <charset val="204"/>
    </font>
    <font>
      <sz val="11"/>
      <color rgb="FFFF0000"/>
      <name val="Courier New"/>
      <family val="3"/>
      <charset val="204"/>
    </font>
    <font>
      <sz val="11"/>
      <color rgb="FFFF0000"/>
      <name val="Calibri"/>
      <family val="2"/>
      <charset val="204"/>
    </font>
    <font>
      <sz val="11"/>
      <color rgb="FFFFFF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1" fillId="0" borderId="1" xfId="0" applyNumberFormat="1" applyFont="1" applyBorder="1" applyAlignment="1">
      <alignment vertical="center"/>
    </xf>
    <xf numFmtId="0" fontId="0" fillId="0" borderId="2" xfId="0" applyBorder="1"/>
    <xf numFmtId="164" fontId="0" fillId="0" borderId="3" xfId="0" applyNumberFormat="1" applyBorder="1"/>
    <xf numFmtId="1" fontId="1" fillId="0" borderId="4" xfId="0" applyNumberFormat="1" applyFont="1" applyBorder="1" applyAlignment="1">
      <alignment vertical="center"/>
    </xf>
    <xf numFmtId="164" fontId="0" fillId="0" borderId="5" xfId="0" applyNumberFormat="1" applyBorder="1"/>
    <xf numFmtId="1" fontId="1" fillId="0" borderId="6" xfId="0" applyNumberFormat="1" applyFont="1" applyBorder="1" applyAlignment="1">
      <alignment vertical="center"/>
    </xf>
    <xf numFmtId="0" fontId="0" fillId="0" borderId="7" xfId="0" applyBorder="1"/>
    <xf numFmtId="164" fontId="0" fillId="0" borderId="8" xfId="0" applyNumberForma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2" borderId="0" xfId="0" applyFill="1"/>
    <xf numFmtId="1" fontId="0" fillId="0" borderId="9" xfId="0" applyNumberFormat="1" applyBorder="1"/>
    <xf numFmtId="0" fontId="2" fillId="0" borderId="0" xfId="0" applyFont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3" fillId="0" borderId="4" xfId="0" applyFont="1" applyBorder="1"/>
    <xf numFmtId="0" fontId="4" fillId="0" borderId="0" xfId="0" applyFont="1"/>
    <xf numFmtId="0" fontId="4" fillId="0" borderId="5" xfId="0" applyFont="1" applyBorder="1"/>
    <xf numFmtId="0" fontId="0" fillId="4" borderId="2" xfId="0" applyFill="1" applyBorder="1"/>
    <xf numFmtId="0" fontId="0" fillId="2" borderId="2" xfId="0" applyFill="1" applyBorder="1"/>
    <xf numFmtId="1" fontId="0" fillId="0" borderId="10" xfId="0" applyNumberFormat="1" applyBorder="1"/>
    <xf numFmtId="0" fontId="0" fillId="3" borderId="2" xfId="0" applyFill="1" applyBorder="1"/>
    <xf numFmtId="0" fontId="0" fillId="2" borderId="4" xfId="0" applyFill="1" applyBorder="1"/>
    <xf numFmtId="0" fontId="0" fillId="3" borderId="0" xfId="0" applyFill="1"/>
    <xf numFmtId="0" fontId="2" fillId="2" borderId="0" xfId="0" applyFont="1" applyFill="1"/>
    <xf numFmtId="0" fontId="2" fillId="0" borderId="9" xfId="0" applyFont="1" applyBorder="1"/>
    <xf numFmtId="0" fontId="0" fillId="0" borderId="11" xfId="0" applyBorder="1"/>
    <xf numFmtId="0" fontId="0" fillId="0" borderId="12" xfId="0" applyBorder="1"/>
    <xf numFmtId="0" fontId="2" fillId="2" borderId="12" xfId="0" applyFont="1" applyFill="1" applyBorder="1"/>
    <xf numFmtId="1" fontId="0" fillId="0" borderId="13" xfId="0" applyNumberFormat="1" applyBorder="1"/>
    <xf numFmtId="0" fontId="4" fillId="0" borderId="12" xfId="0" applyFont="1" applyBorder="1"/>
    <xf numFmtId="1" fontId="5" fillId="6" borderId="9" xfId="0" applyNumberFormat="1" applyFont="1" applyFill="1" applyBorder="1"/>
    <xf numFmtId="0" fontId="5" fillId="6" borderId="0" xfId="0" applyFont="1" applyFill="1"/>
    <xf numFmtId="0" fontId="6" fillId="0" borderId="0" xfId="0" applyFont="1"/>
    <xf numFmtId="0" fontId="0" fillId="7" borderId="0" xfId="0" applyFill="1"/>
    <xf numFmtId="0" fontId="2" fillId="0" borderId="4" xfId="0" applyFont="1" applyBorder="1"/>
    <xf numFmtId="165" fontId="0" fillId="0" borderId="0" xfId="0" applyNumberFormat="1" applyFill="1" applyBorder="1"/>
    <xf numFmtId="0" fontId="2" fillId="7" borderId="4" xfId="0" applyFont="1" applyFill="1" applyBorder="1"/>
    <xf numFmtId="0" fontId="1" fillId="7" borderId="4" xfId="0" applyFont="1" applyFill="1" applyBorder="1"/>
    <xf numFmtId="0" fontId="0" fillId="7" borderId="5" xfId="0" applyFill="1" applyBorder="1"/>
    <xf numFmtId="0" fontId="3" fillId="7" borderId="4" xfId="0" applyFont="1" applyFill="1" applyBorder="1"/>
    <xf numFmtId="0" fontId="4" fillId="7" borderId="5" xfId="0" applyFont="1" applyFill="1" applyBorder="1"/>
    <xf numFmtId="1" fontId="1" fillId="7" borderId="4" xfId="0" applyNumberFormat="1" applyFont="1" applyFill="1" applyBorder="1" applyAlignment="1">
      <alignment vertical="center"/>
    </xf>
    <xf numFmtId="164" fontId="0" fillId="7" borderId="5" xfId="0" applyNumberFormat="1" applyFill="1" applyBorder="1"/>
    <xf numFmtId="1" fontId="3" fillId="7" borderId="4" xfId="0" applyNumberFormat="1" applyFont="1" applyFill="1" applyBorder="1" applyAlignment="1">
      <alignment vertical="center"/>
    </xf>
    <xf numFmtId="164" fontId="4" fillId="7" borderId="5" xfId="0" applyNumberFormat="1" applyFont="1" applyFill="1" applyBorder="1"/>
    <xf numFmtId="0" fontId="2" fillId="8" borderId="4" xfId="0" applyFont="1" applyFill="1" applyBorder="1"/>
    <xf numFmtId="1" fontId="1" fillId="8" borderId="4" xfId="0" applyNumberFormat="1" applyFont="1" applyFill="1" applyBorder="1" applyAlignment="1">
      <alignment vertical="center"/>
    </xf>
    <xf numFmtId="164" fontId="0" fillId="8" borderId="5" xfId="0" applyNumberFormat="1" applyFill="1" applyBorder="1"/>
    <xf numFmtId="0" fontId="1" fillId="8" borderId="4" xfId="0" applyFont="1" applyFill="1" applyBorder="1"/>
    <xf numFmtId="0" fontId="0" fillId="8" borderId="5" xfId="0" applyFill="1" applyBorder="1"/>
    <xf numFmtId="0" fontId="0" fillId="8" borderId="5" xfId="0" applyFill="1" applyBorder="1" applyAlignment="1">
      <alignment horizontal="center" vertical="center"/>
    </xf>
    <xf numFmtId="0" fontId="0" fillId="2" borderId="0" xfId="0" applyFill="1" applyBorder="1"/>
    <xf numFmtId="0" fontId="0" fillId="0" borderId="0" xfId="0" applyBorder="1"/>
    <xf numFmtId="0" fontId="5" fillId="6" borderId="0" xfId="0" applyFont="1" applyFill="1" applyBorder="1"/>
    <xf numFmtId="164" fontId="4" fillId="0" borderId="0" xfId="0" applyNumberFormat="1" applyFont="1" applyBorder="1"/>
    <xf numFmtId="0" fontId="2" fillId="0" borderId="0" xfId="0" applyFont="1" applyBorder="1"/>
    <xf numFmtId="1" fontId="0" fillId="0" borderId="0" xfId="0" applyNumberFormat="1" applyBorder="1"/>
    <xf numFmtId="0" fontId="0" fillId="8" borderId="0" xfId="0" applyFill="1" applyBorder="1"/>
    <xf numFmtId="0" fontId="0" fillId="7" borderId="0" xfId="0" applyFill="1" applyBorder="1"/>
    <xf numFmtId="0" fontId="4" fillId="7" borderId="0" xfId="0" applyFont="1" applyFill="1" applyBorder="1"/>
    <xf numFmtId="165" fontId="0" fillId="0" borderId="0" xfId="0" applyNumberFormat="1" applyBorder="1"/>
    <xf numFmtId="0" fontId="0" fillId="7" borderId="0" xfId="0" applyFill="1" applyBorder="1" applyAlignment="1">
      <alignment horizontal="center" vertical="center"/>
    </xf>
    <xf numFmtId="165" fontId="0" fillId="7" borderId="0" xfId="0" applyNumberFormat="1" applyFill="1" applyBorder="1"/>
    <xf numFmtId="165" fontId="0" fillId="8" borderId="0" xfId="0" applyNumberFormat="1" applyFill="1" applyBorder="1"/>
    <xf numFmtId="0" fontId="2" fillId="2" borderId="0" xfId="0" applyFont="1" applyFill="1" applyBorder="1"/>
    <xf numFmtId="0" fontId="0" fillId="4" borderId="0" xfId="0" applyFill="1" applyBorder="1"/>
    <xf numFmtId="0" fontId="2" fillId="5" borderId="0" xfId="0" applyFont="1" applyFill="1" applyBorder="1"/>
    <xf numFmtId="1" fontId="5" fillId="6" borderId="0" xfId="0" applyNumberFormat="1" applyFont="1" applyFill="1" applyBorder="1"/>
    <xf numFmtId="0" fontId="0" fillId="5" borderId="0" xfId="0" applyFill="1" applyBorder="1"/>
    <xf numFmtId="0" fontId="4" fillId="0" borderId="0" xfId="0" applyFont="1" applyBorder="1"/>
    <xf numFmtId="0" fontId="0" fillId="0" borderId="9" xfId="0" applyBorder="1"/>
    <xf numFmtId="0" fontId="1" fillId="0" borderId="9" xfId="0" applyFont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7" borderId="4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2"/>
  <sheetViews>
    <sheetView zoomScale="85" zoomScaleNormal="85" workbookViewId="0">
      <selection activeCell="A34" sqref="A34:K44"/>
    </sheetView>
  </sheetViews>
  <sheetFormatPr defaultRowHeight="15" x14ac:dyDescent="0.25"/>
  <cols>
    <col min="1" max="1" width="11" style="66" bestFit="1" customWidth="1"/>
    <col min="2" max="17" width="9.140625" style="66"/>
    <col min="18" max="18" width="9.140625" style="70"/>
    <col min="19" max="19" width="9.140625" style="84"/>
  </cols>
  <sheetData>
    <row r="1" spans="1:27" s="10" customFormat="1" x14ac:dyDescent="0.25">
      <c r="A1" s="17" t="s">
        <v>3</v>
      </c>
      <c r="B1" s="31" t="s">
        <v>4</v>
      </c>
      <c r="N1" s="32" t="s">
        <v>0</v>
      </c>
      <c r="O1" s="32" t="s">
        <v>7</v>
      </c>
      <c r="P1" s="32" t="s">
        <v>1</v>
      </c>
      <c r="Q1" s="32" t="s">
        <v>5</v>
      </c>
      <c r="S1" s="33"/>
      <c r="U1" s="10" t="s">
        <v>2</v>
      </c>
      <c r="V1" s="34" t="s">
        <v>6</v>
      </c>
    </row>
    <row r="2" spans="1:27" ht="15.75" thickBot="1" x14ac:dyDescent="0.3">
      <c r="A2" s="19" t="s">
        <v>16</v>
      </c>
      <c r="B2" s="65">
        <v>1</v>
      </c>
      <c r="C2" s="65">
        <v>2</v>
      </c>
      <c r="D2" s="65">
        <v>3</v>
      </c>
      <c r="E2" s="65">
        <v>4</v>
      </c>
      <c r="F2" s="65">
        <v>5</v>
      </c>
      <c r="G2" s="65">
        <v>6</v>
      </c>
      <c r="H2" s="65">
        <v>7</v>
      </c>
      <c r="I2" s="65">
        <v>8</v>
      </c>
      <c r="J2" s="65">
        <v>9</v>
      </c>
      <c r="K2" s="65">
        <v>10</v>
      </c>
      <c r="N2" s="67">
        <f>SUM(B3:K22)</f>
        <v>5223</v>
      </c>
      <c r="O2" s="66">
        <v>4000</v>
      </c>
      <c r="P2" s="66">
        <f>N2/O2</f>
        <v>1.30575</v>
      </c>
      <c r="Q2" s="68">
        <f>N2/200</f>
        <v>26.114999999999998</v>
      </c>
      <c r="R2" s="66"/>
      <c r="S2" s="23"/>
      <c r="V2" s="24" t="s">
        <v>11</v>
      </c>
      <c r="W2" s="24" t="s">
        <v>12</v>
      </c>
      <c r="Y2" s="24" t="s">
        <v>10</v>
      </c>
      <c r="AA2" s="24" t="s">
        <v>13</v>
      </c>
    </row>
    <row r="3" spans="1:27" ht="15.75" thickBot="1" x14ac:dyDescent="0.3">
      <c r="A3" s="35">
        <v>0</v>
      </c>
      <c r="B3" s="1">
        <v>27</v>
      </c>
      <c r="C3" s="2">
        <v>26</v>
      </c>
      <c r="D3" s="2">
        <v>29</v>
      </c>
      <c r="E3" s="2">
        <v>22</v>
      </c>
      <c r="F3" s="2">
        <v>22</v>
      </c>
      <c r="G3" s="2">
        <v>26</v>
      </c>
      <c r="H3" s="2">
        <v>28</v>
      </c>
      <c r="I3" s="2">
        <v>30</v>
      </c>
      <c r="J3" s="2">
        <v>19</v>
      </c>
      <c r="K3" s="3">
        <v>22</v>
      </c>
      <c r="N3" s="69" t="s">
        <v>11</v>
      </c>
      <c r="O3" s="69" t="s">
        <v>12</v>
      </c>
      <c r="Q3" s="69" t="s">
        <v>10</v>
      </c>
      <c r="R3" s="66"/>
      <c r="S3" s="38" t="s">
        <v>13</v>
      </c>
      <c r="U3" s="22">
        <v>1</v>
      </c>
      <c r="V3" s="25">
        <v>4</v>
      </c>
      <c r="W3" s="10">
        <v>1</v>
      </c>
      <c r="X3" s="10"/>
      <c r="Y3" s="18">
        <f>W3/400</f>
        <v>2.5000000000000001E-3</v>
      </c>
      <c r="AA3">
        <f t="shared" ref="AA3:AA26" si="0">V3*W3</f>
        <v>4</v>
      </c>
    </row>
    <row r="4" spans="1:27" x14ac:dyDescent="0.25">
      <c r="A4" s="35">
        <v>10</v>
      </c>
      <c r="B4" s="4">
        <v>22</v>
      </c>
      <c r="C4" s="70">
        <v>19</v>
      </c>
      <c r="D4" s="70">
        <v>26</v>
      </c>
      <c r="E4" s="70">
        <v>27</v>
      </c>
      <c r="F4" s="70">
        <v>25</v>
      </c>
      <c r="G4" s="70">
        <v>31</v>
      </c>
      <c r="H4" s="70">
        <v>22</v>
      </c>
      <c r="I4" s="70">
        <v>22</v>
      </c>
      <c r="J4" s="70">
        <v>29</v>
      </c>
      <c r="K4" s="5">
        <v>28</v>
      </c>
      <c r="N4" s="9">
        <v>15</v>
      </c>
      <c r="O4" s="10">
        <f>COUNTIF(B3:K22, N4)</f>
        <v>5</v>
      </c>
      <c r="P4" s="10"/>
      <c r="Q4" s="11">
        <f>O4/200</f>
        <v>2.5000000000000001E-2</v>
      </c>
      <c r="R4" s="65">
        <v>1</v>
      </c>
      <c r="S4" s="23">
        <f>N4*O4</f>
        <v>75</v>
      </c>
      <c r="U4" s="22">
        <v>2</v>
      </c>
      <c r="V4" s="26">
        <v>5</v>
      </c>
      <c r="W4">
        <v>1</v>
      </c>
      <c r="Y4" s="20">
        <f t="shared" ref="Y4:Y26" si="1">W4/400</f>
        <v>2.5000000000000001E-3</v>
      </c>
      <c r="AA4">
        <f t="shared" si="0"/>
        <v>5</v>
      </c>
    </row>
    <row r="5" spans="1:27" x14ac:dyDescent="0.25">
      <c r="A5" s="35">
        <v>20</v>
      </c>
      <c r="B5" s="4">
        <v>29</v>
      </c>
      <c r="C5" s="70">
        <v>40</v>
      </c>
      <c r="D5" s="70">
        <v>34</v>
      </c>
      <c r="E5" s="70">
        <v>32</v>
      </c>
      <c r="F5" s="70">
        <v>26</v>
      </c>
      <c r="G5" s="70">
        <v>29</v>
      </c>
      <c r="H5" s="70">
        <v>23</v>
      </c>
      <c r="I5" s="70">
        <v>28</v>
      </c>
      <c r="J5" s="70">
        <v>16</v>
      </c>
      <c r="K5" s="5">
        <v>22</v>
      </c>
      <c r="M5" s="64">
        <f>SUM(O5:O25)</f>
        <v>189</v>
      </c>
      <c r="N5" s="60">
        <v>16</v>
      </c>
      <c r="O5" s="71">
        <f>COUNTIF(B3:K22, N5)</f>
        <v>2</v>
      </c>
      <c r="P5" s="71"/>
      <c r="Q5" s="61">
        <f t="shared" ref="Q5:Q29" si="2">O5/200</f>
        <v>0.01</v>
      </c>
      <c r="R5" s="65">
        <v>2</v>
      </c>
      <c r="S5" s="23">
        <f t="shared" ref="S5:S29" si="3">N5*O5</f>
        <v>32</v>
      </c>
      <c r="U5" s="22">
        <v>3</v>
      </c>
      <c r="V5" s="26">
        <v>6</v>
      </c>
      <c r="W5">
        <v>5</v>
      </c>
      <c r="Y5" s="20">
        <f t="shared" si="1"/>
        <v>1.2500000000000001E-2</v>
      </c>
      <c r="AA5">
        <f t="shared" si="0"/>
        <v>30</v>
      </c>
    </row>
    <row r="6" spans="1:27" x14ac:dyDescent="0.25">
      <c r="A6" s="35">
        <v>30</v>
      </c>
      <c r="B6" s="4">
        <v>30</v>
      </c>
      <c r="C6" s="70">
        <v>32</v>
      </c>
      <c r="D6" s="70">
        <v>22</v>
      </c>
      <c r="E6" s="70">
        <v>30</v>
      </c>
      <c r="F6" s="70">
        <v>16</v>
      </c>
      <c r="G6" s="70">
        <v>28</v>
      </c>
      <c r="H6" s="70">
        <v>15</v>
      </c>
      <c r="I6" s="70">
        <v>24</v>
      </c>
      <c r="J6" s="70">
        <v>25</v>
      </c>
      <c r="K6" s="5">
        <v>24</v>
      </c>
      <c r="M6" s="64"/>
      <c r="N6" s="60">
        <v>17</v>
      </c>
      <c r="O6" s="71">
        <f>COUNTIF(B3:K22, N6)</f>
        <v>2</v>
      </c>
      <c r="P6" s="71"/>
      <c r="Q6" s="61">
        <f t="shared" si="2"/>
        <v>0.01</v>
      </c>
      <c r="R6" s="65">
        <v>3</v>
      </c>
      <c r="S6" s="23">
        <f t="shared" si="3"/>
        <v>34</v>
      </c>
      <c r="U6" s="22">
        <v>4</v>
      </c>
      <c r="V6" s="26">
        <v>7</v>
      </c>
      <c r="W6">
        <v>15</v>
      </c>
      <c r="Y6" s="20">
        <f t="shared" si="1"/>
        <v>3.7499999999999999E-2</v>
      </c>
      <c r="AA6">
        <f t="shared" si="0"/>
        <v>105</v>
      </c>
    </row>
    <row r="7" spans="1:27" x14ac:dyDescent="0.25">
      <c r="A7" s="35">
        <v>40</v>
      </c>
      <c r="B7" s="4">
        <v>27</v>
      </c>
      <c r="C7" s="70">
        <v>19</v>
      </c>
      <c r="D7" s="70">
        <v>25</v>
      </c>
      <c r="E7" s="70">
        <v>29</v>
      </c>
      <c r="F7" s="70">
        <v>24</v>
      </c>
      <c r="G7" s="70">
        <v>24</v>
      </c>
      <c r="H7" s="70">
        <v>42</v>
      </c>
      <c r="I7" s="70">
        <v>25</v>
      </c>
      <c r="J7" s="70">
        <v>28</v>
      </c>
      <c r="K7" s="5">
        <v>27</v>
      </c>
      <c r="M7" s="64"/>
      <c r="N7" s="60">
        <v>18</v>
      </c>
      <c r="O7" s="71">
        <f>COUNTIF(B3:K22, N7)</f>
        <v>5</v>
      </c>
      <c r="P7" s="71"/>
      <c r="Q7" s="61">
        <f t="shared" si="2"/>
        <v>2.5000000000000001E-2</v>
      </c>
      <c r="R7" s="65">
        <v>4</v>
      </c>
      <c r="S7" s="23">
        <f t="shared" si="3"/>
        <v>90</v>
      </c>
      <c r="U7" s="22">
        <v>5</v>
      </c>
      <c r="V7" s="26">
        <v>8</v>
      </c>
      <c r="W7">
        <v>21</v>
      </c>
      <c r="Y7" s="20">
        <f t="shared" si="1"/>
        <v>5.2499999999999998E-2</v>
      </c>
      <c r="AA7">
        <f t="shared" si="0"/>
        <v>168</v>
      </c>
    </row>
    <row r="8" spans="1:27" x14ac:dyDescent="0.25">
      <c r="A8" s="35">
        <v>50</v>
      </c>
      <c r="B8" s="4">
        <v>36</v>
      </c>
      <c r="C8" s="70">
        <v>35</v>
      </c>
      <c r="D8" s="70">
        <v>28</v>
      </c>
      <c r="E8" s="70">
        <v>23</v>
      </c>
      <c r="F8" s="70">
        <v>17</v>
      </c>
      <c r="G8" s="70">
        <v>27</v>
      </c>
      <c r="H8" s="70">
        <v>25</v>
      </c>
      <c r="I8" s="70">
        <v>22</v>
      </c>
      <c r="J8" s="70">
        <v>25</v>
      </c>
      <c r="K8" s="5">
        <v>23</v>
      </c>
      <c r="M8" s="64"/>
      <c r="N8" s="60">
        <v>19</v>
      </c>
      <c r="O8" s="71">
        <f>COUNTIF(B3:K22, N8)</f>
        <v>10</v>
      </c>
      <c r="P8" s="71"/>
      <c r="Q8" s="61">
        <f t="shared" si="2"/>
        <v>0.05</v>
      </c>
      <c r="R8" s="65">
        <v>5</v>
      </c>
      <c r="S8" s="23">
        <f t="shared" si="3"/>
        <v>190</v>
      </c>
      <c r="U8" s="22">
        <v>6</v>
      </c>
      <c r="V8" s="26">
        <v>9</v>
      </c>
      <c r="W8">
        <v>25</v>
      </c>
      <c r="Y8" s="20">
        <f t="shared" si="1"/>
        <v>6.25E-2</v>
      </c>
      <c r="AA8">
        <f t="shared" si="0"/>
        <v>225</v>
      </c>
    </row>
    <row r="9" spans="1:27" x14ac:dyDescent="0.25">
      <c r="A9" s="35">
        <v>60</v>
      </c>
      <c r="B9" s="4">
        <v>35</v>
      </c>
      <c r="C9" s="70">
        <v>31</v>
      </c>
      <c r="D9" s="70">
        <v>29</v>
      </c>
      <c r="E9" s="70">
        <v>32</v>
      </c>
      <c r="F9" s="70">
        <v>28</v>
      </c>
      <c r="G9" s="70">
        <v>37</v>
      </c>
      <c r="H9" s="70">
        <v>33</v>
      </c>
      <c r="I9" s="70">
        <v>15</v>
      </c>
      <c r="J9" s="70">
        <v>22</v>
      </c>
      <c r="K9" s="5">
        <v>31</v>
      </c>
      <c r="M9" s="64"/>
      <c r="N9" s="60">
        <v>20</v>
      </c>
      <c r="O9" s="71">
        <f>COUNTIF(B3:K22, N9)</f>
        <v>4</v>
      </c>
      <c r="P9" s="71"/>
      <c r="Q9" s="61">
        <f t="shared" si="2"/>
        <v>0.02</v>
      </c>
      <c r="R9" s="65">
        <v>6</v>
      </c>
      <c r="S9" s="23">
        <f t="shared" si="3"/>
        <v>80</v>
      </c>
      <c r="U9" s="22">
        <v>7</v>
      </c>
      <c r="V9" s="26">
        <v>10</v>
      </c>
      <c r="W9">
        <v>29</v>
      </c>
      <c r="Y9" s="20">
        <f t="shared" si="1"/>
        <v>7.2499999999999995E-2</v>
      </c>
      <c r="AA9">
        <f t="shared" si="0"/>
        <v>290</v>
      </c>
    </row>
    <row r="10" spans="1:27" x14ac:dyDescent="0.25">
      <c r="A10" s="35">
        <v>70</v>
      </c>
      <c r="B10" s="4">
        <v>27</v>
      </c>
      <c r="C10" s="70">
        <v>21</v>
      </c>
      <c r="D10" s="70">
        <v>31</v>
      </c>
      <c r="E10" s="70">
        <v>23</v>
      </c>
      <c r="F10" s="70">
        <v>34</v>
      </c>
      <c r="G10" s="70">
        <v>30</v>
      </c>
      <c r="H10" s="70">
        <v>31</v>
      </c>
      <c r="I10" s="70">
        <v>18</v>
      </c>
      <c r="J10" s="70">
        <v>22</v>
      </c>
      <c r="K10" s="5">
        <v>18</v>
      </c>
      <c r="L10" s="87">
        <f>SUM(O10:O20)</f>
        <v>142</v>
      </c>
      <c r="M10" s="64"/>
      <c r="N10" s="55">
        <v>21</v>
      </c>
      <c r="O10" s="72">
        <f>COUNTIF(B3:K22, N10)</f>
        <v>7</v>
      </c>
      <c r="P10" s="72"/>
      <c r="Q10" s="56">
        <f t="shared" si="2"/>
        <v>3.5000000000000003E-2</v>
      </c>
      <c r="R10" s="65">
        <v>7</v>
      </c>
      <c r="S10" s="23">
        <f t="shared" si="3"/>
        <v>147</v>
      </c>
      <c r="U10" s="22">
        <v>8</v>
      </c>
      <c r="V10" s="28">
        <v>11</v>
      </c>
      <c r="W10" s="29">
        <v>54</v>
      </c>
      <c r="X10" s="29"/>
      <c r="Y10" s="30">
        <f t="shared" si="1"/>
        <v>0.13500000000000001</v>
      </c>
      <c r="AA10">
        <f t="shared" si="0"/>
        <v>594</v>
      </c>
    </row>
    <row r="11" spans="1:27" x14ac:dyDescent="0.25">
      <c r="A11" s="35">
        <v>80</v>
      </c>
      <c r="B11" s="4">
        <v>33</v>
      </c>
      <c r="C11" s="70">
        <v>19</v>
      </c>
      <c r="D11" s="70">
        <v>27</v>
      </c>
      <c r="E11" s="70">
        <v>24</v>
      </c>
      <c r="F11" s="70">
        <v>21</v>
      </c>
      <c r="G11" s="70">
        <v>34</v>
      </c>
      <c r="H11" s="70">
        <v>25</v>
      </c>
      <c r="I11" s="70">
        <v>28</v>
      </c>
      <c r="J11" s="70">
        <v>18</v>
      </c>
      <c r="K11" s="5">
        <v>27</v>
      </c>
      <c r="L11" s="87"/>
      <c r="M11" s="64"/>
      <c r="N11" s="55">
        <v>22</v>
      </c>
      <c r="O11" s="72">
        <f>COUNTIF(B3:K22, N11)</f>
        <v>15</v>
      </c>
      <c r="P11" s="72"/>
      <c r="Q11" s="56">
        <f t="shared" si="2"/>
        <v>7.4999999999999997E-2</v>
      </c>
      <c r="R11" s="65">
        <v>8</v>
      </c>
      <c r="S11" s="23">
        <f t="shared" si="3"/>
        <v>330</v>
      </c>
      <c r="U11" s="22">
        <v>9</v>
      </c>
      <c r="V11" s="26">
        <v>12</v>
      </c>
      <c r="W11">
        <v>35</v>
      </c>
      <c r="Y11" s="20">
        <f t="shared" si="1"/>
        <v>8.7499999999999994E-2</v>
      </c>
      <c r="AA11">
        <f t="shared" si="0"/>
        <v>420</v>
      </c>
    </row>
    <row r="12" spans="1:27" x14ac:dyDescent="0.25">
      <c r="A12" s="35">
        <v>90</v>
      </c>
      <c r="B12" s="4">
        <v>30</v>
      </c>
      <c r="C12" s="70">
        <v>26</v>
      </c>
      <c r="D12" s="70">
        <v>37</v>
      </c>
      <c r="E12" s="70">
        <v>28</v>
      </c>
      <c r="F12" s="70">
        <v>32</v>
      </c>
      <c r="G12" s="70">
        <v>24</v>
      </c>
      <c r="H12" s="70">
        <v>21</v>
      </c>
      <c r="I12" s="70">
        <v>36</v>
      </c>
      <c r="J12" s="70">
        <v>30</v>
      </c>
      <c r="K12" s="5">
        <v>23</v>
      </c>
      <c r="L12" s="87"/>
      <c r="M12" s="64"/>
      <c r="N12" s="55">
        <v>23</v>
      </c>
      <c r="O12" s="72">
        <f>COUNTIF(B3:K22, N12)</f>
        <v>8</v>
      </c>
      <c r="P12" s="72"/>
      <c r="Q12" s="56">
        <f t="shared" si="2"/>
        <v>0.04</v>
      </c>
      <c r="R12" s="65">
        <v>9</v>
      </c>
      <c r="S12" s="23">
        <f t="shared" si="3"/>
        <v>184</v>
      </c>
      <c r="U12" s="22">
        <v>10</v>
      </c>
      <c r="V12" s="26">
        <v>13</v>
      </c>
      <c r="W12">
        <v>50</v>
      </c>
      <c r="Y12" s="20">
        <f t="shared" si="1"/>
        <v>0.125</v>
      </c>
      <c r="AA12">
        <f t="shared" si="0"/>
        <v>650</v>
      </c>
    </row>
    <row r="13" spans="1:27" x14ac:dyDescent="0.25">
      <c r="A13" s="35">
        <v>100</v>
      </c>
      <c r="B13" s="4">
        <v>23</v>
      </c>
      <c r="C13" s="70">
        <v>24</v>
      </c>
      <c r="D13" s="70">
        <v>21</v>
      </c>
      <c r="E13" s="70">
        <v>26</v>
      </c>
      <c r="F13" s="70">
        <v>24</v>
      </c>
      <c r="G13" s="70">
        <v>24</v>
      </c>
      <c r="H13" s="70">
        <v>24</v>
      </c>
      <c r="I13" s="70">
        <v>15</v>
      </c>
      <c r="J13" s="70">
        <v>30</v>
      </c>
      <c r="K13" s="5">
        <v>19</v>
      </c>
      <c r="L13" s="87"/>
      <c r="M13" s="64"/>
      <c r="N13" s="55">
        <v>24</v>
      </c>
      <c r="O13" s="72">
        <f>COUNTIF(B3:K22, N13)</f>
        <v>17</v>
      </c>
      <c r="P13" s="72"/>
      <c r="Q13" s="56">
        <f t="shared" si="2"/>
        <v>8.5000000000000006E-2</v>
      </c>
      <c r="R13" s="65">
        <v>10</v>
      </c>
      <c r="S13" s="23">
        <f t="shared" si="3"/>
        <v>408</v>
      </c>
      <c r="U13" s="22">
        <v>11</v>
      </c>
      <c r="V13" s="26">
        <v>14</v>
      </c>
      <c r="W13">
        <v>34</v>
      </c>
      <c r="Y13" s="20">
        <f t="shared" si="1"/>
        <v>8.5000000000000006E-2</v>
      </c>
      <c r="AA13">
        <f t="shared" si="0"/>
        <v>476</v>
      </c>
    </row>
    <row r="14" spans="1:27" x14ac:dyDescent="0.25">
      <c r="A14" s="35">
        <v>110</v>
      </c>
      <c r="B14" s="4">
        <v>25</v>
      </c>
      <c r="C14" s="70">
        <v>28</v>
      </c>
      <c r="D14" s="70">
        <v>25</v>
      </c>
      <c r="E14" s="70">
        <v>26</v>
      </c>
      <c r="F14" s="70">
        <v>21</v>
      </c>
      <c r="G14" s="70">
        <v>24</v>
      </c>
      <c r="H14" s="70">
        <v>22</v>
      </c>
      <c r="I14" s="70">
        <v>34</v>
      </c>
      <c r="J14" s="70">
        <v>29</v>
      </c>
      <c r="K14" s="5">
        <v>29</v>
      </c>
      <c r="L14" s="87"/>
      <c r="M14" s="64"/>
      <c r="N14" s="57">
        <v>25</v>
      </c>
      <c r="O14" s="73">
        <f>COUNTIF(B3:K22, N14)</f>
        <v>18</v>
      </c>
      <c r="P14" s="73"/>
      <c r="Q14" s="58">
        <f t="shared" si="2"/>
        <v>0.09</v>
      </c>
      <c r="R14" s="65">
        <v>11</v>
      </c>
      <c r="S14" s="23">
        <f t="shared" si="3"/>
        <v>450</v>
      </c>
      <c r="U14" s="22">
        <v>12</v>
      </c>
      <c r="V14" s="26">
        <v>15</v>
      </c>
      <c r="W14">
        <v>40</v>
      </c>
      <c r="Y14" s="20">
        <f t="shared" si="1"/>
        <v>0.1</v>
      </c>
      <c r="AA14">
        <f t="shared" si="0"/>
        <v>600</v>
      </c>
    </row>
    <row r="15" spans="1:27" x14ac:dyDescent="0.25">
      <c r="A15" s="35">
        <v>120</v>
      </c>
      <c r="B15" s="4">
        <v>28</v>
      </c>
      <c r="C15" s="70">
        <v>35</v>
      </c>
      <c r="D15" s="70">
        <v>31</v>
      </c>
      <c r="E15" s="70">
        <v>28</v>
      </c>
      <c r="F15" s="70">
        <v>25</v>
      </c>
      <c r="G15" s="70">
        <v>26</v>
      </c>
      <c r="H15" s="70">
        <v>29</v>
      </c>
      <c r="I15" s="70">
        <v>33</v>
      </c>
      <c r="J15" s="70">
        <v>24</v>
      </c>
      <c r="K15" s="5">
        <v>19</v>
      </c>
      <c r="L15" s="87"/>
      <c r="M15" s="64"/>
      <c r="N15" s="55">
        <v>26</v>
      </c>
      <c r="O15" s="72">
        <f>COUNTIF(B3:K22, N15)</f>
        <v>16</v>
      </c>
      <c r="P15" s="72"/>
      <c r="Q15" s="56">
        <f t="shared" si="2"/>
        <v>0.08</v>
      </c>
      <c r="R15" s="65">
        <v>12</v>
      </c>
      <c r="S15" s="23">
        <f t="shared" si="3"/>
        <v>416</v>
      </c>
      <c r="U15" s="22">
        <v>13</v>
      </c>
      <c r="V15" s="26">
        <v>16</v>
      </c>
      <c r="W15">
        <v>25</v>
      </c>
      <c r="Y15" s="20">
        <f t="shared" si="1"/>
        <v>6.25E-2</v>
      </c>
      <c r="AA15">
        <f t="shared" si="0"/>
        <v>400</v>
      </c>
    </row>
    <row r="16" spans="1:27" x14ac:dyDescent="0.25">
      <c r="A16" s="35">
        <v>130</v>
      </c>
      <c r="B16" s="4">
        <v>28</v>
      </c>
      <c r="C16" s="70">
        <v>30</v>
      </c>
      <c r="D16" s="70">
        <v>27</v>
      </c>
      <c r="E16" s="70">
        <v>29</v>
      </c>
      <c r="F16" s="70">
        <v>15</v>
      </c>
      <c r="G16" s="70">
        <v>32</v>
      </c>
      <c r="H16" s="70">
        <v>18</v>
      </c>
      <c r="I16" s="70">
        <v>19</v>
      </c>
      <c r="J16" s="70">
        <v>24</v>
      </c>
      <c r="K16" s="5">
        <v>25</v>
      </c>
      <c r="L16" s="87"/>
      <c r="M16" s="64"/>
      <c r="N16" s="55">
        <v>27</v>
      </c>
      <c r="O16" s="72">
        <f>COUNTIF(B3:K22, N16)</f>
        <v>14</v>
      </c>
      <c r="P16" s="72"/>
      <c r="Q16" s="56">
        <f t="shared" si="2"/>
        <v>7.0000000000000007E-2</v>
      </c>
      <c r="R16" s="65">
        <v>13</v>
      </c>
      <c r="S16" s="23">
        <f t="shared" si="3"/>
        <v>378</v>
      </c>
      <c r="U16" s="22">
        <v>14</v>
      </c>
      <c r="V16" s="26">
        <v>17</v>
      </c>
      <c r="W16">
        <v>17</v>
      </c>
      <c r="Y16" s="20">
        <f t="shared" si="1"/>
        <v>4.2500000000000003E-2</v>
      </c>
      <c r="AA16">
        <f t="shared" si="0"/>
        <v>289</v>
      </c>
    </row>
    <row r="17" spans="1:27" x14ac:dyDescent="0.25">
      <c r="A17" s="35">
        <v>140</v>
      </c>
      <c r="B17" s="4">
        <v>24</v>
      </c>
      <c r="C17" s="70">
        <v>18</v>
      </c>
      <c r="D17" s="70">
        <v>32</v>
      </c>
      <c r="E17" s="70">
        <v>21</v>
      </c>
      <c r="F17" s="70">
        <v>38</v>
      </c>
      <c r="G17" s="70">
        <v>26</v>
      </c>
      <c r="H17" s="70">
        <v>28</v>
      </c>
      <c r="I17" s="70">
        <v>25</v>
      </c>
      <c r="J17" s="70">
        <v>33</v>
      </c>
      <c r="K17" s="5">
        <v>24</v>
      </c>
      <c r="L17" s="87"/>
      <c r="M17" s="64"/>
      <c r="N17" s="55">
        <v>28</v>
      </c>
      <c r="O17" s="72">
        <f>COUNTIF(B3:K22, N17)</f>
        <v>16</v>
      </c>
      <c r="P17" s="72"/>
      <c r="Q17" s="56">
        <f t="shared" si="2"/>
        <v>0.08</v>
      </c>
      <c r="R17" s="65">
        <v>14</v>
      </c>
      <c r="S17" s="23">
        <f t="shared" si="3"/>
        <v>448</v>
      </c>
      <c r="U17" s="22">
        <v>15</v>
      </c>
      <c r="V17" s="26">
        <v>18</v>
      </c>
      <c r="W17">
        <v>13</v>
      </c>
      <c r="Y17" s="20">
        <f t="shared" si="1"/>
        <v>3.2500000000000001E-2</v>
      </c>
      <c r="AA17">
        <f t="shared" si="0"/>
        <v>234</v>
      </c>
    </row>
    <row r="18" spans="1:27" x14ac:dyDescent="0.25">
      <c r="A18" s="35">
        <v>150</v>
      </c>
      <c r="B18" s="4">
        <v>32</v>
      </c>
      <c r="C18" s="70">
        <v>19</v>
      </c>
      <c r="D18" s="70">
        <v>22</v>
      </c>
      <c r="E18" s="70">
        <v>26</v>
      </c>
      <c r="F18" s="70">
        <v>33</v>
      </c>
      <c r="G18" s="70">
        <v>28</v>
      </c>
      <c r="H18" s="70">
        <v>27</v>
      </c>
      <c r="I18" s="70">
        <v>24</v>
      </c>
      <c r="J18" s="70">
        <v>27</v>
      </c>
      <c r="K18" s="5">
        <v>31</v>
      </c>
      <c r="L18" s="87"/>
      <c r="M18" s="64"/>
      <c r="N18" s="55">
        <v>29</v>
      </c>
      <c r="O18" s="72">
        <f>COUNTIF(B3:K22, N18)</f>
        <v>11</v>
      </c>
      <c r="P18" s="72"/>
      <c r="Q18" s="56">
        <f t="shared" si="2"/>
        <v>5.5E-2</v>
      </c>
      <c r="R18" s="65">
        <v>15</v>
      </c>
      <c r="S18" s="23">
        <f t="shared" si="3"/>
        <v>319</v>
      </c>
      <c r="U18" s="22">
        <v>16</v>
      </c>
      <c r="V18" s="26">
        <v>19</v>
      </c>
      <c r="W18">
        <v>14</v>
      </c>
      <c r="Y18" s="20">
        <f t="shared" si="1"/>
        <v>3.5000000000000003E-2</v>
      </c>
      <c r="AA18">
        <f t="shared" si="0"/>
        <v>266</v>
      </c>
    </row>
    <row r="19" spans="1:27" x14ac:dyDescent="0.25">
      <c r="A19" s="35">
        <v>160</v>
      </c>
      <c r="B19" s="4">
        <v>20</v>
      </c>
      <c r="C19" s="70">
        <v>26</v>
      </c>
      <c r="D19" s="70">
        <v>27</v>
      </c>
      <c r="E19" s="70">
        <v>23</v>
      </c>
      <c r="F19" s="70">
        <v>32</v>
      </c>
      <c r="G19" s="70">
        <v>23</v>
      </c>
      <c r="H19" s="70">
        <v>30</v>
      </c>
      <c r="I19" s="70">
        <v>20</v>
      </c>
      <c r="J19" s="70">
        <v>25</v>
      </c>
      <c r="K19" s="5">
        <v>26</v>
      </c>
      <c r="L19" s="87"/>
      <c r="M19" s="64"/>
      <c r="N19" s="55">
        <v>30</v>
      </c>
      <c r="O19" s="72">
        <f>COUNTIF(B3:K22, N19)</f>
        <v>12</v>
      </c>
      <c r="P19" s="72"/>
      <c r="Q19" s="56">
        <f t="shared" si="2"/>
        <v>0.06</v>
      </c>
      <c r="R19" s="65">
        <v>16</v>
      </c>
      <c r="S19" s="23">
        <f t="shared" si="3"/>
        <v>360</v>
      </c>
      <c r="U19" s="22">
        <v>17</v>
      </c>
      <c r="V19" s="26">
        <v>20</v>
      </c>
      <c r="W19">
        <v>7</v>
      </c>
      <c r="Y19" s="20">
        <f t="shared" si="1"/>
        <v>1.7500000000000002E-2</v>
      </c>
      <c r="AA19">
        <f t="shared" si="0"/>
        <v>140</v>
      </c>
    </row>
    <row r="20" spans="1:27" x14ac:dyDescent="0.25">
      <c r="A20" s="35">
        <v>170</v>
      </c>
      <c r="B20" s="4">
        <v>15</v>
      </c>
      <c r="C20" s="70">
        <v>30</v>
      </c>
      <c r="D20" s="70">
        <v>38</v>
      </c>
      <c r="E20" s="70">
        <v>27</v>
      </c>
      <c r="F20" s="70">
        <v>28</v>
      </c>
      <c r="G20" s="70">
        <v>26</v>
      </c>
      <c r="H20" s="70">
        <v>22</v>
      </c>
      <c r="I20" s="70">
        <v>34</v>
      </c>
      <c r="J20" s="70">
        <v>22</v>
      </c>
      <c r="K20" s="5">
        <v>34</v>
      </c>
      <c r="L20" s="87"/>
      <c r="M20" s="64"/>
      <c r="N20" s="55">
        <v>31</v>
      </c>
      <c r="O20" s="72">
        <f>COUNTIF(B3:K22, N20)</f>
        <v>8</v>
      </c>
      <c r="P20" s="72"/>
      <c r="Q20" s="56">
        <f t="shared" si="2"/>
        <v>0.04</v>
      </c>
      <c r="R20" s="65">
        <v>17</v>
      </c>
      <c r="S20" s="23">
        <f t="shared" si="3"/>
        <v>248</v>
      </c>
      <c r="U20" s="22">
        <v>18</v>
      </c>
      <c r="V20" s="26">
        <v>21</v>
      </c>
      <c r="W20">
        <v>3</v>
      </c>
      <c r="Y20" s="20">
        <f t="shared" si="1"/>
        <v>7.4999999999999997E-3</v>
      </c>
      <c r="AA20">
        <f t="shared" si="0"/>
        <v>63</v>
      </c>
    </row>
    <row r="21" spans="1:27" x14ac:dyDescent="0.25">
      <c r="A21" s="35">
        <v>180</v>
      </c>
      <c r="B21" s="4">
        <v>25</v>
      </c>
      <c r="C21" s="70">
        <v>20</v>
      </c>
      <c r="D21" s="70">
        <v>25</v>
      </c>
      <c r="E21" s="70">
        <v>25</v>
      </c>
      <c r="F21" s="70">
        <v>30</v>
      </c>
      <c r="G21" s="70">
        <v>26</v>
      </c>
      <c r="H21" s="70">
        <v>19</v>
      </c>
      <c r="I21" s="70">
        <v>31</v>
      </c>
      <c r="J21" s="70">
        <v>17</v>
      </c>
      <c r="K21" s="5">
        <v>20</v>
      </c>
      <c r="M21" s="64"/>
      <c r="N21" s="60">
        <v>32</v>
      </c>
      <c r="O21" s="71">
        <f>COUNTIF(B3:K22, N21)</f>
        <v>8</v>
      </c>
      <c r="P21" s="71"/>
      <c r="Q21" s="61">
        <f t="shared" si="2"/>
        <v>0.04</v>
      </c>
      <c r="R21" s="65">
        <v>18</v>
      </c>
      <c r="S21" s="23">
        <f t="shared" si="3"/>
        <v>256</v>
      </c>
      <c r="U21" s="22">
        <v>19</v>
      </c>
      <c r="V21" s="26">
        <v>22</v>
      </c>
      <c r="W21">
        <v>1</v>
      </c>
      <c r="Y21" s="20">
        <f t="shared" si="1"/>
        <v>2.5000000000000001E-3</v>
      </c>
      <c r="AA21">
        <f t="shared" si="0"/>
        <v>22</v>
      </c>
    </row>
    <row r="22" spans="1:27" ht="15.75" thickBot="1" x14ac:dyDescent="0.3">
      <c r="A22" s="35">
        <v>190</v>
      </c>
      <c r="B22" s="6">
        <v>26</v>
      </c>
      <c r="C22" s="7">
        <v>24</v>
      </c>
      <c r="D22" s="7">
        <v>27</v>
      </c>
      <c r="E22" s="7">
        <v>30</v>
      </c>
      <c r="F22" s="7">
        <v>19</v>
      </c>
      <c r="G22" s="7">
        <v>25</v>
      </c>
      <c r="H22" s="7">
        <v>25</v>
      </c>
      <c r="I22" s="7">
        <v>21</v>
      </c>
      <c r="J22" s="7">
        <v>26</v>
      </c>
      <c r="K22" s="8">
        <v>29</v>
      </c>
      <c r="M22" s="64"/>
      <c r="N22" s="60">
        <v>33</v>
      </c>
      <c r="O22" s="71">
        <f>COUNTIF(B3:K22, N22)</f>
        <v>5</v>
      </c>
      <c r="P22" s="71"/>
      <c r="Q22" s="61">
        <f t="shared" si="2"/>
        <v>2.5000000000000001E-2</v>
      </c>
      <c r="R22" s="65">
        <v>19</v>
      </c>
      <c r="S22" s="23">
        <f t="shared" si="3"/>
        <v>165</v>
      </c>
      <c r="U22" s="22">
        <v>20</v>
      </c>
      <c r="V22" s="26">
        <v>23</v>
      </c>
      <c r="W22">
        <v>4</v>
      </c>
      <c r="Y22" s="20">
        <f t="shared" si="1"/>
        <v>0.01</v>
      </c>
      <c r="AA22">
        <f t="shared" si="0"/>
        <v>92</v>
      </c>
    </row>
    <row r="23" spans="1:27" x14ac:dyDescent="0.25">
      <c r="A23" s="19"/>
      <c r="M23" s="64"/>
      <c r="N23" s="60">
        <v>34</v>
      </c>
      <c r="O23" s="71">
        <f>COUNTIF(B3:K22, N23)</f>
        <v>6</v>
      </c>
      <c r="P23" s="71"/>
      <c r="Q23" s="61">
        <f t="shared" si="2"/>
        <v>0.03</v>
      </c>
      <c r="R23" s="65">
        <v>20</v>
      </c>
      <c r="S23" s="23">
        <f t="shared" si="3"/>
        <v>204</v>
      </c>
      <c r="U23" s="22">
        <v>21</v>
      </c>
      <c r="V23" s="26">
        <v>24</v>
      </c>
      <c r="W23">
        <v>3</v>
      </c>
      <c r="Y23" s="20">
        <f t="shared" si="1"/>
        <v>7.4999999999999997E-3</v>
      </c>
      <c r="AA23">
        <f t="shared" si="0"/>
        <v>72</v>
      </c>
    </row>
    <row r="24" spans="1:27" x14ac:dyDescent="0.25">
      <c r="A24" s="48" t="s">
        <v>22</v>
      </c>
      <c r="B24" s="74">
        <v>5.2</v>
      </c>
      <c r="C24" s="49">
        <f>B24*2</f>
        <v>10.4</v>
      </c>
      <c r="L24" s="86"/>
      <c r="M24" s="64"/>
      <c r="N24" s="60">
        <v>35</v>
      </c>
      <c r="O24" s="71">
        <f>COUNTIF(B3:K22, N24)</f>
        <v>3</v>
      </c>
      <c r="P24" s="71"/>
      <c r="Q24" s="61">
        <f t="shared" si="2"/>
        <v>1.4999999999999999E-2</v>
      </c>
      <c r="R24" s="65">
        <v>21</v>
      </c>
      <c r="S24" s="23">
        <f t="shared" si="3"/>
        <v>105</v>
      </c>
      <c r="U24" s="22">
        <v>22</v>
      </c>
      <c r="V24" s="26">
        <v>25</v>
      </c>
      <c r="W24">
        <v>1</v>
      </c>
      <c r="Y24" s="20">
        <f t="shared" si="1"/>
        <v>2.5000000000000001E-3</v>
      </c>
      <c r="AA24">
        <f t="shared" si="0"/>
        <v>25</v>
      </c>
    </row>
    <row r="25" spans="1:27" x14ac:dyDescent="0.25">
      <c r="A25" s="48" t="s">
        <v>23</v>
      </c>
      <c r="B25" s="49">
        <v>26.114999999999998</v>
      </c>
      <c r="L25" s="86"/>
      <c r="M25" s="64"/>
      <c r="N25" s="60">
        <v>36</v>
      </c>
      <c r="O25" s="71">
        <f>COUNTIF(B3:K22, N25)</f>
        <v>2</v>
      </c>
      <c r="P25" s="71"/>
      <c r="Q25" s="61">
        <f t="shared" si="2"/>
        <v>0.01</v>
      </c>
      <c r="R25" s="65">
        <v>22</v>
      </c>
      <c r="S25" s="23">
        <f t="shared" si="3"/>
        <v>72</v>
      </c>
      <c r="U25" s="22">
        <v>23</v>
      </c>
      <c r="V25" s="26">
        <v>26</v>
      </c>
      <c r="W25">
        <v>1</v>
      </c>
      <c r="Y25" s="20">
        <f t="shared" si="1"/>
        <v>2.5000000000000001E-3</v>
      </c>
      <c r="AA25">
        <f t="shared" si="0"/>
        <v>26</v>
      </c>
    </row>
    <row r="26" spans="1:27" ht="15.75" thickBot="1" x14ac:dyDescent="0.3">
      <c r="A26" s="50" t="s">
        <v>24</v>
      </c>
      <c r="B26" s="76">
        <f>B25+B24</f>
        <v>31.314999999999998</v>
      </c>
      <c r="L26" s="66">
        <f>L10/O31</f>
        <v>0.71</v>
      </c>
      <c r="M26" s="88">
        <f>M5/O31</f>
        <v>0.94499999999999995</v>
      </c>
      <c r="N26" s="12">
        <v>37</v>
      </c>
      <c r="O26" s="66">
        <f>COUNTIF(B3:K22, N26)</f>
        <v>2</v>
      </c>
      <c r="Q26" s="13">
        <f t="shared" si="2"/>
        <v>0.01</v>
      </c>
      <c r="R26" s="65">
        <v>23</v>
      </c>
      <c r="S26" s="23">
        <f t="shared" si="3"/>
        <v>74</v>
      </c>
      <c r="U26" s="22">
        <v>24</v>
      </c>
      <c r="V26" s="27">
        <v>27</v>
      </c>
      <c r="W26" s="15">
        <v>1</v>
      </c>
      <c r="X26" s="15"/>
      <c r="Y26" s="21">
        <f t="shared" si="1"/>
        <v>2.5000000000000001E-3</v>
      </c>
      <c r="AA26">
        <f t="shared" si="0"/>
        <v>27</v>
      </c>
    </row>
    <row r="27" spans="1:27" x14ac:dyDescent="0.25">
      <c r="A27" s="50" t="s">
        <v>25</v>
      </c>
      <c r="B27" s="76">
        <f>B25-B24</f>
        <v>20.914999999999999</v>
      </c>
      <c r="N27" s="12">
        <v>38</v>
      </c>
      <c r="O27" s="66">
        <f>COUNTIF(B3:K22, N27)</f>
        <v>2</v>
      </c>
      <c r="Q27" s="13">
        <f t="shared" si="2"/>
        <v>0.01</v>
      </c>
      <c r="R27" s="65">
        <v>24</v>
      </c>
      <c r="S27" s="23">
        <f t="shared" si="3"/>
        <v>76</v>
      </c>
    </row>
    <row r="28" spans="1:27" x14ac:dyDescent="0.25">
      <c r="A28" s="59" t="s">
        <v>26</v>
      </c>
      <c r="B28" s="77">
        <f>B25+2*B24</f>
        <v>36.515000000000001</v>
      </c>
      <c r="N28" s="12">
        <v>40</v>
      </c>
      <c r="O28" s="66">
        <f>COUNTIF(B3:K22, N28)</f>
        <v>1</v>
      </c>
      <c r="Q28" s="13">
        <f t="shared" si="2"/>
        <v>5.0000000000000001E-3</v>
      </c>
      <c r="R28" s="65">
        <v>25</v>
      </c>
      <c r="S28" s="23">
        <f t="shared" si="3"/>
        <v>40</v>
      </c>
      <c r="V28" s="37" t="s">
        <v>14</v>
      </c>
      <c r="W28" s="36">
        <f>SUM(W3:W26)</f>
        <v>400</v>
      </c>
      <c r="Y28">
        <f>SUM(Y3:Y26)</f>
        <v>0.99999999999999956</v>
      </c>
      <c r="AA28" s="45">
        <f>SUM(AA3:AA26)</f>
        <v>5223</v>
      </c>
    </row>
    <row r="29" spans="1:27" ht="15.75" thickBot="1" x14ac:dyDescent="0.3">
      <c r="A29" s="59" t="s">
        <v>27</v>
      </c>
      <c r="B29" s="77">
        <f>B25-2*B24</f>
        <v>15.714999999999998</v>
      </c>
      <c r="N29" s="14">
        <v>42</v>
      </c>
      <c r="O29" s="15">
        <f>COUNTIF(B3:K22, N29)</f>
        <v>1</v>
      </c>
      <c r="P29" s="15"/>
      <c r="Q29" s="16">
        <f t="shared" si="2"/>
        <v>5.0000000000000001E-3</v>
      </c>
      <c r="R29" s="65">
        <v>26</v>
      </c>
      <c r="S29" s="23">
        <f t="shared" si="3"/>
        <v>42</v>
      </c>
      <c r="V29" s="37" t="s">
        <v>15</v>
      </c>
      <c r="W29" s="29">
        <f>MAX(W3:W26)</f>
        <v>54</v>
      </c>
      <c r="Y29" s="29">
        <f t="shared" ref="Y29" si="4">MAX(Y3:Y26)</f>
        <v>0.13500000000000001</v>
      </c>
    </row>
    <row r="30" spans="1:27" x14ac:dyDescent="0.25">
      <c r="A30" s="19"/>
      <c r="N30" s="70"/>
      <c r="R30" s="66"/>
      <c r="S30" s="23"/>
    </row>
    <row r="31" spans="1:27" x14ac:dyDescent="0.25">
      <c r="N31" s="78" t="s">
        <v>14</v>
      </c>
      <c r="O31" s="79">
        <f>SUM(O4:O29)</f>
        <v>200</v>
      </c>
      <c r="Q31" s="70">
        <f>SUM(Q4:Q29)</f>
        <v>1.0000000000000002</v>
      </c>
      <c r="R31" s="66"/>
      <c r="S31" s="44">
        <f>SUM(S4:S29)</f>
        <v>5223</v>
      </c>
    </row>
    <row r="32" spans="1:27" s="40" customFormat="1" x14ac:dyDescent="0.25">
      <c r="A32" s="39"/>
      <c r="N32" s="41" t="s">
        <v>15</v>
      </c>
      <c r="O32" s="43">
        <f>MAX(O4:O29)</f>
        <v>18</v>
      </c>
      <c r="Q32" s="43">
        <f t="shared" ref="Q32" si="5">MAX(Q4:Q29)</f>
        <v>0.09</v>
      </c>
      <c r="S32" s="42"/>
    </row>
    <row r="33" spans="1:19" x14ac:dyDescent="0.25">
      <c r="A33" s="69" t="s">
        <v>8</v>
      </c>
      <c r="B33" s="80" t="s">
        <v>9</v>
      </c>
    </row>
    <row r="34" spans="1:19" ht="15.75" thickBot="1" x14ac:dyDescent="0.3">
      <c r="A34" s="19" t="s">
        <v>16</v>
      </c>
      <c r="B34" s="65">
        <v>1</v>
      </c>
      <c r="C34" s="65">
        <v>2</v>
      </c>
      <c r="D34" s="65">
        <v>3</v>
      </c>
      <c r="E34" s="65">
        <v>4</v>
      </c>
      <c r="F34" s="65">
        <v>5</v>
      </c>
      <c r="G34" s="65">
        <v>6</v>
      </c>
      <c r="H34" s="65">
        <v>7</v>
      </c>
      <c r="I34" s="65">
        <v>8</v>
      </c>
      <c r="J34" s="65">
        <v>9</v>
      </c>
      <c r="K34" s="65">
        <v>10</v>
      </c>
      <c r="M34" s="65" t="s">
        <v>0</v>
      </c>
      <c r="N34" s="65" t="s">
        <v>7</v>
      </c>
      <c r="O34" s="65" t="s">
        <v>1</v>
      </c>
      <c r="P34" s="65" t="s">
        <v>5</v>
      </c>
    </row>
    <row r="35" spans="1:19" x14ac:dyDescent="0.25">
      <c r="A35" s="65">
        <v>0</v>
      </c>
      <c r="B35" s="1">
        <f>B3+C3</f>
        <v>53</v>
      </c>
      <c r="C35" s="2">
        <f>D3+E3</f>
        <v>51</v>
      </c>
      <c r="D35" s="2">
        <f>F3+G3</f>
        <v>48</v>
      </c>
      <c r="E35" s="2">
        <f>H3+I3</f>
        <v>58</v>
      </c>
      <c r="F35" s="2">
        <f>J3+K3</f>
        <v>41</v>
      </c>
      <c r="G35" s="2">
        <f t="shared" ref="G35:G44" si="6">B13+C13</f>
        <v>47</v>
      </c>
      <c r="H35" s="2">
        <f t="shared" ref="H35:H44" si="7">D13+E13</f>
        <v>47</v>
      </c>
      <c r="I35" s="2">
        <f t="shared" ref="I35:I44" si="8">F13+G13</f>
        <v>48</v>
      </c>
      <c r="J35" s="2">
        <f t="shared" ref="J35:J44" si="9">H13+I13</f>
        <v>39</v>
      </c>
      <c r="K35" s="3">
        <f t="shared" ref="K35:K44" si="10">J13+K13</f>
        <v>49</v>
      </c>
      <c r="M35" s="81">
        <f>SUM(B35:K44)</f>
        <v>5223</v>
      </c>
      <c r="N35" s="66">
        <v>4000</v>
      </c>
      <c r="O35" s="66">
        <f>M35/N35</f>
        <v>1.30575</v>
      </c>
      <c r="P35" s="68">
        <f>M35/100</f>
        <v>52.23</v>
      </c>
    </row>
    <row r="36" spans="1:19" x14ac:dyDescent="0.25">
      <c r="A36" s="65">
        <v>10</v>
      </c>
      <c r="B36" s="4">
        <f>B4+C4</f>
        <v>41</v>
      </c>
      <c r="C36" s="70">
        <f t="shared" ref="C36:C44" si="11">D4+E4</f>
        <v>53</v>
      </c>
      <c r="D36" s="70">
        <f t="shared" ref="D36:D44" si="12">F4+G4</f>
        <v>56</v>
      </c>
      <c r="E36" s="70">
        <f t="shared" ref="E36:E44" si="13">H4+I4</f>
        <v>44</v>
      </c>
      <c r="F36" s="70">
        <f t="shared" ref="F36:F44" si="14">J4+K4</f>
        <v>57</v>
      </c>
      <c r="G36" s="70">
        <f t="shared" si="6"/>
        <v>53</v>
      </c>
      <c r="H36" s="70">
        <f t="shared" si="7"/>
        <v>51</v>
      </c>
      <c r="I36" s="70">
        <f t="shared" si="8"/>
        <v>45</v>
      </c>
      <c r="J36" s="70">
        <f t="shared" si="9"/>
        <v>56</v>
      </c>
      <c r="K36" s="5">
        <f t="shared" si="10"/>
        <v>58</v>
      </c>
    </row>
    <row r="37" spans="1:19" ht="15.75" thickBot="1" x14ac:dyDescent="0.3">
      <c r="A37" s="65">
        <v>20</v>
      </c>
      <c r="B37" s="4">
        <f>B5+C5</f>
        <v>69</v>
      </c>
      <c r="C37" s="70">
        <f t="shared" si="11"/>
        <v>66</v>
      </c>
      <c r="D37" s="70">
        <f t="shared" si="12"/>
        <v>55</v>
      </c>
      <c r="E37" s="70">
        <f t="shared" si="13"/>
        <v>51</v>
      </c>
      <c r="F37" s="70">
        <f t="shared" si="14"/>
        <v>38</v>
      </c>
      <c r="G37" s="70">
        <f t="shared" si="6"/>
        <v>63</v>
      </c>
      <c r="H37" s="70">
        <f t="shared" si="7"/>
        <v>59</v>
      </c>
      <c r="I37" s="70">
        <f t="shared" si="8"/>
        <v>51</v>
      </c>
      <c r="J37" s="70">
        <f t="shared" si="9"/>
        <v>62</v>
      </c>
      <c r="K37" s="5">
        <f t="shared" si="10"/>
        <v>43</v>
      </c>
      <c r="M37" s="69" t="s">
        <v>11</v>
      </c>
      <c r="N37" s="69" t="s">
        <v>12</v>
      </c>
      <c r="R37" s="69" t="s">
        <v>13</v>
      </c>
    </row>
    <row r="38" spans="1:19" x14ac:dyDescent="0.25">
      <c r="A38" s="65">
        <v>30</v>
      </c>
      <c r="B38" s="4">
        <f t="shared" ref="B38:B44" si="15">B6+C6</f>
        <v>62</v>
      </c>
      <c r="C38" s="70">
        <f t="shared" si="11"/>
        <v>52</v>
      </c>
      <c r="D38" s="70">
        <f t="shared" si="12"/>
        <v>44</v>
      </c>
      <c r="E38" s="70">
        <f t="shared" si="13"/>
        <v>39</v>
      </c>
      <c r="F38" s="70">
        <f t="shared" si="14"/>
        <v>49</v>
      </c>
      <c r="G38" s="70">
        <f t="shared" si="6"/>
        <v>58</v>
      </c>
      <c r="H38" s="70">
        <f t="shared" si="7"/>
        <v>56</v>
      </c>
      <c r="I38" s="70">
        <f t="shared" si="8"/>
        <v>47</v>
      </c>
      <c r="J38" s="70">
        <f t="shared" si="9"/>
        <v>37</v>
      </c>
      <c r="K38" s="5">
        <f t="shared" si="10"/>
        <v>49</v>
      </c>
      <c r="M38" s="25">
        <v>37</v>
      </c>
      <c r="N38" s="10">
        <v>2</v>
      </c>
      <c r="O38" s="10"/>
      <c r="P38" s="18">
        <f>N38/100</f>
        <v>0.02</v>
      </c>
      <c r="Q38" s="65">
        <v>1</v>
      </c>
      <c r="R38" s="70">
        <f>M38*N38</f>
        <v>74</v>
      </c>
      <c r="S38" s="85"/>
    </row>
    <row r="39" spans="1:19" x14ac:dyDescent="0.25">
      <c r="A39" s="65">
        <v>40</v>
      </c>
      <c r="B39" s="4">
        <f t="shared" si="15"/>
        <v>46</v>
      </c>
      <c r="C39" s="70">
        <f t="shared" si="11"/>
        <v>54</v>
      </c>
      <c r="D39" s="70">
        <f t="shared" si="12"/>
        <v>48</v>
      </c>
      <c r="E39" s="70">
        <f t="shared" si="13"/>
        <v>67</v>
      </c>
      <c r="F39" s="70">
        <f t="shared" si="14"/>
        <v>55</v>
      </c>
      <c r="G39" s="70">
        <f t="shared" si="6"/>
        <v>42</v>
      </c>
      <c r="H39" s="70">
        <f t="shared" si="7"/>
        <v>53</v>
      </c>
      <c r="I39" s="70">
        <f t="shared" si="8"/>
        <v>64</v>
      </c>
      <c r="J39" s="70">
        <f t="shared" si="9"/>
        <v>53</v>
      </c>
      <c r="K39" s="5">
        <f t="shared" si="10"/>
        <v>57</v>
      </c>
      <c r="L39" s="64">
        <f>SUM(N39:N66)</f>
        <v>95</v>
      </c>
      <c r="M39" s="62">
        <v>38</v>
      </c>
      <c r="N39" s="71">
        <v>1</v>
      </c>
      <c r="O39" s="71"/>
      <c r="P39" s="63">
        <f t="shared" ref="P39:P69" si="16">N39/100</f>
        <v>0.01</v>
      </c>
      <c r="Q39" s="65">
        <v>2</v>
      </c>
      <c r="R39" s="70">
        <f t="shared" ref="R39:R69" si="17">M39*N39</f>
        <v>38</v>
      </c>
      <c r="S39" s="85"/>
    </row>
    <row r="40" spans="1:19" x14ac:dyDescent="0.25">
      <c r="A40" s="65">
        <v>50</v>
      </c>
      <c r="B40" s="4">
        <f t="shared" si="15"/>
        <v>71</v>
      </c>
      <c r="C40" s="70">
        <f t="shared" si="11"/>
        <v>51</v>
      </c>
      <c r="D40" s="70">
        <f t="shared" si="12"/>
        <v>44</v>
      </c>
      <c r="E40" s="70">
        <f t="shared" si="13"/>
        <v>47</v>
      </c>
      <c r="F40" s="70">
        <f t="shared" si="14"/>
        <v>48</v>
      </c>
      <c r="G40" s="70">
        <f t="shared" si="6"/>
        <v>51</v>
      </c>
      <c r="H40" s="70">
        <f t="shared" si="7"/>
        <v>48</v>
      </c>
      <c r="I40" s="70">
        <f t="shared" si="8"/>
        <v>61</v>
      </c>
      <c r="J40" s="70">
        <f t="shared" si="9"/>
        <v>51</v>
      </c>
      <c r="K40" s="5">
        <f t="shared" si="10"/>
        <v>58</v>
      </c>
      <c r="L40" s="64"/>
      <c r="M40" s="62">
        <v>39</v>
      </c>
      <c r="N40" s="71">
        <v>2</v>
      </c>
      <c r="O40" s="71"/>
      <c r="P40" s="63">
        <f t="shared" si="16"/>
        <v>0.02</v>
      </c>
      <c r="Q40" s="65">
        <v>3</v>
      </c>
      <c r="R40" s="70">
        <f t="shared" si="17"/>
        <v>78</v>
      </c>
      <c r="S40" s="85"/>
    </row>
    <row r="41" spans="1:19" x14ac:dyDescent="0.25">
      <c r="A41" s="65">
        <v>60</v>
      </c>
      <c r="B41" s="4">
        <f t="shared" si="15"/>
        <v>66</v>
      </c>
      <c r="C41" s="70">
        <f t="shared" si="11"/>
        <v>61</v>
      </c>
      <c r="D41" s="70">
        <f t="shared" si="12"/>
        <v>65</v>
      </c>
      <c r="E41" s="70">
        <f t="shared" si="13"/>
        <v>48</v>
      </c>
      <c r="F41" s="70">
        <f t="shared" si="14"/>
        <v>53</v>
      </c>
      <c r="G41" s="70">
        <f t="shared" si="6"/>
        <v>46</v>
      </c>
      <c r="H41" s="70">
        <f t="shared" si="7"/>
        <v>50</v>
      </c>
      <c r="I41" s="70">
        <f t="shared" si="8"/>
        <v>55</v>
      </c>
      <c r="J41" s="70">
        <f t="shared" si="9"/>
        <v>50</v>
      </c>
      <c r="K41" s="5">
        <f t="shared" si="10"/>
        <v>51</v>
      </c>
      <c r="L41" s="64"/>
      <c r="M41" s="62">
        <v>40</v>
      </c>
      <c r="N41" s="71">
        <v>1</v>
      </c>
      <c r="O41" s="71"/>
      <c r="P41" s="63">
        <f t="shared" si="16"/>
        <v>0.01</v>
      </c>
      <c r="Q41" s="65">
        <v>4</v>
      </c>
      <c r="R41" s="70">
        <f t="shared" si="17"/>
        <v>40</v>
      </c>
      <c r="S41" s="85"/>
    </row>
    <row r="42" spans="1:19" x14ac:dyDescent="0.25">
      <c r="A42" s="65">
        <v>70</v>
      </c>
      <c r="B42" s="4">
        <f t="shared" si="15"/>
        <v>48</v>
      </c>
      <c r="C42" s="70">
        <f t="shared" si="11"/>
        <v>54</v>
      </c>
      <c r="D42" s="70">
        <f t="shared" si="12"/>
        <v>64</v>
      </c>
      <c r="E42" s="70">
        <f t="shared" si="13"/>
        <v>49</v>
      </c>
      <c r="F42" s="70">
        <f t="shared" si="14"/>
        <v>40</v>
      </c>
      <c r="G42" s="70">
        <f t="shared" si="6"/>
        <v>45</v>
      </c>
      <c r="H42" s="70">
        <f t="shared" si="7"/>
        <v>65</v>
      </c>
      <c r="I42" s="70">
        <f t="shared" si="8"/>
        <v>54</v>
      </c>
      <c r="J42" s="70">
        <f t="shared" si="9"/>
        <v>56</v>
      </c>
      <c r="K42" s="5">
        <f t="shared" si="10"/>
        <v>56</v>
      </c>
      <c r="L42" s="64"/>
      <c r="M42" s="62">
        <v>41</v>
      </c>
      <c r="N42" s="71">
        <v>2</v>
      </c>
      <c r="O42" s="71"/>
      <c r="P42" s="63">
        <f t="shared" si="16"/>
        <v>0.02</v>
      </c>
      <c r="Q42" s="65">
        <v>5</v>
      </c>
      <c r="R42" s="70">
        <f t="shared" si="17"/>
        <v>82</v>
      </c>
      <c r="S42" s="85"/>
    </row>
    <row r="43" spans="1:19" x14ac:dyDescent="0.25">
      <c r="A43" s="65">
        <v>80</v>
      </c>
      <c r="B43" s="4">
        <f t="shared" si="15"/>
        <v>52</v>
      </c>
      <c r="C43" s="70">
        <f t="shared" si="11"/>
        <v>51</v>
      </c>
      <c r="D43" s="70">
        <f t="shared" si="12"/>
        <v>55</v>
      </c>
      <c r="E43" s="70">
        <f t="shared" si="13"/>
        <v>53</v>
      </c>
      <c r="F43" s="70">
        <f t="shared" si="14"/>
        <v>45</v>
      </c>
      <c r="G43" s="70">
        <f t="shared" si="6"/>
        <v>45</v>
      </c>
      <c r="H43" s="70">
        <f t="shared" si="7"/>
        <v>50</v>
      </c>
      <c r="I43" s="70">
        <f t="shared" si="8"/>
        <v>56</v>
      </c>
      <c r="J43" s="70">
        <f t="shared" si="9"/>
        <v>50</v>
      </c>
      <c r="K43" s="5">
        <f t="shared" si="10"/>
        <v>37</v>
      </c>
      <c r="L43" s="64"/>
      <c r="M43" s="62">
        <v>42</v>
      </c>
      <c r="N43" s="71">
        <v>1</v>
      </c>
      <c r="O43" s="71"/>
      <c r="P43" s="63">
        <f t="shared" si="16"/>
        <v>0.01</v>
      </c>
      <c r="Q43" s="65">
        <v>6</v>
      </c>
      <c r="R43" s="70">
        <f t="shared" si="17"/>
        <v>42</v>
      </c>
      <c r="S43" s="85"/>
    </row>
    <row r="44" spans="1:19" ht="15.75" thickBot="1" x14ac:dyDescent="0.3">
      <c r="A44" s="65">
        <v>90</v>
      </c>
      <c r="B44" s="6">
        <f t="shared" si="15"/>
        <v>56</v>
      </c>
      <c r="C44" s="7">
        <f t="shared" si="11"/>
        <v>65</v>
      </c>
      <c r="D44" s="7">
        <f t="shared" si="12"/>
        <v>56</v>
      </c>
      <c r="E44" s="7">
        <f t="shared" si="13"/>
        <v>57</v>
      </c>
      <c r="F44" s="7">
        <f t="shared" si="14"/>
        <v>53</v>
      </c>
      <c r="G44" s="7">
        <f t="shared" si="6"/>
        <v>50</v>
      </c>
      <c r="H44" s="7">
        <f t="shared" si="7"/>
        <v>57</v>
      </c>
      <c r="I44" s="7">
        <f t="shared" si="8"/>
        <v>44</v>
      </c>
      <c r="J44" s="7">
        <f t="shared" si="9"/>
        <v>46</v>
      </c>
      <c r="K44" s="8">
        <f t="shared" si="10"/>
        <v>55</v>
      </c>
      <c r="L44" s="64"/>
      <c r="M44" s="62">
        <v>43</v>
      </c>
      <c r="N44" s="71">
        <v>1</v>
      </c>
      <c r="O44" s="71"/>
      <c r="P44" s="63">
        <f t="shared" si="16"/>
        <v>0.01</v>
      </c>
      <c r="Q44" s="65">
        <v>7</v>
      </c>
      <c r="R44" s="70">
        <f t="shared" si="17"/>
        <v>43</v>
      </c>
      <c r="S44" s="85"/>
    </row>
    <row r="45" spans="1:19" x14ac:dyDescent="0.25">
      <c r="L45" s="64"/>
      <c r="M45" s="62">
        <v>44</v>
      </c>
      <c r="N45" s="71">
        <v>4</v>
      </c>
      <c r="O45" s="71"/>
      <c r="P45" s="63">
        <f t="shared" si="16"/>
        <v>0.04</v>
      </c>
      <c r="Q45" s="65">
        <v>8</v>
      </c>
      <c r="R45" s="70">
        <f t="shared" si="17"/>
        <v>176</v>
      </c>
      <c r="S45" s="85"/>
    </row>
    <row r="46" spans="1:19" x14ac:dyDescent="0.25">
      <c r="A46" s="48" t="s">
        <v>22</v>
      </c>
      <c r="B46" s="74">
        <v>7.36</v>
      </c>
      <c r="C46" s="49">
        <f>B46*2</f>
        <v>14.72</v>
      </c>
      <c r="K46" s="75">
        <f>SUM(N46:N60)</f>
        <v>71</v>
      </c>
      <c r="L46" s="64"/>
      <c r="M46" s="51">
        <v>45</v>
      </c>
      <c r="N46" s="72">
        <v>4</v>
      </c>
      <c r="O46" s="72"/>
      <c r="P46" s="52">
        <f t="shared" si="16"/>
        <v>0.04</v>
      </c>
      <c r="Q46" s="65">
        <v>9</v>
      </c>
      <c r="R46" s="70">
        <f t="shared" si="17"/>
        <v>180</v>
      </c>
      <c r="S46" s="85"/>
    </row>
    <row r="47" spans="1:19" x14ac:dyDescent="0.25">
      <c r="A47" s="48" t="s">
        <v>23</v>
      </c>
      <c r="B47" s="49">
        <v>52.23</v>
      </c>
      <c r="K47" s="75"/>
      <c r="L47" s="64"/>
      <c r="M47" s="51">
        <v>46</v>
      </c>
      <c r="N47" s="72">
        <v>3</v>
      </c>
      <c r="O47" s="72"/>
      <c r="P47" s="52">
        <f t="shared" si="16"/>
        <v>0.03</v>
      </c>
      <c r="Q47" s="65">
        <v>10</v>
      </c>
      <c r="R47" s="70">
        <f t="shared" si="17"/>
        <v>138</v>
      </c>
      <c r="S47" s="85"/>
    </row>
    <row r="48" spans="1:19" x14ac:dyDescent="0.25">
      <c r="A48" s="50" t="s">
        <v>24</v>
      </c>
      <c r="B48" s="76">
        <f>B47+B46</f>
        <v>59.589999999999996</v>
      </c>
      <c r="K48" s="75"/>
      <c r="L48" s="64"/>
      <c r="M48" s="51">
        <v>47</v>
      </c>
      <c r="N48" s="72">
        <v>4</v>
      </c>
      <c r="O48" s="72"/>
      <c r="P48" s="52">
        <f t="shared" si="16"/>
        <v>0.04</v>
      </c>
      <c r="Q48" s="65">
        <v>11</v>
      </c>
      <c r="R48" s="70">
        <f t="shared" si="17"/>
        <v>188</v>
      </c>
      <c r="S48" s="85"/>
    </row>
    <row r="49" spans="1:19" x14ac:dyDescent="0.25">
      <c r="A49" s="50" t="s">
        <v>25</v>
      </c>
      <c r="B49" s="76">
        <f>B47-B46</f>
        <v>44.87</v>
      </c>
      <c r="K49" s="75"/>
      <c r="L49" s="64"/>
      <c r="M49" s="51">
        <v>48</v>
      </c>
      <c r="N49" s="72">
        <v>7</v>
      </c>
      <c r="O49" s="72"/>
      <c r="P49" s="52">
        <f t="shared" si="16"/>
        <v>7.0000000000000007E-2</v>
      </c>
      <c r="Q49" s="65">
        <v>12</v>
      </c>
      <c r="R49" s="70">
        <f t="shared" si="17"/>
        <v>336</v>
      </c>
      <c r="S49" s="85"/>
    </row>
    <row r="50" spans="1:19" x14ac:dyDescent="0.25">
      <c r="A50" s="59" t="s">
        <v>26</v>
      </c>
      <c r="B50" s="77">
        <f>B47+2*B46</f>
        <v>66.95</v>
      </c>
      <c r="K50" s="75"/>
      <c r="L50" s="64"/>
      <c r="M50" s="51">
        <v>49</v>
      </c>
      <c r="N50" s="72">
        <v>4</v>
      </c>
      <c r="O50" s="72"/>
      <c r="P50" s="52">
        <f t="shared" si="16"/>
        <v>0.04</v>
      </c>
      <c r="Q50" s="65">
        <v>13</v>
      </c>
      <c r="R50" s="70">
        <f t="shared" si="17"/>
        <v>196</v>
      </c>
      <c r="S50" s="85"/>
    </row>
    <row r="51" spans="1:19" x14ac:dyDescent="0.25">
      <c r="A51" s="59" t="s">
        <v>27</v>
      </c>
      <c r="B51" s="77">
        <f>B47-2*B46</f>
        <v>37.51</v>
      </c>
      <c r="K51" s="75"/>
      <c r="L51" s="64"/>
      <c r="M51" s="51">
        <v>50</v>
      </c>
      <c r="N51" s="72">
        <v>5</v>
      </c>
      <c r="O51" s="72"/>
      <c r="P51" s="52">
        <f t="shared" si="16"/>
        <v>0.05</v>
      </c>
      <c r="Q51" s="65">
        <v>14</v>
      </c>
      <c r="R51" s="70">
        <f t="shared" si="17"/>
        <v>250</v>
      </c>
      <c r="S51" s="85"/>
    </row>
    <row r="52" spans="1:19" x14ac:dyDescent="0.25">
      <c r="K52" s="75"/>
      <c r="L52" s="64"/>
      <c r="M52" s="53">
        <v>51</v>
      </c>
      <c r="N52" s="73">
        <v>9</v>
      </c>
      <c r="O52" s="73"/>
      <c r="P52" s="54">
        <f t="shared" si="16"/>
        <v>0.09</v>
      </c>
      <c r="Q52" s="65">
        <v>15</v>
      </c>
      <c r="R52" s="70">
        <f t="shared" si="17"/>
        <v>459</v>
      </c>
      <c r="S52" s="85"/>
    </row>
    <row r="53" spans="1:19" x14ac:dyDescent="0.25">
      <c r="K53" s="75"/>
      <c r="L53" s="64"/>
      <c r="M53" s="51">
        <v>52</v>
      </c>
      <c r="N53" s="72">
        <v>2</v>
      </c>
      <c r="O53" s="72"/>
      <c r="P53" s="52">
        <f t="shared" si="16"/>
        <v>0.02</v>
      </c>
      <c r="Q53" s="65">
        <v>16</v>
      </c>
      <c r="R53" s="70">
        <f t="shared" si="17"/>
        <v>104</v>
      </c>
      <c r="S53" s="85"/>
    </row>
    <row r="54" spans="1:19" x14ac:dyDescent="0.25">
      <c r="K54" s="75"/>
      <c r="L54" s="64"/>
      <c r="M54" s="51">
        <v>53</v>
      </c>
      <c r="N54" s="72">
        <v>8</v>
      </c>
      <c r="O54" s="72"/>
      <c r="P54" s="52">
        <f t="shared" si="16"/>
        <v>0.08</v>
      </c>
      <c r="Q54" s="65">
        <v>17</v>
      </c>
      <c r="R54" s="70">
        <f t="shared" si="17"/>
        <v>424</v>
      </c>
      <c r="S54" s="85"/>
    </row>
    <row r="55" spans="1:19" x14ac:dyDescent="0.25">
      <c r="B55" s="70"/>
      <c r="K55" s="75"/>
      <c r="L55" s="64"/>
      <c r="M55" s="51">
        <v>54</v>
      </c>
      <c r="N55" s="72">
        <v>3</v>
      </c>
      <c r="O55" s="72"/>
      <c r="P55" s="52">
        <f t="shared" si="16"/>
        <v>0.03</v>
      </c>
      <c r="Q55" s="65">
        <v>18</v>
      </c>
      <c r="R55" s="70">
        <f t="shared" si="17"/>
        <v>162</v>
      </c>
      <c r="S55" s="85"/>
    </row>
    <row r="56" spans="1:19" x14ac:dyDescent="0.25">
      <c r="B56" s="70"/>
      <c r="K56" s="75"/>
      <c r="L56" s="64"/>
      <c r="M56" s="51">
        <v>55</v>
      </c>
      <c r="N56" s="72">
        <v>5</v>
      </c>
      <c r="O56" s="72"/>
      <c r="P56" s="52">
        <f t="shared" si="16"/>
        <v>0.05</v>
      </c>
      <c r="Q56" s="65">
        <v>19</v>
      </c>
      <c r="R56" s="70">
        <f t="shared" si="17"/>
        <v>275</v>
      </c>
      <c r="S56" s="85"/>
    </row>
    <row r="57" spans="1:19" x14ac:dyDescent="0.25">
      <c r="K57" s="75"/>
      <c r="L57" s="64"/>
      <c r="M57" s="51">
        <v>56</v>
      </c>
      <c r="N57" s="72">
        <v>8</v>
      </c>
      <c r="O57" s="72"/>
      <c r="P57" s="52">
        <f t="shared" si="16"/>
        <v>0.08</v>
      </c>
      <c r="Q57" s="65">
        <v>20</v>
      </c>
      <c r="R57" s="70">
        <f t="shared" si="17"/>
        <v>448</v>
      </c>
      <c r="S57" s="85"/>
    </row>
    <row r="58" spans="1:19" x14ac:dyDescent="0.25">
      <c r="K58" s="75"/>
      <c r="L58" s="64"/>
      <c r="M58" s="51">
        <v>57</v>
      </c>
      <c r="N58" s="72">
        <v>4</v>
      </c>
      <c r="O58" s="72"/>
      <c r="P58" s="52">
        <f t="shared" si="16"/>
        <v>0.04</v>
      </c>
      <c r="Q58" s="65">
        <v>21</v>
      </c>
      <c r="R58" s="70">
        <f t="shared" si="17"/>
        <v>228</v>
      </c>
      <c r="S58" s="85"/>
    </row>
    <row r="59" spans="1:19" x14ac:dyDescent="0.25">
      <c r="K59" s="75"/>
      <c r="L59" s="64"/>
      <c r="M59" s="51">
        <v>58</v>
      </c>
      <c r="N59" s="72">
        <v>4</v>
      </c>
      <c r="O59" s="72"/>
      <c r="P59" s="52">
        <f t="shared" si="16"/>
        <v>0.04</v>
      </c>
      <c r="Q59" s="65">
        <v>22</v>
      </c>
      <c r="R59" s="70">
        <f t="shared" si="17"/>
        <v>232</v>
      </c>
      <c r="S59" s="85"/>
    </row>
    <row r="60" spans="1:19" x14ac:dyDescent="0.25">
      <c r="K60" s="75"/>
      <c r="L60" s="64"/>
      <c r="M60" s="51">
        <v>59</v>
      </c>
      <c r="N60" s="72">
        <v>1</v>
      </c>
      <c r="O60" s="72"/>
      <c r="P60" s="52">
        <f t="shared" si="16"/>
        <v>0.01</v>
      </c>
      <c r="Q60" s="65">
        <v>23</v>
      </c>
      <c r="R60" s="70">
        <f t="shared" si="17"/>
        <v>59</v>
      </c>
      <c r="S60" s="85"/>
    </row>
    <row r="61" spans="1:19" x14ac:dyDescent="0.25">
      <c r="K61" s="66">
        <f>K46/N71</f>
        <v>0.71</v>
      </c>
      <c r="L61" s="64"/>
      <c r="M61" s="62">
        <v>61</v>
      </c>
      <c r="N61" s="71">
        <v>2</v>
      </c>
      <c r="O61" s="71"/>
      <c r="P61" s="63">
        <f t="shared" si="16"/>
        <v>0.02</v>
      </c>
      <c r="Q61" s="65">
        <v>24</v>
      </c>
      <c r="R61" s="70">
        <f t="shared" si="17"/>
        <v>122</v>
      </c>
      <c r="S61" s="85"/>
    </row>
    <row r="62" spans="1:19" x14ac:dyDescent="0.25">
      <c r="L62" s="64"/>
      <c r="M62" s="62">
        <v>62</v>
      </c>
      <c r="N62" s="71">
        <v>2</v>
      </c>
      <c r="O62" s="71"/>
      <c r="P62" s="63">
        <f t="shared" si="16"/>
        <v>0.02</v>
      </c>
      <c r="Q62" s="65">
        <v>25</v>
      </c>
      <c r="R62" s="70">
        <f t="shared" si="17"/>
        <v>124</v>
      </c>
      <c r="S62" s="85"/>
    </row>
    <row r="63" spans="1:19" x14ac:dyDescent="0.25">
      <c r="L63" s="64"/>
      <c r="M63" s="62">
        <v>63</v>
      </c>
      <c r="N63" s="71">
        <v>1</v>
      </c>
      <c r="O63" s="71"/>
      <c r="P63" s="63">
        <f t="shared" si="16"/>
        <v>0.01</v>
      </c>
      <c r="Q63" s="65">
        <v>26</v>
      </c>
      <c r="R63" s="70">
        <f t="shared" si="17"/>
        <v>63</v>
      </c>
      <c r="S63" s="85"/>
    </row>
    <row r="64" spans="1:19" x14ac:dyDescent="0.25">
      <c r="L64" s="64"/>
      <c r="M64" s="62">
        <v>64</v>
      </c>
      <c r="N64" s="71">
        <v>2</v>
      </c>
      <c r="O64" s="71"/>
      <c r="P64" s="63">
        <f t="shared" si="16"/>
        <v>0.02</v>
      </c>
      <c r="Q64" s="65">
        <v>27</v>
      </c>
      <c r="R64" s="70">
        <f>M64*N64</f>
        <v>128</v>
      </c>
      <c r="S64" s="85"/>
    </row>
    <row r="65" spans="12:19" x14ac:dyDescent="0.25">
      <c r="L65" s="64"/>
      <c r="M65" s="62">
        <v>65</v>
      </c>
      <c r="N65" s="71">
        <v>3</v>
      </c>
      <c r="O65" s="71"/>
      <c r="P65" s="63">
        <f t="shared" si="16"/>
        <v>0.03</v>
      </c>
      <c r="Q65" s="65">
        <v>28</v>
      </c>
      <c r="R65" s="70">
        <f t="shared" si="17"/>
        <v>195</v>
      </c>
      <c r="S65" s="85"/>
    </row>
    <row r="66" spans="12:19" x14ac:dyDescent="0.25">
      <c r="L66" s="64"/>
      <c r="M66" s="62">
        <v>66</v>
      </c>
      <c r="N66" s="71">
        <v>2</v>
      </c>
      <c r="O66" s="71"/>
      <c r="P66" s="63">
        <f t="shared" si="16"/>
        <v>0.02</v>
      </c>
      <c r="Q66" s="65">
        <v>29</v>
      </c>
      <c r="R66" s="70">
        <f t="shared" si="17"/>
        <v>132</v>
      </c>
      <c r="S66" s="85"/>
    </row>
    <row r="67" spans="12:19" x14ac:dyDescent="0.25">
      <c r="L67" s="66">
        <f>L39/N71</f>
        <v>0.95</v>
      </c>
      <c r="M67" s="26">
        <v>67</v>
      </c>
      <c r="N67" s="66">
        <v>1</v>
      </c>
      <c r="P67" s="20">
        <f t="shared" si="16"/>
        <v>0.01</v>
      </c>
      <c r="Q67" s="65">
        <v>30</v>
      </c>
      <c r="R67" s="70">
        <f t="shared" si="17"/>
        <v>67</v>
      </c>
      <c r="S67" s="85"/>
    </row>
    <row r="68" spans="12:19" x14ac:dyDescent="0.25">
      <c r="M68" s="26">
        <v>69</v>
      </c>
      <c r="N68" s="66">
        <v>1</v>
      </c>
      <c r="P68" s="20">
        <f t="shared" si="16"/>
        <v>0.01</v>
      </c>
      <c r="Q68" s="65">
        <v>31</v>
      </c>
      <c r="R68" s="70">
        <f t="shared" si="17"/>
        <v>69</v>
      </c>
      <c r="S68" s="85"/>
    </row>
    <row r="69" spans="12:19" ht="15.75" thickBot="1" x14ac:dyDescent="0.3">
      <c r="M69" s="27">
        <v>71</v>
      </c>
      <c r="N69" s="15">
        <v>1</v>
      </c>
      <c r="O69" s="15"/>
      <c r="P69" s="21">
        <f t="shared" si="16"/>
        <v>0.01</v>
      </c>
      <c r="Q69" s="65">
        <v>32</v>
      </c>
      <c r="R69" s="70">
        <f t="shared" si="17"/>
        <v>71</v>
      </c>
      <c r="S69" s="85"/>
    </row>
    <row r="71" spans="12:19" x14ac:dyDescent="0.25">
      <c r="M71" s="78" t="s">
        <v>14</v>
      </c>
      <c r="N71" s="82">
        <f>SUM(N38:N69)</f>
        <v>100</v>
      </c>
      <c r="P71" s="74">
        <f>SUM(P38:P69)</f>
        <v>1.0000000000000002</v>
      </c>
      <c r="R71" s="81">
        <f>SUM(R38:R69)</f>
        <v>5223</v>
      </c>
    </row>
    <row r="72" spans="12:19" x14ac:dyDescent="0.25">
      <c r="M72" s="78" t="s">
        <v>15</v>
      </c>
      <c r="N72" s="83">
        <f>MAX(N38:N69)</f>
        <v>9</v>
      </c>
      <c r="P72" s="83">
        <f>MAX(P38:P69)</f>
        <v>0.09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L39:L66"/>
    <mergeCell ref="M5:M25"/>
    <mergeCell ref="K46:K60"/>
    <mergeCell ref="L10:L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85712-06BD-45BC-A8FE-7D8C090345C3}">
  <dimension ref="A1:AO61"/>
  <sheetViews>
    <sheetView tabSelected="1" zoomScaleNormal="100" workbookViewId="0">
      <selection activeCell="A12" sqref="A12:C12"/>
    </sheetView>
  </sheetViews>
  <sheetFormatPr defaultRowHeight="15" x14ac:dyDescent="0.25"/>
  <sheetData>
    <row r="1" spans="1:34" x14ac:dyDescent="0.25">
      <c r="A1" s="46" t="s">
        <v>17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</row>
    <row r="2" spans="1:34" x14ac:dyDescent="0.25">
      <c r="A2">
        <v>15</v>
      </c>
      <c r="B2">
        <v>5</v>
      </c>
      <c r="C2">
        <v>2.5000000000000001E-2</v>
      </c>
      <c r="F2" s="24" t="s">
        <v>18</v>
      </c>
      <c r="G2">
        <v>15</v>
      </c>
      <c r="H2">
        <v>16</v>
      </c>
      <c r="I2">
        <v>17</v>
      </c>
      <c r="J2">
        <v>18</v>
      </c>
      <c r="K2">
        <v>19</v>
      </c>
      <c r="L2">
        <v>20</v>
      </c>
      <c r="M2">
        <v>21</v>
      </c>
    </row>
    <row r="3" spans="1:34" x14ac:dyDescent="0.25">
      <c r="A3">
        <v>16</v>
      </c>
      <c r="B3">
        <v>2</v>
      </c>
      <c r="C3">
        <v>0.01</v>
      </c>
      <c r="F3" s="24" t="s">
        <v>19</v>
      </c>
      <c r="G3">
        <v>5</v>
      </c>
      <c r="H3">
        <v>2</v>
      </c>
      <c r="I3">
        <v>2</v>
      </c>
      <c r="J3">
        <v>5</v>
      </c>
      <c r="K3">
        <v>10</v>
      </c>
      <c r="L3">
        <v>4</v>
      </c>
      <c r="M3">
        <v>7</v>
      </c>
    </row>
    <row r="4" spans="1:34" x14ac:dyDescent="0.25">
      <c r="A4">
        <v>17</v>
      </c>
      <c r="B4">
        <v>2</v>
      </c>
      <c r="C4">
        <v>0.01</v>
      </c>
      <c r="F4" s="24" t="s">
        <v>20</v>
      </c>
      <c r="G4">
        <v>2.5000000000000001E-2</v>
      </c>
      <c r="H4">
        <v>0.01</v>
      </c>
      <c r="I4">
        <v>0.01</v>
      </c>
      <c r="J4">
        <v>2.5000000000000001E-2</v>
      </c>
      <c r="K4">
        <v>0.05</v>
      </c>
      <c r="L4">
        <v>0.02</v>
      </c>
      <c r="M4">
        <v>3.5000000000000003E-2</v>
      </c>
    </row>
    <row r="5" spans="1:34" x14ac:dyDescent="0.25">
      <c r="A5">
        <v>18</v>
      </c>
      <c r="B5">
        <v>5</v>
      </c>
      <c r="C5">
        <v>2.5000000000000001E-2</v>
      </c>
      <c r="F5" s="24" t="s">
        <v>18</v>
      </c>
      <c r="G5">
        <v>22</v>
      </c>
      <c r="H5">
        <v>23</v>
      </c>
      <c r="I5">
        <v>24</v>
      </c>
      <c r="J5">
        <v>25</v>
      </c>
      <c r="K5">
        <v>26</v>
      </c>
      <c r="L5">
        <v>27</v>
      </c>
      <c r="M5">
        <v>28</v>
      </c>
    </row>
    <row r="6" spans="1:34" x14ac:dyDescent="0.25">
      <c r="A6">
        <v>19</v>
      </c>
      <c r="B6">
        <v>10</v>
      </c>
      <c r="C6">
        <v>0.05</v>
      </c>
      <c r="F6" s="24" t="s">
        <v>19</v>
      </c>
      <c r="G6">
        <v>15</v>
      </c>
      <c r="H6">
        <v>8</v>
      </c>
      <c r="I6">
        <v>17</v>
      </c>
      <c r="J6">
        <v>18</v>
      </c>
      <c r="K6">
        <v>16</v>
      </c>
      <c r="L6">
        <v>14</v>
      </c>
      <c r="M6">
        <v>16</v>
      </c>
    </row>
    <row r="7" spans="1:34" x14ac:dyDescent="0.25">
      <c r="A7">
        <v>20</v>
      </c>
      <c r="B7">
        <v>4</v>
      </c>
      <c r="C7">
        <v>0.02</v>
      </c>
      <c r="F7" s="24" t="s">
        <v>20</v>
      </c>
      <c r="G7">
        <v>7.4999999999999997E-2</v>
      </c>
      <c r="H7">
        <v>0.04</v>
      </c>
      <c r="I7">
        <v>8.5000000000000006E-2</v>
      </c>
      <c r="J7">
        <v>0.09</v>
      </c>
      <c r="K7">
        <v>0.08</v>
      </c>
      <c r="L7">
        <v>7.0000000000000007E-2</v>
      </c>
      <c r="M7">
        <v>0.08</v>
      </c>
    </row>
    <row r="8" spans="1:34" x14ac:dyDescent="0.25">
      <c r="A8">
        <v>21</v>
      </c>
      <c r="B8">
        <v>7</v>
      </c>
      <c r="C8">
        <v>3.5000000000000003E-2</v>
      </c>
      <c r="F8" s="24" t="s">
        <v>18</v>
      </c>
      <c r="G8">
        <v>29</v>
      </c>
      <c r="H8">
        <v>30</v>
      </c>
      <c r="I8">
        <v>31</v>
      </c>
      <c r="J8">
        <v>32</v>
      </c>
      <c r="K8">
        <v>33</v>
      </c>
      <c r="L8">
        <v>34</v>
      </c>
      <c r="M8">
        <v>35</v>
      </c>
    </row>
    <row r="9" spans="1:34" x14ac:dyDescent="0.25">
      <c r="A9">
        <v>22</v>
      </c>
      <c r="B9">
        <v>15</v>
      </c>
      <c r="C9">
        <v>7.4999999999999997E-2</v>
      </c>
      <c r="F9" s="24" t="s">
        <v>19</v>
      </c>
      <c r="G9">
        <v>11</v>
      </c>
      <c r="H9">
        <v>12</v>
      </c>
      <c r="I9">
        <v>8</v>
      </c>
      <c r="J9">
        <v>8</v>
      </c>
      <c r="K9">
        <v>5</v>
      </c>
      <c r="L9">
        <v>6</v>
      </c>
      <c r="M9">
        <v>3</v>
      </c>
    </row>
    <row r="10" spans="1:34" x14ac:dyDescent="0.25">
      <c r="A10">
        <v>23</v>
      </c>
      <c r="B10">
        <v>8</v>
      </c>
      <c r="C10">
        <v>0.04</v>
      </c>
      <c r="F10" s="24" t="s">
        <v>20</v>
      </c>
      <c r="G10">
        <v>5.5E-2</v>
      </c>
      <c r="H10">
        <v>0.06</v>
      </c>
      <c r="I10">
        <v>0.04</v>
      </c>
      <c r="J10">
        <v>0.04</v>
      </c>
      <c r="K10">
        <v>2.5000000000000001E-2</v>
      </c>
      <c r="L10">
        <v>0.03</v>
      </c>
      <c r="M10">
        <v>1.4999999999999999E-2</v>
      </c>
    </row>
    <row r="11" spans="1:34" x14ac:dyDescent="0.25">
      <c r="A11">
        <v>24</v>
      </c>
      <c r="B11">
        <v>17</v>
      </c>
      <c r="C11">
        <v>8.5000000000000006E-2</v>
      </c>
      <c r="F11" s="24" t="s">
        <v>18</v>
      </c>
      <c r="G11">
        <v>36</v>
      </c>
      <c r="H11">
        <v>37</v>
      </c>
      <c r="I11">
        <v>38</v>
      </c>
      <c r="J11">
        <v>39</v>
      </c>
      <c r="K11">
        <v>40</v>
      </c>
      <c r="L11">
        <v>41</v>
      </c>
      <c r="M11">
        <v>42</v>
      </c>
    </row>
    <row r="12" spans="1:34" x14ac:dyDescent="0.25">
      <c r="A12" s="29">
        <v>25</v>
      </c>
      <c r="B12" s="29">
        <v>18</v>
      </c>
      <c r="C12" s="29">
        <v>0.09</v>
      </c>
      <c r="F12" s="24" t="s">
        <v>19</v>
      </c>
      <c r="G12">
        <v>2</v>
      </c>
      <c r="H12">
        <v>2</v>
      </c>
      <c r="I12">
        <v>2</v>
      </c>
      <c r="J12">
        <v>0</v>
      </c>
      <c r="K12">
        <v>1</v>
      </c>
      <c r="L12">
        <v>0</v>
      </c>
      <c r="M12">
        <v>1</v>
      </c>
    </row>
    <row r="13" spans="1:34" x14ac:dyDescent="0.25">
      <c r="A13">
        <v>26</v>
      </c>
      <c r="B13">
        <v>16</v>
      </c>
      <c r="C13">
        <v>0.08</v>
      </c>
      <c r="F13" s="24" t="s">
        <v>20</v>
      </c>
      <c r="G13">
        <v>0.01</v>
      </c>
      <c r="H13">
        <v>0.01</v>
      </c>
      <c r="I13">
        <v>0.01</v>
      </c>
      <c r="J13">
        <v>0</v>
      </c>
      <c r="K13">
        <v>5.0000000000000001E-3</v>
      </c>
      <c r="L13">
        <v>0</v>
      </c>
      <c r="M13">
        <v>5.0000000000000001E-3</v>
      </c>
    </row>
    <row r="14" spans="1:34" x14ac:dyDescent="0.25">
      <c r="A14">
        <v>27</v>
      </c>
      <c r="B14">
        <v>14</v>
      </c>
      <c r="C14">
        <v>7.0000000000000007E-2</v>
      </c>
    </row>
    <row r="15" spans="1:34" x14ac:dyDescent="0.25">
      <c r="A15">
        <v>28</v>
      </c>
      <c r="B15">
        <v>16</v>
      </c>
      <c r="C15">
        <v>0.08</v>
      </c>
    </row>
    <row r="16" spans="1:34" x14ac:dyDescent="0.25">
      <c r="A16">
        <v>29</v>
      </c>
      <c r="B16">
        <v>11</v>
      </c>
      <c r="C16">
        <v>5.5E-2</v>
      </c>
    </row>
    <row r="17" spans="1:41" x14ac:dyDescent="0.25">
      <c r="A17">
        <v>30</v>
      </c>
      <c r="B17">
        <v>12</v>
      </c>
      <c r="C17">
        <v>0.06</v>
      </c>
    </row>
    <row r="18" spans="1:41" x14ac:dyDescent="0.25">
      <c r="A18">
        <v>31</v>
      </c>
      <c r="B18">
        <v>8</v>
      </c>
      <c r="C18">
        <v>0.04</v>
      </c>
    </row>
    <row r="19" spans="1:41" x14ac:dyDescent="0.25">
      <c r="A19">
        <v>32</v>
      </c>
      <c r="B19">
        <v>8</v>
      </c>
      <c r="C19">
        <v>0.04</v>
      </c>
    </row>
    <row r="20" spans="1:41" x14ac:dyDescent="0.25">
      <c r="A20">
        <v>33</v>
      </c>
      <c r="B20">
        <v>5</v>
      </c>
      <c r="C20">
        <v>2.5000000000000001E-2</v>
      </c>
    </row>
    <row r="21" spans="1:41" x14ac:dyDescent="0.25">
      <c r="A21">
        <v>34</v>
      </c>
      <c r="B21">
        <v>6</v>
      </c>
      <c r="C21">
        <v>0.03</v>
      </c>
    </row>
    <row r="22" spans="1:41" x14ac:dyDescent="0.25">
      <c r="A22">
        <v>35</v>
      </c>
      <c r="B22">
        <v>3</v>
      </c>
      <c r="C22">
        <v>1.4999999999999999E-2</v>
      </c>
    </row>
    <row r="23" spans="1:41" x14ac:dyDescent="0.25">
      <c r="A23">
        <v>36</v>
      </c>
      <c r="B23">
        <v>2</v>
      </c>
      <c r="C23">
        <v>0.01</v>
      </c>
    </row>
    <row r="24" spans="1:41" x14ac:dyDescent="0.25">
      <c r="A24">
        <v>37</v>
      </c>
      <c r="B24">
        <v>2</v>
      </c>
      <c r="C24">
        <v>0.01</v>
      </c>
    </row>
    <row r="25" spans="1:41" x14ac:dyDescent="0.25">
      <c r="A25">
        <v>38</v>
      </c>
      <c r="B25">
        <v>2</v>
      </c>
      <c r="C25">
        <v>0.01</v>
      </c>
    </row>
    <row r="26" spans="1:41" x14ac:dyDescent="0.25">
      <c r="A26">
        <v>40</v>
      </c>
      <c r="B26">
        <v>1</v>
      </c>
      <c r="C26">
        <v>5.0000000000000001E-3</v>
      </c>
    </row>
    <row r="27" spans="1:41" x14ac:dyDescent="0.25">
      <c r="A27">
        <v>42</v>
      </c>
      <c r="B27">
        <v>1</v>
      </c>
      <c r="C27">
        <v>5.0000000000000001E-3</v>
      </c>
    </row>
    <row r="28" spans="1:41" x14ac:dyDescent="0.25">
      <c r="N28">
        <v>1</v>
      </c>
      <c r="O28">
        <v>2</v>
      </c>
      <c r="P28">
        <v>3</v>
      </c>
      <c r="Q28">
        <v>4</v>
      </c>
      <c r="R28">
        <v>5</v>
      </c>
      <c r="S28">
        <v>6</v>
      </c>
      <c r="T28">
        <v>7</v>
      </c>
      <c r="U28">
        <v>1</v>
      </c>
      <c r="V28">
        <v>2</v>
      </c>
      <c r="W28">
        <v>3</v>
      </c>
      <c r="X28">
        <v>4</v>
      </c>
      <c r="Y28">
        <v>5</v>
      </c>
      <c r="Z28">
        <v>6</v>
      </c>
      <c r="AA28">
        <v>7</v>
      </c>
      <c r="AB28">
        <v>1</v>
      </c>
      <c r="AC28">
        <v>2</v>
      </c>
      <c r="AD28">
        <v>3</v>
      </c>
      <c r="AE28">
        <v>4</v>
      </c>
      <c r="AF28">
        <v>5</v>
      </c>
      <c r="AG28">
        <v>6</v>
      </c>
      <c r="AH28">
        <v>7</v>
      </c>
    </row>
    <row r="29" spans="1:41" ht="15.75" thickBot="1" x14ac:dyDescent="0.3">
      <c r="A29" s="46" t="s">
        <v>21</v>
      </c>
      <c r="G29" s="47">
        <v>1</v>
      </c>
      <c r="H29" s="47">
        <v>2</v>
      </c>
      <c r="I29" s="47">
        <v>3</v>
      </c>
      <c r="J29" s="47">
        <v>4</v>
      </c>
      <c r="K29" s="47">
        <v>5</v>
      </c>
      <c r="L29" s="47">
        <v>6</v>
      </c>
      <c r="M29" s="47">
        <v>7</v>
      </c>
      <c r="N29" s="47">
        <v>8</v>
      </c>
      <c r="O29" s="47">
        <v>9</v>
      </c>
      <c r="P29" s="47">
        <v>10</v>
      </c>
      <c r="Q29" s="47">
        <v>11</v>
      </c>
      <c r="R29" s="47">
        <v>12</v>
      </c>
      <c r="S29" s="47">
        <v>13</v>
      </c>
      <c r="T29" s="47">
        <v>14</v>
      </c>
      <c r="U29" s="47">
        <v>15</v>
      </c>
      <c r="V29" s="47">
        <v>16</v>
      </c>
      <c r="W29" s="47">
        <v>17</v>
      </c>
      <c r="X29" s="47">
        <v>18</v>
      </c>
      <c r="Y29" s="47">
        <v>19</v>
      </c>
      <c r="Z29" s="47">
        <v>20</v>
      </c>
      <c r="AA29" s="47">
        <v>21</v>
      </c>
      <c r="AB29" s="47">
        <v>22</v>
      </c>
      <c r="AC29" s="47">
        <v>23</v>
      </c>
      <c r="AD29" s="47">
        <v>24</v>
      </c>
      <c r="AE29" s="47">
        <v>25</v>
      </c>
      <c r="AF29" s="47">
        <v>26</v>
      </c>
      <c r="AG29" s="47">
        <v>27</v>
      </c>
      <c r="AH29" s="47">
        <v>28</v>
      </c>
      <c r="AI29" s="47">
        <v>29</v>
      </c>
      <c r="AJ29" s="47">
        <v>30</v>
      </c>
      <c r="AK29" s="47">
        <v>31</v>
      </c>
      <c r="AL29" s="47">
        <v>32</v>
      </c>
      <c r="AM29" s="47">
        <v>33</v>
      </c>
      <c r="AN29" s="47">
        <v>34</v>
      </c>
      <c r="AO29" s="47">
        <v>35</v>
      </c>
    </row>
    <row r="30" spans="1:41" x14ac:dyDescent="0.25">
      <c r="A30" s="25">
        <v>37</v>
      </c>
      <c r="B30" s="10">
        <v>2</v>
      </c>
      <c r="C30" s="18">
        <f>B30/100</f>
        <v>0.02</v>
      </c>
      <c r="F30" s="24" t="s">
        <v>18</v>
      </c>
      <c r="G30">
        <v>37</v>
      </c>
      <c r="H30">
        <v>38</v>
      </c>
      <c r="I30">
        <v>39</v>
      </c>
      <c r="J30">
        <v>40</v>
      </c>
      <c r="K30">
        <v>41</v>
      </c>
      <c r="L30">
        <v>42</v>
      </c>
      <c r="M30">
        <v>43</v>
      </c>
    </row>
    <row r="31" spans="1:41" x14ac:dyDescent="0.25">
      <c r="A31" s="26">
        <v>38</v>
      </c>
      <c r="B31">
        <v>1</v>
      </c>
      <c r="C31" s="20">
        <f>B31/100</f>
        <v>0.01</v>
      </c>
      <c r="F31" s="24" t="s">
        <v>19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1</v>
      </c>
    </row>
    <row r="32" spans="1:41" x14ac:dyDescent="0.25">
      <c r="A32" s="26">
        <v>39</v>
      </c>
      <c r="B32">
        <v>2</v>
      </c>
      <c r="C32" s="20">
        <f>B32/100</f>
        <v>0.02</v>
      </c>
      <c r="F32" s="24" t="s">
        <v>20</v>
      </c>
      <c r="G32">
        <v>0.02</v>
      </c>
      <c r="H32">
        <v>0.01</v>
      </c>
      <c r="I32">
        <v>0.02</v>
      </c>
      <c r="J32">
        <v>0.01</v>
      </c>
      <c r="K32">
        <v>0.02</v>
      </c>
      <c r="L32">
        <v>0.01</v>
      </c>
      <c r="M32">
        <v>0.01</v>
      </c>
    </row>
    <row r="33" spans="1:13" x14ac:dyDescent="0.25">
      <c r="A33" s="26">
        <v>40</v>
      </c>
      <c r="B33">
        <v>1</v>
      </c>
      <c r="C33" s="20">
        <f>B33/100</f>
        <v>0.01</v>
      </c>
      <c r="F33" s="24" t="s">
        <v>18</v>
      </c>
      <c r="G33">
        <v>44</v>
      </c>
      <c r="H33">
        <v>45</v>
      </c>
      <c r="I33">
        <v>46</v>
      </c>
      <c r="J33">
        <v>47</v>
      </c>
      <c r="K33">
        <v>48</v>
      </c>
      <c r="L33">
        <v>49</v>
      </c>
      <c r="M33">
        <v>50</v>
      </c>
    </row>
    <row r="34" spans="1:13" x14ac:dyDescent="0.25">
      <c r="A34" s="26">
        <v>41</v>
      </c>
      <c r="B34">
        <v>2</v>
      </c>
      <c r="C34" s="20">
        <f>B34/100</f>
        <v>0.02</v>
      </c>
      <c r="F34" s="24" t="s">
        <v>19</v>
      </c>
      <c r="G34">
        <v>4</v>
      </c>
      <c r="H34">
        <v>4</v>
      </c>
      <c r="I34">
        <v>3</v>
      </c>
      <c r="J34">
        <v>4</v>
      </c>
      <c r="K34">
        <v>7</v>
      </c>
      <c r="L34">
        <v>4</v>
      </c>
      <c r="M34">
        <v>5</v>
      </c>
    </row>
    <row r="35" spans="1:13" x14ac:dyDescent="0.25">
      <c r="A35" s="26">
        <v>42</v>
      </c>
      <c r="B35">
        <v>1</v>
      </c>
      <c r="C35" s="20">
        <f>B35/100</f>
        <v>0.01</v>
      </c>
      <c r="F35" s="24" t="s">
        <v>20</v>
      </c>
      <c r="G35">
        <v>0.04</v>
      </c>
      <c r="H35">
        <v>0.04</v>
      </c>
      <c r="I35">
        <v>0.03</v>
      </c>
      <c r="J35">
        <v>0.04</v>
      </c>
      <c r="K35">
        <v>7.0000000000000007E-2</v>
      </c>
      <c r="L35">
        <v>0.04</v>
      </c>
      <c r="M35">
        <v>0.05</v>
      </c>
    </row>
    <row r="36" spans="1:13" x14ac:dyDescent="0.25">
      <c r="A36" s="26">
        <v>43</v>
      </c>
      <c r="B36">
        <v>1</v>
      </c>
      <c r="C36" s="20">
        <f>B36/100</f>
        <v>0.01</v>
      </c>
      <c r="F36" s="24" t="s">
        <v>18</v>
      </c>
      <c r="G36">
        <v>51</v>
      </c>
      <c r="H36">
        <v>52</v>
      </c>
      <c r="I36">
        <v>53</v>
      </c>
      <c r="J36">
        <v>54</v>
      </c>
      <c r="K36">
        <v>55</v>
      </c>
      <c r="L36">
        <v>56</v>
      </c>
      <c r="M36">
        <v>57</v>
      </c>
    </row>
    <row r="37" spans="1:13" x14ac:dyDescent="0.25">
      <c r="A37" s="26">
        <v>44</v>
      </c>
      <c r="B37">
        <v>4</v>
      </c>
      <c r="C37" s="20">
        <f>B37/100</f>
        <v>0.04</v>
      </c>
      <c r="F37" s="24" t="s">
        <v>19</v>
      </c>
      <c r="G37">
        <v>9</v>
      </c>
      <c r="H37">
        <v>2</v>
      </c>
      <c r="I37">
        <v>8</v>
      </c>
      <c r="J37">
        <v>3</v>
      </c>
      <c r="K37">
        <v>5</v>
      </c>
      <c r="L37">
        <v>8</v>
      </c>
      <c r="M37">
        <v>4</v>
      </c>
    </row>
    <row r="38" spans="1:13" x14ac:dyDescent="0.25">
      <c r="A38" s="26">
        <v>45</v>
      </c>
      <c r="B38">
        <v>4</v>
      </c>
      <c r="C38" s="20">
        <f>B38/100</f>
        <v>0.04</v>
      </c>
      <c r="F38" s="24" t="s">
        <v>20</v>
      </c>
      <c r="G38">
        <v>0.09</v>
      </c>
      <c r="H38">
        <v>0.02</v>
      </c>
      <c r="I38">
        <v>0.08</v>
      </c>
      <c r="J38">
        <v>0.03</v>
      </c>
      <c r="K38">
        <v>0.05</v>
      </c>
      <c r="L38">
        <v>0.08</v>
      </c>
      <c r="M38">
        <v>0.04</v>
      </c>
    </row>
    <row r="39" spans="1:13" x14ac:dyDescent="0.25">
      <c r="A39" s="26">
        <v>46</v>
      </c>
      <c r="B39">
        <v>3</v>
      </c>
      <c r="C39" s="20">
        <f>B39/100</f>
        <v>0.03</v>
      </c>
      <c r="F39" s="24" t="s">
        <v>18</v>
      </c>
      <c r="G39">
        <v>58</v>
      </c>
      <c r="H39">
        <v>59</v>
      </c>
      <c r="I39">
        <v>60</v>
      </c>
      <c r="J39">
        <v>61</v>
      </c>
      <c r="K39">
        <v>62</v>
      </c>
      <c r="L39">
        <v>63</v>
      </c>
      <c r="M39">
        <v>64</v>
      </c>
    </row>
    <row r="40" spans="1:13" x14ac:dyDescent="0.25">
      <c r="A40" s="26">
        <v>47</v>
      </c>
      <c r="B40">
        <v>4</v>
      </c>
      <c r="C40" s="20">
        <f>B40/100</f>
        <v>0.04</v>
      </c>
      <c r="F40" s="24" t="s">
        <v>19</v>
      </c>
      <c r="G40">
        <v>4</v>
      </c>
      <c r="H40">
        <v>1</v>
      </c>
      <c r="I40">
        <v>0</v>
      </c>
      <c r="J40">
        <v>2</v>
      </c>
      <c r="K40">
        <v>2</v>
      </c>
      <c r="L40">
        <v>1</v>
      </c>
      <c r="M40">
        <v>2</v>
      </c>
    </row>
    <row r="41" spans="1:13" x14ac:dyDescent="0.25">
      <c r="A41" s="26">
        <v>48</v>
      </c>
      <c r="B41">
        <v>7</v>
      </c>
      <c r="C41" s="20">
        <f>B41/100</f>
        <v>7.0000000000000007E-2</v>
      </c>
      <c r="F41" s="24" t="s">
        <v>20</v>
      </c>
      <c r="G41">
        <v>0.04</v>
      </c>
      <c r="H41">
        <v>0.01</v>
      </c>
      <c r="I41">
        <v>0</v>
      </c>
      <c r="J41">
        <v>0.02</v>
      </c>
      <c r="K41">
        <v>0.02</v>
      </c>
      <c r="L41">
        <v>0.01</v>
      </c>
      <c r="M41">
        <v>0.02</v>
      </c>
    </row>
    <row r="42" spans="1:13" x14ac:dyDescent="0.25">
      <c r="A42" s="26">
        <v>49</v>
      </c>
      <c r="B42">
        <v>4</v>
      </c>
      <c r="C42" s="20">
        <f>B42/100</f>
        <v>0.04</v>
      </c>
      <c r="F42" s="24" t="s">
        <v>18</v>
      </c>
      <c r="G42">
        <v>65</v>
      </c>
      <c r="H42">
        <v>66</v>
      </c>
      <c r="I42">
        <v>67</v>
      </c>
      <c r="J42">
        <v>68</v>
      </c>
      <c r="K42">
        <v>69</v>
      </c>
      <c r="L42">
        <v>70</v>
      </c>
      <c r="M42">
        <v>71</v>
      </c>
    </row>
    <row r="43" spans="1:13" x14ac:dyDescent="0.25">
      <c r="A43" s="26">
        <v>50</v>
      </c>
      <c r="B43">
        <v>5</v>
      </c>
      <c r="C43" s="20">
        <f>B43/100</f>
        <v>0.05</v>
      </c>
      <c r="F43" s="24" t="s">
        <v>19</v>
      </c>
      <c r="G43">
        <v>3</v>
      </c>
      <c r="H43">
        <v>2</v>
      </c>
      <c r="I43">
        <v>1</v>
      </c>
      <c r="J43">
        <v>0</v>
      </c>
      <c r="K43">
        <v>1</v>
      </c>
      <c r="L43">
        <v>0</v>
      </c>
      <c r="M43">
        <v>1</v>
      </c>
    </row>
    <row r="44" spans="1:13" x14ac:dyDescent="0.25">
      <c r="A44" s="28">
        <v>51</v>
      </c>
      <c r="B44" s="29">
        <v>9</v>
      </c>
      <c r="C44" s="30">
        <f>B44/100</f>
        <v>0.09</v>
      </c>
      <c r="F44" s="24" t="s">
        <v>20</v>
      </c>
      <c r="G44">
        <v>0.03</v>
      </c>
      <c r="H44">
        <v>0.02</v>
      </c>
      <c r="I44">
        <v>0.01</v>
      </c>
      <c r="J44">
        <v>0</v>
      </c>
      <c r="K44">
        <v>0.01</v>
      </c>
      <c r="L44">
        <v>0</v>
      </c>
      <c r="M44">
        <v>0.01</v>
      </c>
    </row>
    <row r="45" spans="1:13" x14ac:dyDescent="0.25">
      <c r="A45" s="26">
        <v>52</v>
      </c>
      <c r="B45">
        <v>2</v>
      </c>
      <c r="C45" s="20">
        <f>B45/100</f>
        <v>0.02</v>
      </c>
    </row>
    <row r="46" spans="1:13" x14ac:dyDescent="0.25">
      <c r="A46" s="26">
        <v>53</v>
      </c>
      <c r="B46">
        <v>8</v>
      </c>
      <c r="C46" s="20">
        <f>B46/100</f>
        <v>0.08</v>
      </c>
    </row>
    <row r="47" spans="1:13" x14ac:dyDescent="0.25">
      <c r="A47" s="26">
        <v>54</v>
      </c>
      <c r="B47">
        <v>3</v>
      </c>
      <c r="C47" s="20">
        <f>B47/100</f>
        <v>0.03</v>
      </c>
    </row>
    <row r="48" spans="1:13" x14ac:dyDescent="0.25">
      <c r="A48" s="26">
        <v>55</v>
      </c>
      <c r="B48">
        <v>5</v>
      </c>
      <c r="C48" s="20">
        <f>B48/100</f>
        <v>0.05</v>
      </c>
    </row>
    <row r="49" spans="1:3" x14ac:dyDescent="0.25">
      <c r="A49" s="26">
        <v>56</v>
      </c>
      <c r="B49">
        <v>8</v>
      </c>
      <c r="C49" s="20">
        <f>B49/100</f>
        <v>0.08</v>
      </c>
    </row>
    <row r="50" spans="1:3" x14ac:dyDescent="0.25">
      <c r="A50" s="26">
        <v>57</v>
      </c>
      <c r="B50">
        <v>4</v>
      </c>
      <c r="C50" s="20">
        <f>B50/100</f>
        <v>0.04</v>
      </c>
    </row>
    <row r="51" spans="1:3" x14ac:dyDescent="0.25">
      <c r="A51" s="26">
        <v>58</v>
      </c>
      <c r="B51">
        <v>4</v>
      </c>
      <c r="C51" s="20">
        <f>B51/100</f>
        <v>0.04</v>
      </c>
    </row>
    <row r="52" spans="1:3" x14ac:dyDescent="0.25">
      <c r="A52" s="26">
        <v>59</v>
      </c>
      <c r="B52">
        <v>1</v>
      </c>
      <c r="C52" s="20">
        <f>B52/100</f>
        <v>0.01</v>
      </c>
    </row>
    <row r="53" spans="1:3" x14ac:dyDescent="0.25">
      <c r="A53" s="26">
        <v>61</v>
      </c>
      <c r="B53">
        <v>2</v>
      </c>
      <c r="C53" s="20">
        <f>B53/100</f>
        <v>0.02</v>
      </c>
    </row>
    <row r="54" spans="1:3" x14ac:dyDescent="0.25">
      <c r="A54" s="26">
        <v>62</v>
      </c>
      <c r="B54">
        <v>2</v>
      </c>
      <c r="C54" s="20">
        <f>B54/100</f>
        <v>0.02</v>
      </c>
    </row>
    <row r="55" spans="1:3" x14ac:dyDescent="0.25">
      <c r="A55" s="26">
        <v>63</v>
      </c>
      <c r="B55">
        <v>1</v>
      </c>
      <c r="C55" s="20">
        <f>B55/100</f>
        <v>0.01</v>
      </c>
    </row>
    <row r="56" spans="1:3" x14ac:dyDescent="0.25">
      <c r="A56" s="26">
        <v>64</v>
      </c>
      <c r="B56">
        <v>2</v>
      </c>
      <c r="C56" s="20">
        <f>B56/100</f>
        <v>0.02</v>
      </c>
    </row>
    <row r="57" spans="1:3" x14ac:dyDescent="0.25">
      <c r="A57" s="26">
        <v>65</v>
      </c>
      <c r="B57">
        <v>3</v>
      </c>
      <c r="C57" s="20">
        <f>B57/100</f>
        <v>0.03</v>
      </c>
    </row>
    <row r="58" spans="1:3" x14ac:dyDescent="0.25">
      <c r="A58" s="26">
        <v>66</v>
      </c>
      <c r="B58">
        <v>2</v>
      </c>
      <c r="C58" s="20">
        <f>B58/100</f>
        <v>0.02</v>
      </c>
    </row>
    <row r="59" spans="1:3" x14ac:dyDescent="0.25">
      <c r="A59" s="26">
        <v>67</v>
      </c>
      <c r="B59">
        <v>1</v>
      </c>
      <c r="C59" s="20">
        <f>B59/100</f>
        <v>0.01</v>
      </c>
    </row>
    <row r="60" spans="1:3" x14ac:dyDescent="0.25">
      <c r="A60" s="26">
        <v>69</v>
      </c>
      <c r="B60">
        <v>1</v>
      </c>
      <c r="C60" s="20">
        <f>B60/100</f>
        <v>0.01</v>
      </c>
    </row>
    <row r="61" spans="1:3" ht="15.75" thickBot="1" x14ac:dyDescent="0.3">
      <c r="A61" s="27">
        <v>71</v>
      </c>
      <c r="B61" s="15">
        <v>1</v>
      </c>
      <c r="C61" s="21">
        <f>B61/100</f>
        <v>0.01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Все данные</vt:lpstr>
      <vt:lpstr>Для гистрограммы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Александр Габорак</cp:lastModifiedBy>
  <dcterms:created xsi:type="dcterms:W3CDTF">2022-12-17T22:00:00Z</dcterms:created>
  <dcterms:modified xsi:type="dcterms:W3CDTF">2022-12-18T22:58:26Z</dcterms:modified>
  <cp:category/>
</cp:coreProperties>
</file>