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198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</sheets>
  <definedNames>
    <definedName name="_2360" localSheetId="0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20" fillId="0" borderId="0"/>
    <xf numFmtId="0" fontId="20" fillId="0" borderId="0"/>
  </cellStyleXfs>
  <cellXfs count="330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6" fillId="3" borderId="29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1" fontId="3" fillId="0" borderId="70" applyAlignment="1" pivotButton="0" quotePrefix="0" xfId="0">
      <alignment horizontal="right" vertical="center"/>
    </xf>
    <xf numFmtId="0" fontId="3" fillId="2" borderId="67" applyAlignment="1" applyProtection="1" pivotButton="0" quotePrefix="0" xfId="0">
      <alignment horizontal="right" vertical="center"/>
      <protection locked="0" hidden="0"/>
    </xf>
    <xf numFmtId="1" fontId="3" fillId="0" borderId="71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4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1" fontId="3" fillId="0" borderId="81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82" applyAlignment="1" pivotButton="0" quotePrefix="0" xfId="1">
      <alignment vertical="center"/>
    </xf>
    <xf numFmtId="0" fontId="20" fillId="0" borderId="47" pivotButton="0" quotePrefix="0" xfId="1"/>
    <xf numFmtId="0" fontId="20" fillId="0" borderId="82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0" fillId="0" borderId="47" pivotButton="0" quotePrefix="0" xfId="1"/>
    <xf numFmtId="0" fontId="20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4" fillId="0" borderId="0" pivotButton="0" quotePrefix="0" xfId="1"/>
    <xf numFmtId="0" fontId="4" fillId="0" borderId="31" pivotButton="0" quotePrefix="0" xfId="1"/>
    <xf numFmtId="0" fontId="4" fillId="0" borderId="82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24" fillId="0" borderId="1" pivotButton="0" quotePrefix="0" xfId="1"/>
    <xf numFmtId="0" fontId="4" fillId="0" borderId="23" pivotButton="0" quotePrefix="0" xfId="1"/>
    <xf numFmtId="0" fontId="20" fillId="0" borderId="0" pivotButton="0" quotePrefix="0" xfId="1"/>
    <xf numFmtId="0" fontId="19" fillId="0" borderId="0" pivotButton="0" quotePrefix="0" xfId="1"/>
    <xf numFmtId="0" fontId="20" fillId="0" borderId="0" pivotButton="0" quotePrefix="0" xfId="1"/>
    <xf numFmtId="0" fontId="19" fillId="0" borderId="47" pivotButton="0" quotePrefix="0" xfId="1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7" applyAlignment="1" applyProtection="1" pivotButton="0" quotePrefix="0" xfId="0">
      <alignment horizontal="right" vertical="center"/>
      <protection locked="0" hidden="0"/>
    </xf>
    <xf numFmtId="0" fontId="3" fillId="2" borderId="72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3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9" applyAlignment="1" applyProtection="1" pivotButton="0" quotePrefix="0" xfId="0">
      <alignment horizontal="right" vertical="center"/>
      <protection locked="0" hidden="0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0" fillId="0" borderId="0" pivotButton="0" quotePrefix="0" xfId="1"/>
    <xf numFmtId="49" fontId="19" fillId="0" borderId="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23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7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" fontId="3" fillId="0" borderId="42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25" applyAlignment="1" applyProtection="1" pivotButton="0" quotePrefix="0" xfId="0">
      <alignment horizontal="left" vertical="center"/>
      <protection locked="0" hidden="0"/>
    </xf>
    <xf numFmtId="0" fontId="3" fillId="2" borderId="26" applyAlignment="1" applyProtection="1" pivotButton="0" quotePrefix="0" xfId="0">
      <alignment horizontal="left" vertical="center"/>
      <protection locked="0" hidden="0"/>
    </xf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4" applyAlignment="1" pivotButton="0" quotePrefix="0" xfId="0">
      <alignment horizontal="center" vertical="center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3" fillId="0" borderId="51" applyAlignment="1" pivotButton="0" quotePrefix="0" xfId="0">
      <alignment horizontal="center" vertical="center"/>
    </xf>
    <xf numFmtId="0" fontId="3" fillId="0" borderId="83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14" fontId="3" fillId="2" borderId="1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0" fontId="0" fillId="0" borderId="1" pivotButton="0" quotePrefix="0" xfId="0"/>
    <xf numFmtId="14" fontId="3" fillId="2" borderId="85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86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85" applyAlignment="1" applyProtection="1" pivotButton="0" quotePrefix="0" xfId="0">
      <alignment horizontal="left" vertical="center"/>
      <protection locked="0" hidden="0"/>
    </xf>
    <xf numFmtId="14" fontId="3" fillId="2" borderId="87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88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9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7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1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4" applyAlignment="1" pivotButton="0" quotePrefix="0" xfId="0">
      <alignment horizontal="center" vertical="center"/>
    </xf>
    <xf numFmtId="0" fontId="0" fillId="0" borderId="84" pivotButton="0" quotePrefix="0" xfId="0"/>
    <xf numFmtId="0" fontId="3" fillId="2" borderId="89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0" borderId="52" applyAlignment="1" pivotButton="0" quotePrefix="0" xfId="0">
      <alignment horizontal="center" vertical="center"/>
    </xf>
    <xf numFmtId="0" fontId="0" fillId="0" borderId="83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7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7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3" borderId="45" applyAlignment="1" pivotButton="0" quotePrefix="0" xfId="0">
      <alignment horizontal="center" vertical="center"/>
    </xf>
    <xf numFmtId="10" fontId="3" fillId="3" borderId="87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7" applyAlignment="1" applyProtection="1" pivotButton="0" quotePrefix="0" xfId="0">
      <alignment horizontal="center" vertical="center"/>
      <protection locked="0" hidden="0"/>
    </xf>
    <xf numFmtId="0" fontId="3" fillId="0" borderId="87" applyAlignment="1" pivotButton="0" quotePrefix="0" xfId="0">
      <alignment horizontal="center" vertical="center"/>
    </xf>
    <xf numFmtId="0" fontId="7" fillId="3" borderId="96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7" applyAlignment="1" pivotButton="0" quotePrefix="0" xfId="0">
      <alignment horizontal="center" vertical="center"/>
    </xf>
    <xf numFmtId="0" fontId="7" fillId="3" borderId="88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8" applyAlignment="1" pivotButton="0" quotePrefix="0" xfId="0">
      <alignment horizontal="center" vertical="center"/>
    </xf>
    <xf numFmtId="1" fontId="3" fillId="0" borderId="89" applyAlignment="1" pivotButton="0" quotePrefix="0" xfId="0">
      <alignment horizontal="center" vertical="center"/>
    </xf>
    <xf numFmtId="0" fontId="7" fillId="4" borderId="97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0" fillId="0" borderId="25" pivotButton="0" quotePrefix="0" xfId="0"/>
    <xf numFmtId="0" fontId="0" fillId="0" borderId="26" pivotButton="0" quotePrefix="0" xfId="0"/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80" applyAlignment="1" applyProtection="1" pivotButton="0" quotePrefix="0" xfId="0">
      <alignment horizontal="left" vertical="center"/>
      <protection locked="0" hidden="0"/>
    </xf>
    <xf numFmtId="0" fontId="25" fillId="0" borderId="86" applyAlignment="1" pivotButton="0" quotePrefix="0" xfId="1">
      <alignment horizontal="right" vertical="center"/>
    </xf>
    <xf numFmtId="49" fontId="4" fillId="2" borderId="85" applyAlignment="1" applyProtection="1" pivotButton="0" quotePrefix="0" xfId="1">
      <alignment horizontal="left" vertical="center"/>
      <protection locked="0" hidden="0"/>
    </xf>
    <xf numFmtId="0" fontId="25" fillId="0" borderId="96" applyAlignment="1" pivotButton="0" quotePrefix="0" xfId="1">
      <alignment horizontal="right" vertical="center"/>
    </xf>
    <xf numFmtId="14" fontId="4" fillId="2" borderId="87" applyAlignment="1" applyProtection="1" pivotButton="0" quotePrefix="0" xfId="1">
      <alignment horizontal="left" vertical="center"/>
      <protection locked="0" hidden="0"/>
    </xf>
    <xf numFmtId="49" fontId="4" fillId="2" borderId="87" applyAlignment="1" applyProtection="1" pivotButton="0" quotePrefix="0" xfId="1">
      <alignment horizontal="left" vertical="center"/>
      <protection locked="0" hidden="0"/>
    </xf>
    <xf numFmtId="0" fontId="25" fillId="0" borderId="88" applyAlignment="1" pivotButton="0" quotePrefix="0" xfId="1">
      <alignment horizontal="right" vertical="center"/>
    </xf>
    <xf numFmtId="49" fontId="4" fillId="2" borderId="89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33617</colOff>
      <row>2</row>
      <rowOff>22413</rowOff>
    </from>
    <to>
      <col>76</col>
      <colOff>71502</colOff>
      <row>36</row>
      <rowOff>33619</rowOff>
    </to>
    <pic>
      <nvPicPr>
        <cNvPr id="5" name="Picture 4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cstate="print" r:embed="rId2"/>
        <a:srcRect xmlns:a="http://schemas.openxmlformats.org/drawingml/2006/main" l="11764" t="2785" r="12111" b="3075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1638192" y="-943427"/>
          <a:ext cx="5345206" cy="855435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49"/>
  <sheetViews>
    <sheetView showGridLines="0" tabSelected="1" zoomScaleNormal="100" workbookViewId="0">
      <selection activeCell="V27" sqref="V27"/>
    </sheetView>
  </sheetViews>
  <sheetFormatPr baseColWidth="8" defaultColWidth="9.140625" defaultRowHeight="12.75"/>
  <cols>
    <col width="3.42578125" customWidth="1" style="13" min="1" max="1"/>
    <col width="10.42578125" customWidth="1" style="13" min="2" max="3"/>
    <col width="18.28515625" customWidth="1" style="13" min="4" max="4"/>
    <col width="5.28515625" customWidth="1" style="13" min="5" max="5"/>
    <col width="2.5703125" customWidth="1" style="13" min="6" max="7"/>
    <col width="5.28515625" customWidth="1" style="13" min="8" max="8"/>
    <col width="7.42578125" customWidth="1" style="13" min="9" max="19"/>
    <col width="9.140625" customWidth="1" style="13" min="20" max="16384"/>
  </cols>
  <sheetData>
    <row r="1" ht="39" customHeight="1" s="92" thickBot="1">
      <c r="A1" s="219" t="n"/>
      <c r="B1" s="264" t="n"/>
      <c r="C1" s="264" t="n"/>
      <c r="D1" s="264" t="n"/>
      <c r="E1" s="264" t="n"/>
      <c r="F1" s="264" t="n"/>
      <c r="G1" s="264" t="n"/>
      <c r="H1" s="264" t="n"/>
      <c r="I1" s="264" t="n"/>
      <c r="J1" s="264" t="n"/>
      <c r="K1" s="264" t="n"/>
      <c r="L1" s="264" t="n"/>
      <c r="M1" s="264" t="n"/>
      <c r="N1" s="264" t="n"/>
      <c r="O1" s="264" t="n"/>
      <c r="P1" s="264" t="n"/>
      <c r="Q1" s="264" t="n"/>
      <c r="R1" s="264" t="n"/>
      <c r="S1" s="264" t="n"/>
    </row>
    <row r="2" ht="13.5" customHeight="1" s="92" thickTop="1">
      <c r="A2" s="14" t="n"/>
      <c r="B2" s="15" t="inlineStr">
        <is>
          <t>Survey No</t>
        </is>
      </c>
      <c r="C2" s="265" t="inlineStr">
        <is>
          <t>INIS-110119-562</t>
        </is>
      </c>
      <c r="D2" s="266" t="n"/>
      <c r="E2" s="267" t="inlineStr">
        <is>
          <t>Item Surveyed</t>
        </is>
      </c>
      <c r="F2" s="268" t="n"/>
      <c r="G2" s="268" t="n"/>
      <c r="H2" s="269" t="n"/>
      <c r="I2" s="270" t="inlineStr">
        <is>
          <t>GE 6th Floor</t>
        </is>
      </c>
      <c r="J2" s="268" t="n"/>
      <c r="K2" s="268" t="n"/>
      <c r="L2" s="268" t="n"/>
      <c r="M2" s="268" t="n"/>
      <c r="N2" s="268" t="n"/>
      <c r="O2" s="268" t="n"/>
      <c r="P2" s="268" t="n"/>
      <c r="Q2" s="268" t="n"/>
      <c r="R2" s="268" t="n"/>
      <c r="S2" s="266" t="n"/>
    </row>
    <row r="3" ht="13.5" customHeight="1" s="92">
      <c r="A3" s="16" t="n"/>
      <c r="B3" s="17" t="inlineStr">
        <is>
          <t>Date</t>
        </is>
      </c>
      <c r="C3" s="271" t="n">
        <v>43770</v>
      </c>
      <c r="D3" s="272" t="n"/>
      <c r="E3" s="273" t="inlineStr">
        <is>
          <t>Comments</t>
        </is>
      </c>
      <c r="F3" s="274" t="n"/>
      <c r="G3" s="274" t="n"/>
      <c r="H3" s="275" t="n"/>
      <c r="I3" s="276" t="inlineStr">
        <is>
          <t>Background: 1: 3074 cpm, 2-6: 2690 cpm, 7-12: 3456 cpm</t>
        </is>
      </c>
      <c r="J3" s="274" t="n"/>
      <c r="K3" s="274" t="n"/>
      <c r="L3" s="274" t="n"/>
      <c r="M3" s="274" t="n"/>
      <c r="N3" s="274" t="n"/>
      <c r="O3" s="274" t="n"/>
      <c r="P3" s="274" t="n"/>
      <c r="Q3" s="274" t="n"/>
      <c r="R3" s="274" t="n"/>
      <c r="S3" s="277" t="n"/>
    </row>
    <row r="4" ht="13.5" customHeight="1" s="92" thickBot="1">
      <c r="A4" s="18" t="n"/>
      <c r="B4" s="19" t="inlineStr">
        <is>
          <t>Survey Tech</t>
        </is>
      </c>
      <c r="C4" s="278" t="inlineStr">
        <is>
          <t>J. Walther/D. Dodge</t>
        </is>
      </c>
      <c r="D4" s="272" t="n"/>
      <c r="E4" s="279" t="n"/>
      <c r="F4" s="264" t="n"/>
      <c r="G4" s="264" t="n"/>
      <c r="H4" s="280" t="n"/>
      <c r="I4" s="281" t="n"/>
      <c r="J4" s="264" t="n"/>
      <c r="K4" s="264" t="n"/>
      <c r="L4" s="264" t="n"/>
      <c r="M4" s="264" t="n"/>
      <c r="N4" s="264" t="n"/>
      <c r="O4" s="264" t="n"/>
      <c r="P4" s="264" t="n"/>
      <c r="Q4" s="264" t="n"/>
      <c r="R4" s="264" t="n"/>
      <c r="S4" s="282" t="n"/>
    </row>
    <row r="5" ht="13.5" customHeight="1" s="92" thickTop="1">
      <c r="A5" s="20" t="n"/>
      <c r="B5" s="19" t="inlineStr">
        <is>
          <t>Count Room Tech</t>
        </is>
      </c>
      <c r="C5" s="278" t="inlineStr">
        <is>
          <t>P. Ray</t>
        </is>
      </c>
      <c r="D5" s="272" t="n"/>
      <c r="E5" s="21" t="inlineStr">
        <is>
          <t>Parameters</t>
        </is>
      </c>
      <c r="F5" s="22" t="n"/>
      <c r="G5" s="23" t="n"/>
      <c r="H5" s="24" t="n"/>
      <c r="I5" s="283" t="inlineStr">
        <is>
          <t>Gamma</t>
        </is>
      </c>
      <c r="J5" s="284" t="n"/>
      <c r="K5" s="285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r="6" ht="13.5" customHeight="1" s="92">
      <c r="A6" s="32" t="n"/>
      <c r="B6" s="33" t="inlineStr">
        <is>
          <t>Date Counted</t>
        </is>
      </c>
      <c r="C6" s="271" t="n">
        <v>43770</v>
      </c>
      <c r="D6" s="272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r="7" ht="13.5" customHeight="1" s="92">
      <c r="A7" s="46" t="n"/>
      <c r="B7" s="19" t="inlineStr">
        <is>
          <t>Survey Type</t>
        </is>
      </c>
      <c r="C7" s="278" t="inlineStr">
        <is>
          <t>Characterization</t>
        </is>
      </c>
      <c r="D7" s="272" t="n"/>
      <c r="E7" s="47" t="n"/>
      <c r="F7" s="48" t="n"/>
      <c r="G7" s="49" t="n"/>
      <c r="H7" s="50" t="inlineStr">
        <is>
          <t>Instrument Model</t>
        </is>
      </c>
      <c r="I7" s="126" t="n">
        <v>2221</v>
      </c>
      <c r="J7" s="155" t="n"/>
      <c r="K7" s="127" t="n"/>
      <c r="L7" s="286" t="inlineStr">
        <is>
          <t>2360/43-93</t>
        </is>
      </c>
      <c r="M7" s="287" t="n"/>
      <c r="N7" s="286">
        <f>IF(L7="","",L7)</f>
        <v/>
      </c>
      <c r="O7" s="287" t="n"/>
      <c r="P7" s="288" t="inlineStr">
        <is>
          <t>2929/43-10-1</t>
        </is>
      </c>
      <c r="Q7" s="287" t="n"/>
      <c r="R7" s="289">
        <f>IF(P7="","",P7)</f>
        <v/>
      </c>
      <c r="S7" s="290" t="n"/>
      <c r="V7" s="31">
        <f>IF(ISBLANK(L14)," ",V5*V6)</f>
        <v/>
      </c>
    </row>
    <row r="8" ht="13.5" customHeight="1" s="92" thickBot="1">
      <c r="A8" s="51" t="n"/>
      <c r="B8" s="19" t="inlineStr">
        <is>
          <t>Level of Posting</t>
        </is>
      </c>
      <c r="C8" s="291" t="inlineStr">
        <is>
          <t>None</t>
        </is>
      </c>
      <c r="D8" s="292" t="n"/>
      <c r="E8" s="52" t="n"/>
      <c r="F8" s="53" t="n"/>
      <c r="G8" s="49" t="n"/>
      <c r="H8" s="50" t="inlineStr">
        <is>
          <t>Instrument SN</t>
        </is>
      </c>
      <c r="I8" s="126" t="n">
        <v>190201</v>
      </c>
      <c r="J8" s="126" t="n"/>
      <c r="K8" s="128" t="n"/>
      <c r="L8" s="293" t="inlineStr">
        <is>
          <t>234860/PR289402</t>
        </is>
      </c>
      <c r="M8" s="294" t="n"/>
      <c r="N8" s="295">
        <f>IF(L8="","",L8)</f>
        <v/>
      </c>
      <c r="O8" s="296" t="n"/>
      <c r="P8" s="297" t="inlineStr">
        <is>
          <t>190602/PR199159</t>
        </is>
      </c>
      <c r="Q8" s="294" t="n"/>
      <c r="R8" s="298">
        <f>IF(P8="","",P8)</f>
        <v/>
      </c>
      <c r="S8" s="272" t="n"/>
      <c r="V8" s="31">
        <f>IF(ISBLANK(N14)," ",SQRT(1+N14/N13))</f>
        <v/>
      </c>
    </row>
    <row r="9" ht="13.5" customHeight="1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57" t="n">
        <v>43996</v>
      </c>
      <c r="J9" s="156" t="n"/>
      <c r="K9" s="129" t="n"/>
      <c r="L9" s="299" t="n">
        <v>44000</v>
      </c>
      <c r="M9" s="294" t="n"/>
      <c r="N9" s="299">
        <f>IF(L9="","",L9)</f>
        <v/>
      </c>
      <c r="O9" s="294" t="n"/>
      <c r="P9" s="300" t="n">
        <v>43987</v>
      </c>
      <c r="Q9" s="294" t="n"/>
      <c r="R9" s="301">
        <f>IF(P9="","",P9)</f>
        <v/>
      </c>
      <c r="S9" s="272" t="n"/>
      <c r="V9" s="31">
        <f>IF(ISBLANK(N14)," ",SQRT(N11*N14))</f>
        <v/>
      </c>
    </row>
    <row r="10" ht="13.5" customHeight="1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302" t="n">
        <v>0.2093</v>
      </c>
      <c r="M10" s="294" t="n"/>
      <c r="N10" s="302" t="n">
        <v>0.5</v>
      </c>
      <c r="O10" s="294" t="n"/>
      <c r="P10" s="303" t="n">
        <v>0.346</v>
      </c>
      <c r="Q10" s="294" t="n"/>
      <c r="R10" s="304" t="n">
        <v>0.391</v>
      </c>
      <c r="S10" s="272" t="n"/>
      <c r="V10" s="31">
        <f>IF(ISBLANK(N14)," ",V8*V9)</f>
        <v/>
      </c>
    </row>
    <row r="11" ht="13.5" customHeight="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30" t="n">
        <v>3074</v>
      </c>
      <c r="J11" s="130" t="n"/>
      <c r="K11" s="131" t="n"/>
      <c r="L11" s="305" t="n">
        <v>1</v>
      </c>
      <c r="M11" s="294" t="n"/>
      <c r="N11" s="305" t="n">
        <v>225</v>
      </c>
      <c r="O11" s="294" t="n"/>
      <c r="P11" s="305" t="n">
        <v>30</v>
      </c>
      <c r="Q11" s="294" t="n"/>
      <c r="R11" s="306" t="n">
        <v>2274</v>
      </c>
      <c r="S11" s="272" t="n"/>
      <c r="V11" s="31">
        <f>IF(ISBLANK(P13)," ",SQRT(1+P14/P13))</f>
        <v/>
      </c>
    </row>
    <row r="12" ht="13.5" customHeight="1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297" t="n">
        <v>1</v>
      </c>
      <c r="M12" s="294" t="n"/>
      <c r="N12" s="297" t="n">
        <v>1</v>
      </c>
      <c r="O12" s="294" t="n"/>
      <c r="P12" s="297" t="n">
        <v>1</v>
      </c>
      <c r="Q12" s="294" t="n"/>
      <c r="R12" s="298" t="n">
        <v>1</v>
      </c>
      <c r="S12" s="272" t="n"/>
      <c r="V12" s="31" t="inlineStr">
        <is>
          <t xml:space="preserve"> </t>
        </is>
      </c>
    </row>
    <row r="13" ht="13.5" customHeight="1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93" t="n">
        <v>1</v>
      </c>
      <c r="M13" s="294" t="n"/>
      <c r="N13" s="293" t="n">
        <v>1</v>
      </c>
      <c r="O13" s="294" t="n"/>
      <c r="P13" s="293" t="n">
        <v>60</v>
      </c>
      <c r="Q13" s="294" t="n"/>
      <c r="R13" s="307" t="n">
        <v>60</v>
      </c>
      <c r="S13" s="272" t="n"/>
      <c r="V13" s="31">
        <f>IF(ISBLANK(P14)," ",V11*V12)</f>
        <v/>
      </c>
    </row>
    <row r="14" ht="13.5" customHeight="1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93" t="n">
        <v>1</v>
      </c>
      <c r="M14" s="294" t="n"/>
      <c r="N14" s="293" t="n">
        <v>1</v>
      </c>
      <c r="O14" s="294" t="n"/>
      <c r="P14" s="293" t="n">
        <v>1</v>
      </c>
      <c r="Q14" s="294" t="n"/>
      <c r="R14" s="307" t="n">
        <v>1</v>
      </c>
      <c r="S14" s="272" t="n"/>
      <c r="V14" s="31">
        <f>IF(ISBLANK(R13)," ",SQRT(1+R14/R13))</f>
        <v/>
      </c>
    </row>
    <row r="15" ht="13.5" customHeight="1" s="92">
      <c r="A15" s="3" t="inlineStr">
        <is>
          <t xml:space="preserve">   MDCR = Minimum Detectable Count Rate (net cpm)</t>
        </is>
      </c>
      <c r="B15" s="57" t="n"/>
      <c r="C15" s="57" t="n"/>
      <c r="E15" s="308" t="inlineStr">
        <is>
          <t>MDCR</t>
        </is>
      </c>
      <c r="F15" s="309" t="n"/>
      <c r="G15" s="309" t="n"/>
      <c r="H15" s="294" t="n"/>
      <c r="I15" s="72" t="n"/>
      <c r="J15" s="73" t="n"/>
      <c r="K15" s="74" t="n"/>
      <c r="L15" s="310">
        <f>IF(ISBLANK(L11)," ",3+3.29*((L11/L13)*L14*(1+(L14/L13)))^0.5)</f>
        <v/>
      </c>
      <c r="M15" s="294" t="n"/>
      <c r="N15" s="310">
        <f>IF(ISBLANK(N11)," ",3+3.29*((N11/N13)*N14*(1+(N14/N13)))^0.5)</f>
        <v/>
      </c>
      <c r="O15" s="294" t="n"/>
      <c r="P15" s="310">
        <f>IF(ISBLANK(P11)," ",3+3.29*((P11/P13)*P14*(1+(P14/P13)))^0.5)</f>
        <v/>
      </c>
      <c r="Q15" s="294" t="n"/>
      <c r="R15" s="311">
        <f>IF(ISBLANK(R11)," ",3+3.29*((R11/R13)*R14*(1+(R14/R13)))^0.5)</f>
        <v/>
      </c>
      <c r="S15" s="272" t="n"/>
      <c r="V15" s="31">
        <f>IF(ISBLANK(R14)," ",V14*#REF!)</f>
        <v/>
      </c>
    </row>
    <row r="16" ht="13.5" customHeight="1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12" t="inlineStr">
        <is>
          <t>MDC</t>
        </is>
      </c>
      <c r="F16" s="313" t="n"/>
      <c r="G16" s="313" t="n"/>
      <c r="H16" s="314" t="n"/>
      <c r="I16" s="72" t="n"/>
      <c r="J16" s="73" t="n"/>
      <c r="K16" s="74" t="n"/>
      <c r="L16" s="310">
        <f>IF(ISBLANK(L11)," ",(3+3.29*((L11/L13)*L14*(1+(L14/L13)))^0.5)/L14/L10/L12)</f>
        <v/>
      </c>
      <c r="M16" s="294" t="n"/>
      <c r="N16" s="310">
        <f>IF(ISBLANK(N11)," ",(3+3.29*((N11/N13)*N14*(1+(N14/N13)))^0.5)/N14/N10/N12)</f>
        <v/>
      </c>
      <c r="O16" s="294" t="n"/>
      <c r="P16" s="315">
        <f>IF(ISBLANK(P11)," ",(3+3.29*((P11/P13)*P14*(1+(P14/P13)))^0.5)/P14/P10/P12)</f>
        <v/>
      </c>
      <c r="Q16" s="314" t="n"/>
      <c r="R16" s="316">
        <f>IF(ISBLANK(R11)," ",(3+3.29*((R11/R13)*R14*(1+(R14/R13)))^0.5)/R14/R10/R12)</f>
        <v/>
      </c>
      <c r="S16" s="292" t="n"/>
      <c r="V16" s="31" t="n"/>
    </row>
    <row r="17" ht="24" customHeight="1" s="92" thickBot="1" thickTop="1">
      <c r="A17" s="6" t="inlineStr">
        <is>
          <t>No.</t>
        </is>
      </c>
      <c r="B17" s="317" t="inlineStr">
        <is>
          <t>Descriptions</t>
        </is>
      </c>
      <c r="C17" s="180" t="n"/>
      <c r="D17" s="180" t="n"/>
      <c r="E17" s="180" t="n"/>
      <c r="F17" s="180" t="n"/>
      <c r="G17" s="180" t="n"/>
      <c r="H17" s="181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1" thickTop="1">
      <c r="A18" s="132" t="n">
        <v>1</v>
      </c>
      <c r="B18" s="318" t="inlineStr">
        <is>
          <t>Exhaust Room 620C</t>
        </is>
      </c>
      <c r="C18" s="319" t="n"/>
      <c r="D18" s="319" t="n"/>
      <c r="E18" s="319" t="n"/>
      <c r="F18" s="319" t="n"/>
      <c r="G18" s="319" t="n"/>
      <c r="H18" s="320" t="n"/>
      <c r="I18" s="133" t="n">
        <v>3254</v>
      </c>
      <c r="J18" s="134" t="n"/>
      <c r="K18" s="134" t="n"/>
      <c r="L18" s="135" t="n">
        <v>3</v>
      </c>
      <c r="M18" s="76">
        <f>IF(ISBLANK(L18)," ",((L18/$L$14)-($L$11/$L$13))/$L$10/$L$12)</f>
        <v/>
      </c>
      <c r="N18" s="135" t="n">
        <v>245</v>
      </c>
      <c r="O18" s="77">
        <f>IF(ISBLANK(N18)," ",((N18/$N$14)-($N$11/$N$13))/$N$10/$N$12)</f>
        <v/>
      </c>
      <c r="P18" s="135" t="n">
        <v>1</v>
      </c>
      <c r="Q18" s="78">
        <f>IF(ISBLANK(P18)," ",((P18/$P$14)-($P$11/$P$13))/$P$10/$P$12)</f>
        <v/>
      </c>
      <c r="R18" s="79" t="n">
        <v>39</v>
      </c>
      <c r="S18" s="80">
        <f>IF(ISBLANK(R18)," ",((R18/$R$14)-($R$11/$R$13))/$R$10/$R$12)</f>
        <v/>
      </c>
    </row>
    <row r="19" ht="15.6" customFormat="1" customHeight="1" s="81">
      <c r="A19" s="136" t="n">
        <v>2</v>
      </c>
      <c r="B19" s="321" t="inlineStr">
        <is>
          <t>Exhaust Hallway Room 621</t>
        </is>
      </c>
      <c r="C19" s="309" t="n"/>
      <c r="D19" s="309" t="n"/>
      <c r="E19" s="309" t="n"/>
      <c r="F19" s="309" t="n"/>
      <c r="G19" s="309" t="n"/>
      <c r="H19" s="294" t="n"/>
      <c r="I19" s="137" t="n">
        <v>3109</v>
      </c>
      <c r="J19" s="134" t="n"/>
      <c r="K19" s="134" t="n"/>
      <c r="L19" s="138" t="n">
        <v>20</v>
      </c>
      <c r="M19" s="76">
        <f>IF(ISBLANK(L19)," ",((L19/$L$14)-($L$11/$L$13))/$L$10/$L$12)</f>
        <v/>
      </c>
      <c r="N19" s="138" t="n">
        <v>656</v>
      </c>
      <c r="O19" s="76">
        <f>IF(ISBLANK(N19)," ",((N19/$N$14)-($N$11/$N$13))/$N$10/$N$12)</f>
        <v/>
      </c>
      <c r="P19" s="138" t="n">
        <v>1</v>
      </c>
      <c r="Q19" s="76">
        <f>IF(ISBLANK(P19)," ",((P19/$P$14)-($P$11/$P$13))/$P$10/$P$12)</f>
        <v/>
      </c>
      <c r="R19" s="79" t="n">
        <v>61</v>
      </c>
      <c r="S19" s="82">
        <f>IF(ISBLANK(R19)," ",((R19/$R$14)-($R$11/$R$13))/$R$10/$R$12)</f>
        <v/>
      </c>
    </row>
    <row r="20" ht="15.6" customFormat="1" customHeight="1" s="81">
      <c r="A20" s="132" t="n">
        <v>3</v>
      </c>
      <c r="B20" s="321" t="inlineStr">
        <is>
          <t>Exhaust Room 621</t>
        </is>
      </c>
      <c r="C20" s="309" t="n"/>
      <c r="D20" s="309" t="n"/>
      <c r="E20" s="309" t="n"/>
      <c r="F20" s="309" t="n"/>
      <c r="G20" s="309" t="n"/>
      <c r="H20" s="294" t="n"/>
      <c r="I20" s="137" t="n">
        <v>3131</v>
      </c>
      <c r="J20" s="134" t="n"/>
      <c r="K20" s="134" t="n"/>
      <c r="L20" s="138" t="n">
        <v>1</v>
      </c>
      <c r="M20" s="76">
        <f>IF(ISBLANK(L20)," ",((L20/$L$14)-($L$11/$L$13))/$L$10/$L$12)</f>
        <v/>
      </c>
      <c r="N20" s="138" t="n">
        <v>349</v>
      </c>
      <c r="O20" s="76">
        <f>IF(ISBLANK(N20)," ",((N20/$N$14)-($N$11/$N$13))/$N$10/$N$12)</f>
        <v/>
      </c>
      <c r="P20" s="138" t="n">
        <v>1</v>
      </c>
      <c r="Q20" s="76">
        <f>IF(ISBLANK(P20)," ",((P20/$P$14)-($P$11/$P$13))/$P$10/$P$12)</f>
        <v/>
      </c>
      <c r="R20" s="79" t="n">
        <v>48</v>
      </c>
      <c r="S20" s="82">
        <f>IF(ISBLANK(R20)," ",((R20/$R$14)-($R$11/$R$13))/$R$10/$R$12)</f>
        <v/>
      </c>
    </row>
    <row r="21" ht="15.6" customFormat="1" customHeight="1" s="81">
      <c r="A21" s="136" t="n">
        <v>4</v>
      </c>
      <c r="B21" s="321" t="inlineStr">
        <is>
          <t>Exhaust Room 627</t>
        </is>
      </c>
      <c r="C21" s="309" t="n"/>
      <c r="D21" s="309" t="n"/>
      <c r="E21" s="309" t="n"/>
      <c r="F21" s="309" t="n"/>
      <c r="G21" s="309" t="n"/>
      <c r="H21" s="294" t="n"/>
      <c r="I21" s="137" t="n">
        <v>3183</v>
      </c>
      <c r="J21" s="134" t="n"/>
      <c r="K21" s="134" t="n"/>
      <c r="L21" s="138" t="n">
        <v>2</v>
      </c>
      <c r="M21" s="76">
        <f>IF(ISBLANK(L21)," ",((L21/$L$14)-($L$11/$L$13))/$L$10/$L$12)</f>
        <v/>
      </c>
      <c r="N21" s="138" t="n">
        <v>227</v>
      </c>
      <c r="O21" s="76">
        <f>IF(ISBLANK(N21)," ",((N21/$N$14)-($N$11/$N$13))/$N$10/$N$12)</f>
        <v/>
      </c>
      <c r="P21" s="138" t="n">
        <v>0</v>
      </c>
      <c r="Q21" s="76">
        <f>IF(ISBLANK(P21)," ",((P21/$P$14)-($P$11/$P$13))/$P$10/$P$12)</f>
        <v/>
      </c>
      <c r="R21" s="79" t="n">
        <v>44</v>
      </c>
      <c r="S21" s="82">
        <f>IF(ISBLANK(R21)," ",((R21/$R$14)-($R$11/$R$13))/$R$10/$R$12)</f>
        <v/>
      </c>
    </row>
    <row r="22" ht="15.6" customFormat="1" customHeight="1" s="81">
      <c r="A22" s="132" t="n">
        <v>5</v>
      </c>
      <c r="B22" s="321" t="inlineStr">
        <is>
          <t>Exhaust Hallway Room 627</t>
        </is>
      </c>
      <c r="C22" s="309" t="n"/>
      <c r="D22" s="309" t="n"/>
      <c r="E22" s="309" t="n"/>
      <c r="F22" s="309" t="n"/>
      <c r="G22" s="309" t="n"/>
      <c r="H22" s="294" t="n"/>
      <c r="I22" s="137" t="n">
        <v>2866</v>
      </c>
      <c r="J22" s="134" t="n"/>
      <c r="K22" s="134" t="n"/>
      <c r="L22" s="138" t="n">
        <v>18</v>
      </c>
      <c r="M22" s="76">
        <f>IF(ISBLANK(L22)," ",((L22/$L$14)-($L$11/$L$13))/$L$10/$L$12)</f>
        <v/>
      </c>
      <c r="N22" s="138" t="n">
        <v>589</v>
      </c>
      <c r="O22" s="76">
        <f>IF(ISBLANK(N22)," ",((N22/$N$14)-($N$11/$N$13))/$N$10/$N$12)</f>
        <v/>
      </c>
      <c r="P22" s="138" t="n">
        <v>1</v>
      </c>
      <c r="Q22" s="76">
        <f>IF(ISBLANK(P22)," ",((P22/$P$14)-($P$11/$P$13))/$P$10/$P$12)</f>
        <v/>
      </c>
      <c r="R22" s="79" t="n">
        <v>66</v>
      </c>
      <c r="S22" s="82">
        <f>IF(ISBLANK(R22)," ",((R22/$R$14)-($R$11/$R$13))/$R$10/$R$12)</f>
        <v/>
      </c>
    </row>
    <row r="23" ht="15.6" customFormat="1" customHeight="1" s="81">
      <c r="A23" s="136" t="n">
        <v>6</v>
      </c>
      <c r="B23" s="321" t="inlineStr">
        <is>
          <t>Exhaust Hallway Room 627</t>
        </is>
      </c>
      <c r="C23" s="309" t="n"/>
      <c r="D23" s="309" t="n"/>
      <c r="E23" s="309" t="n"/>
      <c r="F23" s="309" t="n"/>
      <c r="G23" s="309" t="n"/>
      <c r="H23" s="294" t="n"/>
      <c r="I23" s="137" t="n">
        <v>3244</v>
      </c>
      <c r="J23" s="134" t="n"/>
      <c r="K23" s="134" t="n"/>
      <c r="L23" s="138" t="n">
        <v>22</v>
      </c>
      <c r="M23" s="76">
        <f>IF(ISBLANK(L23)," ",((L23/$L$14)-($L$11/$L$13))/$L$10/$L$12)</f>
        <v/>
      </c>
      <c r="N23" s="138" t="n">
        <v>814</v>
      </c>
      <c r="O23" s="76">
        <f>IF(ISBLANK(N23)," ",((N23/$N$14)-($N$11/$N$13))/$N$10/$N$12)</f>
        <v/>
      </c>
      <c r="P23" s="138" t="n">
        <v>2</v>
      </c>
      <c r="Q23" s="76">
        <f>IF(ISBLANK(P23)," ",((P23/$P$14)-($P$11/$P$13))/$P$10/$P$12)</f>
        <v/>
      </c>
      <c r="R23" s="79" t="n">
        <v>75</v>
      </c>
      <c r="S23" s="82">
        <f>IF(ISBLANK(R23)," ",((R23/$R$14)-($R$11/$R$13))/$R$10/$R$12)</f>
        <v/>
      </c>
    </row>
    <row r="24" ht="15.6" customFormat="1" customHeight="1" s="81">
      <c r="A24" s="132" t="n">
        <v>7</v>
      </c>
      <c r="B24" s="321" t="inlineStr">
        <is>
          <t>Exhaust Room 606C</t>
        </is>
      </c>
      <c r="C24" s="309" t="n"/>
      <c r="D24" s="309" t="n"/>
      <c r="E24" s="309" t="n"/>
      <c r="F24" s="309" t="n"/>
      <c r="G24" s="309" t="n"/>
      <c r="H24" s="294" t="n"/>
      <c r="I24" s="137" t="n">
        <v>3626</v>
      </c>
      <c r="J24" s="134" t="n"/>
      <c r="K24" s="134" t="n"/>
      <c r="L24" s="138" t="n">
        <v>2</v>
      </c>
      <c r="M24" s="76">
        <f>IF(ISBLANK(L24)," ",((L24/$L$14)-($L$11/$L$13))/$L$10/$L$12)</f>
        <v/>
      </c>
      <c r="N24" s="138" t="n">
        <v>136</v>
      </c>
      <c r="O24" s="76">
        <f>IF(ISBLANK(N24)," ",((N24/$N$14)-($N$11/$N$13))/$N$10/$N$12)</f>
        <v/>
      </c>
      <c r="P24" s="138" t="n">
        <v>1</v>
      </c>
      <c r="Q24" s="76">
        <f>IF(ISBLANK(P24)," ",((P24/$P$14)-($P$11/$P$13))/$P$10/$P$12)</f>
        <v/>
      </c>
      <c r="R24" s="79" t="n">
        <v>36</v>
      </c>
      <c r="S24" s="82">
        <f>IF(ISBLANK(R24)," ",((R24/$R$14)-($R$11/$R$13))/$R$10/$R$12)</f>
        <v/>
      </c>
    </row>
    <row r="25" ht="15.6" customFormat="1" customHeight="1" s="81">
      <c r="A25" s="136" t="n">
        <v>8</v>
      </c>
      <c r="B25" s="321" t="inlineStr">
        <is>
          <t>Exhaust Room 606C</t>
        </is>
      </c>
      <c r="C25" s="309" t="n"/>
      <c r="D25" s="309" t="n"/>
      <c r="E25" s="309" t="n"/>
      <c r="F25" s="309" t="n"/>
      <c r="G25" s="309" t="n"/>
      <c r="H25" s="294" t="n"/>
      <c r="I25" s="137" t="n">
        <v>3630</v>
      </c>
      <c r="J25" s="134" t="n"/>
      <c r="K25" s="134" t="n"/>
      <c r="L25" s="138" t="n">
        <v>0</v>
      </c>
      <c r="M25" s="76">
        <f>IF(ISBLANK(L25)," ",((L25/$L$14)-($L$11/$L$13))/$L$10/$L$12)</f>
        <v/>
      </c>
      <c r="N25" s="138" t="n">
        <v>260</v>
      </c>
      <c r="O25" s="76">
        <f>IF(ISBLANK(N25)," ",((N25/$N$14)-($N$11/$N$13))/$N$10/$N$12)</f>
        <v/>
      </c>
      <c r="P25" s="138" t="n">
        <v>0</v>
      </c>
      <c r="Q25" s="76">
        <f>IF(ISBLANK(P25)," ",((P25/$P$14)-($P$11/$P$13))/$P$10/$P$12)</f>
        <v/>
      </c>
      <c r="R25" s="79" t="n">
        <v>44</v>
      </c>
      <c r="S25" s="82">
        <f>IF(ISBLANK(R25)," ",((R25/$R$14)-($R$11/$R$13))/$R$10/$R$12)</f>
        <v/>
      </c>
    </row>
    <row r="26" ht="15.6" customFormat="1" customHeight="1" s="81">
      <c r="A26" s="132" t="n">
        <v>9</v>
      </c>
      <c r="B26" s="321" t="inlineStr">
        <is>
          <t>Exhaust Room 606B</t>
        </is>
      </c>
      <c r="C26" s="309" t="n"/>
      <c r="D26" s="309" t="n"/>
      <c r="E26" s="309" t="n"/>
      <c r="F26" s="309" t="n"/>
      <c r="G26" s="309" t="n"/>
      <c r="H26" s="294" t="n"/>
      <c r="I26" s="137" t="n">
        <v>3580</v>
      </c>
      <c r="J26" s="134" t="n"/>
      <c r="K26" s="139" t="n"/>
      <c r="L26" s="138" t="n">
        <v>2</v>
      </c>
      <c r="M26" s="76">
        <f>IF(ISBLANK(L26)," ",((L26/$L$14)-($L$11/$L$13))/$L$10/$L$12)</f>
        <v/>
      </c>
      <c r="N26" s="138" t="n">
        <v>232</v>
      </c>
      <c r="O26" s="76">
        <f>IF(ISBLANK(N26)," ",((N26/$N$14)-($N$11/$N$13))/$N$10/$N$12)</f>
        <v/>
      </c>
      <c r="P26" s="138" t="n">
        <v>0</v>
      </c>
      <c r="Q26" s="76">
        <f>IF(ISBLANK(P26)," ",((P26/$P$14)-($P$11/$P$13))/$P$10/$P$12)</f>
        <v/>
      </c>
      <c r="R26" s="79" t="n">
        <v>31</v>
      </c>
      <c r="S26" s="82">
        <f>IF(ISBLANK(R26)," ",((R26/$R$14)-($R$11/$R$13))/$R$10/$R$12)</f>
        <v/>
      </c>
    </row>
    <row r="27" ht="15.6" customFormat="1" customHeight="1" s="81">
      <c r="A27" s="136" t="n">
        <v>10</v>
      </c>
      <c r="B27" s="321" t="inlineStr">
        <is>
          <t>Exhaust Room 606B</t>
        </is>
      </c>
      <c r="C27" s="309" t="n"/>
      <c r="D27" s="309" t="n"/>
      <c r="E27" s="309" t="n"/>
      <c r="F27" s="309" t="n"/>
      <c r="G27" s="309" t="n"/>
      <c r="H27" s="294" t="n"/>
      <c r="I27" s="137" t="n">
        <v>3520</v>
      </c>
      <c r="J27" s="134" t="n"/>
      <c r="K27" s="139" t="n"/>
      <c r="L27" s="138" t="n">
        <v>2</v>
      </c>
      <c r="M27" s="76">
        <f>IF(ISBLANK(L27)," ",((L27/$L$14)-($L$11/$L$13))/$L$10/$L$12)</f>
        <v/>
      </c>
      <c r="N27" s="138" t="n">
        <v>237</v>
      </c>
      <c r="O27" s="76">
        <f>IF(ISBLANK(N27)," ",((N27/$N$14)-($N$11/$N$13))/$N$10/$N$12)</f>
        <v/>
      </c>
      <c r="P27" s="138" t="n">
        <v>2</v>
      </c>
      <c r="Q27" s="76">
        <f>IF(ISBLANK(P27)," ",((P27/$P$14)-($P$11/$P$13))/$P$10/$P$12)</f>
        <v/>
      </c>
      <c r="R27" s="79" t="n">
        <v>53</v>
      </c>
      <c r="S27" s="82">
        <f>IF(ISBLANK(R27)," ",((R27/$R$14)-($R$11/$R$13))/$R$10/$R$12)</f>
        <v/>
      </c>
    </row>
    <row r="28" ht="15.6" customFormat="1" customHeight="1" s="81">
      <c r="A28" s="132" t="n">
        <v>11</v>
      </c>
      <c r="B28" s="321" t="inlineStr">
        <is>
          <t>Exhaust Room 606A</t>
        </is>
      </c>
      <c r="C28" s="309" t="n"/>
      <c r="D28" s="309" t="n"/>
      <c r="E28" s="309" t="n"/>
      <c r="F28" s="309" t="n"/>
      <c r="G28" s="309" t="n"/>
      <c r="H28" s="294" t="n"/>
      <c r="I28" s="137" t="n">
        <v>3508</v>
      </c>
      <c r="J28" s="134" t="n"/>
      <c r="K28" s="139" t="n"/>
      <c r="L28" s="138" t="n">
        <v>2</v>
      </c>
      <c r="M28" s="76">
        <f>IF(ISBLANK(L28)," ",((L28/$L$14)-($L$11/$L$13))/$L$10/$L$12)</f>
        <v/>
      </c>
      <c r="N28" s="138" t="n">
        <v>204</v>
      </c>
      <c r="O28" s="76">
        <f>IF(ISBLANK(N28)," ",((N28/$N$14)-($N$11/$N$13))/$N$10/$N$12)</f>
        <v/>
      </c>
      <c r="P28" s="138" t="n">
        <v>1</v>
      </c>
      <c r="Q28" s="76">
        <f>IF(ISBLANK(P28)," ",((P28/$P$14)-($P$11/$P$13))/$P$10/$P$12)</f>
        <v/>
      </c>
      <c r="R28" s="79" t="n">
        <v>32</v>
      </c>
      <c r="S28" s="82">
        <f>IF(ISBLANK(R28)," ",((R28/$R$14)-($R$11/$R$13))/$R$10/$R$12)</f>
        <v/>
      </c>
    </row>
    <row r="29" ht="15.6" customFormat="1" customHeight="1" s="81">
      <c r="A29" s="136" t="n">
        <v>12</v>
      </c>
      <c r="B29" s="321" t="inlineStr">
        <is>
          <t>Exhaust Room 608</t>
        </is>
      </c>
      <c r="C29" s="309" t="n"/>
      <c r="D29" s="309" t="n"/>
      <c r="E29" s="309" t="n"/>
      <c r="F29" s="309" t="n"/>
      <c r="G29" s="309" t="n"/>
      <c r="H29" s="294" t="n"/>
      <c r="I29" s="137" t="n">
        <v>3604</v>
      </c>
      <c r="J29" s="134" t="n"/>
      <c r="K29" s="139" t="n"/>
      <c r="L29" s="138" t="n">
        <v>0</v>
      </c>
      <c r="M29" s="76">
        <f>IF(ISBLANK(L29)," ",((L29/$L$14)-($L$11/$L$13))/$L$10/$L$12)</f>
        <v/>
      </c>
      <c r="N29" s="138" t="n">
        <v>230</v>
      </c>
      <c r="O29" s="76">
        <f>IF(ISBLANK(N29)," ",((N29/$N$14)-($N$11/$N$13))/$N$10/$N$12)</f>
        <v/>
      </c>
      <c r="P29" s="138" t="n">
        <v>0</v>
      </c>
      <c r="Q29" s="76">
        <f>IF(ISBLANK(P29)," ",((P29/$P$14)-($P$11/$P$13))/$P$10/$P$12)</f>
        <v/>
      </c>
      <c r="R29" s="79" t="n">
        <v>39</v>
      </c>
      <c r="S29" s="82">
        <f>IF(ISBLANK(R29)," ",((R29/$R$14)-($R$11/$R$13))/$R$10/$R$12)</f>
        <v/>
      </c>
      <c r="U29" s="81" t="inlineStr">
        <is>
          <t xml:space="preserve"> </t>
        </is>
      </c>
    </row>
    <row r="30" ht="15.6" customFormat="1" customHeight="1" s="81">
      <c r="A30" s="132" t="n"/>
      <c r="B30" s="321" t="n"/>
      <c r="C30" s="309" t="n"/>
      <c r="D30" s="309" t="n"/>
      <c r="E30" s="309" t="n"/>
      <c r="F30" s="309" t="n"/>
      <c r="G30" s="309" t="n"/>
      <c r="H30" s="294" t="n"/>
      <c r="I30" s="137" t="n"/>
      <c r="J30" s="134" t="n"/>
      <c r="K30" s="139" t="n"/>
      <c r="L30" s="138" t="n"/>
      <c r="M30" s="76">
        <f>IF(ISBLANK(L30)," ",((L30/$L$14)-($L$11/$L$13))/$L$10/$L$12)</f>
        <v/>
      </c>
      <c r="N30" s="138" t="n"/>
      <c r="O30" s="76">
        <f>IF(ISBLANK(N30)," ",((N30/$N$14)-($N$11/$N$13))/$N$10/$N$12)</f>
        <v/>
      </c>
      <c r="P30" s="138" t="n"/>
      <c r="Q30" s="76">
        <f>IF(ISBLANK(P30)," ",((P30/$P$14)-($P$11/$P$13))/$P$10/$P$12)</f>
        <v/>
      </c>
      <c r="R30" s="79" t="n"/>
      <c r="S30" s="82">
        <f>IF(ISBLANK(R30)," ",((R30/$R$14)-($R$11/$R$13))/$R$10/$R$12)</f>
        <v/>
      </c>
    </row>
    <row r="31" ht="15.6" customFormat="1" customHeight="1" s="81">
      <c r="A31" s="136" t="n"/>
      <c r="B31" s="321" t="n"/>
      <c r="C31" s="309" t="n"/>
      <c r="D31" s="309" t="n"/>
      <c r="E31" s="309" t="n"/>
      <c r="F31" s="309" t="n"/>
      <c r="G31" s="309" t="n"/>
      <c r="H31" s="294" t="n"/>
      <c r="I31" s="137" t="n"/>
      <c r="J31" s="134" t="n"/>
      <c r="K31" s="139" t="n"/>
      <c r="L31" s="138" t="n"/>
      <c r="M31" s="76">
        <f>IF(ISBLANK(L31)," ",((L31/$L$14)-($L$11/$L$13))/$L$10/$L$12)</f>
        <v/>
      </c>
      <c r="N31" s="138" t="n"/>
      <c r="O31" s="76">
        <f>IF(ISBLANK(N31)," ",((N31/$N$14)-($N$11/$N$13))/$N$10/$N$12)</f>
        <v/>
      </c>
      <c r="P31" s="138" t="n"/>
      <c r="Q31" s="76">
        <f>IF(ISBLANK(P31)," ",((P31/$P$14)-($P$11/$P$13))/$P$10/$P$12)</f>
        <v/>
      </c>
      <c r="R31" s="79" t="n"/>
      <c r="S31" s="82">
        <f>IF(ISBLANK(R31)," ",((R31/$R$14)-($R$11/$R$13))/$R$10/$R$12)</f>
        <v/>
      </c>
    </row>
    <row r="32" ht="15.6" customFormat="1" customHeight="1" s="81">
      <c r="A32" s="132" t="n"/>
      <c r="B32" s="321" t="n"/>
      <c r="C32" s="309" t="n"/>
      <c r="D32" s="309" t="n"/>
      <c r="E32" s="309" t="n"/>
      <c r="F32" s="309" t="n"/>
      <c r="G32" s="309" t="n"/>
      <c r="H32" s="294" t="n"/>
      <c r="I32" s="137" t="n"/>
      <c r="J32" s="134" t="n"/>
      <c r="K32" s="139" t="n"/>
      <c r="L32" s="138" t="n"/>
      <c r="M32" s="76">
        <f>IF(ISBLANK(L32)," ",((L32/$L$14)-($L$11/$L$13))/$L$10/$L$12)</f>
        <v/>
      </c>
      <c r="N32" s="138" t="n"/>
      <c r="O32" s="76">
        <f>IF(ISBLANK(N32)," ",((N32/$N$14)-($N$11/$N$13))/$N$10/$N$12)</f>
        <v/>
      </c>
      <c r="P32" s="138" t="n"/>
      <c r="Q32" s="76">
        <f>IF(ISBLANK(P32)," ",((P32/$P$14)-($P$11/$P$13))/$P$10/$P$12)</f>
        <v/>
      </c>
      <c r="R32" s="79" t="n"/>
      <c r="S32" s="82">
        <f>IF(ISBLANK(R32)," ",((R32/$R$14)-($R$11/$R$13))/$R$10/$R$12)</f>
        <v/>
      </c>
    </row>
    <row r="33" ht="15.6" customFormat="1" customHeight="1" s="81">
      <c r="A33" s="136" t="n"/>
      <c r="B33" s="321" t="n"/>
      <c r="C33" s="309" t="n"/>
      <c r="D33" s="309" t="n"/>
      <c r="E33" s="309" t="n"/>
      <c r="F33" s="309" t="n"/>
      <c r="G33" s="309" t="n"/>
      <c r="H33" s="294" t="n"/>
      <c r="I33" s="137" t="n"/>
      <c r="J33" s="134" t="n"/>
      <c r="K33" s="139" t="n"/>
      <c r="L33" s="138" t="n"/>
      <c r="M33" s="76">
        <f>IF(ISBLANK(L33)," ",((L33/$L$14)-($L$11/$L$13))/$L$10/$L$12)</f>
        <v/>
      </c>
      <c r="N33" s="138" t="n"/>
      <c r="O33" s="76">
        <f>IF(ISBLANK(N33)," ",((N33/$N$14)-($N$11/$N$13))/$N$10/$N$12)</f>
        <v/>
      </c>
      <c r="P33" s="138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r="34" ht="15.6" customFormat="1" customHeight="1" s="81">
      <c r="A34" s="132" t="n"/>
      <c r="B34" s="321" t="n"/>
      <c r="C34" s="309" t="n"/>
      <c r="D34" s="309" t="n"/>
      <c r="E34" s="309" t="n"/>
      <c r="F34" s="309" t="n"/>
      <c r="G34" s="309" t="n"/>
      <c r="H34" s="294" t="n"/>
      <c r="I34" s="137" t="n"/>
      <c r="J34" s="134" t="n"/>
      <c r="K34" s="139" t="n"/>
      <c r="L34" s="138" t="n"/>
      <c r="M34" s="76">
        <f>IF(ISBLANK(L34)," ",((L34/$L$14)-($L$11/$L$13))/$L$10/$L$12)</f>
        <v/>
      </c>
      <c r="N34" s="138" t="n"/>
      <c r="O34" s="76">
        <f>IF(ISBLANK(N34)," ",((N34/$N$14)-($N$11/$N$13))/$N$10/$N$12)</f>
        <v/>
      </c>
      <c r="P34" s="138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r="35" ht="15.6" customFormat="1" customHeight="1" s="81">
      <c r="A35" s="136" t="n"/>
      <c r="B35" s="321" t="n"/>
      <c r="C35" s="309" t="n"/>
      <c r="D35" s="309" t="n"/>
      <c r="E35" s="309" t="n"/>
      <c r="F35" s="309" t="n"/>
      <c r="G35" s="309" t="n"/>
      <c r="H35" s="294" t="n"/>
      <c r="I35" s="137" t="n"/>
      <c r="J35" s="134" t="n"/>
      <c r="K35" s="139" t="n"/>
      <c r="L35" s="138" t="n"/>
      <c r="M35" s="76">
        <f>IF(ISBLANK(L35)," ",((L35/$L$14)-($L$11/$L$13))/$L$10/$L$12)</f>
        <v/>
      </c>
      <c r="N35" s="138" t="n"/>
      <c r="O35" s="76">
        <f>IF(ISBLANK(N35)," ",((N35/$N$14)-($N$11/$N$13))/$N$10/$N$12)</f>
        <v/>
      </c>
      <c r="P35" s="138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r="36" ht="15.6" customFormat="1" customHeight="1" s="81">
      <c r="A36" s="132" t="n"/>
      <c r="B36" s="321" t="n"/>
      <c r="C36" s="309" t="n"/>
      <c r="D36" s="309" t="n"/>
      <c r="E36" s="309" t="n"/>
      <c r="F36" s="309" t="n"/>
      <c r="G36" s="309" t="n"/>
      <c r="H36" s="294" t="n"/>
      <c r="I36" s="137" t="n"/>
      <c r="J36" s="134" t="n"/>
      <c r="K36" s="139" t="n"/>
      <c r="L36" s="138" t="n"/>
      <c r="M36" s="76">
        <f>IF(ISBLANK(L36)," ",((L36/$L$14)-($L$11/$L$13))/$L$10/$L$12)</f>
        <v/>
      </c>
      <c r="N36" s="138" t="n"/>
      <c r="O36" s="76">
        <f>IF(ISBLANK(N36)," ",((N36/$N$14)-($N$11/$N$13))/$N$10/$N$12)</f>
        <v/>
      </c>
      <c r="P36" s="138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r="37" ht="15.6" customFormat="1" customHeight="1" s="81" thickBot="1">
      <c r="A37" s="140" t="n"/>
      <c r="B37" s="322" t="n"/>
      <c r="C37" s="313" t="n"/>
      <c r="D37" s="313" t="n"/>
      <c r="E37" s="313" t="n"/>
      <c r="F37" s="313" t="n"/>
      <c r="G37" s="313" t="n"/>
      <c r="H37" s="314" t="n"/>
      <c r="I37" s="141" t="n"/>
      <c r="J37" s="142" t="n"/>
      <c r="K37" s="143" t="n"/>
      <c r="L37" s="144" t="n"/>
      <c r="M37" s="83">
        <f>IF(ISBLANK(L37)," ",((L37/$L$14)-($L$11/$L$13))/$L$10/$L$12)</f>
        <v/>
      </c>
      <c r="N37" s="144" t="n"/>
      <c r="O37" s="83">
        <f>IF(ISBLANK(N37)," ",((N37/$N$14)-($N$11/$N$13))/$N$10/$N$12)</f>
        <v/>
      </c>
      <c r="P37" s="144" t="n"/>
      <c r="Q37" s="83">
        <f>IF(ISBLANK(P37)," ",((P37/$P$14)-($P$11/$P$13))/$P$10/$P$12)</f>
        <v/>
      </c>
      <c r="R37" s="144" t="n"/>
      <c r="S37" s="84">
        <f>IF(ISBLANK(R37)," ",((R37/$R$14)-($R$11/$R$13))/$R$10/$R$12)</f>
        <v/>
      </c>
    </row>
    <row r="38" ht="15.75" customHeight="1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r="39" ht="15.75" customHeight="1" s="92">
      <c r="A39" s="165" t="n"/>
      <c r="O39" s="161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  <row r="40"/>
    <row r="41"/>
    <row r="42"/>
    <row r="43"/>
    <row r="44"/>
    <row r="45"/>
    <row r="46"/>
    <row r="47"/>
    <row r="48"/>
    <row r="49"/>
  </sheetData>
  <mergeCells count="78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Z33" sqref="CZ33"/>
    </sheetView>
  </sheetViews>
  <sheetFormatPr baseColWidth="8" defaultColWidth="1.7109375" defaultRowHeight="12" customHeight="1"/>
  <cols>
    <col width="1.7109375" customWidth="1" style="149" min="1" max="37"/>
    <col width="1.7109375" customWidth="1" style="149" min="38" max="76"/>
    <col width="1.7109375" customWidth="1" style="149" min="77" max="16384"/>
  </cols>
  <sheetData>
    <row r="1" ht="38.25" customHeight="1" s="92" thickBot="1">
      <c r="A1" s="254" t="n"/>
      <c r="B1" s="264" t="n"/>
      <c r="C1" s="264" t="n"/>
      <c r="D1" s="264" t="n"/>
      <c r="E1" s="264" t="n"/>
      <c r="F1" s="264" t="n"/>
      <c r="G1" s="264" t="n"/>
      <c r="H1" s="264" t="n"/>
      <c r="I1" s="264" t="n"/>
      <c r="J1" s="264" t="n"/>
      <c r="K1" s="264" t="n"/>
      <c r="L1" s="264" t="n"/>
      <c r="M1" s="264" t="n"/>
      <c r="N1" s="264" t="n"/>
      <c r="O1" s="264" t="n"/>
      <c r="P1" s="264" t="n"/>
      <c r="Q1" s="264" t="n"/>
      <c r="R1" s="264" t="n"/>
      <c r="S1" s="264" t="n"/>
      <c r="T1" s="264" t="n"/>
      <c r="U1" s="264" t="n"/>
      <c r="V1" s="264" t="n"/>
      <c r="W1" s="264" t="n"/>
      <c r="X1" s="264" t="n"/>
      <c r="Y1" s="264" t="n"/>
      <c r="Z1" s="264" t="n"/>
      <c r="AA1" s="264" t="n"/>
      <c r="AB1" s="264" t="n"/>
      <c r="AC1" s="264" t="n"/>
      <c r="AD1" s="264" t="n"/>
      <c r="AE1" s="264" t="n"/>
      <c r="AF1" s="264" t="n"/>
      <c r="AG1" s="264" t="n"/>
      <c r="AH1" s="264" t="n"/>
      <c r="AI1" s="264" t="n"/>
      <c r="AJ1" s="264" t="n"/>
      <c r="AK1" s="264" t="n"/>
      <c r="AL1" s="264" t="n"/>
      <c r="AM1" s="264" t="n"/>
      <c r="AN1" s="264" t="n"/>
      <c r="AO1" s="264" t="n"/>
      <c r="AP1" s="264" t="n"/>
      <c r="AQ1" s="264" t="n"/>
      <c r="AR1" s="264" t="n"/>
      <c r="AS1" s="264" t="n"/>
      <c r="AT1" s="264" t="n"/>
      <c r="AU1" s="264" t="n"/>
      <c r="AV1" s="264" t="n"/>
      <c r="AW1" s="264" t="n"/>
      <c r="AX1" s="264" t="n"/>
      <c r="AY1" s="264" t="n"/>
      <c r="AZ1" s="264" t="n"/>
      <c r="BA1" s="264" t="n"/>
      <c r="BB1" s="264" t="n"/>
      <c r="BC1" s="264" t="n"/>
      <c r="BD1" s="264" t="n"/>
      <c r="BE1" s="264" t="n"/>
      <c r="BF1" s="264" t="n"/>
      <c r="BG1" s="264" t="n"/>
      <c r="BH1" s="264" t="n"/>
      <c r="BI1" s="264" t="n"/>
      <c r="BJ1" s="264" t="n"/>
      <c r="BK1" s="264" t="n"/>
      <c r="BL1" s="264" t="n"/>
      <c r="BM1" s="264" t="n"/>
      <c r="BN1" s="264" t="n"/>
      <c r="BO1" s="264" t="n"/>
      <c r="BP1" s="264" t="n"/>
      <c r="BQ1" s="264" t="n"/>
      <c r="BR1" s="264" t="n"/>
      <c r="BS1" s="264" t="n"/>
      <c r="BT1" s="264" t="n"/>
      <c r="BU1" s="264" t="n"/>
      <c r="BV1" s="264" t="n"/>
      <c r="BW1" s="264" t="n"/>
      <c r="BX1" s="264" t="n"/>
      <c r="BY1" s="264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5" t="n"/>
      <c r="C3" s="146" t="n"/>
      <c r="D3" s="146" t="n"/>
      <c r="E3" s="146" t="n"/>
      <c r="F3" s="146" t="n"/>
      <c r="G3" s="146" t="n"/>
      <c r="H3" s="146" t="n"/>
      <c r="I3" s="146" t="n"/>
      <c r="J3" s="146" t="n"/>
      <c r="K3" s="146" t="n"/>
      <c r="L3" s="146" t="n"/>
      <c r="M3" s="146" t="n"/>
      <c r="N3" s="146" t="n"/>
      <c r="O3" s="146" t="n"/>
      <c r="P3" s="146" t="n"/>
      <c r="Q3" s="146" t="n"/>
      <c r="R3" s="146" t="n"/>
      <c r="S3" s="146" t="n"/>
      <c r="T3" s="146" t="n"/>
      <c r="U3" s="146" t="n"/>
      <c r="V3" s="146" t="n"/>
      <c r="W3" s="146" t="n"/>
      <c r="X3" s="146" t="n"/>
      <c r="Y3" s="146" t="n"/>
      <c r="Z3" s="146" t="n"/>
      <c r="AA3" s="146" t="n"/>
      <c r="AB3" s="146" t="n"/>
      <c r="AC3" s="146" t="n"/>
      <c r="AD3" s="146" t="n"/>
      <c r="AE3" s="146" t="n"/>
      <c r="AF3" s="146" t="n"/>
      <c r="AG3" s="146" t="n"/>
      <c r="AH3" s="146" t="n"/>
      <c r="AI3" s="146" t="n"/>
      <c r="AJ3" s="146" t="n"/>
      <c r="AK3" s="146" t="n"/>
      <c r="AL3" s="146" t="n"/>
      <c r="AM3" s="146" t="n"/>
      <c r="AN3" s="146" t="n"/>
      <c r="AO3" s="146" t="n"/>
      <c r="AP3" s="146" t="n"/>
      <c r="AQ3" s="146" t="n"/>
      <c r="AR3" s="146" t="n"/>
      <c r="AS3" s="146" t="n"/>
      <c r="AT3" s="146" t="n"/>
      <c r="AU3" s="146" t="n"/>
      <c r="AV3" s="146" t="n"/>
      <c r="AW3" s="146" t="n"/>
      <c r="AX3" s="146" t="n"/>
      <c r="AY3" s="146" t="n"/>
      <c r="AZ3" s="146" t="n"/>
      <c r="BA3" s="146" t="n"/>
      <c r="BB3" s="146" t="n"/>
      <c r="BC3" s="146" t="n"/>
      <c r="BD3" s="146" t="n"/>
      <c r="BE3" s="146" t="n"/>
      <c r="BF3" s="146" t="n"/>
      <c r="BG3" s="146" t="n"/>
      <c r="BH3" s="146" t="n"/>
      <c r="BI3" s="146" t="n"/>
      <c r="BJ3" s="146" t="n"/>
      <c r="BK3" s="146" t="n"/>
      <c r="BL3" s="146" t="n"/>
      <c r="BM3" s="146" t="n"/>
      <c r="BN3" s="146" t="n"/>
      <c r="BO3" s="146" t="n"/>
      <c r="BP3" s="146" t="n"/>
      <c r="BQ3" s="146" t="n"/>
      <c r="BR3" s="146" t="n"/>
      <c r="BS3" s="146" t="n"/>
      <c r="BT3" s="146" t="n"/>
      <c r="BU3" s="146" t="n"/>
      <c r="BV3" s="146" t="n"/>
      <c r="BW3" s="146" t="n"/>
      <c r="BX3" s="146" t="n"/>
      <c r="BY3" s="97" t="n"/>
    </row>
    <row r="4" ht="12" customHeight="1" s="92">
      <c r="A4" s="96" t="n"/>
      <c r="B4" s="146" t="n"/>
      <c r="C4" s="146" t="n"/>
      <c r="D4" s="146" t="n"/>
      <c r="E4" s="146" t="n"/>
      <c r="F4" s="146" t="n"/>
      <c r="G4" s="146" t="n"/>
      <c r="H4" s="146" t="n"/>
      <c r="I4" s="146" t="n"/>
      <c r="J4" s="146" t="n"/>
      <c r="K4" s="146" t="n"/>
      <c r="L4" s="146" t="n"/>
      <c r="M4" s="146" t="n"/>
      <c r="N4" s="146" t="n"/>
      <c r="O4" s="146" t="n"/>
      <c r="P4" s="146" t="n"/>
      <c r="Q4" s="146" t="n"/>
      <c r="R4" s="146" t="n"/>
      <c r="S4" s="146" t="n"/>
      <c r="T4" s="146" t="n"/>
      <c r="U4" s="146" t="n"/>
      <c r="V4" s="146" t="n"/>
      <c r="W4" s="146" t="n"/>
      <c r="X4" s="146" t="n"/>
      <c r="Y4" s="146" t="n"/>
      <c r="Z4" s="146" t="n"/>
      <c r="AA4" s="146" t="n"/>
      <c r="AB4" s="146" t="n"/>
      <c r="AC4" s="146" t="n"/>
      <c r="AD4" s="146" t="n"/>
      <c r="AE4" s="146" t="n"/>
      <c r="AF4" s="146" t="n"/>
      <c r="AG4" s="146" t="n"/>
      <c r="AH4" s="146" t="n"/>
      <c r="AI4" s="146" t="n"/>
      <c r="AJ4" s="146" t="n"/>
      <c r="AK4" s="146" t="n"/>
      <c r="AL4" s="146" t="n"/>
      <c r="AM4" s="146" t="n"/>
      <c r="AN4" s="146" t="n"/>
      <c r="AO4" s="146" t="n"/>
      <c r="AP4" s="146" t="n"/>
      <c r="AQ4" s="146" t="n"/>
      <c r="AR4" s="146" t="n"/>
      <c r="AS4" s="146" t="n"/>
      <c r="AT4" s="146" t="n"/>
      <c r="AU4" s="146" t="n"/>
      <c r="AV4" s="146" t="n"/>
      <c r="AW4" s="146" t="n"/>
      <c r="AX4" s="146" t="n"/>
      <c r="AY4" s="146" t="n"/>
      <c r="AZ4" s="146" t="n"/>
      <c r="BA4" s="146" t="n"/>
      <c r="BB4" s="146" t="n"/>
      <c r="BC4" s="146" t="n"/>
      <c r="BD4" s="146" t="n"/>
      <c r="BE4" s="146" t="n"/>
      <c r="BF4" s="146" t="n"/>
      <c r="BG4" s="146" t="n"/>
      <c r="BH4" s="146" t="n"/>
      <c r="BI4" s="146" t="n"/>
      <c r="BJ4" s="146" t="n"/>
      <c r="BK4" s="146" t="n"/>
      <c r="BL4" s="146" t="n"/>
      <c r="BM4" s="146" t="n"/>
      <c r="BN4" s="146" t="n"/>
      <c r="BO4" s="146" t="n"/>
      <c r="BP4" s="146" t="n"/>
      <c r="BQ4" s="146" t="n"/>
      <c r="BR4" s="146" t="n"/>
      <c r="BS4" s="146" t="n"/>
      <c r="BT4" s="146" t="n"/>
      <c r="BU4" s="146" t="n"/>
      <c r="BV4" s="146" t="n"/>
      <c r="BW4" s="146" t="n"/>
      <c r="BX4" s="146" t="n"/>
      <c r="BY4" s="97" t="n"/>
    </row>
    <row r="5" ht="12" customHeight="1" s="92">
      <c r="A5" s="103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48" t="n"/>
      <c r="AX5" s="148" t="n"/>
      <c r="AY5" s="148" t="n"/>
      <c r="AZ5" s="148" t="n"/>
      <c r="BA5" s="148" t="n"/>
      <c r="BB5" s="148" t="n"/>
      <c r="BC5" s="148" t="n"/>
      <c r="BD5" s="148" t="n"/>
      <c r="BE5" s="148" t="n"/>
      <c r="BF5" s="148" t="n"/>
      <c r="BG5" s="148" t="n"/>
      <c r="BH5" s="148" t="n"/>
      <c r="BI5" s="148" t="n"/>
      <c r="BJ5" s="148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99" t="n"/>
    </row>
    <row r="6" ht="12" customHeight="1" s="92">
      <c r="A6" s="103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48" t="n"/>
      <c r="AX6" s="148" t="n"/>
      <c r="AY6" s="148" t="n"/>
      <c r="AZ6" s="148" t="n"/>
      <c r="BA6" s="148" t="n"/>
      <c r="BB6" s="148" t="n"/>
      <c r="BC6" s="148" t="n"/>
      <c r="BD6" s="148" t="n"/>
      <c r="BE6" s="148" t="n"/>
      <c r="BF6" s="148" t="n"/>
      <c r="BG6" s="148" t="n"/>
      <c r="BH6" s="148" t="n"/>
      <c r="BI6" s="148" t="n"/>
      <c r="BJ6" s="148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99" t="n"/>
    </row>
    <row r="7" ht="12" customHeight="1" s="92">
      <c r="A7" s="103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48" t="n"/>
      <c r="W7" s="148" t="n"/>
      <c r="X7" s="148" t="n"/>
      <c r="Y7" s="148" t="n"/>
      <c r="Z7" s="148" t="n"/>
      <c r="AA7" s="148" t="n"/>
      <c r="AB7" s="148" t="n"/>
      <c r="AC7" s="148" t="n"/>
      <c r="AD7" s="148" t="n"/>
      <c r="AE7" s="148" t="n"/>
      <c r="AF7" s="148" t="n"/>
      <c r="AG7" s="148" t="n"/>
      <c r="AH7" s="148" t="n"/>
      <c r="AI7" s="148" t="n"/>
      <c r="AJ7" s="148" t="n"/>
      <c r="AK7" s="148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50" t="n"/>
      <c r="AX7" s="150" t="n"/>
      <c r="AY7" s="150" t="n"/>
      <c r="AZ7" s="150" t="n"/>
      <c r="BA7" s="150" t="n"/>
      <c r="BB7" s="150" t="n"/>
      <c r="BC7" s="150" t="n"/>
      <c r="BD7" s="150" t="n"/>
      <c r="BE7" s="150" t="n"/>
      <c r="BF7" s="150" t="n"/>
      <c r="BG7" s="150" t="n"/>
      <c r="BH7" s="150" t="n"/>
      <c r="BI7" s="150" t="n"/>
      <c r="BJ7" s="150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99" t="n"/>
    </row>
    <row r="8" ht="12" customHeight="1" s="92">
      <c r="A8" s="103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48" t="n"/>
      <c r="W8" s="148" t="n"/>
      <c r="X8" s="148" t="n"/>
      <c r="Y8" s="148" t="n"/>
      <c r="Z8" s="148" t="n"/>
      <c r="AA8" s="148" t="n"/>
      <c r="AB8" s="148" t="n"/>
      <c r="AC8" s="148" t="n"/>
      <c r="AD8" s="148" t="n"/>
      <c r="AE8" s="148" t="n"/>
      <c r="AF8" s="148" t="n"/>
      <c r="AG8" s="148" t="n"/>
      <c r="AH8" s="148" t="n"/>
      <c r="AI8" s="148" t="n"/>
      <c r="AJ8" s="148" t="n"/>
      <c r="AK8" s="148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50" t="n"/>
      <c r="AX8" s="150" t="n"/>
      <c r="AY8" s="150" t="n"/>
      <c r="AZ8" s="150" t="n"/>
      <c r="BA8" s="150" t="n"/>
      <c r="BB8" s="150" t="n"/>
      <c r="BC8" s="150" t="n"/>
      <c r="BD8" s="150" t="n"/>
      <c r="BE8" s="150" t="n"/>
      <c r="BF8" s="150" t="n"/>
      <c r="BG8" s="150" t="n"/>
      <c r="BH8" s="150" t="n"/>
      <c r="BI8" s="150" t="n"/>
      <c r="BJ8" s="150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99" t="n"/>
    </row>
    <row r="9" ht="12" customHeight="1" s="92">
      <c r="A9" s="103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0" t="n"/>
      <c r="AF9" s="150" t="n"/>
      <c r="AG9" s="150" t="n"/>
      <c r="AH9" s="150" t="n"/>
      <c r="AI9" s="150" t="n"/>
      <c r="AJ9" s="150" t="n"/>
      <c r="AK9" s="150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99" t="n"/>
    </row>
    <row r="10" ht="12" customHeight="1" s="92">
      <c r="A10" s="103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50" t="n"/>
      <c r="W10" s="150" t="n"/>
      <c r="X10" s="150" t="n"/>
      <c r="Y10" s="150" t="n"/>
      <c r="Z10" s="150" t="n"/>
      <c r="AA10" s="150" t="n"/>
      <c r="AB10" s="150" t="n"/>
      <c r="AC10" s="150" t="n"/>
      <c r="AD10" s="150" t="n"/>
      <c r="AE10" s="150" t="n"/>
      <c r="AF10" s="150" t="n"/>
      <c r="AG10" s="150" t="n"/>
      <c r="AH10" s="150" t="n"/>
      <c r="AI10" s="150" t="n"/>
      <c r="AJ10" s="150" t="n"/>
      <c r="AK10" s="150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99" t="n"/>
    </row>
    <row r="11" ht="12" customHeight="1" s="92">
      <c r="A11" s="103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50" t="n"/>
      <c r="W11" s="150" t="n"/>
      <c r="X11" s="150" t="n"/>
      <c r="Y11" s="150" t="n"/>
      <c r="Z11" s="150" t="n"/>
      <c r="AA11" s="150" t="n"/>
      <c r="AB11" s="150" t="n"/>
      <c r="AC11" s="150" t="n"/>
      <c r="AD11" s="150" t="n"/>
      <c r="AE11" s="150" t="n"/>
      <c r="AF11" s="150" t="n"/>
      <c r="AG11" s="150" t="n"/>
      <c r="AH11" s="150" t="n"/>
      <c r="AI11" s="150" t="n"/>
      <c r="AJ11" s="150" t="n"/>
      <c r="AK11" s="150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99" t="n"/>
    </row>
    <row r="12" ht="12" customHeight="1" s="92">
      <c r="A12" s="103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99" t="n"/>
    </row>
    <row r="13" ht="12" customHeight="1" s="92">
      <c r="A13" s="103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99" t="n"/>
    </row>
    <row r="14" ht="12" customHeight="1" s="92">
      <c r="A14" s="103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99" t="n"/>
    </row>
    <row r="15" ht="12" customHeight="1" s="92">
      <c r="A15" s="103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48" t="n"/>
      <c r="AM23" s="148" t="n"/>
      <c r="AN23" s="148" t="n"/>
      <c r="AO23" s="148" t="n"/>
      <c r="AP23" s="148" t="n"/>
      <c r="AQ23" s="148" t="n"/>
      <c r="AR23" s="148" t="n"/>
      <c r="AS23" s="148" t="n"/>
      <c r="AT23" s="148" t="n"/>
      <c r="AU23" s="148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48" t="n"/>
      <c r="K24" s="148" t="n"/>
      <c r="L24" s="148" t="n"/>
      <c r="M24" s="148" t="n"/>
      <c r="N24" s="148" t="n"/>
      <c r="O24" s="148" t="n"/>
      <c r="P24" s="148" t="n"/>
      <c r="Q24" s="148" t="n"/>
      <c r="R24" s="148" t="n"/>
      <c r="S24" s="148" t="n"/>
      <c r="T24" s="148" t="n"/>
      <c r="U24" s="148" t="n"/>
      <c r="V24" s="148" t="n"/>
      <c r="W24" s="148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48" t="n"/>
      <c r="AM24" s="148" t="n"/>
      <c r="AN24" s="148" t="n"/>
      <c r="AO24" s="148" t="n"/>
      <c r="AP24" s="148" t="n"/>
      <c r="AQ24" s="148" t="n"/>
      <c r="AR24" s="148" t="n"/>
      <c r="AS24" s="148" t="n"/>
      <c r="AT24" s="148" t="n"/>
      <c r="AU24" s="148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99" t="n"/>
    </row>
    <row r="25" ht="12" customHeight="1" s="92">
      <c r="A25" s="103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48" t="n"/>
      <c r="K25" s="148" t="n"/>
      <c r="L25" s="148" t="n"/>
      <c r="M25" s="148" t="n"/>
      <c r="N25" s="148" t="n"/>
      <c r="O25" s="148" t="n"/>
      <c r="P25" s="148" t="n"/>
      <c r="Q25" s="148" t="n"/>
      <c r="R25" s="148" t="n"/>
      <c r="S25" s="148" t="n"/>
      <c r="T25" s="148" t="n"/>
      <c r="U25" s="148" t="n"/>
      <c r="V25" s="148" t="n"/>
      <c r="W25" s="148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50" t="n"/>
      <c r="AM25" s="150" t="n"/>
      <c r="AN25" s="150" t="n"/>
      <c r="AO25" s="150" t="n"/>
      <c r="AP25" s="150" t="n"/>
      <c r="AQ25" s="150" t="n"/>
      <c r="AR25" s="150" t="n"/>
      <c r="AS25" s="150" t="n"/>
      <c r="AT25" s="150" t="n"/>
      <c r="AU25" s="150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99" t="n"/>
    </row>
    <row r="26" ht="12" customHeight="1" s="92">
      <c r="A26" s="103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48" t="n"/>
      <c r="BD26" s="148" t="n"/>
      <c r="BE26" s="148" t="n"/>
      <c r="BF26" s="148" t="n"/>
      <c r="BG26" s="148" t="n"/>
      <c r="BH26" s="148" t="n"/>
      <c r="BI26" s="148" t="n"/>
      <c r="BJ26" s="148" t="n"/>
      <c r="BK26" s="148" t="n"/>
      <c r="BL26" s="148" t="n"/>
      <c r="BM26" s="148" t="n"/>
      <c r="BN26" s="148" t="n"/>
      <c r="BO26" s="148" t="n"/>
      <c r="BP26" s="148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1" t="n"/>
      <c r="O27" s="151" t="n"/>
      <c r="P27" s="151" t="n"/>
      <c r="Q27" s="151" t="n"/>
      <c r="R27" s="151" t="n"/>
      <c r="S27" s="151" t="n"/>
      <c r="T27" s="151" t="n"/>
      <c r="U27" s="151" t="n"/>
      <c r="V27" s="151" t="n"/>
      <c r="W27" s="151" t="n"/>
      <c r="X27" s="151" t="n"/>
      <c r="Y27" s="15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48" t="n"/>
      <c r="BD27" s="148" t="n"/>
      <c r="BE27" s="148" t="n"/>
      <c r="BF27" s="148" t="n"/>
      <c r="BG27" s="148" t="n"/>
      <c r="BH27" s="148" t="n"/>
      <c r="BI27" s="148" t="n"/>
      <c r="BJ27" s="148" t="n"/>
      <c r="BK27" s="148" t="n"/>
      <c r="BL27" s="148" t="n"/>
      <c r="BM27" s="148" t="n"/>
      <c r="BN27" s="148" t="n"/>
      <c r="BO27" s="148" t="n"/>
      <c r="BP27" s="148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1" t="n"/>
      <c r="O28" s="151" t="n"/>
      <c r="P28" s="151" t="n"/>
      <c r="Q28" s="151" t="n"/>
      <c r="R28" s="151" t="n"/>
      <c r="S28" s="151" t="n"/>
      <c r="T28" s="151" t="n"/>
      <c r="U28" s="151" t="n"/>
      <c r="V28" s="151" t="n"/>
      <c r="W28" s="151" t="n"/>
      <c r="X28" s="151" t="n"/>
      <c r="Y28" s="15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48" t="n"/>
      <c r="BD28" s="148" t="n"/>
      <c r="BE28" s="148" t="n"/>
      <c r="BF28" s="148" t="n"/>
      <c r="BG28" s="148" t="n"/>
      <c r="BH28" s="148" t="n"/>
      <c r="BI28" s="148" t="n"/>
      <c r="BJ28" s="148" t="n"/>
      <c r="BK28" s="148" t="n"/>
      <c r="BL28" s="148" t="n"/>
      <c r="BM28" s="148" t="n"/>
      <c r="BN28" s="148" t="n"/>
      <c r="BO28" s="148" t="n"/>
      <c r="BP28" s="148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1" t="n"/>
      <c r="O29" s="151" t="n"/>
      <c r="P29" s="151" t="n"/>
      <c r="Q29" s="151" t="n"/>
      <c r="R29" s="151" t="n"/>
      <c r="S29" s="151" t="n"/>
      <c r="T29" s="151" t="n"/>
      <c r="U29" s="151" t="n"/>
      <c r="V29" s="151" t="n"/>
      <c r="W29" s="151" t="n"/>
      <c r="X29" s="151" t="n"/>
      <c r="Y29" s="15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48" t="n"/>
      <c r="BD29" s="148" t="n"/>
      <c r="BE29" s="148" t="n"/>
      <c r="BF29" s="148" t="n"/>
      <c r="BG29" s="148" t="n"/>
      <c r="BH29" s="148" t="n"/>
      <c r="BI29" s="148" t="n"/>
      <c r="BJ29" s="148" t="n"/>
      <c r="BK29" s="148" t="n"/>
      <c r="BL29" s="148" t="n"/>
      <c r="BM29" s="148" t="n"/>
      <c r="BN29" s="148" t="n"/>
      <c r="BO29" s="148" t="n"/>
      <c r="BP29" s="148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1" t="n"/>
      <c r="O30" s="151" t="n"/>
      <c r="P30" s="151" t="n"/>
      <c r="Q30" s="151" t="n"/>
      <c r="R30" s="151" t="n"/>
      <c r="S30" s="151" t="n"/>
      <c r="T30" s="151" t="n"/>
      <c r="U30" s="151" t="n"/>
      <c r="V30" s="151" t="n"/>
      <c r="W30" s="151" t="n"/>
      <c r="X30" s="151" t="n"/>
      <c r="Y30" s="15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50" t="n"/>
      <c r="BD30" s="150" t="n"/>
      <c r="BE30" s="150" t="n"/>
      <c r="BF30" s="150" t="n"/>
      <c r="BG30" s="150" t="n"/>
      <c r="BH30" s="150" t="n"/>
      <c r="BI30" s="150" t="n"/>
      <c r="BJ30" s="150" t="n"/>
      <c r="BK30" s="150" t="n"/>
      <c r="BL30" s="150" t="n"/>
      <c r="BM30" s="150" t="n"/>
      <c r="BN30" s="150" t="n"/>
      <c r="BO30" s="150" t="n"/>
      <c r="BP30" s="150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1" t="n"/>
      <c r="O31" s="151" t="n"/>
      <c r="P31" s="151" t="n"/>
      <c r="Q31" s="151" t="n"/>
      <c r="R31" s="151" t="n"/>
      <c r="S31" s="151" t="n"/>
      <c r="T31" s="151" t="n"/>
      <c r="U31" s="151" t="n"/>
      <c r="V31" s="151" t="n"/>
      <c r="W31" s="151" t="n"/>
      <c r="X31" s="151" t="n"/>
      <c r="Y31" s="15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50" t="n"/>
      <c r="BD31" s="150" t="n"/>
      <c r="BE31" s="150" t="n"/>
      <c r="BF31" s="150" t="n"/>
      <c r="BG31" s="150" t="n"/>
      <c r="BH31" s="150" t="n"/>
      <c r="BI31" s="150" t="n"/>
      <c r="BJ31" s="150" t="n"/>
      <c r="BK31" s="150" t="n"/>
      <c r="BL31" s="150" t="n"/>
      <c r="BM31" s="150" t="n"/>
      <c r="BN31" s="150" t="n"/>
      <c r="BO31" s="150" t="n"/>
      <c r="BP31" s="150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1" t="n"/>
      <c r="O32" s="151" t="n"/>
      <c r="P32" s="151" t="n"/>
      <c r="Q32" s="151" t="n"/>
      <c r="R32" s="151" t="n"/>
      <c r="S32" s="151" t="n"/>
      <c r="T32" s="151" t="n"/>
      <c r="U32" s="151" t="n"/>
      <c r="V32" s="151" t="n"/>
      <c r="W32" s="151" t="n"/>
      <c r="X32" s="151" t="n"/>
      <c r="Y32" s="15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2" t="n"/>
      <c r="O33" s="151" t="n"/>
      <c r="P33" s="151" t="n"/>
      <c r="Q33" s="151" t="n"/>
      <c r="R33" s="151" t="n"/>
      <c r="S33" s="151" t="n"/>
      <c r="T33" s="151" t="n"/>
      <c r="U33" s="151" t="n"/>
      <c r="V33" s="151" t="n"/>
      <c r="W33" s="151" t="n"/>
      <c r="X33" s="151" t="n"/>
      <c r="Y33" s="15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3" t="n"/>
      <c r="AY33" s="153" t="n"/>
      <c r="AZ33" s="153" t="n"/>
      <c r="BA33" s="153" t="n"/>
      <c r="BB33" s="153" t="n"/>
      <c r="BC33" s="153" t="n"/>
      <c r="BD33" s="153" t="n"/>
      <c r="BE33" s="153" t="n"/>
      <c r="BF33" s="153" t="n"/>
      <c r="BG33" s="153" t="n"/>
      <c r="BH33" s="149" t="n"/>
      <c r="BI33" s="123" t="n"/>
      <c r="BJ33" s="123" t="n"/>
      <c r="BK33" s="123" t="n"/>
      <c r="BL33" s="123" t="n"/>
      <c r="BM33" s="123" t="n"/>
      <c r="BN33" s="153" t="n"/>
      <c r="BO33" s="153" t="n"/>
      <c r="BP33" s="153" t="n"/>
      <c r="BQ33" s="153" t="n"/>
      <c r="BR33" s="153" t="n"/>
      <c r="BS33" s="153" t="n"/>
      <c r="BT33" s="149" t="n"/>
      <c r="BU33" s="149" t="n"/>
      <c r="BV33" s="149" t="n"/>
      <c r="BW33" s="149" t="n"/>
      <c r="BX33" s="149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1" t="n"/>
      <c r="O34" s="151" t="n"/>
      <c r="P34" s="151" t="n"/>
      <c r="Q34" s="151" t="n"/>
      <c r="R34" s="151" t="n"/>
      <c r="S34" s="151" t="n"/>
      <c r="T34" s="151" t="n"/>
      <c r="U34" s="151" t="n"/>
      <c r="V34" s="151" t="n"/>
      <c r="W34" s="151" t="n"/>
      <c r="X34" s="151" t="n"/>
      <c r="Y34" s="15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3" t="n"/>
      <c r="AY34" s="153" t="n"/>
      <c r="AZ34" s="153" t="n"/>
      <c r="BA34" s="153" t="n"/>
      <c r="BB34" s="153" t="n"/>
      <c r="BC34" s="153" t="n"/>
      <c r="BD34" s="153" t="n"/>
      <c r="BE34" s="153" t="n"/>
      <c r="BF34" s="153" t="n"/>
      <c r="BG34" s="153" t="n"/>
      <c r="BH34" s="149" t="n"/>
      <c r="BI34" s="123" t="n"/>
      <c r="BJ34" s="123" t="n"/>
      <c r="BK34" s="123" t="n"/>
      <c r="BL34" s="123" t="n"/>
      <c r="BM34" s="123" t="n"/>
      <c r="BN34" s="153" t="n"/>
      <c r="BO34" s="153" t="n"/>
      <c r="BP34" s="153" t="n"/>
      <c r="BQ34" s="153" t="n"/>
      <c r="BR34" s="153" t="n"/>
      <c r="BS34" s="153" t="n"/>
      <c r="BT34" s="149" t="n"/>
      <c r="BU34" s="149" t="n"/>
      <c r="BV34" s="149" t="n"/>
      <c r="BW34" s="149" t="n"/>
      <c r="BX34" s="149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4" t="n"/>
      <c r="O35" s="154" t="n"/>
      <c r="P35" s="154" t="n"/>
      <c r="Q35" s="154" t="n"/>
      <c r="R35" s="154" t="n"/>
      <c r="S35" s="123" t="n"/>
      <c r="T35" s="123" t="n"/>
      <c r="U35" s="123" t="n"/>
      <c r="V35" s="123" t="n"/>
      <c r="W35" s="123" t="n"/>
      <c r="X35" s="123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4" t="n"/>
      <c r="O36" s="154" t="n"/>
      <c r="P36" s="154" t="n"/>
      <c r="Q36" s="154" t="n"/>
      <c r="R36" s="154" t="n"/>
      <c r="S36" s="123" t="n"/>
      <c r="T36" s="123" t="n"/>
      <c r="U36" s="123" t="n"/>
      <c r="V36" s="123" t="n"/>
      <c r="W36" s="123" t="n"/>
      <c r="X36" s="123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23" t="inlineStr">
        <is>
          <t>Survey No</t>
        </is>
      </c>
      <c r="B38" s="268" t="n"/>
      <c r="C38" s="268" t="n"/>
      <c r="D38" s="268" t="n"/>
      <c r="E38" s="268" t="n"/>
      <c r="F38" s="268" t="n"/>
      <c r="G38" s="268" t="n"/>
      <c r="H38" s="268" t="n"/>
      <c r="I38" s="268" t="n"/>
      <c r="J38" s="269" t="n"/>
      <c r="K38" s="324" t="inlineStr">
        <is>
          <t>INIS-110119-562</t>
        </is>
      </c>
      <c r="L38" s="268" t="n"/>
      <c r="M38" s="268" t="n"/>
      <c r="N38" s="268" t="n"/>
      <c r="O38" s="268" t="n"/>
      <c r="P38" s="268" t="n"/>
      <c r="Q38" s="268" t="n"/>
      <c r="R38" s="268" t="n"/>
      <c r="S38" s="268" t="n"/>
      <c r="T38" s="268" t="n"/>
      <c r="U38" s="268" t="n"/>
      <c r="V38" s="268" t="n"/>
      <c r="W38" s="268" t="n"/>
      <c r="X38" s="268" t="n"/>
      <c r="Y38" s="266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25" t="inlineStr">
        <is>
          <t>Date</t>
        </is>
      </c>
      <c r="B39" s="309" t="n"/>
      <c r="C39" s="309" t="n"/>
      <c r="D39" s="309" t="n"/>
      <c r="E39" s="309" t="n"/>
      <c r="F39" s="309" t="n"/>
      <c r="G39" s="309" t="n"/>
      <c r="H39" s="309" t="n"/>
      <c r="I39" s="309" t="n"/>
      <c r="J39" s="294" t="n"/>
      <c r="K39" s="326" t="n">
        <v>43770</v>
      </c>
      <c r="L39" s="309" t="n"/>
      <c r="M39" s="309" t="n"/>
      <c r="N39" s="309" t="n"/>
      <c r="O39" s="309" t="n"/>
      <c r="P39" s="309" t="n"/>
      <c r="Q39" s="309" t="n"/>
      <c r="R39" s="309" t="n"/>
      <c r="S39" s="309" t="n"/>
      <c r="T39" s="309" t="n"/>
      <c r="U39" s="309" t="n"/>
      <c r="V39" s="309" t="n"/>
      <c r="W39" s="309" t="n"/>
      <c r="X39" s="309" t="n"/>
      <c r="Y39" s="272" t="n"/>
      <c r="Z39" s="149" t="n"/>
      <c r="AA39" s="111" t="n"/>
      <c r="AB39" s="111" t="n"/>
      <c r="AC39" s="111" t="n"/>
      <c r="AD39" s="111" t="n"/>
      <c r="AE39" s="111" t="n"/>
      <c r="AF39" s="111" t="n"/>
      <c r="AG39" s="111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25" t="inlineStr">
        <is>
          <t>Survey Tech</t>
        </is>
      </c>
      <c r="B40" s="309" t="n"/>
      <c r="C40" s="309" t="n"/>
      <c r="D40" s="309" t="n"/>
      <c r="E40" s="309" t="n"/>
      <c r="F40" s="309" t="n"/>
      <c r="G40" s="309" t="n"/>
      <c r="H40" s="309" t="n"/>
      <c r="I40" s="309" t="n"/>
      <c r="J40" s="294" t="n"/>
      <c r="K40" s="327" t="inlineStr">
        <is>
          <t>J. Walther/D. Dodge</t>
        </is>
      </c>
      <c r="L40" s="309" t="n"/>
      <c r="M40" s="309" t="n"/>
      <c r="N40" s="309" t="n"/>
      <c r="O40" s="309" t="n"/>
      <c r="P40" s="309" t="n"/>
      <c r="Q40" s="309" t="n"/>
      <c r="R40" s="309" t="n"/>
      <c r="S40" s="309" t="n"/>
      <c r="T40" s="309" t="n"/>
      <c r="U40" s="309" t="n"/>
      <c r="V40" s="309" t="n"/>
      <c r="W40" s="309" t="n"/>
      <c r="X40" s="309" t="n"/>
      <c r="Y40" s="272" t="n"/>
      <c r="Z40" s="149" t="n"/>
      <c r="AA40" s="111" t="n"/>
      <c r="AB40" s="111" t="n"/>
      <c r="AC40" s="111" t="n"/>
      <c r="AD40" s="111" t="n"/>
      <c r="AE40" s="111" t="n"/>
      <c r="AF40" s="111" t="n"/>
      <c r="AG40" s="111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92">
      <c r="A41" s="325" t="inlineStr">
        <is>
          <t>Count Room Tech</t>
        </is>
      </c>
      <c r="B41" s="309" t="n"/>
      <c r="C41" s="309" t="n"/>
      <c r="D41" s="309" t="n"/>
      <c r="E41" s="309" t="n"/>
      <c r="F41" s="309" t="n"/>
      <c r="G41" s="309" t="n"/>
      <c r="H41" s="309" t="n"/>
      <c r="I41" s="309" t="n"/>
      <c r="J41" s="294" t="n"/>
      <c r="K41" s="327" t="inlineStr">
        <is>
          <t>P. Ray</t>
        </is>
      </c>
      <c r="L41" s="309" t="n"/>
      <c r="M41" s="309" t="n"/>
      <c r="N41" s="309" t="n"/>
      <c r="O41" s="309" t="n"/>
      <c r="P41" s="309" t="n"/>
      <c r="Q41" s="309" t="n"/>
      <c r="R41" s="309" t="n"/>
      <c r="S41" s="309" t="n"/>
      <c r="T41" s="309" t="n"/>
      <c r="U41" s="309" t="n"/>
      <c r="V41" s="309" t="n"/>
      <c r="W41" s="309" t="n"/>
      <c r="X41" s="309" t="n"/>
      <c r="Y41" s="272" t="n"/>
      <c r="Z41" s="149" t="n"/>
      <c r="AA41" s="111" t="n"/>
      <c r="AB41" s="111" t="n"/>
      <c r="AC41" s="111" t="n"/>
      <c r="AD41" s="111" t="n"/>
      <c r="AE41" s="111" t="n"/>
      <c r="AF41" s="111" t="n"/>
      <c r="AG41" s="111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92">
      <c r="A42" s="325" t="inlineStr">
        <is>
          <t>Date Counted</t>
        </is>
      </c>
      <c r="B42" s="309" t="n"/>
      <c r="C42" s="309" t="n"/>
      <c r="D42" s="309" t="n"/>
      <c r="E42" s="309" t="n"/>
      <c r="F42" s="309" t="n"/>
      <c r="G42" s="309" t="n"/>
      <c r="H42" s="309" t="n"/>
      <c r="I42" s="309" t="n"/>
      <c r="J42" s="294" t="n"/>
      <c r="K42" s="326" t="n">
        <v>43770</v>
      </c>
      <c r="L42" s="309" t="n"/>
      <c r="M42" s="309" t="n"/>
      <c r="N42" s="309" t="n"/>
      <c r="O42" s="309" t="n"/>
      <c r="P42" s="309" t="n"/>
      <c r="Q42" s="309" t="n"/>
      <c r="R42" s="309" t="n"/>
      <c r="S42" s="309" t="n"/>
      <c r="T42" s="309" t="n"/>
      <c r="U42" s="309" t="n"/>
      <c r="V42" s="309" t="n"/>
      <c r="W42" s="309" t="n"/>
      <c r="X42" s="309" t="n"/>
      <c r="Y42" s="272" t="n"/>
      <c r="Z42" s="149" t="n"/>
      <c r="AA42" s="114" t="n"/>
      <c r="AB42" s="114" t="n"/>
      <c r="AC42" s="114" t="n"/>
      <c r="AD42" s="114" t="n"/>
      <c r="AE42" s="114" t="n"/>
      <c r="AF42" s="114" t="n"/>
      <c r="AG42" s="114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92">
      <c r="A43" s="325" t="inlineStr">
        <is>
          <t>Survey Type</t>
        </is>
      </c>
      <c r="B43" s="309" t="n"/>
      <c r="C43" s="309" t="n"/>
      <c r="D43" s="309" t="n"/>
      <c r="E43" s="309" t="n"/>
      <c r="F43" s="309" t="n"/>
      <c r="G43" s="309" t="n"/>
      <c r="H43" s="309" t="n"/>
      <c r="I43" s="309" t="n"/>
      <c r="J43" s="294" t="n"/>
      <c r="K43" s="327" t="inlineStr">
        <is>
          <t>Characterization</t>
        </is>
      </c>
      <c r="L43" s="309" t="n"/>
      <c r="M43" s="309" t="n"/>
      <c r="N43" s="309" t="n"/>
      <c r="O43" s="309" t="n"/>
      <c r="P43" s="309" t="n"/>
      <c r="Q43" s="309" t="n"/>
      <c r="R43" s="309" t="n"/>
      <c r="S43" s="309" t="n"/>
      <c r="T43" s="309" t="n"/>
      <c r="U43" s="309" t="n"/>
      <c r="V43" s="309" t="n"/>
      <c r="W43" s="309" t="n"/>
      <c r="X43" s="309" t="n"/>
      <c r="Y43" s="272" t="n"/>
      <c r="Z43" s="149" t="n"/>
      <c r="AA43" s="117" t="n"/>
      <c r="AB43" s="117" t="n"/>
      <c r="AC43" s="117" t="n"/>
      <c r="AD43" s="117" t="n"/>
      <c r="AE43" s="117" t="n"/>
      <c r="AF43" s="117" t="n"/>
      <c r="AG43" s="117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92">
      <c r="A44" s="325" t="inlineStr">
        <is>
          <t>Level of Posting</t>
        </is>
      </c>
      <c r="B44" s="309" t="n"/>
      <c r="C44" s="309" t="n"/>
      <c r="D44" s="309" t="n"/>
      <c r="E44" s="309" t="n"/>
      <c r="F44" s="309" t="n"/>
      <c r="G44" s="309" t="n"/>
      <c r="H44" s="309" t="n"/>
      <c r="I44" s="309" t="n"/>
      <c r="J44" s="294" t="n"/>
      <c r="K44" s="327" t="inlineStr">
        <is>
          <t>None</t>
        </is>
      </c>
      <c r="L44" s="309" t="n"/>
      <c r="M44" s="309" t="n"/>
      <c r="N44" s="309" t="n"/>
      <c r="O44" s="309" t="n"/>
      <c r="P44" s="309" t="n"/>
      <c r="Q44" s="309" t="n"/>
      <c r="R44" s="309" t="n"/>
      <c r="S44" s="309" t="n"/>
      <c r="T44" s="309" t="n"/>
      <c r="U44" s="309" t="n"/>
      <c r="V44" s="309" t="n"/>
      <c r="W44" s="309" t="n"/>
      <c r="X44" s="309" t="n"/>
      <c r="Y44" s="272" t="n"/>
      <c r="Z44" s="149" t="n"/>
      <c r="AA44" s="117" t="n"/>
      <c r="AB44" s="117" t="n"/>
      <c r="AC44" s="117" t="n"/>
      <c r="AD44" s="117" t="n"/>
      <c r="AE44" s="117" t="n"/>
      <c r="AF44" s="117" t="n"/>
      <c r="AG44" s="117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92" thickBot="1">
      <c r="A45" s="328" t="inlineStr">
        <is>
          <t>Comments</t>
        </is>
      </c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4" t="n"/>
      <c r="K45" s="329" t="n"/>
      <c r="L45" s="313" t="n"/>
      <c r="M45" s="313" t="n"/>
      <c r="N45" s="313" t="n"/>
      <c r="O45" s="313" t="n"/>
      <c r="P45" s="313" t="n"/>
      <c r="Q45" s="313" t="n"/>
      <c r="R45" s="313" t="n"/>
      <c r="S45" s="313" t="n"/>
      <c r="T45" s="313" t="n"/>
      <c r="U45" s="313" t="n"/>
      <c r="V45" s="313" t="n"/>
      <c r="W45" s="313" t="n"/>
      <c r="X45" s="313" t="n"/>
      <c r="Y45" s="292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92" thickTop="1"/>
    <row r="47"/>
    <row r="48"/>
    <row r="49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1:BY1"/>
    <mergeCell ref="K38:Y38"/>
    <mergeCell ref="K39:Y39"/>
    <mergeCell ref="K40:Y40"/>
    <mergeCell ref="K41:Y41"/>
    <mergeCell ref="A41:J41"/>
    <mergeCell ref="A40:J40"/>
    <mergeCell ref="A39:J39"/>
    <mergeCell ref="A38:J38"/>
    <mergeCell ref="A45:J45"/>
    <mergeCell ref="A44:J44"/>
    <mergeCell ref="A43:J43"/>
    <mergeCell ref="A42:J42"/>
    <mergeCell ref="K42:Y42"/>
    <mergeCell ref="K43:Y43"/>
    <mergeCell ref="K44:Y44"/>
    <mergeCell ref="K45:Y45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2019-11-09T16:34:22Z</dcterms:modified>
  <cp:lastModifiedBy>Alex Gil</cp:lastModifiedBy>
  <cp:lastPrinted>2019-11-07T22:28:46Z</cp:lastPrinted>
</cp:coreProperties>
</file>