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20" yWindow="-120" windowWidth="25440" windowHeight="15390" tabRatio="963" firstSheet="0" activeTab="0" autoFilterDateGrouping="1"/>
  </bookViews>
  <sheets>
    <sheet xmlns:r="http://schemas.openxmlformats.org/officeDocument/2006/relationships" name="Coverage Map of Survey Unit" sheetId="1" state="visible" r:id="rId1"/>
    <sheet xmlns:r="http://schemas.openxmlformats.org/officeDocument/2006/relationships" name="FSS-001" sheetId="2" state="visible" r:id="rId2"/>
    <sheet xmlns:r="http://schemas.openxmlformats.org/officeDocument/2006/relationships" name="Map" sheetId="3" state="visible" r:id="rId3"/>
    <sheet xmlns:r="http://schemas.openxmlformats.org/officeDocument/2006/relationships" name="FSS-001 (2)" sheetId="4" state="visible" r:id="rId4"/>
    <sheet xmlns:r="http://schemas.openxmlformats.org/officeDocument/2006/relationships" name="Map (2)" sheetId="5" state="visible" r:id="rId5"/>
    <sheet xmlns:r="http://schemas.openxmlformats.org/officeDocument/2006/relationships" name="FSS-001 (3)" sheetId="6" state="visible" r:id="rId6"/>
    <sheet xmlns:r="http://schemas.openxmlformats.org/officeDocument/2006/relationships" name="Map (3)" sheetId="7" state="visible" r:id="rId7"/>
    <sheet xmlns:r="http://schemas.openxmlformats.org/officeDocument/2006/relationships" name="FSS-001 (4)" sheetId="8" state="visible" r:id="rId8"/>
    <sheet xmlns:r="http://schemas.openxmlformats.org/officeDocument/2006/relationships" name="Map (4)" sheetId="9" state="visible" r:id="rId9"/>
    <sheet xmlns:r="http://schemas.openxmlformats.org/officeDocument/2006/relationships" name="FSS-001 (5)" sheetId="10" state="visible" r:id="rId10"/>
    <sheet xmlns:r="http://schemas.openxmlformats.org/officeDocument/2006/relationships" name="Map (5)" sheetId="11" state="visible" r:id="rId11"/>
    <sheet xmlns:r="http://schemas.openxmlformats.org/officeDocument/2006/relationships" name="FSS-001 (6)" sheetId="12" state="visible" r:id="rId12"/>
    <sheet xmlns:r="http://schemas.openxmlformats.org/officeDocument/2006/relationships" name="Map (6)" sheetId="13" state="visible" r:id="rId13"/>
    <sheet xmlns:r="http://schemas.openxmlformats.org/officeDocument/2006/relationships" name="FSS-001 (7)" sheetId="14" state="visible" r:id="rId14"/>
    <sheet xmlns:r="http://schemas.openxmlformats.org/officeDocument/2006/relationships" name="Map (7)" sheetId="15" state="visible" r:id="rId15"/>
    <sheet xmlns:r="http://schemas.openxmlformats.org/officeDocument/2006/relationships" name="FSS-001 (8)" sheetId="16" state="visible" r:id="rId16"/>
    <sheet xmlns:r="http://schemas.openxmlformats.org/officeDocument/2006/relationships" name="Map (8)" sheetId="17" state="visible" r:id="rId17"/>
    <sheet xmlns:r="http://schemas.openxmlformats.org/officeDocument/2006/relationships" name="FSS-001 (9)" sheetId="18" state="visible" r:id="rId18"/>
    <sheet xmlns:r="http://schemas.openxmlformats.org/officeDocument/2006/relationships" name="Map (9)" sheetId="19" state="visible" r:id="rId19"/>
    <sheet xmlns:r="http://schemas.openxmlformats.org/officeDocument/2006/relationships" name="FSS-001 (10)" sheetId="20" state="visible" r:id="rId20"/>
    <sheet xmlns:r="http://schemas.openxmlformats.org/officeDocument/2006/relationships" name="Map (10)" sheetId="21" state="visible" r:id="rId21"/>
    <sheet xmlns:r="http://schemas.openxmlformats.org/officeDocument/2006/relationships" name="FSS-001 (11)" sheetId="22" state="visible" r:id="rId22"/>
    <sheet xmlns:r="http://schemas.openxmlformats.org/officeDocument/2006/relationships" name="Map (11)" sheetId="23" state="visible" r:id="rId23"/>
    <sheet xmlns:r="http://schemas.openxmlformats.org/officeDocument/2006/relationships" name="FSS-001 (12)" sheetId="24" state="visible" r:id="rId24"/>
    <sheet xmlns:r="http://schemas.openxmlformats.org/officeDocument/2006/relationships" name="Map (12)" sheetId="25" state="visible" r:id="rId25"/>
    <sheet xmlns:r="http://schemas.openxmlformats.org/officeDocument/2006/relationships" name="FSS-001 (13)" sheetId="26" state="visible" r:id="rId26"/>
    <sheet xmlns:r="http://schemas.openxmlformats.org/officeDocument/2006/relationships" name="Map (13)" sheetId="27" state="visible" r:id="rId27"/>
    <sheet xmlns:r="http://schemas.openxmlformats.org/officeDocument/2006/relationships" name="FSS-001 (14)" sheetId="28" state="visible" r:id="rId28"/>
    <sheet xmlns:r="http://schemas.openxmlformats.org/officeDocument/2006/relationships" name="Map (14)" sheetId="29" state="visible" r:id="rId29"/>
    <sheet xmlns:r="http://schemas.openxmlformats.org/officeDocument/2006/relationships" name="FSS-001 (15)" sheetId="30" state="visible" r:id="rId30"/>
    <sheet xmlns:r="http://schemas.openxmlformats.org/officeDocument/2006/relationships" name="Map (15)" sheetId="31" state="visible" r:id="rId31"/>
    <sheet xmlns:r="http://schemas.openxmlformats.org/officeDocument/2006/relationships" name="FSS-001 (16)" sheetId="32" state="visible" r:id="rId32"/>
    <sheet xmlns:r="http://schemas.openxmlformats.org/officeDocument/2006/relationships" name="Map (16)" sheetId="33" state="visible" r:id="rId33"/>
    <sheet xmlns:r="http://schemas.openxmlformats.org/officeDocument/2006/relationships" name="FSS-001 (17)" sheetId="34" state="visible" r:id="rId34"/>
    <sheet xmlns:r="http://schemas.openxmlformats.org/officeDocument/2006/relationships" name="Map (17)" sheetId="35" state="visible" r:id="rId35"/>
    <sheet xmlns:r="http://schemas.openxmlformats.org/officeDocument/2006/relationships" name="FSS-001 (18)" sheetId="36" state="visible" r:id="rId36"/>
    <sheet xmlns:r="http://schemas.openxmlformats.org/officeDocument/2006/relationships" name="Map (18)" sheetId="37" state="visible" r:id="rId37"/>
    <sheet xmlns:r="http://schemas.openxmlformats.org/officeDocument/2006/relationships" name="FSS-001 (19)" sheetId="38" state="visible" r:id="rId38"/>
    <sheet xmlns:r="http://schemas.openxmlformats.org/officeDocument/2006/relationships" name="Map (19)" sheetId="39" state="visible" r:id="rId39"/>
    <sheet xmlns:r="http://schemas.openxmlformats.org/officeDocument/2006/relationships" name="FSS-001 (20)" sheetId="40" state="visible" r:id="rId40"/>
    <sheet xmlns:r="http://schemas.openxmlformats.org/officeDocument/2006/relationships" name="Map (20)" sheetId="41" state="visible" r:id="rId41"/>
    <sheet xmlns:r="http://schemas.openxmlformats.org/officeDocument/2006/relationships" name="FSS-001 (21)" sheetId="42" state="visible" r:id="rId42"/>
    <sheet xmlns:r="http://schemas.openxmlformats.org/officeDocument/2006/relationships" name="Map (21)" sheetId="43" state="visible" r:id="rId43"/>
    <sheet xmlns:r="http://schemas.openxmlformats.org/officeDocument/2006/relationships" name="FSS-001 (22)" sheetId="44" state="visible" r:id="rId44"/>
    <sheet xmlns:r="http://schemas.openxmlformats.org/officeDocument/2006/relationships" name="Map (22)" sheetId="45" state="visible" r:id="rId45"/>
    <sheet xmlns:r="http://schemas.openxmlformats.org/officeDocument/2006/relationships" name="FSS-001 (23)" sheetId="46" state="visible" r:id="rId46"/>
    <sheet xmlns:r="http://schemas.openxmlformats.org/officeDocument/2006/relationships" name="Map (23)" sheetId="47" state="visible" r:id="rId47"/>
    <sheet xmlns:r="http://schemas.openxmlformats.org/officeDocument/2006/relationships" name="FSS-001 (24)" sheetId="48" state="visible" r:id="rId48"/>
    <sheet xmlns:r="http://schemas.openxmlformats.org/officeDocument/2006/relationships" name="Map (24)" sheetId="49" state="visible" r:id="rId49"/>
    <sheet xmlns:r="http://schemas.openxmlformats.org/officeDocument/2006/relationships" name="FSS-001 (25)" sheetId="50" state="visible" r:id="rId50"/>
    <sheet xmlns:r="http://schemas.openxmlformats.org/officeDocument/2006/relationships" name="Map (25)" sheetId="51" state="visible" r:id="rId51"/>
    <sheet xmlns:r="http://schemas.openxmlformats.org/officeDocument/2006/relationships" name="FSS-001 (26)" sheetId="52" state="visible" r:id="rId52"/>
    <sheet xmlns:r="http://schemas.openxmlformats.org/officeDocument/2006/relationships" name="FSS-001 (27)" sheetId="53" state="visible" r:id="rId53"/>
    <sheet xmlns:r="http://schemas.openxmlformats.org/officeDocument/2006/relationships" name="Map (26)" sheetId="54" state="visible" r:id="rId54"/>
    <sheet xmlns:r="http://schemas.openxmlformats.org/officeDocument/2006/relationships" name="FSS-001 (28)" sheetId="55" state="visible" r:id="rId55"/>
    <sheet xmlns:r="http://schemas.openxmlformats.org/officeDocument/2006/relationships" name="Map (28)" sheetId="56" state="visible" r:id="rId56"/>
    <sheet xmlns:r="http://schemas.openxmlformats.org/officeDocument/2006/relationships" name="FSS-001 (29)" sheetId="57" state="visible" r:id="rId57"/>
    <sheet xmlns:r="http://schemas.openxmlformats.org/officeDocument/2006/relationships" name="Map (29)" sheetId="58" state="visible" r:id="rId58"/>
    <sheet xmlns:r="http://schemas.openxmlformats.org/officeDocument/2006/relationships" name="FSS-001 (30)" sheetId="59" state="visible" r:id="rId59"/>
    <sheet xmlns:r="http://schemas.openxmlformats.org/officeDocument/2006/relationships" name="Map (30)" sheetId="60" state="visible" r:id="rId60"/>
    <sheet xmlns:r="http://schemas.openxmlformats.org/officeDocument/2006/relationships" name="FSS-001 (31)" sheetId="61" state="visible" r:id="rId61"/>
    <sheet xmlns:r="http://schemas.openxmlformats.org/officeDocument/2006/relationships" name="Map (31)" sheetId="62" state="visible" r:id="rId62"/>
    <sheet xmlns:r="http://schemas.openxmlformats.org/officeDocument/2006/relationships" name="FSS-001 (32)" sheetId="63" state="visible" r:id="rId63"/>
    <sheet xmlns:r="http://schemas.openxmlformats.org/officeDocument/2006/relationships" name="Map (32)" sheetId="64" state="visible" r:id="rId64"/>
    <sheet xmlns:r="http://schemas.openxmlformats.org/officeDocument/2006/relationships" name="FSS-001 (33)" sheetId="65" state="visible" r:id="rId65"/>
    <sheet xmlns:r="http://schemas.openxmlformats.org/officeDocument/2006/relationships" name="Map (33)" sheetId="66" state="visible" r:id="rId66"/>
    <sheet xmlns:r="http://schemas.openxmlformats.org/officeDocument/2006/relationships" name="FSS-001 (34)" sheetId="67" state="visible" r:id="rId67"/>
    <sheet xmlns:r="http://schemas.openxmlformats.org/officeDocument/2006/relationships" name="Map (34)" sheetId="68" state="visible" r:id="rId68"/>
    <sheet xmlns:r="http://schemas.openxmlformats.org/officeDocument/2006/relationships" name="FSS-001 (35)" sheetId="69" state="visible" r:id="rId69"/>
    <sheet xmlns:r="http://schemas.openxmlformats.org/officeDocument/2006/relationships" name="Map (35)" sheetId="70" state="visible" r:id="rId70"/>
    <sheet xmlns:r="http://schemas.openxmlformats.org/officeDocument/2006/relationships" name="FSS-001 (36)" sheetId="71" state="visible" r:id="rId71"/>
    <sheet xmlns:r="http://schemas.openxmlformats.org/officeDocument/2006/relationships" name="Map (36)" sheetId="72" state="visible" r:id="rId72"/>
    <sheet xmlns:r="http://schemas.openxmlformats.org/officeDocument/2006/relationships" name="FSS-001 (37)" sheetId="73" state="visible" r:id="rId73"/>
    <sheet xmlns:r="http://schemas.openxmlformats.org/officeDocument/2006/relationships" name="Map (37)" sheetId="74" state="visible" r:id="rId74"/>
    <sheet xmlns:r="http://schemas.openxmlformats.org/officeDocument/2006/relationships" name="Instrument Summary" sheetId="75" state="visible" r:id="rId75"/>
    <sheet xmlns:r="http://schemas.openxmlformats.org/officeDocument/2006/relationships" name="Materials Background Summary" sheetId="76" state="visible" r:id="rId76"/>
  </sheets>
  <definedNames>
    <definedName name="_2360" localSheetId="21">#REF!</definedName>
    <definedName name="_2360" localSheetId="23">#REF!</definedName>
    <definedName name="_2360" localSheetId="25">#REF!</definedName>
    <definedName name="_2360" localSheetId="27">#REF!</definedName>
    <definedName name="_2360" localSheetId="29">#REF!</definedName>
    <definedName name="_2360" localSheetId="31">#REF!</definedName>
    <definedName name="_2360" localSheetId="33">#REF!</definedName>
    <definedName name="_2360" localSheetId="35">#REF!</definedName>
    <definedName name="_2360" localSheetId="37">#REF!</definedName>
    <definedName name="_2360" localSheetId="39">#REF!</definedName>
    <definedName name="_2360" localSheetId="41">#REF!</definedName>
    <definedName name="_2360" localSheetId="43">#REF!</definedName>
    <definedName name="_2360" localSheetId="45">#REF!</definedName>
    <definedName name="_2360" localSheetId="47">#REF!</definedName>
    <definedName name="_2360" localSheetId="49">#REF!</definedName>
    <definedName name="_2360" localSheetId="51">#REF!</definedName>
    <definedName name="_2360" localSheetId="52">#REF!</definedName>
    <definedName name="_2360" localSheetId="54">#REF!</definedName>
    <definedName name="_2360" localSheetId="56">#REF!</definedName>
    <definedName name="_2360" localSheetId="58">#REF!</definedName>
    <definedName name="_2360" localSheetId="60">#REF!</definedName>
    <definedName name="_2360" localSheetId="62">#REF!</definedName>
    <definedName name="_2360" localSheetId="64">#REF!</definedName>
    <definedName name="_2360" localSheetId="66">#REF!</definedName>
    <definedName name="_2360" localSheetId="68">#REF!</definedName>
    <definedName name="_2360" localSheetId="70">#REF!</definedName>
    <definedName name="_2360" localSheetId="72">#REF!</definedName>
    <definedName name="_2360" localSheetId="20">#REF!</definedName>
    <definedName name="_2360" localSheetId="22">#REF!</definedName>
    <definedName name="_2360" localSheetId="24">#REF!</definedName>
    <definedName name="_2360" localSheetId="26">#REF!</definedName>
    <definedName name="_2360" localSheetId="28">#REF!</definedName>
    <definedName name="_2360" localSheetId="30">#REF!</definedName>
    <definedName name="_2360" localSheetId="32">#REF!</definedName>
    <definedName name="_2360" localSheetId="34">#REF!</definedName>
    <definedName name="_2360" localSheetId="36">#REF!</definedName>
    <definedName name="_2360" localSheetId="38">#REF!</definedName>
    <definedName name="_2360" localSheetId="4">#REF!</definedName>
    <definedName name="_2360" localSheetId="40">#REF!</definedName>
    <definedName name="_2360" localSheetId="42">#REF!</definedName>
    <definedName name="_2360" localSheetId="44">#REF!</definedName>
    <definedName name="_2360" localSheetId="46">#REF!</definedName>
    <definedName name="_2360" localSheetId="48">#REF!</definedName>
    <definedName name="_2360" localSheetId="50">#REF!</definedName>
    <definedName name="_2360" localSheetId="53">#REF!</definedName>
    <definedName name="_2360" localSheetId="55">#REF!</definedName>
    <definedName name="_2360" localSheetId="57">#REF!</definedName>
    <definedName name="_2360" localSheetId="6">#REF!</definedName>
    <definedName name="_2360" localSheetId="59">#REF!</definedName>
    <definedName name="_2360" localSheetId="61">#REF!</definedName>
    <definedName name="_2360" localSheetId="63">#REF!</definedName>
    <definedName name="_2360" localSheetId="65">#REF!</definedName>
    <definedName name="_2360" localSheetId="67">#REF!</definedName>
    <definedName name="_2360" localSheetId="69">#REF!</definedName>
    <definedName name="_2360" localSheetId="71">#REF!</definedName>
    <definedName name="_2360" localSheetId="73">#REF!</definedName>
    <definedName name="_2360" localSheetId="8">#REF!</definedName>
    <definedName name="_2360" localSheetId="10">#REF!</definedName>
    <definedName name="_2360" localSheetId="12">#REF!</definedName>
    <definedName name="_2360" localSheetId="14">#REF!</definedName>
    <definedName name="_2360" localSheetId="16">#REF!</definedName>
    <definedName name="_2360" localSheetId="18">#REF!</definedName>
    <definedName name="_2360">#REF!</definedName>
    <definedName name="_xlnm.Print_Area" localSheetId="0">'Coverage Map of Survey Unit'!$A$1:$BY$44</definedName>
    <definedName name="_xlnm.Print_Area" localSheetId="1">'FSS-001'!$A$1:$Y$41</definedName>
    <definedName name="_xlnm.Print_Area" localSheetId="2">'Map'!$A$1:$BY$45</definedName>
    <definedName name="_xlnm.Print_Area" localSheetId="3">'FSS-001 (2)'!$A$1:$Y$41</definedName>
    <definedName name="_xlnm.Print_Area" localSheetId="4">'Map (2)'!$A$1:$BY$45</definedName>
    <definedName name="_xlnm.Print_Area" localSheetId="5">'FSS-001 (3)'!$A$1:$Y$41</definedName>
    <definedName name="_xlnm.Print_Area" localSheetId="6">'Map (3)'!$A$1:$BY$45</definedName>
    <definedName name="_xlnm.Print_Area" localSheetId="7">'FSS-001 (4)'!$A$1:$Y$41</definedName>
    <definedName name="_xlnm.Print_Area" localSheetId="8">'Map (4)'!$A$1:$BY$45</definedName>
    <definedName name="_xlnm.Print_Area" localSheetId="9">'FSS-001 (5)'!$A$1:$Y$41</definedName>
    <definedName name="_xlnm.Print_Area" localSheetId="10">'Map (5)'!$A$1:$BY$45</definedName>
    <definedName name="_xlnm.Print_Area" localSheetId="11">'FSS-001 (6)'!$A$1:$Y$41</definedName>
    <definedName name="_xlnm.Print_Area" localSheetId="12">'Map (6)'!$A$1:$BY$45</definedName>
    <definedName name="_xlnm.Print_Area" localSheetId="13">'FSS-001 (7)'!$A$1:$Y$41</definedName>
    <definedName name="_xlnm.Print_Area" localSheetId="14">'Map (7)'!$A$1:$BY$45</definedName>
    <definedName name="_xlnm.Print_Area" localSheetId="15">'FSS-001 (8)'!$A$1:$Y$41</definedName>
    <definedName name="_xlnm.Print_Area" localSheetId="16">'Map (8)'!$A$1:$BY$45</definedName>
    <definedName name="_xlnm.Print_Area" localSheetId="17">'FSS-001 (9)'!$A$1:$Y$41</definedName>
    <definedName name="_xlnm.Print_Area" localSheetId="18">'Map (9)'!$A$1:$BY$45</definedName>
    <definedName name="_xlnm.Print_Area" localSheetId="19">'FSS-001 (10)'!$A$1:$Y$41</definedName>
    <definedName name="_xlnm.Print_Area" localSheetId="20">'Map (10)'!$A$1:$BY$45</definedName>
    <definedName name="_xlnm.Print_Area" localSheetId="21">'FSS-001 (11)'!$A$1:$Y$41</definedName>
    <definedName name="_xlnm.Print_Area" localSheetId="22">'Map (11)'!$A$1:$BY$45</definedName>
    <definedName name="_xlnm.Print_Area" localSheetId="23">'FSS-001 (12)'!$A$1:$Y$41</definedName>
    <definedName name="_xlnm.Print_Area" localSheetId="24">'Map (12)'!$A$1:$BY$45</definedName>
    <definedName name="_xlnm.Print_Area" localSheetId="25">'FSS-001 (13)'!$A$1:$Y$41</definedName>
    <definedName name="_xlnm.Print_Area" localSheetId="26">'Map (13)'!$A$1:$BY$45</definedName>
    <definedName name="_xlnm.Print_Area" localSheetId="27">'FSS-001 (14)'!$A$1:$Y$41</definedName>
    <definedName name="_xlnm.Print_Area" localSheetId="28">'Map (14)'!$A$1:$BY$45</definedName>
    <definedName name="_xlnm.Print_Area" localSheetId="29">'FSS-001 (15)'!$A$1:$Y$41</definedName>
    <definedName name="_xlnm.Print_Area" localSheetId="30">'Map (15)'!$A$1:$BY$45</definedName>
    <definedName name="_xlnm.Print_Area" localSheetId="31">'FSS-001 (16)'!$A$1:$Y$41</definedName>
    <definedName name="_xlnm.Print_Area" localSheetId="32">'Map (16)'!$A$1:$BY$45</definedName>
    <definedName name="_xlnm.Print_Area" localSheetId="33">'FSS-001 (17)'!$A$1:$Y$41</definedName>
    <definedName name="_xlnm.Print_Area" localSheetId="34">'Map (17)'!$A$1:$BY$45</definedName>
    <definedName name="_xlnm.Print_Area" localSheetId="35">'FSS-001 (18)'!$A$1:$Y$41</definedName>
    <definedName name="_xlnm.Print_Area" localSheetId="36">'Map (18)'!$A$1:$BY$45</definedName>
    <definedName name="_xlnm.Print_Area" localSheetId="37">'FSS-001 (19)'!$A$1:$Y$41</definedName>
    <definedName name="_xlnm.Print_Area" localSheetId="38">'Map (19)'!$A$1:$BY$45</definedName>
    <definedName name="_xlnm.Print_Area" localSheetId="39">'FSS-001 (20)'!$A$1:$Y$41</definedName>
    <definedName name="_xlnm.Print_Area" localSheetId="40">'Map (20)'!$A$1:$BY$45</definedName>
    <definedName name="_xlnm.Print_Area" localSheetId="41">'FSS-001 (21)'!$A$1:$Y$41</definedName>
    <definedName name="_xlnm.Print_Area" localSheetId="42">'Map (21)'!$A$1:$BY$45</definedName>
    <definedName name="_xlnm.Print_Area" localSheetId="43">'FSS-001 (22)'!$A$1:$Y$41</definedName>
    <definedName name="_xlnm.Print_Area" localSheetId="44">'Map (22)'!$A$1:$BY$45</definedName>
    <definedName name="_xlnm.Print_Area" localSheetId="45">'FSS-001 (23)'!$A$1:$Y$41</definedName>
    <definedName name="_xlnm.Print_Area" localSheetId="46">'Map (23)'!$A$1:$BY$45</definedName>
    <definedName name="_xlnm.Print_Area" localSheetId="47">'FSS-001 (24)'!$A$1:$Y$41</definedName>
    <definedName name="_xlnm.Print_Area" localSheetId="48">'Map (24)'!$A$1:$BY$45</definedName>
    <definedName name="_xlnm.Print_Area" localSheetId="49">'FSS-001 (25)'!$A$1:$Y$41</definedName>
    <definedName name="_xlnm.Print_Area" localSheetId="50">'Map (25)'!$A$1:$BY$45</definedName>
    <definedName name="_xlnm.Print_Area" localSheetId="51">'FSS-001 (26)'!$A$1:$Y$41</definedName>
    <definedName name="_xlnm.Print_Area" localSheetId="52">'FSS-001 (27)'!$A$1:$Y$41</definedName>
    <definedName name="_xlnm.Print_Area" localSheetId="53">'Map (26)'!$A$1:$BY$45</definedName>
    <definedName name="_xlnm.Print_Area" localSheetId="54">'FSS-001 (28)'!$A$1:$Y$41</definedName>
    <definedName name="_xlnm.Print_Area" localSheetId="55">'Map (28)'!$A$1:$BY$45</definedName>
    <definedName name="_xlnm.Print_Area" localSheetId="56">'FSS-001 (29)'!$A$1:$Y$41</definedName>
    <definedName name="_xlnm.Print_Area" localSheetId="57">'Map (29)'!$A$1:$BY$45</definedName>
    <definedName name="_xlnm.Print_Area" localSheetId="58">'FSS-001 (30)'!$A$1:$Y$41</definedName>
    <definedName name="_xlnm.Print_Area" localSheetId="59">'Map (30)'!$A$1:$BY$45</definedName>
    <definedName name="_xlnm.Print_Area" localSheetId="60">'FSS-001 (31)'!$A$1:$Y$41</definedName>
    <definedName name="_xlnm.Print_Area" localSheetId="61">'Map (31)'!$A$1:$BY$45</definedName>
    <definedName name="_xlnm.Print_Area" localSheetId="62">'FSS-001 (32)'!$A$1:$Y$41</definedName>
    <definedName name="_xlnm.Print_Area" localSheetId="63">'Map (32)'!$A$1:$BY$45</definedName>
    <definedName name="_xlnm.Print_Area" localSheetId="64">'FSS-001 (33)'!$A$1:$Y$41</definedName>
    <definedName name="_xlnm.Print_Area" localSheetId="65">'Map (33)'!$A$1:$BY$45</definedName>
    <definedName name="_xlnm.Print_Area" localSheetId="66">'FSS-001 (34)'!$A$1:$Y$41</definedName>
    <definedName name="_xlnm.Print_Area" localSheetId="67">'Map (34)'!$A$1:$BY$45</definedName>
    <definedName name="_xlnm.Print_Area" localSheetId="68">'FSS-001 (35)'!$A$1:$Y$41</definedName>
    <definedName name="_xlnm.Print_Area" localSheetId="69">'Map (35)'!$A$1:$BY$45</definedName>
    <definedName name="_xlnm.Print_Area" localSheetId="70">'FSS-001 (36)'!$A$1:$Y$41</definedName>
    <definedName name="_xlnm.Print_Area" localSheetId="71">'Map (36)'!$A$1:$BY$45</definedName>
    <definedName name="_xlnm.Print_Area" localSheetId="72">'FSS-001 (37)'!$A$1:$Y$41</definedName>
    <definedName name="_xlnm.Print_Area" localSheetId="73">'Map (37)'!$A$1:$BY$45</definedName>
  </definedNames>
  <calcPr calcId="181029" fullCalcOnLoad="1"/>
</workbook>
</file>

<file path=xl/styles.xml><?xml version="1.0" encoding="utf-8"?>
<styleSheet xmlns="http://schemas.openxmlformats.org/spreadsheetml/2006/main">
  <numFmts count="1">
    <numFmt numFmtId="164" formatCode="0.0"/>
  </numFmts>
  <fonts count="21">
    <font>
      <name val="Arial"/>
      <sz val="10"/>
    </font>
    <font>
      <name val="Times New Roman"/>
      <family val="1"/>
      <b val="1"/>
      <sz val="8"/>
    </font>
    <font>
      <name val="Arial"/>
      <family val="2"/>
      <sz val="10"/>
    </font>
    <font>
      <name val="Times New Roman"/>
      <family val="1"/>
      <b val="1"/>
      <sz val="10"/>
    </font>
    <font>
      <name val="Times New Roman"/>
      <family val="1"/>
      <b val="1"/>
      <sz val="11"/>
    </font>
    <font>
      <name val="Times New Roman"/>
      <family val="1"/>
      <b val="1"/>
      <sz val="16"/>
    </font>
    <font>
      <name val="Times New Roman"/>
      <family val="1"/>
      <sz val="10"/>
    </font>
    <font>
      <name val="Times New Roman"/>
      <family val="1"/>
      <sz val="12"/>
    </font>
    <font>
      <name val="Arial"/>
      <family val="2"/>
      <b val="1"/>
      <sz val="10"/>
    </font>
    <font>
      <name val="Arial"/>
      <family val="2"/>
      <color rgb="FFFF0000"/>
      <sz val="10"/>
    </font>
    <font>
      <name val="Times New Roman"/>
      <family val="1"/>
      <b val="1"/>
      <sz val="9"/>
    </font>
    <font>
      <name val="Times New Roman"/>
      <family val="1"/>
      <b val="1"/>
      <sz val="10"/>
      <vertAlign val="superscript"/>
    </font>
    <font>
      <name val="Times New Roman"/>
      <family val="1"/>
      <b val="1"/>
      <i val="1"/>
      <sz val="10"/>
    </font>
    <font>
      <name val="Times New Roman"/>
      <family val="1"/>
      <i val="1"/>
      <sz val="10"/>
    </font>
    <font>
      <name val="Times New Roman"/>
      <family val="1"/>
      <b val="1"/>
      <sz val="14"/>
    </font>
    <font>
      <name val="Times New Roman"/>
      <family val="1"/>
      <b val="1"/>
      <sz val="20"/>
    </font>
    <font>
      <name val="Times New Roman"/>
      <family val="1"/>
      <b val="1"/>
      <sz val="12"/>
    </font>
    <font>
      <name val="Times New Roman"/>
      <family val="1"/>
      <sz val="11"/>
    </font>
    <font>
      <name val="Times New Roman"/>
      <family val="1"/>
      <b val="1"/>
      <sz val="10"/>
      <vertAlign val="subscript"/>
    </font>
    <font>
      <name val="Symbol"/>
      <charset val="2"/>
      <family val="1"/>
      <b val="1"/>
      <sz val="10"/>
    </font>
    <font>
      <name val="Arial"/>
      <family val="2"/>
      <sz val="10"/>
    </font>
  </fonts>
  <fills count="4">
    <fill>
      <patternFill/>
    </fill>
    <fill>
      <patternFill patternType="gray125"/>
    </fill>
    <fill>
      <patternFill patternType="solid">
        <fgColor theme="0"/>
        <bgColor indexed="64"/>
      </patternFill>
    </fill>
    <fill>
      <patternFill patternType="solid">
        <fgColor theme="0" tint="-0.0499893185216834"/>
        <bgColor indexed="64"/>
      </patternFill>
    </fill>
  </fills>
  <borders count="128">
    <border>
      <left/>
      <right/>
      <top/>
      <bottom/>
      <diagonal/>
    </border>
    <border>
      <left style="double">
        <color indexed="64"/>
      </left>
      <right/>
      <top style="double">
        <color indexed="64"/>
      </top>
      <bottom style="hair">
        <color indexed="64"/>
      </bottom>
      <diagonal/>
    </border>
    <border>
      <left/>
      <right style="hair">
        <color indexed="64"/>
      </right>
      <top style="double">
        <color indexed="64"/>
      </top>
      <bottom style="hair">
        <color indexed="64"/>
      </bottom>
      <diagonal/>
    </border>
    <border>
      <left/>
      <right style="thin">
        <color indexed="64"/>
      </right>
      <top style="double">
        <color indexed="64"/>
      </top>
      <bottom style="hair">
        <color indexed="64"/>
      </bottom>
      <diagonal/>
    </border>
    <border>
      <left/>
      <right/>
      <top style="double">
        <color indexed="64"/>
      </top>
      <bottom style="hair">
        <color indexed="64"/>
      </bottom>
      <diagonal/>
    </border>
    <border>
      <left style="double">
        <color indexed="64"/>
      </left>
      <right/>
      <top/>
      <bottom style="hair">
        <color indexed="64"/>
      </bottom>
      <diagonal/>
    </border>
    <border>
      <left style="thin">
        <color indexed="64"/>
      </left>
      <right/>
      <top style="hair">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double">
        <color indexed="64"/>
      </right>
      <top style="hair">
        <color indexed="64"/>
      </top>
      <bottom style="hair">
        <color indexed="64"/>
      </bottom>
      <diagonal/>
    </border>
    <border>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double">
        <color indexed="64"/>
      </top>
      <bottom/>
      <diagonal/>
    </border>
    <border>
      <left/>
      <right/>
      <top style="double">
        <color indexed="64"/>
      </top>
      <bottom style="thin">
        <color indexed="64"/>
      </bottom>
      <diagonal/>
    </border>
    <border>
      <left/>
      <right/>
      <top/>
      <bottom style="thin">
        <color indexed="64"/>
      </bottom>
      <diagonal/>
    </border>
    <border>
      <left/>
      <right/>
      <top style="hair">
        <color indexed="64"/>
      </top>
      <bottom/>
      <diagonal/>
    </border>
    <border>
      <left style="double">
        <color indexed="64"/>
      </left>
      <right style="hair">
        <color indexed="64"/>
      </right>
      <top style="double">
        <color indexed="64"/>
      </top>
      <bottom style="double">
        <color indexed="64"/>
      </bottom>
      <diagonal/>
    </border>
    <border>
      <left/>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double">
        <color indexed="64"/>
      </bottom>
      <diagonal/>
    </border>
    <border>
      <left/>
      <right style="thin">
        <color indexed="64"/>
      </right>
      <top style="hair">
        <color indexed="64"/>
      </top>
      <bottom style="double">
        <color indexed="64"/>
      </bottom>
      <diagonal/>
    </border>
    <border>
      <left/>
      <right style="double">
        <color indexed="64"/>
      </right>
      <top style="hair">
        <color indexed="64"/>
      </top>
      <bottom style="double">
        <color indexed="64"/>
      </bottom>
      <diagonal/>
    </border>
    <border>
      <left style="hair">
        <color indexed="64"/>
      </left>
      <right/>
      <top style="hair">
        <color indexed="64"/>
      </top>
      <bottom style="hair">
        <color indexed="64"/>
      </bottom>
      <diagonal/>
    </border>
    <border>
      <left/>
      <right/>
      <top style="hair">
        <color indexed="64"/>
      </top>
      <bottom style="double">
        <color indexed="64"/>
      </bottom>
      <diagonal/>
    </border>
    <border>
      <left style="hair">
        <color indexed="64"/>
      </left>
      <right/>
      <top style="hair">
        <color indexed="64"/>
      </top>
      <bottom style="double">
        <color indexed="64"/>
      </bottom>
      <diagonal/>
    </border>
    <border>
      <left style="thin">
        <color indexed="64"/>
      </left>
      <right style="hair">
        <color indexed="64"/>
      </right>
      <top style="hair">
        <color indexed="64"/>
      </top>
      <bottom style="double">
        <color indexed="64"/>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double">
        <color indexed="64"/>
      </top>
      <bottom style="hair">
        <color indexed="64"/>
      </bottom>
      <diagonal/>
    </border>
    <border>
      <left/>
      <right style="thin">
        <color indexed="64"/>
      </right>
      <top/>
      <bottom style="hair">
        <color indexed="64"/>
      </bottom>
      <diagonal/>
    </border>
    <border>
      <left/>
      <right style="double">
        <color indexed="64"/>
      </right>
      <top style="double">
        <color indexed="64"/>
      </top>
      <bottom/>
      <diagonal/>
    </border>
    <border>
      <left/>
      <right style="double">
        <color indexed="64"/>
      </right>
      <top/>
      <bottom/>
      <diagonal/>
    </border>
    <border>
      <left/>
      <right/>
      <top/>
      <bottom style="double">
        <color indexed="64"/>
      </bottom>
      <diagonal/>
    </border>
    <border>
      <left/>
      <right style="thin">
        <color indexed="64"/>
      </right>
      <top style="double">
        <color indexed="64"/>
      </top>
      <bottom style="thin">
        <color indexed="64"/>
      </bottom>
      <diagonal/>
    </border>
    <border>
      <left style="double">
        <color indexed="64"/>
      </left>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hair">
        <color indexed="64"/>
      </left>
      <right style="hair">
        <color indexed="64"/>
      </right>
      <top style="hair">
        <color indexed="64"/>
      </top>
      <bottom style="double">
        <color indexed="64"/>
      </bottom>
      <diagonal/>
    </border>
    <border>
      <left style="thin">
        <color indexed="64"/>
      </left>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bottom style="double">
        <color indexed="64"/>
      </bottom>
      <diagonal/>
    </border>
    <border>
      <left style="double">
        <color indexed="64"/>
      </left>
      <right/>
      <top style="double">
        <color indexed="64"/>
      </top>
      <bottom/>
      <diagonal/>
    </border>
    <border>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double">
        <color indexed="64"/>
      </top>
      <bottom/>
      <diagonal/>
    </border>
    <border>
      <left/>
      <right style="hair">
        <color indexed="64"/>
      </right>
      <top/>
      <bottom/>
      <diagonal/>
    </border>
    <border>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style="hair">
        <color indexed="64"/>
      </right>
      <top style="double">
        <color indexed="64"/>
      </top>
      <bottom style="double">
        <color indexed="64"/>
      </bottom>
      <diagonal/>
    </border>
    <border>
      <left style="thin">
        <color indexed="64"/>
      </left>
      <right/>
      <top style="double">
        <color indexed="64"/>
      </top>
      <bottom/>
      <diagonal/>
    </border>
    <border>
      <left/>
      <right style="double">
        <color indexed="64"/>
      </right>
      <top/>
      <bottom style="double">
        <color indexed="64"/>
      </bottom>
      <diagonal/>
    </border>
    <border>
      <left style="double">
        <color indexed="64"/>
      </left>
      <right/>
      <top style="hair">
        <color indexed="64"/>
      </top>
      <bottom/>
      <diagonal/>
    </border>
    <border>
      <left/>
      <right style="thin">
        <color indexed="64"/>
      </right>
      <top style="hair">
        <color indexed="64"/>
      </top>
      <bottom/>
      <diagonal/>
    </border>
    <border>
      <left style="thin">
        <color indexed="64"/>
      </left>
      <right style="hair">
        <color indexed="64"/>
      </right>
      <top style="double">
        <color indexed="64"/>
      </top>
      <bottom style="hair">
        <color indexed="64"/>
      </bottom>
      <diagonal/>
    </border>
    <border>
      <left style="double">
        <color indexed="64"/>
      </left>
      <right/>
      <top style="hair">
        <color indexed="64"/>
      </top>
      <bottom style="double">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style="hair">
        <color indexed="64"/>
      </bottom>
      <diagonal/>
    </border>
    <border>
      <left style="double">
        <color indexed="64"/>
      </left>
      <right style="thin">
        <color indexed="64"/>
      </right>
      <top style="thin">
        <color indexed="64"/>
      </top>
      <bottom style="double">
        <color indexed="64"/>
      </bottom>
      <diagonal/>
    </border>
    <border>
      <left style="thin">
        <color indexed="64"/>
      </left>
      <right/>
      <top style="double">
        <color indexed="64"/>
      </top>
      <bottom style="hair">
        <color indexed="64"/>
      </bottom>
      <diagonal/>
    </border>
    <border>
      <left style="thin">
        <color indexed="64"/>
      </left>
      <right/>
      <top style="double">
        <color indexed="64"/>
      </top>
      <bottom style="double">
        <color indexed="64"/>
      </bottom>
      <diagonal/>
    </border>
    <border>
      <left style="double">
        <color indexed="64"/>
      </left>
      <right/>
      <top/>
      <bottom style="thin">
        <color indexed="64"/>
      </bottom>
      <diagonal/>
    </border>
    <border>
      <left/>
      <right style="double">
        <color indexed="64"/>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style="hair">
        <color indexed="64"/>
      </left>
      <right style="thin">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right style="hair">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hair">
        <color indexed="64"/>
      </bottom>
      <diagonal/>
    </border>
    <border>
      <left/>
      <right style="double">
        <color indexed="64"/>
      </right>
      <top style="double">
        <color indexed="64"/>
      </top>
      <bottom style="double">
        <color indexed="64"/>
      </bottom>
      <diagonal/>
    </border>
    <border>
      <left style="hair">
        <color indexed="64"/>
      </left>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double">
        <color indexed="64"/>
      </left>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double">
        <color indexed="64"/>
      </left>
      <right style="hair">
        <color indexed="64"/>
      </right>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top style="thin">
        <color indexed="64"/>
      </top>
      <bottom style="double">
        <color indexed="64"/>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double">
        <color indexed="64"/>
      </left>
      <right style="thin">
        <color indexed="64"/>
      </right>
      <top/>
      <bottom style="hair">
        <color indexed="64"/>
      </bottom>
      <diagonal/>
    </border>
    <border>
      <left/>
      <right style="thin">
        <color indexed="64"/>
      </right>
      <top/>
      <bottom/>
      <diagonal/>
    </border>
    <border>
      <left style="thin">
        <color indexed="64"/>
      </left>
      <right style="double">
        <color indexed="64"/>
      </right>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right style="double">
        <color indexed="64"/>
      </right>
      <top style="hair">
        <color indexed="64"/>
      </top>
      <bottom/>
      <diagonal/>
    </border>
    <border>
      <left/>
      <right/>
      <top style="thin">
        <color indexed="64"/>
      </top>
      <bottom/>
      <diagonal/>
    </border>
    <border>
      <left/>
      <right style="thin">
        <color indexed="64"/>
      </right>
      <top style="thin">
        <color indexed="64"/>
      </top>
      <bottom/>
      <diagonal/>
    </border>
    <border>
      <left style="double">
        <color indexed="64"/>
      </left>
      <right style="double">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hair">
        <color indexed="64"/>
      </top>
      <bottom style="double">
        <color indexed="64"/>
      </bottom>
      <diagonal/>
    </border>
    <border>
      <left style="thin">
        <color indexed="64"/>
      </left>
      <right style="double">
        <color indexed="64"/>
      </right>
      <top style="hair">
        <color indexed="64"/>
      </top>
      <bottom style="double">
        <color indexed="64"/>
      </bottom>
      <diagonal/>
    </border>
    <border>
      <left/>
      <right style="thin">
        <color indexed="64"/>
      </right>
      <top style="double">
        <color indexed="64"/>
      </top>
      <bottom/>
      <diagonal/>
    </border>
    <border>
      <left style="double">
        <color indexed="64"/>
      </left>
      <right style="double">
        <color indexed="64"/>
      </right>
      <top style="double">
        <color indexed="64"/>
      </top>
      <bottom style="hair">
        <color indexed="64"/>
      </bottom>
      <diagonal/>
    </border>
    <border>
      <left style="double">
        <color indexed="64"/>
      </left>
      <right style="double">
        <color indexed="64"/>
      </right>
      <top style="hair">
        <color indexed="64"/>
      </top>
      <bottom style="double">
        <color indexed="64"/>
      </bottom>
      <diagonal/>
    </border>
    <border>
      <left style="double">
        <color indexed="64"/>
      </left>
      <right style="double">
        <color indexed="64"/>
      </right>
      <top style="hair">
        <color indexed="64"/>
      </top>
      <bottom style="hair">
        <color indexed="64"/>
      </bottom>
      <diagonal/>
    </border>
    <border>
      <left style="thin">
        <color auto="1"/>
      </left>
      <right style="thin">
        <color auto="1"/>
      </right>
      <top style="thin">
        <color auto="1"/>
      </top>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diagonal/>
    </border>
    <border>
      <left style="thin">
        <color indexed="64"/>
      </left>
      <right style="thin">
        <color indexed="64"/>
      </right>
      <top style="double">
        <color indexed="64"/>
      </top>
      <bottom style="hair">
        <color indexed="64"/>
      </bottom>
      <diagonal/>
    </border>
    <border>
      <left style="thin">
        <color indexed="64"/>
      </left>
      <right style="double">
        <color indexed="64"/>
      </right>
      <top style="double">
        <color indexed="64"/>
      </top>
      <bottom style="hair">
        <color indexed="64"/>
      </bottom>
      <diagonal/>
    </border>
    <border>
      <left style="thin">
        <color indexed="64"/>
      </left>
      <right style="thin">
        <color indexed="64"/>
      </right>
      <top/>
      <bottom style="hair">
        <color indexed="64"/>
      </bottom>
      <diagonal/>
    </border>
    <border>
      <left style="double">
        <color indexed="64"/>
      </left>
      <right style="thin">
        <color indexed="64"/>
      </right>
      <top style="hair">
        <color indexed="64"/>
      </top>
      <bottom/>
      <diagonal/>
    </border>
    <border>
      <left style="double">
        <color indexed="64"/>
      </left>
      <right style="thin">
        <color indexed="64"/>
      </right>
      <top style="double">
        <color indexed="64"/>
      </top>
      <bottom style="hair">
        <color indexed="64"/>
      </bottom>
      <diagonal/>
    </border>
    <border>
      <left style="double">
        <color indexed="64"/>
      </left>
      <right style="thin">
        <color indexed="64"/>
      </right>
      <top style="double">
        <color indexed="64"/>
      </top>
      <bottom style="double">
        <color indexed="64"/>
      </bottom>
      <diagonal/>
    </border>
    <border>
      <left style="double">
        <color indexed="64"/>
      </left>
      <right style="thin">
        <color indexed="64"/>
      </right>
      <top style="hair">
        <color indexed="64"/>
      </top>
      <bottom style="double">
        <color indexed="64"/>
      </bottom>
      <diagonal/>
    </border>
    <border>
      <left style="thin">
        <color auto="1"/>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auto="1"/>
      </left>
      <right style="thin">
        <color indexed="64"/>
      </right>
      <top style="thin">
        <color auto="1"/>
      </top>
      <bottom style="thin">
        <color indexed="64"/>
      </bottom>
      <diagonal/>
    </border>
    <border>
      <left/>
      <right style="thin">
        <color indexed="64"/>
      </right>
      <top style="thin">
        <color auto="1"/>
      </top>
      <bottom/>
      <diagonal/>
    </border>
    <border>
      <left style="thin">
        <color auto="1"/>
      </left>
      <right/>
      <top/>
      <bottom style="thin">
        <color indexed="64"/>
      </bottom>
      <diagonal/>
    </border>
  </borders>
  <cellStyleXfs count="4">
    <xf numFmtId="0" fontId="0" fillId="0" borderId="0"/>
    <xf numFmtId="0" fontId="20" fillId="0" borderId="0"/>
    <xf numFmtId="0" fontId="20" fillId="0" borderId="0"/>
    <xf numFmtId="9" fontId="20" fillId="0" borderId="0"/>
  </cellStyleXfs>
  <cellXfs count="439">
    <xf numFmtId="0" fontId="0" fillId="0" borderId="0" pivotButton="0" quotePrefix="0" xfId="0"/>
    <xf numFmtId="0" fontId="6" fillId="0" borderId="0" pivotButton="0" quotePrefix="0" xfId="1"/>
    <xf numFmtId="0" fontId="7" fillId="0" borderId="0" pivotButton="0" quotePrefix="0" xfId="1"/>
    <xf numFmtId="0" fontId="6" fillId="0" borderId="0" applyAlignment="1" pivotButton="0" quotePrefix="0" xfId="1">
      <alignment vertical="center"/>
    </xf>
    <xf numFmtId="0" fontId="6" fillId="0" borderId="0" applyAlignment="1" pivotButton="0" quotePrefix="0" xfId="1">
      <alignment vertical="center"/>
    </xf>
    <xf numFmtId="0" fontId="1" fillId="0" borderId="0" applyAlignment="1" pivotButton="0" quotePrefix="0" xfId="0">
      <alignment vertical="center"/>
    </xf>
    <xf numFmtId="1" fontId="6" fillId="0" borderId="31" applyAlignment="1" pivotButton="0" quotePrefix="0" xfId="1">
      <alignment horizontal="center" vertical="center"/>
    </xf>
    <xf numFmtId="1" fontId="6" fillId="0" borderId="73" applyAlignment="1" pivotButton="0" quotePrefix="0" xfId="1">
      <alignment horizontal="center" vertical="center"/>
    </xf>
    <xf numFmtId="0" fontId="4" fillId="0" borderId="17" applyAlignment="1" pivotButton="0" quotePrefix="0" xfId="1">
      <alignment horizontal="center"/>
    </xf>
    <xf numFmtId="49" fontId="6" fillId="0" borderId="36" applyAlignment="1" pivotButton="0" quotePrefix="0" xfId="1">
      <alignment vertical="center"/>
    </xf>
    <xf numFmtId="3" fontId="6" fillId="3" borderId="47" applyAlignment="1" applyProtection="1" pivotButton="0" quotePrefix="0" xfId="1">
      <alignment horizontal="center" vertical="center"/>
      <protection locked="0" hidden="0"/>
    </xf>
    <xf numFmtId="3" fontId="6" fillId="0" borderId="45" applyAlignment="1" pivotButton="0" quotePrefix="0" xfId="1">
      <alignment horizontal="center" vertical="center"/>
    </xf>
    <xf numFmtId="3" fontId="6" fillId="0" borderId="48" applyAlignment="1" pivotButton="0" quotePrefix="0" xfId="1">
      <alignment horizontal="center" vertical="center"/>
    </xf>
    <xf numFmtId="3" fontId="6" fillId="0" borderId="69" applyAlignment="1" pivotButton="0" quotePrefix="0" xfId="1">
      <alignment horizontal="center" vertical="center"/>
    </xf>
    <xf numFmtId="3" fontId="6" fillId="0" borderId="2" applyAlignment="1" pivotButton="0" quotePrefix="0" xfId="1">
      <alignment horizontal="center" vertical="center"/>
    </xf>
    <xf numFmtId="3" fontId="6" fillId="3" borderId="56" applyAlignment="1" applyProtection="1" pivotButton="0" quotePrefix="0" xfId="1">
      <alignment horizontal="center" vertical="center"/>
      <protection locked="0" hidden="0"/>
    </xf>
    <xf numFmtId="3" fontId="6" fillId="3" borderId="20" applyAlignment="1" applyProtection="1" pivotButton="0" quotePrefix="0" xfId="1">
      <alignment horizontal="center" vertical="center"/>
      <protection locked="0" hidden="0"/>
    </xf>
    <xf numFmtId="3" fontId="6" fillId="0" borderId="10" applyAlignment="1" pivotButton="0" quotePrefix="0" xfId="1">
      <alignment horizontal="center" vertical="center"/>
    </xf>
    <xf numFmtId="3" fontId="6" fillId="0" borderId="46" applyAlignment="1" pivotButton="0" quotePrefix="0" xfId="1">
      <alignment horizontal="center" vertical="center"/>
    </xf>
    <xf numFmtId="3" fontId="6" fillId="2" borderId="45" applyAlignment="1" pivotButton="0" quotePrefix="0" xfId="1">
      <alignment horizontal="center" vertical="center"/>
    </xf>
    <xf numFmtId="3" fontId="6" fillId="2" borderId="10" applyAlignment="1" pivotButton="0" quotePrefix="0" xfId="1">
      <alignment horizontal="center" vertical="center"/>
    </xf>
    <xf numFmtId="3" fontId="6" fillId="2" borderId="46" applyAlignment="1" pivotButton="0" quotePrefix="0" xfId="1">
      <alignment horizontal="center" vertical="center"/>
    </xf>
    <xf numFmtId="3" fontId="6" fillId="3" borderId="27" applyAlignment="1" applyProtection="1" pivotButton="0" quotePrefix="0" xfId="1">
      <alignment horizontal="center" vertical="center"/>
      <protection locked="0" hidden="0"/>
    </xf>
    <xf numFmtId="3" fontId="6" fillId="0" borderId="39" applyAlignment="1" pivotButton="0" quotePrefix="0" xfId="1">
      <alignment horizontal="center" vertical="center"/>
    </xf>
    <xf numFmtId="3" fontId="6" fillId="0" borderId="49" applyAlignment="1" pivotButton="0" quotePrefix="0" xfId="1">
      <alignment horizontal="center" vertical="center"/>
    </xf>
    <xf numFmtId="3" fontId="6" fillId="0" borderId="50" applyAlignment="1" pivotButton="0" quotePrefix="0" xfId="1">
      <alignment horizontal="center" vertical="center"/>
    </xf>
    <xf numFmtId="0" fontId="5" fillId="0" borderId="0" applyAlignment="1" pivotButton="0" quotePrefix="0" xfId="1">
      <alignment vertical="center"/>
    </xf>
    <xf numFmtId="0" fontId="5" fillId="0" borderId="0" applyAlignment="1" pivotButton="0" quotePrefix="0" xfId="1">
      <alignment vertical="center"/>
    </xf>
    <xf numFmtId="0" fontId="10" fillId="0" borderId="51" applyAlignment="1" pivotButton="0" quotePrefix="0" xfId="1">
      <alignment horizontal="center" wrapText="1"/>
    </xf>
    <xf numFmtId="0" fontId="10" fillId="0" borderId="19" applyAlignment="1" pivotButton="0" quotePrefix="0" xfId="1">
      <alignment horizontal="center" wrapText="1"/>
    </xf>
    <xf numFmtId="0" fontId="10" fillId="0" borderId="18" applyAlignment="1" pivotButton="0" quotePrefix="0" xfId="1">
      <alignment horizontal="center" wrapText="1"/>
    </xf>
    <xf numFmtId="0" fontId="10" fillId="0" borderId="52" applyAlignment="1" pivotButton="0" quotePrefix="0" xfId="1">
      <alignment horizontal="center" wrapText="1"/>
    </xf>
    <xf numFmtId="0" fontId="10" fillId="0" borderId="63" applyAlignment="1" pivotButton="0" quotePrefix="0" xfId="1">
      <alignment horizontal="center" wrapText="1"/>
    </xf>
    <xf numFmtId="0" fontId="10" fillId="0" borderId="74" applyAlignment="1" pivotButton="0" quotePrefix="0" xfId="1">
      <alignment horizontal="center" wrapText="1"/>
    </xf>
    <xf numFmtId="1" fontId="6" fillId="0" borderId="55" applyAlignment="1" pivotButton="0" quotePrefix="0" xfId="1">
      <alignment horizontal="center" vertical="center"/>
    </xf>
    <xf numFmtId="1" fontId="6" fillId="0" borderId="33" applyAlignment="1" pivotButton="0" quotePrefix="0" xfId="1">
      <alignment horizontal="center" vertical="center"/>
    </xf>
    <xf numFmtId="0" fontId="12" fillId="0" borderId="42" applyAlignment="1" pivotButton="0" quotePrefix="0" xfId="1">
      <alignment vertical="center"/>
    </xf>
    <xf numFmtId="0" fontId="12" fillId="0" borderId="43" applyAlignment="1" pivotButton="0" quotePrefix="0" xfId="1">
      <alignment horizontal="right" vertical="top"/>
    </xf>
    <xf numFmtId="0" fontId="3" fillId="0" borderId="43" applyAlignment="1" pivotButton="0" quotePrefix="0" xfId="1">
      <alignment horizontal="center" vertical="center" wrapText="1"/>
    </xf>
    <xf numFmtId="0" fontId="3" fillId="0" borderId="44" applyAlignment="1" pivotButton="0" quotePrefix="0" xfId="1">
      <alignment horizontal="center" vertical="center"/>
    </xf>
    <xf numFmtId="0" fontId="3" fillId="0" borderId="74" applyAlignment="1" pivotButton="0" quotePrefix="0" xfId="1">
      <alignment horizontal="center" vertical="center"/>
    </xf>
    <xf numFmtId="0" fontId="9" fillId="0" borderId="0" applyAlignment="1" pivotButton="0" quotePrefix="0" xfId="0">
      <alignment vertical="center" wrapText="1"/>
    </xf>
    <xf numFmtId="3" fontId="6" fillId="0" borderId="71" applyAlignment="1" pivotButton="0" quotePrefix="0" xfId="1">
      <alignment horizontal="center" vertical="center"/>
    </xf>
    <xf numFmtId="3" fontId="6" fillId="2" borderId="70" applyAlignment="1" pivotButton="0" quotePrefix="0" xfId="0">
      <alignment horizontal="center" vertical="center"/>
    </xf>
    <xf numFmtId="3" fontId="6" fillId="2" borderId="75" applyAlignment="1" pivotButton="0" quotePrefix="0" xfId="1">
      <alignment horizontal="center" vertical="center"/>
    </xf>
    <xf numFmtId="3" fontId="6" fillId="2" borderId="76" applyAlignment="1" pivotButton="0" quotePrefix="0" xfId="1">
      <alignment horizontal="center" vertical="center"/>
    </xf>
    <xf numFmtId="3" fontId="6" fillId="2" borderId="45" applyAlignment="1" pivotButton="0" quotePrefix="0" xfId="0">
      <alignment horizontal="center" vertical="center"/>
    </xf>
    <xf numFmtId="3" fontId="6" fillId="2" borderId="24" applyAlignment="1" pivotButton="0" quotePrefix="0" xfId="1">
      <alignment horizontal="center" vertical="center"/>
    </xf>
    <xf numFmtId="3" fontId="6" fillId="2" borderId="77" applyAlignment="1" pivotButton="0" quotePrefix="0" xfId="1">
      <alignment horizontal="center" vertical="center"/>
    </xf>
    <xf numFmtId="3" fontId="6" fillId="2" borderId="39" applyAlignment="1" pivotButton="0" quotePrefix="0" xfId="0">
      <alignment horizontal="center" vertical="center"/>
    </xf>
    <xf numFmtId="3" fontId="6" fillId="2" borderId="26" applyAlignment="1" pivotButton="0" quotePrefix="0" xfId="1">
      <alignment horizontal="center" vertical="center"/>
    </xf>
    <xf numFmtId="3" fontId="6" fillId="2" borderId="78" applyAlignment="1" pivotButton="0" quotePrefix="0" xfId="1">
      <alignment horizontal="center" vertical="center"/>
    </xf>
    <xf numFmtId="0" fontId="6" fillId="3" borderId="80" applyAlignment="1" applyProtection="1" pivotButton="0" quotePrefix="0" xfId="0">
      <alignment horizontal="center" vertical="center"/>
      <protection locked="0" hidden="0"/>
    </xf>
    <xf numFmtId="0" fontId="6" fillId="3" borderId="81" applyAlignment="1" applyProtection="1" pivotButton="0" quotePrefix="0" xfId="0">
      <alignment horizontal="center" vertical="center"/>
      <protection locked="0" hidden="0"/>
    </xf>
    <xf numFmtId="0" fontId="6" fillId="3" borderId="82" applyAlignment="1" applyProtection="1" pivotButton="0" quotePrefix="0" xfId="0">
      <alignment horizontal="center" vertical="center"/>
      <protection locked="0" hidden="0"/>
    </xf>
    <xf numFmtId="0" fontId="6" fillId="3" borderId="83" applyAlignment="1" applyProtection="1" pivotButton="0" quotePrefix="0" xfId="0">
      <alignment horizontal="center" vertical="center"/>
      <protection locked="0" hidden="0"/>
    </xf>
    <xf numFmtId="0" fontId="2" fillId="0" borderId="0" pivotButton="0" quotePrefix="0" xfId="1"/>
    <xf numFmtId="0" fontId="15" fillId="0" borderId="43" applyAlignment="1" pivotButton="0" quotePrefix="0" xfId="1">
      <alignment vertical="center"/>
    </xf>
    <xf numFmtId="0" fontId="15" fillId="0" borderId="13" applyAlignment="1" pivotButton="0" quotePrefix="0" xfId="1">
      <alignment vertical="center"/>
    </xf>
    <xf numFmtId="0" fontId="15" fillId="0" borderId="32" applyAlignment="1" pivotButton="0" quotePrefix="0" xfId="1">
      <alignment vertical="center"/>
    </xf>
    <xf numFmtId="0" fontId="15" fillId="0" borderId="36" applyAlignment="1" pivotButton="0" quotePrefix="0" xfId="1">
      <alignment vertical="center"/>
    </xf>
    <xf numFmtId="0" fontId="15" fillId="0" borderId="0" applyAlignment="1" applyProtection="1" pivotButton="0" quotePrefix="0" xfId="1">
      <alignment vertical="center"/>
      <protection locked="0" hidden="0"/>
    </xf>
    <xf numFmtId="0" fontId="15" fillId="0" borderId="0" applyAlignment="1" pivotButton="0" quotePrefix="0" xfId="1">
      <alignment vertical="center"/>
    </xf>
    <xf numFmtId="0" fontId="15" fillId="0" borderId="33" applyAlignment="1" pivotButton="0" quotePrefix="0" xfId="1">
      <alignment vertical="center"/>
    </xf>
    <xf numFmtId="0" fontId="2" fillId="0" borderId="36" pivotButton="0" quotePrefix="0" xfId="1"/>
    <xf numFmtId="0" fontId="2" fillId="0" borderId="0" pivotButton="0" quotePrefix="0" xfId="1"/>
    <xf numFmtId="49" fontId="7" fillId="0" borderId="0" pivotButton="0" quotePrefix="0" xfId="1"/>
    <xf numFmtId="0" fontId="2" fillId="0" borderId="33" pivotButton="0" quotePrefix="0" xfId="1"/>
    <xf numFmtId="0" fontId="2" fillId="0" borderId="0" pivotButton="0" quotePrefix="0" xfId="1"/>
    <xf numFmtId="0" fontId="7" fillId="0" borderId="0" applyAlignment="1" pivotButton="0" quotePrefix="0" xfId="1">
      <alignment vertical="top"/>
    </xf>
    <xf numFmtId="0" fontId="7" fillId="0" borderId="0" pivotButton="0" quotePrefix="0" xfId="1"/>
    <xf numFmtId="0" fontId="7" fillId="0" borderId="0" applyAlignment="1" pivotButton="0" quotePrefix="0" xfId="1">
      <alignment horizontal="right"/>
    </xf>
    <xf numFmtId="0" fontId="7" fillId="0" borderId="0" applyAlignment="1" pivotButton="0" quotePrefix="0" xfId="1">
      <alignment horizontal="right"/>
    </xf>
    <xf numFmtId="0" fontId="7" fillId="0" borderId="0" pivotButton="0" quotePrefix="0" xfId="1"/>
    <xf numFmtId="0" fontId="16" fillId="0" borderId="0" pivotButton="0" quotePrefix="0" xfId="1"/>
    <xf numFmtId="0" fontId="2" fillId="0" borderId="36" pivotButton="0" quotePrefix="0" xfId="1"/>
    <xf numFmtId="0" fontId="2" fillId="0" borderId="0" pivotButton="0" quotePrefix="0" xfId="1"/>
    <xf numFmtId="14" fontId="16" fillId="0" borderId="0" pivotButton="0" quotePrefix="0" xfId="1"/>
    <xf numFmtId="49" fontId="14" fillId="0" borderId="0" pivotButton="0" quotePrefix="0" xfId="1"/>
    <xf numFmtId="49" fontId="16" fillId="0" borderId="0" pivotButton="0" quotePrefix="0" xfId="1"/>
    <xf numFmtId="0" fontId="2" fillId="0" borderId="34" pivotButton="0" quotePrefix="0" xfId="1"/>
    <xf numFmtId="0" fontId="6" fillId="0" borderId="0" pivotButton="0" quotePrefix="0" xfId="1"/>
    <xf numFmtId="0" fontId="6" fillId="0" borderId="33" pivotButton="0" quotePrefix="0" xfId="1"/>
    <xf numFmtId="0" fontId="17" fillId="0" borderId="0" applyAlignment="1" pivotButton="0" quotePrefix="0" xfId="1">
      <alignment vertical="center"/>
    </xf>
    <xf numFmtId="0" fontId="2" fillId="0" borderId="0" pivotButton="0" quotePrefix="0" xfId="1"/>
    <xf numFmtId="0" fontId="6" fillId="0" borderId="0" applyAlignment="1" pivotButton="0" quotePrefix="0" xfId="1">
      <alignment horizontal="center"/>
    </xf>
    <xf numFmtId="0" fontId="17" fillId="0" borderId="0" applyAlignment="1" pivotButton="0" quotePrefix="0" xfId="1">
      <alignment vertical="top"/>
    </xf>
    <xf numFmtId="0" fontId="6" fillId="0" borderId="0" applyAlignment="1" pivotButton="0" quotePrefix="0" xfId="1">
      <alignment horizontal="left"/>
    </xf>
    <xf numFmtId="0" fontId="6" fillId="0" borderId="53" pivotButton="0" quotePrefix="0" xfId="1"/>
    <xf numFmtId="0" fontId="3" fillId="0" borderId="13" applyAlignment="1" pivotButton="0" quotePrefix="0" xfId="1">
      <alignment vertical="center"/>
    </xf>
    <xf numFmtId="0" fontId="3" fillId="0" borderId="0" applyAlignment="1" pivotButton="0" quotePrefix="0" xfId="1">
      <alignment vertical="center"/>
    </xf>
    <xf numFmtId="0" fontId="3" fillId="0" borderId="36" applyAlignment="1" pivotButton="0" quotePrefix="0" xfId="1">
      <alignment vertical="center"/>
    </xf>
    <xf numFmtId="0" fontId="3" fillId="0" borderId="42" applyAlignment="1" pivotButton="0" quotePrefix="0" xfId="1">
      <alignment vertical="center"/>
    </xf>
    <xf numFmtId="0" fontId="3" fillId="0" borderId="34" applyAlignment="1" pivotButton="0" quotePrefix="0" xfId="1">
      <alignment vertical="center"/>
    </xf>
    <xf numFmtId="0" fontId="2" fillId="0" borderId="36" pivotButton="0" quotePrefix="0" xfId="1"/>
    <xf numFmtId="0" fontId="7" fillId="0" borderId="0" applyAlignment="1" pivotButton="0" quotePrefix="0" xfId="1">
      <alignment vertical="center"/>
    </xf>
    <xf numFmtId="0" fontId="2" fillId="0" borderId="0" pivotButton="0" quotePrefix="0" xfId="1"/>
    <xf numFmtId="0" fontId="6" fillId="0" borderId="34" pivotButton="0" quotePrefix="0" xfId="1"/>
    <xf numFmtId="0" fontId="17" fillId="0" borderId="34" applyAlignment="1" pivotButton="0" quotePrefix="0" xfId="1">
      <alignment vertical="center"/>
    </xf>
    <xf numFmtId="0" fontId="1" fillId="0" borderId="0" applyAlignment="1" pivotButton="0" quotePrefix="0" xfId="2">
      <alignment vertical="center"/>
    </xf>
    <xf numFmtId="0" fontId="9" fillId="0" borderId="0" applyAlignment="1" pivotButton="0" quotePrefix="0" xfId="2">
      <alignment vertical="center" wrapText="1"/>
    </xf>
    <xf numFmtId="0" fontId="6" fillId="3" borderId="80" applyAlignment="1" applyProtection="1" pivotButton="0" quotePrefix="0" xfId="2">
      <alignment horizontal="center" vertical="center"/>
      <protection locked="0" hidden="0"/>
    </xf>
    <xf numFmtId="3" fontId="6" fillId="2" borderId="70" applyAlignment="1" pivotButton="0" quotePrefix="0" xfId="2">
      <alignment horizontal="center" vertical="center"/>
    </xf>
    <xf numFmtId="0" fontId="6" fillId="3" borderId="81" applyAlignment="1" applyProtection="1" pivotButton="0" quotePrefix="0" xfId="2">
      <alignment horizontal="center" vertical="center"/>
      <protection locked="0" hidden="0"/>
    </xf>
    <xf numFmtId="3" fontId="6" fillId="2" borderId="45" applyAlignment="1" pivotButton="0" quotePrefix="0" xfId="2">
      <alignment horizontal="center" vertical="center"/>
    </xf>
    <xf numFmtId="0" fontId="6" fillId="3" borderId="82" applyAlignment="1" applyProtection="1" pivotButton="0" quotePrefix="0" xfId="2">
      <alignment horizontal="center" vertical="center"/>
      <protection locked="0" hidden="0"/>
    </xf>
    <xf numFmtId="0" fontId="6" fillId="3" borderId="83" applyAlignment="1" applyProtection="1" pivotButton="0" quotePrefix="0" xfId="2">
      <alignment horizontal="center" vertical="center"/>
      <protection locked="0" hidden="0"/>
    </xf>
    <xf numFmtId="3" fontId="6" fillId="2" borderId="39" applyAlignment="1" pivotButton="0" quotePrefix="0" xfId="2">
      <alignment horizontal="center" vertical="center"/>
    </xf>
    <xf numFmtId="0" fontId="2" fillId="0" borderId="85" pivotButton="0" quotePrefix="0" xfId="1"/>
    <xf numFmtId="0" fontId="0" fillId="0" borderId="86" applyAlignment="1" pivotButton="0" quotePrefix="0" xfId="0">
      <alignment horizontal="center"/>
    </xf>
    <xf numFmtId="0" fontId="0" fillId="0" borderId="87" applyAlignment="1" pivotButton="0" quotePrefix="0" xfId="0">
      <alignment horizontal="center"/>
    </xf>
    <xf numFmtId="164" fontId="0" fillId="0" borderId="86" applyAlignment="1" pivotButton="0" quotePrefix="0" xfId="0">
      <alignment horizontal="center"/>
    </xf>
    <xf numFmtId="1" fontId="0" fillId="0" borderId="86" applyAlignment="1" pivotButton="0" quotePrefix="0" xfId="0">
      <alignment horizontal="center"/>
    </xf>
    <xf numFmtId="10" fontId="0" fillId="0" borderId="87" applyAlignment="1" pivotButton="0" quotePrefix="0" xfId="3">
      <alignment horizontal="center"/>
    </xf>
    <xf numFmtId="0" fontId="0" fillId="0" borderId="88" applyAlignment="1" pivotButton="0" quotePrefix="0" xfId="0">
      <alignment horizontal="center"/>
    </xf>
    <xf numFmtId="10" fontId="0" fillId="0" borderId="88" applyAlignment="1" pivotButton="0" quotePrefix="0" xfId="3">
      <alignment horizontal="center"/>
    </xf>
    <xf numFmtId="0" fontId="0" fillId="0" borderId="89" applyAlignment="1" pivotButton="0" quotePrefix="0" xfId="0">
      <alignment horizontal="center"/>
    </xf>
    <xf numFmtId="10" fontId="0" fillId="0" borderId="89" applyAlignment="1" pivotButton="0" quotePrefix="0" xfId="3">
      <alignment horizontal="center"/>
    </xf>
    <xf numFmtId="0" fontId="0" fillId="0" borderId="0" applyAlignment="1" pivotButton="0" quotePrefix="0" xfId="0">
      <alignment horizontal="center"/>
    </xf>
    <xf numFmtId="14" fontId="0" fillId="0" borderId="0" applyAlignment="1" pivotButton="0" quotePrefix="0" xfId="0">
      <alignment horizontal="center"/>
    </xf>
    <xf numFmtId="164" fontId="0" fillId="0" borderId="0" applyAlignment="1" pivotButton="0" quotePrefix="0" xfId="0">
      <alignment horizontal="center"/>
    </xf>
    <xf numFmtId="1" fontId="0" fillId="0" borderId="0" applyAlignment="1" pivotButton="0" quotePrefix="0" xfId="0">
      <alignment horizontal="center"/>
    </xf>
    <xf numFmtId="164" fontId="6" fillId="0" borderId="31" applyAlignment="1" pivotButton="0" quotePrefix="0" xfId="1">
      <alignment horizontal="center" vertical="center"/>
    </xf>
    <xf numFmtId="9" fontId="0" fillId="0" borderId="0" pivotButton="0" quotePrefix="0" xfId="3"/>
    <xf numFmtId="164" fontId="0" fillId="0" borderId="0" pivotButton="0" quotePrefix="0" xfId="0"/>
    <xf numFmtId="0" fontId="2" fillId="0" borderId="0" applyAlignment="1" pivotButton="0" quotePrefix="1" xfId="0">
      <alignment horizontal="center"/>
    </xf>
    <xf numFmtId="0" fontId="0" fillId="0" borderId="86" applyAlignment="1" pivotButton="0" quotePrefix="0" xfId="0">
      <alignment horizontal="center"/>
    </xf>
    <xf numFmtId="0" fontId="0" fillId="0" borderId="86" applyAlignment="1" pivotButton="0" quotePrefix="0" xfId="0">
      <alignment horizontal="center"/>
    </xf>
    <xf numFmtId="0" fontId="2" fillId="0" borderId="87" applyAlignment="1" pivotButton="0" quotePrefix="0" xfId="0">
      <alignment horizontal="center"/>
    </xf>
    <xf numFmtId="0" fontId="2" fillId="0" borderId="89" applyAlignment="1" pivotButton="0" quotePrefix="0" xfId="0">
      <alignment horizontal="center"/>
    </xf>
    <xf numFmtId="14" fontId="0" fillId="0" borderId="87" applyAlignment="1" pivotButton="0" quotePrefix="0" xfId="0">
      <alignment horizontal="center"/>
    </xf>
    <xf numFmtId="0" fontId="0" fillId="0" borderId="86" applyAlignment="1" pivotButton="0" quotePrefix="0" xfId="0">
      <alignment horizontal="center"/>
    </xf>
    <xf numFmtId="1" fontId="0" fillId="0" borderId="0" pivotButton="0" quotePrefix="0" xfId="0"/>
    <xf numFmtId="0" fontId="0" fillId="0" borderId="0" applyAlignment="1" pivotButton="0" quotePrefix="0" xfId="0">
      <alignment horizontal="center"/>
    </xf>
    <xf numFmtId="14" fontId="3" fillId="0" borderId="13" applyAlignment="1" pivotButton="0" quotePrefix="0" xfId="1">
      <alignment horizontal="left" vertical="center"/>
    </xf>
    <xf numFmtId="0" fontId="3" fillId="0" borderId="13" applyAlignment="1" pivotButton="0" quotePrefix="0" xfId="1">
      <alignment horizontal="left" vertical="center"/>
    </xf>
    <xf numFmtId="0" fontId="14" fillId="0" borderId="34" applyAlignment="1" pivotButton="0" quotePrefix="0" xfId="1">
      <alignment horizontal="left"/>
    </xf>
    <xf numFmtId="0" fontId="3" fillId="0" borderId="5" applyAlignment="1" pivotButton="0" quotePrefix="0" xfId="1">
      <alignment horizontal="right" vertical="center"/>
    </xf>
    <xf numFmtId="0" fontId="3" fillId="0" borderId="7" applyAlignment="1" pivotButton="0" quotePrefix="0" xfId="1">
      <alignment horizontal="right" vertical="center"/>
    </xf>
    <xf numFmtId="0" fontId="3" fillId="0" borderId="31" applyAlignment="1" pivotButton="0" quotePrefix="0" xfId="1">
      <alignment horizontal="right" vertical="center"/>
    </xf>
    <xf numFmtId="49" fontId="6" fillId="3" borderId="60" applyAlignment="1" applyProtection="1" pivotButton="0" quotePrefix="0" xfId="1">
      <alignment horizontal="left" vertical="center"/>
      <protection locked="0" hidden="0"/>
    </xf>
    <xf numFmtId="49" fontId="6" fillId="3" borderId="7" applyAlignment="1" applyProtection="1" pivotButton="0" quotePrefix="0" xfId="1">
      <alignment horizontal="left" vertical="center"/>
      <protection locked="0" hidden="0"/>
    </xf>
    <xf numFmtId="49" fontId="6" fillId="3" borderId="73" applyAlignment="1" applyProtection="1" pivotButton="0" quotePrefix="0" xfId="1">
      <alignment horizontal="left" vertical="center"/>
      <protection locked="0" hidden="0"/>
    </xf>
    <xf numFmtId="0" fontId="3" fillId="0" borderId="11" applyAlignment="1" pivotButton="0" quotePrefix="0" xfId="1">
      <alignment horizontal="right" vertical="center"/>
    </xf>
    <xf numFmtId="0" fontId="3" fillId="0" borderId="8" applyAlignment="1" pivotButton="0" quotePrefix="0" xfId="1">
      <alignment horizontal="right" vertical="center"/>
    </xf>
    <xf numFmtId="0" fontId="3" fillId="0" borderId="12" applyAlignment="1" pivotButton="0" quotePrefix="0" xfId="1">
      <alignment horizontal="right" vertical="center"/>
    </xf>
    <xf numFmtId="14" fontId="6" fillId="3" borderId="6" applyAlignment="1" applyProtection="1" pivotButton="0" quotePrefix="0" xfId="1">
      <alignment horizontal="left" vertical="center"/>
      <protection locked="0" hidden="0"/>
    </xf>
    <xf numFmtId="14" fontId="6" fillId="3" borderId="8" applyAlignment="1" applyProtection="1" pivotButton="0" quotePrefix="0" xfId="1">
      <alignment horizontal="left" vertical="center"/>
      <protection locked="0" hidden="0"/>
    </xf>
    <xf numFmtId="14" fontId="6" fillId="3" borderId="9" applyAlignment="1" applyProtection="1" pivotButton="0" quotePrefix="0" xfId="1">
      <alignment horizontal="left" vertical="center"/>
      <protection locked="0" hidden="0"/>
    </xf>
    <xf numFmtId="0" fontId="3" fillId="0" borderId="37" applyAlignment="1" pivotButton="0" quotePrefix="0" xfId="1">
      <alignment horizontal="center" vertical="center"/>
    </xf>
    <xf numFmtId="0" fontId="3" fillId="0" borderId="40" applyAlignment="1" pivotButton="0" quotePrefix="0" xfId="0">
      <alignment horizontal="center" vertical="center"/>
    </xf>
    <xf numFmtId="0" fontId="3" fillId="0" borderId="37" applyAlignment="1" pivotButton="0" quotePrefix="0" xfId="0">
      <alignment horizontal="center" vertical="center"/>
    </xf>
    <xf numFmtId="0" fontId="3" fillId="0" borderId="38" applyAlignment="1" pivotButton="0" quotePrefix="0" xfId="0">
      <alignment horizontal="center" vertical="center"/>
    </xf>
    <xf numFmtId="0" fontId="13" fillId="0" borderId="13" applyAlignment="1" pivotButton="0" quotePrefix="0" xfId="1">
      <alignment horizontal="left" vertical="top"/>
    </xf>
    <xf numFmtId="0" fontId="13" fillId="0" borderId="32" applyAlignment="1" pivotButton="0" quotePrefix="0" xfId="1">
      <alignment horizontal="left" vertical="top"/>
    </xf>
    <xf numFmtId="0" fontId="13" fillId="0" borderId="34" applyAlignment="1" pivotButton="0" quotePrefix="0" xfId="1">
      <alignment horizontal="left" vertical="top"/>
    </xf>
    <xf numFmtId="0" fontId="13" fillId="0" borderId="53" applyAlignment="1" pivotButton="0" quotePrefix="0" xfId="1">
      <alignment horizontal="left" vertical="top"/>
    </xf>
    <xf numFmtId="0" fontId="6" fillId="3" borderId="8" applyAlignment="1" applyProtection="1" pivotButton="0" quotePrefix="0" xfId="1">
      <alignment horizontal="center" vertical="center"/>
      <protection locked="0" hidden="0"/>
    </xf>
    <xf numFmtId="0" fontId="6" fillId="3" borderId="12" applyAlignment="1" applyProtection="1" pivotButton="0" quotePrefix="0" xfId="1">
      <alignment horizontal="center" vertical="center"/>
      <protection locked="0" hidden="0"/>
    </xf>
    <xf numFmtId="0" fontId="6" fillId="3" borderId="26" applyAlignment="1" applyProtection="1" pivotButton="0" quotePrefix="0" xfId="1">
      <alignment horizontal="center" vertical="center"/>
      <protection locked="0" hidden="0"/>
    </xf>
    <xf numFmtId="0" fontId="6" fillId="3" borderId="25" applyAlignment="1" applyProtection="1" pivotButton="0" quotePrefix="0" xfId="1">
      <alignment horizontal="center" vertical="center"/>
      <protection locked="0" hidden="0"/>
    </xf>
    <xf numFmtId="0" fontId="6" fillId="3" borderId="22" applyAlignment="1" applyProtection="1" pivotButton="0" quotePrefix="0" xfId="1">
      <alignment horizontal="center" vertical="center"/>
      <protection locked="0" hidden="0"/>
    </xf>
    <xf numFmtId="0" fontId="4" fillId="0" borderId="18" applyAlignment="1" pivotButton="0" quotePrefix="0" xfId="1">
      <alignment horizontal="center"/>
    </xf>
    <xf numFmtId="0" fontId="4" fillId="0" borderId="44" applyAlignment="1" pivotButton="0" quotePrefix="0" xfId="1">
      <alignment horizontal="center"/>
    </xf>
    <xf numFmtId="0" fontId="6" fillId="3" borderId="4" applyAlignment="1" applyProtection="1" pivotButton="0" quotePrefix="0" xfId="1">
      <alignment horizontal="center" vertical="center"/>
      <protection locked="0" hidden="0"/>
    </xf>
    <xf numFmtId="0" fontId="6" fillId="3" borderId="3" applyAlignment="1" applyProtection="1" pivotButton="0" quotePrefix="0" xfId="1">
      <alignment horizontal="center" vertical="center"/>
      <protection locked="0" hidden="0"/>
    </xf>
    <xf numFmtId="49" fontId="6" fillId="3" borderId="1" applyAlignment="1" applyProtection="1" pivotButton="0" quotePrefix="0" xfId="1">
      <alignment horizontal="left" vertical="center"/>
      <protection locked="0" hidden="0"/>
    </xf>
    <xf numFmtId="49" fontId="6" fillId="3" borderId="4" applyAlignment="1" applyProtection="1" pivotButton="0" quotePrefix="0" xfId="1">
      <alignment horizontal="left" vertical="center"/>
      <protection locked="0" hidden="0"/>
    </xf>
    <xf numFmtId="0" fontId="3" fillId="0" borderId="1" applyAlignment="1" pivotButton="0" quotePrefix="0" xfId="1">
      <alignment horizontal="right" vertical="center"/>
    </xf>
    <xf numFmtId="0" fontId="3" fillId="0" borderId="4" applyAlignment="1" pivotButton="0" quotePrefix="0" xfId="1">
      <alignment horizontal="right" vertical="center"/>
    </xf>
    <xf numFmtId="0" fontId="3" fillId="0" borderId="3" applyAlignment="1" pivotButton="0" quotePrefix="0" xfId="1">
      <alignment horizontal="right" vertical="center"/>
    </xf>
    <xf numFmtId="49" fontId="6" fillId="3" borderId="57" applyAlignment="1" applyProtection="1" pivotButton="0" quotePrefix="0" xfId="1">
      <alignment horizontal="left" vertical="center"/>
      <protection locked="0" hidden="0"/>
    </xf>
    <xf numFmtId="49" fontId="6" fillId="3" borderId="25" applyAlignment="1" applyProtection="1" pivotButton="0" quotePrefix="0" xfId="1">
      <alignment horizontal="left" vertical="center"/>
      <protection locked="0" hidden="0"/>
    </xf>
    <xf numFmtId="49" fontId="6" fillId="3" borderId="23" applyAlignment="1" applyProtection="1" pivotButton="0" quotePrefix="0" xfId="1">
      <alignment horizontal="left" vertical="center"/>
      <protection locked="0" hidden="0"/>
    </xf>
    <xf numFmtId="49" fontId="6" fillId="3" borderId="11" applyAlignment="1" applyProtection="1" pivotButton="0" quotePrefix="0" xfId="1">
      <alignment horizontal="left" vertical="center"/>
      <protection locked="0" hidden="0"/>
    </xf>
    <xf numFmtId="49" fontId="6" fillId="3" borderId="8" applyAlignment="1" applyProtection="1" pivotButton="0" quotePrefix="0" xfId="1">
      <alignment horizontal="left" vertical="center"/>
      <protection locked="0" hidden="0"/>
    </xf>
    <xf numFmtId="49" fontId="6" fillId="3" borderId="9" applyAlignment="1" applyProtection="1" pivotButton="0" quotePrefix="0" xfId="1">
      <alignment horizontal="left" vertical="center"/>
      <protection locked="0" hidden="0"/>
    </xf>
    <xf numFmtId="164" fontId="6" fillId="0" borderId="21" applyAlignment="1" pivotButton="0" quotePrefix="0" xfId="1">
      <alignment horizontal="center" vertical="center"/>
    </xf>
    <xf numFmtId="164" fontId="6" fillId="0" borderId="25" applyAlignment="1" pivotButton="0" quotePrefix="0" xfId="1">
      <alignment horizontal="center" vertical="center"/>
    </xf>
    <xf numFmtId="164" fontId="6" fillId="0" borderId="22" applyAlignment="1" pivotButton="0" quotePrefix="0" xfId="1">
      <alignment horizontal="center" vertical="center"/>
    </xf>
    <xf numFmtId="0" fontId="3" fillId="3" borderId="13" applyAlignment="1" applyProtection="1" pivotButton="0" quotePrefix="0" xfId="1">
      <alignment horizontal="left" vertical="top" wrapText="1"/>
      <protection locked="0" hidden="0"/>
    </xf>
    <xf numFmtId="0" fontId="3" fillId="3" borderId="32" applyAlignment="1" applyProtection="1" pivotButton="0" quotePrefix="0" xfId="1">
      <alignment horizontal="left" vertical="top" wrapText="1"/>
      <protection locked="0" hidden="0"/>
    </xf>
    <xf numFmtId="0" fontId="3" fillId="3" borderId="0" applyAlignment="1" applyProtection="1" pivotButton="0" quotePrefix="0" xfId="1">
      <alignment horizontal="left" vertical="top" wrapText="1"/>
      <protection locked="0" hidden="0"/>
    </xf>
    <xf numFmtId="0" fontId="3" fillId="3" borderId="33" applyAlignment="1" applyProtection="1" pivotButton="0" quotePrefix="0" xfId="1">
      <alignment horizontal="left" vertical="top" wrapText="1"/>
      <protection locked="0" hidden="0"/>
    </xf>
    <xf numFmtId="0" fontId="3" fillId="3" borderId="34" applyAlignment="1" applyProtection="1" pivotButton="0" quotePrefix="0" xfId="1">
      <alignment horizontal="left" vertical="top" wrapText="1"/>
      <protection locked="0" hidden="0"/>
    </xf>
    <xf numFmtId="0" fontId="3" fillId="3" borderId="53" applyAlignment="1" applyProtection="1" pivotButton="0" quotePrefix="0" xfId="1">
      <alignment horizontal="left" vertical="top" wrapText="1"/>
      <protection locked="0" hidden="0"/>
    </xf>
    <xf numFmtId="0" fontId="3" fillId="0" borderId="79" applyAlignment="1" pivotButton="0" quotePrefix="0" xfId="1">
      <alignment horizontal="right" vertical="center"/>
    </xf>
    <xf numFmtId="0" fontId="3" fillId="0" borderId="18" applyAlignment="1" pivotButton="0" quotePrefix="0" xfId="1">
      <alignment horizontal="right" vertical="center"/>
    </xf>
    <xf numFmtId="0" fontId="3" fillId="0" borderId="44" applyAlignment="1" pivotButton="0" quotePrefix="0" xfId="1">
      <alignment horizontal="right" vertical="center"/>
    </xf>
    <xf numFmtId="0" fontId="3" fillId="0" borderId="57" applyAlignment="1" pivotButton="0" quotePrefix="0" xfId="1">
      <alignment horizontal="right" vertical="center"/>
    </xf>
    <xf numFmtId="0" fontId="3" fillId="0" borderId="25" applyAlignment="1" pivotButton="0" quotePrefix="0" xfId="1">
      <alignment horizontal="right" vertical="center"/>
    </xf>
    <xf numFmtId="0" fontId="3" fillId="0" borderId="22" applyAlignment="1" pivotButton="0" quotePrefix="0" xfId="1">
      <alignment horizontal="right" vertical="center"/>
    </xf>
    <xf numFmtId="0" fontId="3" fillId="0" borderId="54" applyAlignment="1" pivotButton="0" quotePrefix="0" xfId="1">
      <alignment horizontal="right" vertical="center"/>
    </xf>
    <xf numFmtId="0" fontId="3" fillId="0" borderId="16" applyAlignment="1" pivotButton="0" quotePrefix="0" xfId="1">
      <alignment horizontal="right" vertical="center"/>
    </xf>
    <xf numFmtId="0" fontId="3" fillId="0" borderId="55" applyAlignment="1" pivotButton="0" quotePrefix="0" xfId="1">
      <alignment horizontal="right" vertical="center"/>
    </xf>
    <xf numFmtId="0" fontId="3" fillId="0" borderId="30" applyAlignment="1" pivotButton="0" quotePrefix="0" xfId="1">
      <alignment horizontal="right" vertical="center"/>
    </xf>
    <xf numFmtId="0" fontId="3" fillId="0" borderId="23" applyAlignment="1" pivotButton="0" quotePrefix="0" xfId="1">
      <alignment horizontal="right" vertical="center"/>
    </xf>
    <xf numFmtId="0" fontId="3" fillId="0" borderId="9" applyAlignment="1" pivotButton="0" quotePrefix="0" xfId="1">
      <alignment horizontal="right" vertical="center"/>
    </xf>
    <xf numFmtId="0" fontId="3" fillId="0" borderId="68" applyAlignment="1" pivotButton="0" quotePrefix="0" xfId="1">
      <alignment horizontal="center" vertical="center"/>
    </xf>
    <xf numFmtId="0" fontId="0" fillId="0" borderId="66" applyAlignment="1" pivotButton="0" quotePrefix="0" xfId="0">
      <alignment vertical="center"/>
    </xf>
    <xf numFmtId="0" fontId="0" fillId="0" borderId="67" applyAlignment="1" pivotButton="0" quotePrefix="0" xfId="0">
      <alignment vertical="center"/>
    </xf>
    <xf numFmtId="0" fontId="3" fillId="0" borderId="40" applyAlignment="1" pivotButton="0" quotePrefix="0" xfId="1">
      <alignment horizontal="center" vertical="center"/>
    </xf>
    <xf numFmtId="0" fontId="0" fillId="0" borderId="37" applyAlignment="1" pivotButton="0" quotePrefix="0" xfId="0">
      <alignment horizontal="center" vertical="center"/>
    </xf>
    <xf numFmtId="0" fontId="0" fillId="0" borderId="72" applyAlignment="1" pivotButton="0" quotePrefix="0" xfId="0">
      <alignment horizontal="center" vertical="center"/>
    </xf>
    <xf numFmtId="9" fontId="6" fillId="0" borderId="6" applyAlignment="1" pivotButton="0" quotePrefix="0" xfId="1">
      <alignment horizontal="center" vertical="center"/>
    </xf>
    <xf numFmtId="9" fontId="2" fillId="0" borderId="8" applyAlignment="1" pivotButton="0" quotePrefix="0" xfId="0">
      <alignment horizontal="center" vertical="center"/>
    </xf>
    <xf numFmtId="9" fontId="2" fillId="0" borderId="12" applyAlignment="1" pivotButton="0" quotePrefix="0" xfId="0">
      <alignment horizontal="center" vertical="center"/>
    </xf>
    <xf numFmtId="9" fontId="2" fillId="0" borderId="9" applyAlignment="1" pivotButton="0" quotePrefix="0" xfId="0">
      <alignment horizontal="center" vertical="center"/>
    </xf>
    <xf numFmtId="0" fontId="6" fillId="0" borderId="6" applyAlignment="1" pivotButton="0" quotePrefix="0" xfId="1">
      <alignment horizontal="center" vertical="center"/>
    </xf>
    <xf numFmtId="0" fontId="2" fillId="0" borderId="8" applyAlignment="1" pivotButton="0" quotePrefix="0" xfId="0">
      <alignment horizontal="center" vertical="center"/>
    </xf>
    <xf numFmtId="0" fontId="2" fillId="0" borderId="12" applyAlignment="1" pivotButton="0" quotePrefix="0" xfId="0">
      <alignment horizontal="center" vertical="center"/>
    </xf>
    <xf numFmtId="0" fontId="2" fillId="0" borderId="9" applyAlignment="1" pivotButton="0" quotePrefix="0" xfId="0">
      <alignment horizontal="center" vertical="center"/>
    </xf>
    <xf numFmtId="0" fontId="2" fillId="0" borderId="37" applyAlignment="1" pivotButton="0" quotePrefix="0" xfId="0">
      <alignment vertical="center"/>
    </xf>
    <xf numFmtId="0" fontId="2" fillId="0" borderId="38" applyAlignment="1" pivotButton="0" quotePrefix="0" xfId="0">
      <alignment vertical="center"/>
    </xf>
    <xf numFmtId="0" fontId="2" fillId="0" borderId="37" applyAlignment="1" pivotButton="0" quotePrefix="0" xfId="0">
      <alignment horizontal="center" vertical="center"/>
    </xf>
    <xf numFmtId="0" fontId="2" fillId="0" borderId="72" applyAlignment="1" pivotButton="0" quotePrefix="0" xfId="0">
      <alignment horizontal="center" vertical="center"/>
    </xf>
    <xf numFmtId="0" fontId="6" fillId="0" borderId="62" applyAlignment="1" pivotButton="0" quotePrefix="0" xfId="1">
      <alignment horizontal="center" vertical="center"/>
    </xf>
    <xf numFmtId="0" fontId="2" fillId="0" borderId="4" applyAlignment="1" pivotButton="0" quotePrefix="0" xfId="0">
      <alignment horizontal="center" vertical="center"/>
    </xf>
    <xf numFmtId="0" fontId="2" fillId="0" borderId="3" applyAlignment="1" pivotButton="0" quotePrefix="0" xfId="0">
      <alignment horizontal="center" vertical="center"/>
    </xf>
    <xf numFmtId="0" fontId="2" fillId="0" borderId="30" applyAlignment="1" pivotButton="0" quotePrefix="0" xfId="0">
      <alignment horizontal="center" vertical="center"/>
    </xf>
    <xf numFmtId="49" fontId="6" fillId="0" borderId="60" applyAlignment="1" pivotButton="0" quotePrefix="0" xfId="1">
      <alignment horizontal="center" vertical="center"/>
    </xf>
    <xf numFmtId="49" fontId="2" fillId="0" borderId="7" applyAlignment="1" pivotButton="0" quotePrefix="0" xfId="0">
      <alignment horizontal="center" vertical="center"/>
    </xf>
    <xf numFmtId="49" fontId="2" fillId="0" borderId="31" applyAlignment="1" pivotButton="0" quotePrefix="0" xfId="0">
      <alignment horizontal="center" vertical="center"/>
    </xf>
    <xf numFmtId="1" fontId="6" fillId="3" borderId="6" applyAlignment="1" applyProtection="1" pivotButton="0" quotePrefix="0" xfId="1">
      <alignment horizontal="center" vertical="center"/>
      <protection locked="0" hidden="0"/>
    </xf>
    <xf numFmtId="1" fontId="2" fillId="3" borderId="8" applyAlignment="1" applyProtection="1" pivotButton="0" quotePrefix="0" xfId="0">
      <alignment horizontal="center" vertical="center"/>
      <protection locked="0" hidden="0"/>
    </xf>
    <xf numFmtId="1" fontId="2" fillId="3" borderId="12" applyAlignment="1" applyProtection="1" pivotButton="0" quotePrefix="0" xfId="0">
      <alignment horizontal="center" vertical="center"/>
      <protection locked="0" hidden="0"/>
    </xf>
    <xf numFmtId="0" fontId="3" fillId="0" borderId="28" applyAlignment="1" pivotButton="0" quotePrefix="0" xfId="1">
      <alignment horizontal="center" vertical="center"/>
    </xf>
    <xf numFmtId="0" fontId="3" fillId="0" borderId="14" applyAlignment="1" pivotButton="0" quotePrefix="0" xfId="1">
      <alignment horizontal="center" vertical="center"/>
    </xf>
    <xf numFmtId="0" fontId="3" fillId="0" borderId="13" applyAlignment="1" pivotButton="0" quotePrefix="0" xfId="1">
      <alignment horizontal="center" vertical="center"/>
    </xf>
    <xf numFmtId="0" fontId="3" fillId="0" borderId="32" applyAlignment="1" pivotButton="0" quotePrefix="0" xfId="1">
      <alignment horizontal="center" vertical="center"/>
    </xf>
    <xf numFmtId="0" fontId="6" fillId="3" borderId="6" applyAlignment="1" applyProtection="1" pivotButton="0" quotePrefix="0" xfId="1">
      <alignment horizontal="center" vertical="center"/>
      <protection locked="0" hidden="0"/>
    </xf>
    <xf numFmtId="0" fontId="2" fillId="3" borderId="8" applyAlignment="1" applyProtection="1" pivotButton="0" quotePrefix="0" xfId="0">
      <alignment horizontal="center" vertical="center"/>
      <protection locked="0" hidden="0"/>
    </xf>
    <xf numFmtId="0" fontId="2" fillId="3" borderId="12" applyAlignment="1" applyProtection="1" pivotButton="0" quotePrefix="0" xfId="0">
      <alignment horizontal="center" vertical="center"/>
      <protection locked="0" hidden="0"/>
    </xf>
    <xf numFmtId="0" fontId="2" fillId="3" borderId="9" applyAlignment="1" applyProtection="1" pivotButton="0" quotePrefix="0" xfId="0">
      <alignment horizontal="center" vertical="center"/>
      <protection locked="0" hidden="0"/>
    </xf>
    <xf numFmtId="1" fontId="6" fillId="0" borderId="21" applyAlignment="1" pivotButton="0" quotePrefix="0" xfId="1">
      <alignment horizontal="center" vertical="center"/>
    </xf>
    <xf numFmtId="1" fontId="2" fillId="0" borderId="25" applyAlignment="1" pivotButton="0" quotePrefix="0" xfId="0">
      <alignment horizontal="center" vertical="center"/>
    </xf>
    <xf numFmtId="1" fontId="2" fillId="0" borderId="22" applyAlignment="1" pivotButton="0" quotePrefix="0" xfId="0">
      <alignment horizontal="center" vertical="center"/>
    </xf>
    <xf numFmtId="1" fontId="2" fillId="0" borderId="23" applyAlignment="1" pivotButton="0" quotePrefix="0" xfId="0">
      <alignment horizontal="center" vertical="center"/>
    </xf>
    <xf numFmtId="0" fontId="3" fillId="0" borderId="14" applyAlignment="1" pivotButton="0" quotePrefix="0" xfId="0">
      <alignment horizontal="center" vertical="center"/>
    </xf>
    <xf numFmtId="0" fontId="3" fillId="0" borderId="35" applyAlignment="1" pivotButton="0" quotePrefix="0" xfId="0">
      <alignment horizontal="center" vertical="center"/>
    </xf>
    <xf numFmtId="9" fontId="6" fillId="0" borderId="6" applyAlignment="1" pivotButton="0" quotePrefix="0" xfId="0">
      <alignment horizontal="center" vertical="center"/>
    </xf>
    <xf numFmtId="9" fontId="6" fillId="0" borderId="8" applyAlignment="1" pivotButton="0" quotePrefix="0" xfId="0">
      <alignment horizontal="center" vertical="center"/>
    </xf>
    <xf numFmtId="10" fontId="6" fillId="0" borderId="6" applyAlignment="1" pivotButton="0" quotePrefix="0" xfId="1">
      <alignment horizontal="center" vertical="center"/>
    </xf>
    <xf numFmtId="10" fontId="2" fillId="0" borderId="8" applyAlignment="1" pivotButton="0" quotePrefix="0" xfId="0">
      <alignment horizontal="center" vertical="center"/>
    </xf>
    <xf numFmtId="10" fontId="2" fillId="0" borderId="12" applyAlignment="1" pivotButton="0" quotePrefix="0" xfId="0">
      <alignment horizontal="center" vertical="center"/>
    </xf>
    <xf numFmtId="10" fontId="6" fillId="0" borderId="6" applyAlignment="1" pivotButton="0" quotePrefix="0" xfId="0">
      <alignment horizontal="center" vertical="center"/>
    </xf>
    <xf numFmtId="10" fontId="6" fillId="0" borderId="8" applyAlignment="1" pivotButton="0" quotePrefix="0" xfId="0">
      <alignment horizontal="center" vertical="center"/>
    </xf>
    <xf numFmtId="10" fontId="6" fillId="0" borderId="9" applyAlignment="1" pivotButton="0" quotePrefix="0" xfId="0">
      <alignment horizontal="center" vertical="center"/>
    </xf>
    <xf numFmtId="14" fontId="6" fillId="0" borderId="6" applyAlignment="1" pivotButton="0" quotePrefix="0" xfId="1">
      <alignment horizontal="center" vertical="center"/>
    </xf>
    <xf numFmtId="14" fontId="2" fillId="0" borderId="8" applyAlignment="1" pivotButton="0" quotePrefix="0" xfId="0">
      <alignment horizontal="center" vertical="center"/>
    </xf>
    <xf numFmtId="14" fontId="2" fillId="0" borderId="12" applyAlignment="1" pivotButton="0" quotePrefix="0" xfId="0">
      <alignment horizontal="center" vertical="center"/>
    </xf>
    <xf numFmtId="14" fontId="2" fillId="0" borderId="9" applyAlignment="1" pivotButton="0" quotePrefix="0" xfId="0">
      <alignment horizontal="center" vertical="center"/>
    </xf>
    <xf numFmtId="0" fontId="3" fillId="0" borderId="61" applyAlignment="1" pivotButton="0" quotePrefix="0" xfId="1">
      <alignment horizontal="center" vertical="center"/>
    </xf>
    <xf numFmtId="0" fontId="2" fillId="0" borderId="59" applyAlignment="1" pivotButton="0" quotePrefix="0" xfId="0">
      <alignment horizontal="center" vertical="center"/>
    </xf>
    <xf numFmtId="0" fontId="3" fillId="0" borderId="59" applyAlignment="1" pivotButton="0" quotePrefix="0" xfId="1">
      <alignment horizontal="center" vertical="center"/>
    </xf>
    <xf numFmtId="0" fontId="2" fillId="0" borderId="40" applyAlignment="1" pivotButton="0" quotePrefix="0" xfId="0">
      <alignment horizontal="center" vertical="center"/>
    </xf>
    <xf numFmtId="0" fontId="6" fillId="0" borderId="60" applyAlignment="1" pivotButton="0" quotePrefix="0" xfId="1">
      <alignment horizontal="center" vertical="center"/>
    </xf>
    <xf numFmtId="0" fontId="2" fillId="0" borderId="7" applyAlignment="1" pivotButton="0" quotePrefix="0" xfId="0">
      <alignment horizontal="center" vertical="center"/>
    </xf>
    <xf numFmtId="0" fontId="3" fillId="0" borderId="41" applyAlignment="1" pivotButton="0" quotePrefix="0" xfId="1">
      <alignment horizontal="center" vertical="center"/>
    </xf>
    <xf numFmtId="0" fontId="8" fillId="0" borderId="14" applyAlignment="1" pivotButton="0" quotePrefix="0" xfId="0">
      <alignment horizontal="center" vertical="center"/>
    </xf>
    <xf numFmtId="0" fontId="8" fillId="0" borderId="29" applyAlignment="1" pivotButton="0" quotePrefix="0" xfId="0">
      <alignment horizontal="center" vertical="center"/>
    </xf>
    <xf numFmtId="0" fontId="3" fillId="0" borderId="64" applyAlignment="1" pivotButton="0" quotePrefix="0" xfId="1">
      <alignment horizontal="center" vertical="center"/>
    </xf>
    <xf numFmtId="0" fontId="2" fillId="0" borderId="15" applyAlignment="1" pivotButton="0" quotePrefix="0" xfId="0">
      <alignment horizontal="center" vertical="center"/>
    </xf>
    <xf numFmtId="0" fontId="3" fillId="0" borderId="58" applyAlignment="1" pivotButton="0" quotePrefix="0" xfId="1">
      <alignment horizontal="center" vertical="center"/>
    </xf>
    <xf numFmtId="0" fontId="2" fillId="0" borderId="65" applyAlignment="1" pivotButton="0" quotePrefix="0" xfId="0">
      <alignment horizontal="center" vertical="center"/>
    </xf>
    <xf numFmtId="1" fontId="6" fillId="0" borderId="6" applyAlignment="1" applyProtection="1" pivotButton="0" quotePrefix="0" xfId="1">
      <alignment horizontal="center" vertical="center"/>
      <protection locked="0" hidden="0"/>
    </xf>
    <xf numFmtId="1" fontId="2" fillId="0" borderId="8" applyAlignment="1" applyProtection="1" pivotButton="0" quotePrefix="0" xfId="0">
      <alignment horizontal="center" vertical="center"/>
      <protection locked="0" hidden="0"/>
    </xf>
    <xf numFmtId="1" fontId="2" fillId="0" borderId="12" applyAlignment="1" applyProtection="1" pivotButton="0" quotePrefix="0" xfId="0">
      <alignment horizontal="center" vertical="center"/>
      <protection locked="0" hidden="0"/>
    </xf>
    <xf numFmtId="0" fontId="6" fillId="0" borderId="8" applyAlignment="1" pivotButton="0" quotePrefix="0" xfId="1">
      <alignment horizontal="center" vertical="center"/>
    </xf>
    <xf numFmtId="0" fontId="6" fillId="0" borderId="12" applyAlignment="1" pivotButton="0" quotePrefix="0" xfId="1">
      <alignment horizontal="center"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0" fontId="2" fillId="0" borderId="4" applyAlignment="1" pivotButton="0" quotePrefix="0" xfId="2">
      <alignment horizontal="center" vertical="center"/>
    </xf>
    <xf numFmtId="0" fontId="2" fillId="0" borderId="3" applyAlignment="1" pivotButton="0" quotePrefix="0" xfId="2">
      <alignment horizontal="center" vertical="center"/>
    </xf>
    <xf numFmtId="0" fontId="2" fillId="0" borderId="30" applyAlignment="1" pivotButton="0" quotePrefix="0" xfId="2">
      <alignment horizontal="center" vertical="center"/>
    </xf>
    <xf numFmtId="0" fontId="8" fillId="0" borderId="14" applyAlignment="1" pivotButton="0" quotePrefix="0" xfId="2">
      <alignment horizontal="center" vertical="center"/>
    </xf>
    <xf numFmtId="0" fontId="8" fillId="0" borderId="29" applyAlignment="1" pivotButton="0" quotePrefix="0" xfId="2">
      <alignment horizontal="center" vertical="center"/>
    </xf>
    <xf numFmtId="0" fontId="2" fillId="0" borderId="15" applyAlignment="1" pivotButton="0" quotePrefix="0" xfId="2">
      <alignment horizontal="center" vertical="center"/>
    </xf>
    <xf numFmtId="0" fontId="2" fillId="0" borderId="65" applyAlignment="1" pivotButton="0" quotePrefix="0" xfId="2">
      <alignment horizontal="center" vertical="center"/>
    </xf>
    <xf numFmtId="0" fontId="2" fillId="0" borderId="37" applyAlignment="1" pivotButton="0" quotePrefix="0" xfId="2">
      <alignment vertical="center"/>
    </xf>
    <xf numFmtId="0" fontId="2" fillId="0" borderId="38" applyAlignment="1" pivotButton="0" quotePrefix="0" xfId="2">
      <alignment vertical="center"/>
    </xf>
    <xf numFmtId="14" fontId="2" fillId="0" borderId="8" applyAlignment="1" pivotButton="0" quotePrefix="0" xfId="2">
      <alignment horizontal="center" vertical="center"/>
    </xf>
    <xf numFmtId="14" fontId="2" fillId="0" borderId="12" applyAlignment="1" pivotButton="0" quotePrefix="0" xfId="2">
      <alignment horizontal="center" vertical="center"/>
    </xf>
    <xf numFmtId="14" fontId="2" fillId="0" borderId="9" applyAlignment="1" pivotButton="0" quotePrefix="0" xfId="2">
      <alignment horizontal="center" vertical="center"/>
    </xf>
    <xf numFmtId="49" fontId="2" fillId="0" borderId="7" applyAlignment="1" pivotButton="0" quotePrefix="0" xfId="2">
      <alignment horizontal="center" vertical="center"/>
    </xf>
    <xf numFmtId="49" fontId="2" fillId="0" borderId="31" applyAlignment="1" pivotButton="0" quotePrefix="0" xfId="2">
      <alignment horizontal="center" vertical="center"/>
    </xf>
    <xf numFmtId="0" fontId="2" fillId="0" borderId="8" applyAlignment="1" pivotButton="0" quotePrefix="0" xfId="2">
      <alignment horizontal="center" vertical="center"/>
    </xf>
    <xf numFmtId="0" fontId="2" fillId="0" borderId="9" applyAlignment="1" pivotButton="0" quotePrefix="0" xfId="2">
      <alignment horizontal="center" vertical="center"/>
    </xf>
    <xf numFmtId="9" fontId="2" fillId="0" borderId="8" applyAlignment="1" pivotButton="0" quotePrefix="0" xfId="2">
      <alignment horizontal="center" vertical="center"/>
    </xf>
    <xf numFmtId="9" fontId="2" fillId="0" borderId="12" applyAlignment="1" pivotButton="0" quotePrefix="0" xfId="2">
      <alignment horizontal="center" vertical="center"/>
    </xf>
    <xf numFmtId="9" fontId="2" fillId="0" borderId="9" applyAlignment="1" pivotButton="0" quotePrefix="0" xfId="2">
      <alignment horizontal="center" vertical="center"/>
    </xf>
    <xf numFmtId="10" fontId="2" fillId="0" borderId="8" applyAlignment="1" pivotButton="0" quotePrefix="0" xfId="2">
      <alignment horizontal="center" vertical="center"/>
    </xf>
    <xf numFmtId="10" fontId="2" fillId="0" borderId="12" applyAlignment="1" pivotButton="0" quotePrefix="0" xfId="2">
      <alignment horizontal="center" vertical="center"/>
    </xf>
    <xf numFmtId="10" fontId="6" fillId="0" borderId="6" applyAlignment="1" pivotButton="0" quotePrefix="0" xfId="2">
      <alignment horizontal="center" vertical="center"/>
    </xf>
    <xf numFmtId="10" fontId="6" fillId="0" borderId="8" applyAlignment="1" pivotButton="0" quotePrefix="0" xfId="2">
      <alignment horizontal="center" vertical="center"/>
    </xf>
    <xf numFmtId="10" fontId="6" fillId="0" borderId="9" applyAlignment="1" pivotButton="0" quotePrefix="0" xfId="2">
      <alignment horizontal="center" vertical="center"/>
    </xf>
    <xf numFmtId="0" fontId="2" fillId="0" borderId="12" applyAlignment="1" pivotButton="0" quotePrefix="0" xfId="2">
      <alignment horizontal="center" vertical="center"/>
    </xf>
    <xf numFmtId="0" fontId="2" fillId="3" borderId="8" applyAlignment="1" applyProtection="1" pivotButton="0" quotePrefix="0" xfId="2">
      <alignment horizontal="center" vertical="center"/>
      <protection locked="0" hidden="0"/>
    </xf>
    <xf numFmtId="0" fontId="2" fillId="3" borderId="12" applyAlignment="1" applyProtection="1" pivotButton="0" quotePrefix="0" xfId="2">
      <alignment horizontal="center" vertical="center"/>
      <protection locked="0" hidden="0"/>
    </xf>
    <xf numFmtId="0" fontId="2" fillId="3" borderId="9" applyAlignment="1" applyProtection="1" pivotButton="0" quotePrefix="0" xfId="2">
      <alignment horizontal="center" vertical="center"/>
      <protection locked="0" hidden="0"/>
    </xf>
    <xf numFmtId="0" fontId="3" fillId="0" borderId="14" applyAlignment="1" pivotButton="0" quotePrefix="0" xfId="2">
      <alignment horizontal="center" vertical="center"/>
    </xf>
    <xf numFmtId="0" fontId="3" fillId="0" borderId="35" applyAlignment="1" pivotButton="0" quotePrefix="0" xfId="2">
      <alignment horizontal="center" vertical="center"/>
    </xf>
    <xf numFmtId="0" fontId="3" fillId="0" borderId="40" applyAlignment="1" pivotButton="0" quotePrefix="0" xfId="2">
      <alignment horizontal="center" vertical="center"/>
    </xf>
    <xf numFmtId="0" fontId="3" fillId="0" borderId="37" applyAlignment="1" pivotButton="0" quotePrefix="0" xfId="2">
      <alignment horizontal="center" vertical="center"/>
    </xf>
    <xf numFmtId="0" fontId="3" fillId="0" borderId="38" applyAlignment="1" pivotButton="0" quotePrefix="0" xfId="2">
      <alignment horizontal="center" vertical="center"/>
    </xf>
    <xf numFmtId="0" fontId="2" fillId="0" borderId="66" applyAlignment="1" pivotButton="0" quotePrefix="0" xfId="2">
      <alignment vertical="center"/>
    </xf>
    <xf numFmtId="0" fontId="2" fillId="0" borderId="67" applyAlignment="1" pivotButton="0" quotePrefix="0" xfId="2">
      <alignment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1" fontId="2" fillId="0" borderId="25" applyAlignment="1" pivotButton="0" quotePrefix="0" xfId="2">
      <alignment horizontal="center" vertical="center"/>
    </xf>
    <xf numFmtId="1" fontId="2" fillId="0" borderId="22" applyAlignment="1" pivotButton="0" quotePrefix="0" xfId="2">
      <alignment horizontal="center" vertical="center"/>
    </xf>
    <xf numFmtId="1" fontId="2" fillId="0" borderId="23" applyAlignment="1" pivotButton="0" quotePrefix="0" xfId="2">
      <alignment horizontal="center" vertical="center"/>
    </xf>
    <xf numFmtId="0" fontId="2" fillId="0" borderId="0" applyAlignment="1" pivotButton="0" quotePrefix="0" xfId="1">
      <alignment horizontal="left"/>
    </xf>
    <xf numFmtId="0" fontId="2" fillId="0" borderId="7" applyAlignment="1" pivotButton="0" quotePrefix="0" xfId="2">
      <alignment horizontal="center" vertical="center"/>
    </xf>
    <xf numFmtId="0" fontId="2" fillId="0" borderId="59" applyAlignment="1" pivotButton="0" quotePrefix="0" xfId="2">
      <alignment horizontal="center" vertical="center"/>
    </xf>
    <xf numFmtId="0" fontId="2" fillId="0" borderId="40" applyAlignment="1" pivotButton="0" quotePrefix="0" xfId="2">
      <alignment horizontal="center" vertical="center"/>
    </xf>
    <xf numFmtId="9" fontId="6" fillId="0" borderId="6" applyAlignment="1" pivotButton="0" quotePrefix="0" xfId="2">
      <alignment horizontal="center" vertical="center"/>
    </xf>
    <xf numFmtId="9" fontId="6" fillId="0" borderId="8" applyAlignment="1" pivotButton="0" quotePrefix="0" xfId="2">
      <alignment horizontal="center" vertical="center"/>
    </xf>
    <xf numFmtId="1" fontId="2" fillId="3" borderId="8" applyAlignment="1" applyProtection="1" pivotButton="0" quotePrefix="0" xfId="2">
      <alignment horizontal="center" vertical="center"/>
      <protection locked="0" hidden="0"/>
    </xf>
    <xf numFmtId="1" fontId="2" fillId="3" borderId="12" applyAlignment="1" applyProtection="1" pivotButton="0" quotePrefix="0" xfId="2">
      <alignment horizontal="center" vertical="center"/>
      <protection locked="0" hidden="0"/>
    </xf>
    <xf numFmtId="0" fontId="6" fillId="0" borderId="4" applyAlignment="1" pivotButton="0" quotePrefix="0" xfId="1">
      <alignment horizontal="center" vertical="center"/>
    </xf>
    <xf numFmtId="0" fontId="6" fillId="0" borderId="3" applyAlignment="1" pivotButton="0" quotePrefix="0" xfId="1">
      <alignment horizontal="center" vertical="center"/>
    </xf>
    <xf numFmtId="0" fontId="3" fillId="0" borderId="15" applyAlignment="1" pivotButton="0" quotePrefix="0" xfId="1">
      <alignment horizontal="center" vertical="center"/>
    </xf>
    <xf numFmtId="0" fontId="3" fillId="0" borderId="84" applyAlignment="1" pivotButton="0" quotePrefix="0" xfId="1">
      <alignment horizontal="center" vertical="center"/>
    </xf>
    <xf numFmtId="0" fontId="3" fillId="0" borderId="38" applyAlignment="1" pivotButton="0" quotePrefix="0" xfId="1">
      <alignment horizontal="center" vertical="center"/>
    </xf>
    <xf numFmtId="14" fontId="6" fillId="0" borderId="8" applyAlignment="1" pivotButton="0" quotePrefix="0" xfId="1">
      <alignment horizontal="center" vertical="center"/>
    </xf>
    <xf numFmtId="14" fontId="6" fillId="0" borderId="12" applyAlignment="1" pivotButton="0" quotePrefix="0" xfId="1">
      <alignment horizontal="center" vertical="center"/>
    </xf>
    <xf numFmtId="9" fontId="6" fillId="0" borderId="8" applyAlignment="1" pivotButton="0" quotePrefix="0" xfId="1">
      <alignment horizontal="center" vertical="center"/>
    </xf>
    <xf numFmtId="9" fontId="6" fillId="0" borderId="12" applyAlignment="1" pivotButton="0" quotePrefix="0" xfId="1">
      <alignment horizontal="center" vertical="center"/>
    </xf>
    <xf numFmtId="10" fontId="6" fillId="0" borderId="8" applyAlignment="1" pivotButton="0" quotePrefix="0" xfId="1">
      <alignment horizontal="center" vertical="center"/>
    </xf>
    <xf numFmtId="10" fontId="6" fillId="0" borderId="12" applyAlignment="1" pivotButton="0" quotePrefix="0" xfId="1">
      <alignment horizontal="center" vertical="center"/>
    </xf>
    <xf numFmtId="1" fontId="6" fillId="3" borderId="8" applyAlignment="1" applyProtection="1" pivotButton="0" quotePrefix="0" xfId="1">
      <alignment horizontal="center" vertical="center"/>
      <protection locked="0" hidden="0"/>
    </xf>
    <xf numFmtId="1" fontId="6" fillId="3" borderId="12" applyAlignment="1" applyProtection="1" pivotButton="0" quotePrefix="0" xfId="1">
      <alignment horizontal="center" vertical="center"/>
      <protection locked="0" hidden="0"/>
    </xf>
    <xf numFmtId="14" fontId="0" fillId="0" borderId="87" applyAlignment="1" pivotButton="0" quotePrefix="0" xfId="0">
      <alignment horizontal="center" vertical="center"/>
    </xf>
    <xf numFmtId="14" fontId="0" fillId="0" borderId="89" applyAlignment="1" pivotButton="0" quotePrefix="0" xfId="0">
      <alignment horizontal="center" vertical="center"/>
    </xf>
    <xf numFmtId="0" fontId="2" fillId="0" borderId="87" applyAlignment="1" pivotButton="0" quotePrefix="0" xfId="0">
      <alignment horizontal="center" vertical="center"/>
    </xf>
    <xf numFmtId="0" fontId="0" fillId="0" borderId="89" applyAlignment="1" pivotButton="0" quotePrefix="0" xfId="0">
      <alignment horizontal="center" vertical="center"/>
    </xf>
    <xf numFmtId="10" fontId="0" fillId="0" borderId="87" applyAlignment="1" pivotButton="0" quotePrefix="0" xfId="3">
      <alignment horizontal="center" vertical="center"/>
    </xf>
    <xf numFmtId="10" fontId="0" fillId="0" borderId="89" applyAlignment="1" pivotButton="0" quotePrefix="0" xfId="3">
      <alignment horizontal="center" vertical="center"/>
    </xf>
    <xf numFmtId="0" fontId="0" fillId="0" borderId="86" applyAlignment="1" pivotButton="0" quotePrefix="0" xfId="0">
      <alignment horizontal="center" vertical="center" wrapText="1"/>
    </xf>
    <xf numFmtId="0" fontId="0" fillId="0" borderId="86" applyAlignment="1" pivotButton="0" quotePrefix="0" xfId="0">
      <alignment horizontal="center" vertical="center"/>
    </xf>
    <xf numFmtId="0" fontId="0" fillId="0" borderId="86" applyAlignment="1" pivotButton="0" quotePrefix="0" xfId="0">
      <alignment horizontal="center"/>
    </xf>
    <xf numFmtId="164" fontId="2" fillId="0" borderId="68" applyAlignment="1" pivotButton="0" quotePrefix="0" xfId="0">
      <alignment horizontal="center" vertical="center" wrapText="1"/>
    </xf>
    <xf numFmtId="164" fontId="2" fillId="0" borderId="67" applyAlignment="1" pivotButton="0" quotePrefix="0" xfId="0">
      <alignment horizontal="center" vertical="center" wrapText="1"/>
    </xf>
    <xf numFmtId="164" fontId="2" fillId="0" borderId="58" applyAlignment="1" pivotButton="0" quotePrefix="0" xfId="0">
      <alignment horizontal="center" vertical="center" wrapText="1"/>
    </xf>
    <xf numFmtId="164" fontId="2" fillId="0" borderId="90" applyAlignment="1" pivotButton="0" quotePrefix="0" xfId="0">
      <alignment horizontal="center" vertical="center" wrapText="1"/>
    </xf>
    <xf numFmtId="0" fontId="0" fillId="0" borderId="0" applyAlignment="1" pivotButton="0" quotePrefix="0" xfId="0">
      <alignment horizontal="center"/>
    </xf>
    <xf numFmtId="0" fontId="0" fillId="0" borderId="87" applyAlignment="1" pivotButton="0" quotePrefix="0" xfId="0">
      <alignment horizontal="center" vertical="center"/>
    </xf>
    <xf numFmtId="164" fontId="2" fillId="0" borderId="87" applyAlignment="1" pivotButton="0" quotePrefix="0" xfId="0">
      <alignment horizontal="center" vertical="center"/>
    </xf>
    <xf numFmtId="164" fontId="0" fillId="0" borderId="89" applyAlignment="1" pivotButton="0" quotePrefix="0" xfId="0">
      <alignment horizontal="center" vertical="center"/>
    </xf>
    <xf numFmtId="1" fontId="0" fillId="0" borderId="87" applyAlignment="1" pivotButton="0" quotePrefix="0" xfId="0">
      <alignment horizontal="center" vertical="center"/>
    </xf>
    <xf numFmtId="1" fontId="0" fillId="0" borderId="89" applyAlignment="1" pivotButton="0" quotePrefix="0" xfId="0">
      <alignment horizontal="center" vertical="center"/>
    </xf>
    <xf numFmtId="0" fontId="0" fillId="0" borderId="15" applyAlignment="1" pivotButton="0" quotePrefix="0" xfId="0">
      <alignment horizontal="center"/>
    </xf>
    <xf numFmtId="0" fontId="0" fillId="0" borderId="34" pivotButton="0" quotePrefix="0" xfId="0"/>
    <xf numFmtId="0" fontId="3" fillId="0" borderId="91" applyAlignment="1" pivotButton="0" quotePrefix="0" xfId="1">
      <alignment horizontal="right" vertical="center"/>
    </xf>
    <xf numFmtId="0" fontId="0" fillId="0" borderId="7" pivotButton="0" quotePrefix="0" xfId="0"/>
    <xf numFmtId="0" fontId="0" fillId="0" borderId="31" pivotButton="0" quotePrefix="0" xfId="0"/>
    <xf numFmtId="49" fontId="6" fillId="3" borderId="93" applyAlignment="1" applyProtection="1" pivotButton="0" quotePrefix="0" xfId="1">
      <alignment horizontal="left" vertical="center"/>
      <protection locked="0" hidden="0"/>
    </xf>
    <xf numFmtId="0" fontId="0" fillId="0" borderId="73" pivotButton="0" quotePrefix="0" xfId="0"/>
    <xf numFmtId="0" fontId="3" fillId="0" borderId="94" applyAlignment="1" pivotButton="0" quotePrefix="0" xfId="1">
      <alignment horizontal="right" vertical="center"/>
    </xf>
    <xf numFmtId="0" fontId="0" fillId="0" borderId="8" pivotButton="0" quotePrefix="0" xfId="0"/>
    <xf numFmtId="0" fontId="0" fillId="0" borderId="12" pivotButton="0" quotePrefix="0" xfId="0"/>
    <xf numFmtId="14" fontId="6" fillId="3" borderId="95" applyAlignment="1" applyProtection="1" pivotButton="0" quotePrefix="0" xfId="1">
      <alignment horizontal="left" vertical="center"/>
      <protection locked="0" hidden="0"/>
    </xf>
    <xf numFmtId="0" fontId="0" fillId="0" borderId="9" pivotButton="0" quotePrefix="0" xfId="0"/>
    <xf numFmtId="0" fontId="0" fillId="0" borderId="13" pivotButton="0" quotePrefix="0" xfId="0"/>
    <xf numFmtId="0" fontId="3" fillId="0" borderId="106" applyAlignment="1" pivotButton="0" quotePrefix="0" xfId="1">
      <alignment horizontal="right" vertical="center"/>
    </xf>
    <xf numFmtId="0" fontId="0" fillId="0" borderId="4" pivotButton="0" quotePrefix="0" xfId="0"/>
    <xf numFmtId="0" fontId="0" fillId="0" borderId="30" pivotButton="0" quotePrefix="0" xfId="0"/>
    <xf numFmtId="0" fontId="3" fillId="0" borderId="108" applyAlignment="1" pivotButton="0" quotePrefix="0" xfId="1">
      <alignment horizontal="right" vertical="center"/>
    </xf>
    <xf numFmtId="49" fontId="6" fillId="3" borderId="108" applyAlignment="1" applyProtection="1" pivotButton="0" quotePrefix="0" xfId="1">
      <alignment horizontal="left" vertical="center"/>
      <protection locked="0" hidden="0"/>
    </xf>
    <xf numFmtId="0" fontId="3" fillId="0" borderId="99" applyAlignment="1" pivotButton="0" quotePrefix="0" xfId="1">
      <alignment horizontal="center" vertical="center"/>
    </xf>
    <xf numFmtId="0" fontId="0" fillId="0" borderId="14" pivotButton="0" quotePrefix="0" xfId="0"/>
    <xf numFmtId="0" fontId="0" fillId="0" borderId="29" pivotButton="0" quotePrefix="0" xfId="0"/>
    <xf numFmtId="0" fontId="0" fillId="0" borderId="15" pivotButton="0" quotePrefix="0" xfId="0"/>
    <xf numFmtId="0" fontId="3" fillId="0" borderId="100" applyAlignment="1" pivotButton="0" quotePrefix="0" xfId="1">
      <alignment horizontal="center" vertical="center"/>
    </xf>
    <xf numFmtId="0" fontId="0" fillId="0" borderId="65" pivotButton="0" quotePrefix="0" xfId="0"/>
    <xf numFmtId="0" fontId="0" fillId="0" borderId="37" pivotButton="0" quotePrefix="0" xfId="0"/>
    <xf numFmtId="0" fontId="0" fillId="0" borderId="38" pivotButton="0" quotePrefix="0" xfId="0"/>
    <xf numFmtId="0" fontId="3" fillId="0" borderId="110" applyAlignment="1" pivotButton="0" quotePrefix="0" xfId="1">
      <alignment horizontal="center" vertical="center"/>
    </xf>
    <xf numFmtId="0" fontId="0" fillId="0" borderId="72" pivotButton="0" quotePrefix="0" xfId="0"/>
    <xf numFmtId="0" fontId="3" fillId="0" borderId="107" applyAlignment="1" pivotButton="0" quotePrefix="0" xfId="1">
      <alignment horizontal="right" vertical="center"/>
    </xf>
    <xf numFmtId="0" fontId="0" fillId="0" borderId="25" pivotButton="0" quotePrefix="0" xfId="0"/>
    <xf numFmtId="0" fontId="0" fillId="0" borderId="23" pivotButton="0" quotePrefix="0" xfId="0"/>
    <xf numFmtId="49" fontId="6" fillId="3" borderId="107" applyAlignment="1" applyProtection="1" pivotButton="0" quotePrefix="0" xfId="1">
      <alignment horizontal="left" vertical="center"/>
      <protection locked="0" hidden="0"/>
    </xf>
    <xf numFmtId="0" fontId="3" fillId="0" borderId="116" applyAlignment="1" pivotButton="0" quotePrefix="0" xfId="1">
      <alignment horizontal="right" vertical="center"/>
    </xf>
    <xf numFmtId="0" fontId="0" fillId="0" borderId="3" pivotButton="0" quotePrefix="0" xfId="0"/>
    <xf numFmtId="0" fontId="6" fillId="0" borderId="112" applyAlignment="1" pivotButton="0" quotePrefix="0" xfId="1">
      <alignment horizontal="center" vertical="center"/>
    </xf>
    <xf numFmtId="0" fontId="6" fillId="0" borderId="113" applyAlignment="1" pivotButton="0" quotePrefix="0" xfId="1">
      <alignment horizontal="center" vertical="center"/>
    </xf>
    <xf numFmtId="0" fontId="3" fillId="0" borderId="117" applyAlignment="1" pivotButton="0" quotePrefix="0" xfId="1">
      <alignment horizontal="right" vertical="center"/>
    </xf>
    <xf numFmtId="0" fontId="0" fillId="0" borderId="18" pivotButton="0" quotePrefix="0" xfId="0"/>
    <xf numFmtId="0" fontId="0" fillId="0" borderId="44" pivotButton="0" quotePrefix="0" xfId="0"/>
    <xf numFmtId="49" fontId="6" fillId="0" borderId="114" applyAlignment="1" pivotButton="0" quotePrefix="0" xfId="1">
      <alignment horizontal="center" vertical="center"/>
    </xf>
    <xf numFmtId="0" fontId="6" fillId="0" borderId="95" applyAlignment="1" pivotButton="0" quotePrefix="0" xfId="1">
      <alignment horizontal="center" vertical="center"/>
    </xf>
    <xf numFmtId="14" fontId="6" fillId="0" borderId="101" applyAlignment="1" pivotButton="0" quotePrefix="0" xfId="1">
      <alignment horizontal="center" vertical="center"/>
    </xf>
    <xf numFmtId="14" fontId="6" fillId="0" borderId="95" applyAlignment="1" pivotButton="0" quotePrefix="0" xfId="1">
      <alignment horizontal="center" vertical="center"/>
    </xf>
    <xf numFmtId="10" fontId="6" fillId="0" borderId="101" applyAlignment="1" pivotButton="0" quotePrefix="0" xfId="1">
      <alignment horizontal="center" vertical="center"/>
    </xf>
    <xf numFmtId="10" fontId="6" fillId="0" borderId="95" applyAlignment="1" pivotButton="0" quotePrefix="0" xfId="0">
      <alignment horizontal="center" vertical="center"/>
    </xf>
    <xf numFmtId="9" fontId="6" fillId="0" borderId="101" applyAlignment="1" pivotButton="0" quotePrefix="0" xfId="1">
      <alignment horizontal="center" vertical="center"/>
    </xf>
    <xf numFmtId="9" fontId="6" fillId="0" borderId="95" applyAlignment="1" pivotButton="0" quotePrefix="0" xfId="1">
      <alignment horizontal="center" vertical="center"/>
    </xf>
    <xf numFmtId="0" fontId="6" fillId="0" borderId="101" applyAlignment="1" pivotButton="0" quotePrefix="0" xfId="1">
      <alignment horizontal="center" vertical="center"/>
    </xf>
    <xf numFmtId="1" fontId="6" fillId="3" borderId="101" applyAlignment="1" applyProtection="1" pivotButton="0" quotePrefix="0" xfId="1">
      <alignment horizontal="center" vertical="center"/>
      <protection locked="0" hidden="0"/>
    </xf>
    <xf numFmtId="0" fontId="6" fillId="3" borderId="101" applyAlignment="1" applyProtection="1" pivotButton="0" quotePrefix="0" xfId="1">
      <alignment horizontal="center" vertical="center"/>
      <protection locked="0" hidden="0"/>
    </xf>
    <xf numFmtId="0" fontId="6" fillId="3" borderId="9" applyAlignment="1" applyProtection="1" pivotButton="0" quotePrefix="0" xfId="1">
      <alignment horizontal="center" vertical="center"/>
      <protection locked="0" hidden="0"/>
    </xf>
    <xf numFmtId="0" fontId="3" fillId="0" borderId="118" applyAlignment="1" pivotButton="0" quotePrefix="0" xfId="1">
      <alignment horizontal="right" vertical="center"/>
    </xf>
    <xf numFmtId="0" fontId="0" fillId="0" borderId="22" pivotButton="0" quotePrefix="0" xfId="0"/>
    <xf numFmtId="164" fontId="6" fillId="0" borderId="103" applyAlignment="1" pivotButton="0" quotePrefix="0" xfId="1">
      <alignment horizontal="center" vertical="center"/>
    </xf>
    <xf numFmtId="1" fontId="6" fillId="0" borderId="103" applyAlignment="1" pivotButton="0" quotePrefix="0" xfId="1">
      <alignment horizontal="center" vertical="center"/>
    </xf>
    <xf numFmtId="1" fontId="6" fillId="0" borderId="104" applyAlignment="1" pivotButton="0" quotePrefix="0" xfId="1">
      <alignment horizontal="center" vertical="center"/>
    </xf>
    <xf numFmtId="0" fontId="3" fillId="3" borderId="74" applyAlignment="1" applyProtection="1" pivotButton="0" quotePrefix="0" xfId="1">
      <alignment horizontal="left" vertical="top" wrapText="1"/>
      <protection locked="0" hidden="0"/>
    </xf>
    <xf numFmtId="0" fontId="0" fillId="0" borderId="32" pivotButton="0" quotePrefix="0" xfId="0"/>
    <xf numFmtId="0" fontId="0" fillId="0" borderId="33" pivotButton="0" quotePrefix="0" xfId="0"/>
    <xf numFmtId="0" fontId="3" fillId="0" borderId="115" applyAlignment="1" pivotButton="0" quotePrefix="0" xfId="1">
      <alignment horizontal="right" vertical="center"/>
    </xf>
    <xf numFmtId="0" fontId="0" fillId="0" borderId="16" pivotButton="0" quotePrefix="0" xfId="0"/>
    <xf numFmtId="0" fontId="0" fillId="0" borderId="55" pivotButton="0" quotePrefix="0" xfId="0"/>
    <xf numFmtId="0" fontId="0" fillId="0" borderId="53" pivotButton="0" quotePrefix="0" xfId="0"/>
    <xf numFmtId="0" fontId="13" fillId="0" borderId="74" applyAlignment="1" pivotButton="0" quotePrefix="0" xfId="1">
      <alignment horizontal="left" vertical="top"/>
    </xf>
    <xf numFmtId="0" fontId="0" fillId="0" borderId="35" pivotButton="0" quotePrefix="0" xfId="0"/>
    <xf numFmtId="0" fontId="3" fillId="0" borderId="102" applyAlignment="1" pivotButton="0" quotePrefix="0" xfId="1">
      <alignment horizontal="center" vertical="center"/>
    </xf>
    <xf numFmtId="0" fontId="3" fillId="0" borderId="59" applyAlignment="1" pivotButton="0" quotePrefix="0" xfId="0">
      <alignment horizontal="center" vertical="center"/>
    </xf>
    <xf numFmtId="0" fontId="3" fillId="0" borderId="109" applyAlignment="1" pivotButton="0" quotePrefix="0" xfId="1">
      <alignment horizontal="center" vertical="center"/>
    </xf>
    <xf numFmtId="0" fontId="0" fillId="0" borderId="66" pivotButton="0" quotePrefix="0" xfId="0"/>
    <xf numFmtId="0" fontId="0" fillId="0" borderId="67" pivotButton="0" quotePrefix="0" xfId="0"/>
    <xf numFmtId="0" fontId="6" fillId="3" borderId="50" applyAlignment="1" applyProtection="1" pivotButton="0" quotePrefix="0" xfId="1">
      <alignment horizontal="center" vertical="center"/>
      <protection locked="0" hidden="0"/>
    </xf>
    <xf numFmtId="1" fontId="6" fillId="0" borderId="101" applyAlignment="1" applyProtection="1" pivotButton="0" quotePrefix="0" xfId="1">
      <alignment horizontal="center" vertical="center"/>
      <protection locked="0" hidden="0"/>
    </xf>
    <xf numFmtId="10" fontId="6" fillId="0" borderId="95" applyAlignment="1" pivotButton="0" quotePrefix="0" xfId="2">
      <alignment horizontal="center" vertical="center"/>
    </xf>
    <xf numFmtId="0" fontId="3" fillId="0" borderId="59" applyAlignment="1" pivotButton="0" quotePrefix="0" xfId="2">
      <alignment horizontal="center" vertical="center"/>
    </xf>
    <xf numFmtId="0" fontId="0" fillId="0" borderId="122" pivotButton="0" quotePrefix="0" xfId="0"/>
    <xf numFmtId="0" fontId="0" fillId="0" borderId="121" pivotButton="0" quotePrefix="0" xfId="0"/>
    <xf numFmtId="0" fontId="0" fillId="0" borderId="123" applyAlignment="1" pivotButton="0" quotePrefix="0" xfId="0">
      <alignment horizontal="center" vertical="center"/>
    </xf>
    <xf numFmtId="164" fontId="2" fillId="0" borderId="123" applyAlignment="1" pivotButton="0" quotePrefix="0" xfId="0">
      <alignment horizontal="center" vertical="center"/>
    </xf>
    <xf numFmtId="1" fontId="0" fillId="0" borderId="123" applyAlignment="1" pivotButton="0" quotePrefix="0" xfId="0">
      <alignment horizontal="center" vertical="center"/>
    </xf>
    <xf numFmtId="10" fontId="0" fillId="0" borderId="123" applyAlignment="1" pivotButton="0" quotePrefix="0" xfId="3">
      <alignment horizontal="center" vertical="center"/>
    </xf>
    <xf numFmtId="14" fontId="0" fillId="0" borderId="123" applyAlignment="1" pivotButton="0" quotePrefix="0" xfId="0">
      <alignment horizontal="center" vertical="center"/>
    </xf>
    <xf numFmtId="0" fontId="0" fillId="0" borderId="89" pivotButton="0" quotePrefix="0" xfId="0"/>
    <xf numFmtId="0" fontId="2" fillId="0" borderId="123" applyAlignment="1" pivotButton="0" quotePrefix="0" xfId="0">
      <alignment horizontal="center" vertical="center"/>
    </xf>
    <xf numFmtId="164" fontId="2" fillId="0" borderId="125" applyAlignment="1" pivotButton="0" quotePrefix="0" xfId="0">
      <alignment horizontal="center" vertical="center" wrapText="1"/>
    </xf>
    <xf numFmtId="0" fontId="0" fillId="0" borderId="126" pivotButton="0" quotePrefix="0" xfId="0"/>
    <xf numFmtId="0" fontId="0" fillId="0" borderId="127" pivotButton="0" quotePrefix="0" xfId="0"/>
    <xf numFmtId="0" fontId="0" fillId="0" borderId="90" pivotButton="0" quotePrefix="0" xfId="0"/>
  </cellXfs>
  <cellStyles count="4">
    <cellStyle name="Normal" xfId="0" builtinId="0"/>
    <cellStyle name="Normal 2" xfId="1"/>
    <cellStyle name="Normal 3" xfId="2"/>
    <cellStyle name="Percent" xfId="3" builtinId="5"/>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styles" Target="styles.xml" Id="rId77"/><Relationship Type="http://schemas.openxmlformats.org/officeDocument/2006/relationships/theme" Target="theme/theme1.xml" Id="rId7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jpeg" Id="rId2"/><Relationship Type="http://schemas.openxmlformats.org/officeDocument/2006/relationships/image" Target="/xl/media/image3.jpeg" Id="rId3"/></Relationships>
</file>

<file path=xl/drawings/_rels/drawing2.xml.rels><Relationships xmlns="http://schemas.openxmlformats.org/package/2006/relationships"><Relationship Type="http://schemas.openxmlformats.org/officeDocument/2006/relationships/image" Target="/xl/media/image4.png" Id="rId1"/></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png" Id="rId2"/></Relationships>
</file>

<file path=xl/drawings/_rels/drawing4.xml.rels><Relationships xmlns="http://schemas.openxmlformats.org/package/2006/relationships"><Relationship Type="http://schemas.openxmlformats.org/officeDocument/2006/relationships/image" Target="/xl/media/image7.png" Id="rId1"/></Relationships>
</file>

<file path=xl/drawings/_rels/drawing5.xml.rels><Relationships xmlns="http://schemas.openxmlformats.org/package/2006/relationships"><Relationship Type="http://schemas.openxmlformats.org/officeDocument/2006/relationships/image" Target="/xl/media/image8.png" Id="rId1"/><Relationship Type="http://schemas.openxmlformats.org/officeDocument/2006/relationships/image" Target="/xl/media/image9.jpeg" Id="rId2"/><Relationship Type="http://schemas.openxmlformats.org/officeDocument/2006/relationships/image" Target="/xl/media/image10.jpeg" Id="rId3"/><Relationship Type="http://schemas.openxmlformats.org/officeDocument/2006/relationships/image" Target="/xl/media/image11.jpeg" Id="rId4"/></Relationships>
</file>

<file path=xl/drawings/_rels/drawing6.xml.rels><Relationships xmlns="http://schemas.openxmlformats.org/package/2006/relationships"><Relationship Type="http://schemas.openxmlformats.org/officeDocument/2006/relationships/image" Target="/xl/media/image12.png" Id="rId1"/></Relationships>
</file>

<file path=xl/drawings/_rels/drawing7.xml.rels><Relationships xmlns="http://schemas.openxmlformats.org/package/2006/relationships"><Relationship Type="http://schemas.openxmlformats.org/officeDocument/2006/relationships/image" Target="/xl/media/image13.jpeg" Id="rId1"/><Relationship Type="http://schemas.openxmlformats.org/officeDocument/2006/relationships/image" Target="/xl/media/image14.png" Id="rId2"/><Relationship Type="http://schemas.openxmlformats.org/officeDocument/2006/relationships/image" Target="/xl/media/image15.jpeg" Id="rId3"/><Relationship Type="http://schemas.openxmlformats.org/officeDocument/2006/relationships/image" Target="/xl/media/image16.jpeg" Id="rId4"/></Relationships>
</file>

<file path=xl/drawings/_rels/drawing8.xml.rels><Relationships xmlns="http://schemas.openxmlformats.org/package/2006/relationships"><Relationship Type="http://schemas.openxmlformats.org/officeDocument/2006/relationships/image" Target="/xl/media/image17.png" Id="rId1"/></Relationships>
</file>

<file path=xl/drawings/_rels/drawing9.xml.rels><Relationships xmlns="http://schemas.openxmlformats.org/package/2006/relationships"><Relationship Type="http://schemas.openxmlformats.org/officeDocument/2006/relationships/image" Target="/xl/media/image18.jpeg" Id="rId1"/><Relationship Type="http://schemas.openxmlformats.org/officeDocument/2006/relationships/image" Target="/xl/media/image19.png" Id="rId2"/><Relationship Type="http://schemas.openxmlformats.org/officeDocument/2006/relationships/image" Target="/xl/media/image20.jpeg" Id="rId3"/></Relationships>
</file>

<file path=xl/drawings/_rels/drawing10.xml.rels><Relationships xmlns="http://schemas.openxmlformats.org/package/2006/relationships"><Relationship Type="http://schemas.openxmlformats.org/officeDocument/2006/relationships/image" Target="/xl/media/image21.png" Id="rId1"/></Relationships>
</file>

<file path=xl/drawings/_rels/drawing11.xml.rels><Relationships xmlns="http://schemas.openxmlformats.org/package/2006/relationships"><Relationship Type="http://schemas.openxmlformats.org/officeDocument/2006/relationships/image" Target="/xl/media/image22.png" Id="rId1"/><Relationship Type="http://schemas.openxmlformats.org/officeDocument/2006/relationships/image" Target="/xl/media/image23.jpeg" Id="rId2"/><Relationship Type="http://schemas.openxmlformats.org/officeDocument/2006/relationships/image" Target="/xl/media/image24.jpeg" Id="rId3"/></Relationships>
</file>

<file path=xl/drawings/_rels/drawing12.xml.rels><Relationships xmlns="http://schemas.openxmlformats.org/package/2006/relationships"><Relationship Type="http://schemas.openxmlformats.org/officeDocument/2006/relationships/image" Target="/xl/media/image25.png" Id="rId1"/></Relationships>
</file>

<file path=xl/drawings/_rels/drawing13.xml.rels><Relationships xmlns="http://schemas.openxmlformats.org/package/2006/relationships"><Relationship Type="http://schemas.openxmlformats.org/officeDocument/2006/relationships/image" Target="/xl/media/image26.jpeg" Id="rId1"/><Relationship Type="http://schemas.openxmlformats.org/officeDocument/2006/relationships/image" Target="/xl/media/image27.jpeg" Id="rId2"/><Relationship Type="http://schemas.openxmlformats.org/officeDocument/2006/relationships/image" Target="/xl/media/image28.png" Id="rId3"/><Relationship Type="http://schemas.openxmlformats.org/officeDocument/2006/relationships/image" Target="/xl/media/image29.jpeg" Id="rId4"/></Relationships>
</file>

<file path=xl/drawings/_rels/drawing14.xml.rels><Relationships xmlns="http://schemas.openxmlformats.org/package/2006/relationships"><Relationship Type="http://schemas.openxmlformats.org/officeDocument/2006/relationships/image" Target="/xl/media/image30.png" Id="rId1"/></Relationships>
</file>

<file path=xl/drawings/_rels/drawing15.xml.rels><Relationships xmlns="http://schemas.openxmlformats.org/package/2006/relationships"><Relationship Type="http://schemas.openxmlformats.org/officeDocument/2006/relationships/image" Target="/xl/media/image31.jpeg" Id="rId1"/><Relationship Type="http://schemas.openxmlformats.org/officeDocument/2006/relationships/image" Target="/xl/media/image32.png" Id="rId2"/><Relationship Type="http://schemas.openxmlformats.org/officeDocument/2006/relationships/image" Target="/xl/media/image33.jpeg" Id="rId3"/></Relationships>
</file>

<file path=xl/drawings/_rels/drawing16.xml.rels><Relationships xmlns="http://schemas.openxmlformats.org/package/2006/relationships"><Relationship Type="http://schemas.openxmlformats.org/officeDocument/2006/relationships/image" Target="/xl/media/image34.png" Id="rId1"/></Relationships>
</file>

<file path=xl/drawings/_rels/drawing17.xml.rels><Relationships xmlns="http://schemas.openxmlformats.org/package/2006/relationships"><Relationship Type="http://schemas.openxmlformats.org/officeDocument/2006/relationships/image" Target="/xl/media/image35.jpeg" Id="rId1"/><Relationship Type="http://schemas.openxmlformats.org/officeDocument/2006/relationships/image" Target="/xl/media/image36.png" Id="rId2"/><Relationship Type="http://schemas.openxmlformats.org/officeDocument/2006/relationships/image" Target="/xl/media/image37.jpeg" Id="rId3"/></Relationships>
</file>

<file path=xl/drawings/_rels/drawing18.xml.rels><Relationships xmlns="http://schemas.openxmlformats.org/package/2006/relationships"><Relationship Type="http://schemas.openxmlformats.org/officeDocument/2006/relationships/image" Target="/xl/media/image38.png" Id="rId1"/></Relationships>
</file>

<file path=xl/drawings/_rels/drawing19.xml.rels><Relationships xmlns="http://schemas.openxmlformats.org/package/2006/relationships"><Relationship Type="http://schemas.openxmlformats.org/officeDocument/2006/relationships/image" Target="/xl/media/image39.jpeg" Id="rId1"/><Relationship Type="http://schemas.openxmlformats.org/officeDocument/2006/relationships/image" Target="/xl/media/image40.png" Id="rId2"/><Relationship Type="http://schemas.openxmlformats.org/officeDocument/2006/relationships/image" Target="/xl/media/image41.jpeg" Id="rId3"/></Relationships>
</file>

<file path=xl/drawings/_rels/drawing20.xml.rels><Relationships xmlns="http://schemas.openxmlformats.org/package/2006/relationships"><Relationship Type="http://schemas.openxmlformats.org/officeDocument/2006/relationships/image" Target="/xl/media/image42.png" Id="rId1"/></Relationships>
</file>

<file path=xl/drawings/_rels/drawing21.xml.rels><Relationships xmlns="http://schemas.openxmlformats.org/package/2006/relationships"><Relationship Type="http://schemas.openxmlformats.org/officeDocument/2006/relationships/image" Target="/xl/media/image43.jpeg" Id="rId1"/><Relationship Type="http://schemas.openxmlformats.org/officeDocument/2006/relationships/image" Target="/xl/media/image44.png" Id="rId2"/><Relationship Type="http://schemas.openxmlformats.org/officeDocument/2006/relationships/image" Target="/xl/media/image45.jpeg" Id="rId3"/><Relationship Type="http://schemas.openxmlformats.org/officeDocument/2006/relationships/image" Target="/xl/media/image46.jpeg" Id="rId4"/></Relationships>
</file>

<file path=xl/drawings/_rels/drawing22.xml.rels><Relationships xmlns="http://schemas.openxmlformats.org/package/2006/relationships"><Relationship Type="http://schemas.openxmlformats.org/officeDocument/2006/relationships/image" Target="/xl/media/image47.png" Id="rId1"/></Relationships>
</file>

<file path=xl/drawings/_rels/drawing23.xml.rels><Relationships xmlns="http://schemas.openxmlformats.org/package/2006/relationships"><Relationship Type="http://schemas.openxmlformats.org/officeDocument/2006/relationships/image" Target="/xl/media/image48.png" Id="rId1"/><Relationship Type="http://schemas.openxmlformats.org/officeDocument/2006/relationships/image" Target="/xl/media/image49.jpeg" Id="rId2"/><Relationship Type="http://schemas.openxmlformats.org/officeDocument/2006/relationships/image" Target="/xl/media/image50.jpeg" Id="rId3"/><Relationship Type="http://schemas.openxmlformats.org/officeDocument/2006/relationships/image" Target="/xl/media/image51.jpeg" Id="rId4"/></Relationships>
</file>

<file path=xl/drawings/_rels/drawing24.xml.rels><Relationships xmlns="http://schemas.openxmlformats.org/package/2006/relationships"><Relationship Type="http://schemas.openxmlformats.org/officeDocument/2006/relationships/image" Target="/xl/media/image52.png" Id="rId1"/></Relationships>
</file>

<file path=xl/drawings/_rels/drawing25.xml.rels><Relationships xmlns="http://schemas.openxmlformats.org/package/2006/relationships"><Relationship Type="http://schemas.openxmlformats.org/officeDocument/2006/relationships/image" Target="/xl/media/image53.png" Id="rId1"/><Relationship Type="http://schemas.openxmlformats.org/officeDocument/2006/relationships/image" Target="/xl/media/image54.jpeg" Id="rId2"/><Relationship Type="http://schemas.openxmlformats.org/officeDocument/2006/relationships/image" Target="/xl/media/image55.jpeg" Id="rId3"/><Relationship Type="http://schemas.openxmlformats.org/officeDocument/2006/relationships/image" Target="/xl/media/image56.jpeg" Id="rId4"/></Relationships>
</file>

<file path=xl/drawings/_rels/drawing26.xml.rels><Relationships xmlns="http://schemas.openxmlformats.org/package/2006/relationships"><Relationship Type="http://schemas.openxmlformats.org/officeDocument/2006/relationships/image" Target="/xl/media/image57.png" Id="rId1"/></Relationships>
</file>

<file path=xl/drawings/_rels/drawing27.xml.rels><Relationships xmlns="http://schemas.openxmlformats.org/package/2006/relationships"><Relationship Type="http://schemas.openxmlformats.org/officeDocument/2006/relationships/image" Target="/xl/media/image58.jpeg" Id="rId1"/><Relationship Type="http://schemas.openxmlformats.org/officeDocument/2006/relationships/image" Target="/xl/media/image59.png" Id="rId2"/><Relationship Type="http://schemas.openxmlformats.org/officeDocument/2006/relationships/image" Target="/xl/media/image60.jpeg" Id="rId3"/></Relationships>
</file>

<file path=xl/drawings/_rels/drawing28.xml.rels><Relationships xmlns="http://schemas.openxmlformats.org/package/2006/relationships"><Relationship Type="http://schemas.openxmlformats.org/officeDocument/2006/relationships/image" Target="/xl/media/image61.png" Id="rId1"/></Relationships>
</file>

<file path=xl/drawings/_rels/drawing29.xml.rels><Relationships xmlns="http://schemas.openxmlformats.org/package/2006/relationships"><Relationship Type="http://schemas.openxmlformats.org/officeDocument/2006/relationships/image" Target="/xl/media/image62.png" Id="rId1"/><Relationship Type="http://schemas.openxmlformats.org/officeDocument/2006/relationships/image" Target="/xl/media/image63.jpeg" Id="rId2"/><Relationship Type="http://schemas.openxmlformats.org/officeDocument/2006/relationships/image" Target="/xl/media/image64.jpeg" Id="rId3"/><Relationship Type="http://schemas.openxmlformats.org/officeDocument/2006/relationships/image" Target="/xl/media/image65.png" Id="rId4"/></Relationships>
</file>

<file path=xl/drawings/_rels/drawing30.xml.rels><Relationships xmlns="http://schemas.openxmlformats.org/package/2006/relationships"><Relationship Type="http://schemas.openxmlformats.org/officeDocument/2006/relationships/image" Target="/xl/media/image66.png" Id="rId1"/></Relationships>
</file>

<file path=xl/drawings/_rels/drawing31.xml.rels><Relationships xmlns="http://schemas.openxmlformats.org/package/2006/relationships"><Relationship Type="http://schemas.openxmlformats.org/officeDocument/2006/relationships/image" Target="/xl/media/image67.jpeg" Id="rId1"/><Relationship Type="http://schemas.openxmlformats.org/officeDocument/2006/relationships/image" Target="/xl/media/image68.png" Id="rId2"/><Relationship Type="http://schemas.openxmlformats.org/officeDocument/2006/relationships/image" Target="/xl/media/image69.jpeg" Id="rId3"/></Relationships>
</file>

<file path=xl/drawings/_rels/drawing32.xml.rels><Relationships xmlns="http://schemas.openxmlformats.org/package/2006/relationships"><Relationship Type="http://schemas.openxmlformats.org/officeDocument/2006/relationships/image" Target="/xl/media/image70.png" Id="rId1"/></Relationships>
</file>

<file path=xl/drawings/_rels/drawing33.xml.rels><Relationships xmlns="http://schemas.openxmlformats.org/package/2006/relationships"><Relationship Type="http://schemas.openxmlformats.org/officeDocument/2006/relationships/image" Target="/xl/media/image71.jpeg" Id="rId1"/><Relationship Type="http://schemas.openxmlformats.org/officeDocument/2006/relationships/image" Target="/xl/media/image72.jpeg" Id="rId2"/><Relationship Type="http://schemas.openxmlformats.org/officeDocument/2006/relationships/image" Target="/xl/media/image73.png" Id="rId3"/></Relationships>
</file>

<file path=xl/drawings/_rels/drawing34.xml.rels><Relationships xmlns="http://schemas.openxmlformats.org/package/2006/relationships"><Relationship Type="http://schemas.openxmlformats.org/officeDocument/2006/relationships/image" Target="/xl/media/image74.png" Id="rId1"/></Relationships>
</file>

<file path=xl/drawings/_rels/drawing35.xml.rels><Relationships xmlns="http://schemas.openxmlformats.org/package/2006/relationships"><Relationship Type="http://schemas.openxmlformats.org/officeDocument/2006/relationships/image" Target="/xl/media/image75.jpeg" Id="rId1"/><Relationship Type="http://schemas.openxmlformats.org/officeDocument/2006/relationships/image" Target="/xl/media/image76.png" Id="rId2"/><Relationship Type="http://schemas.openxmlformats.org/officeDocument/2006/relationships/image" Target="/xl/media/image77.jpeg" Id="rId3"/></Relationships>
</file>

<file path=xl/drawings/_rels/drawing36.xml.rels><Relationships xmlns="http://schemas.openxmlformats.org/package/2006/relationships"><Relationship Type="http://schemas.openxmlformats.org/officeDocument/2006/relationships/image" Target="/xl/media/image78.png" Id="rId1"/></Relationships>
</file>

<file path=xl/drawings/_rels/drawing37.xml.rels><Relationships xmlns="http://schemas.openxmlformats.org/package/2006/relationships"><Relationship Type="http://schemas.openxmlformats.org/officeDocument/2006/relationships/image" Target="/xl/media/image79.png" Id="rId1"/><Relationship Type="http://schemas.openxmlformats.org/officeDocument/2006/relationships/image" Target="/xl/media/image80.jpeg" Id="rId2"/><Relationship Type="http://schemas.openxmlformats.org/officeDocument/2006/relationships/image" Target="/xl/media/image81.jpeg" Id="rId3"/><Relationship Type="http://schemas.openxmlformats.org/officeDocument/2006/relationships/image" Target="/xl/media/image82.jpeg" Id="rId4"/></Relationships>
</file>

<file path=xl/drawings/_rels/drawing38.xml.rels><Relationships xmlns="http://schemas.openxmlformats.org/package/2006/relationships"><Relationship Type="http://schemas.openxmlformats.org/officeDocument/2006/relationships/image" Target="/xl/media/image83.png" Id="rId1"/></Relationships>
</file>

<file path=xl/drawings/_rels/drawing39.xml.rels><Relationships xmlns="http://schemas.openxmlformats.org/package/2006/relationships"><Relationship Type="http://schemas.openxmlformats.org/officeDocument/2006/relationships/image" Target="/xl/media/image84.jpeg" Id="rId1"/><Relationship Type="http://schemas.openxmlformats.org/officeDocument/2006/relationships/image" Target="/xl/media/image85.jpeg" Id="rId2"/><Relationship Type="http://schemas.openxmlformats.org/officeDocument/2006/relationships/image" Target="/xl/media/image86.png" Id="rId3"/></Relationships>
</file>

<file path=xl/drawings/_rels/drawing40.xml.rels><Relationships xmlns="http://schemas.openxmlformats.org/package/2006/relationships"><Relationship Type="http://schemas.openxmlformats.org/officeDocument/2006/relationships/image" Target="/xl/media/image87.png" Id="rId1"/></Relationships>
</file>

<file path=xl/drawings/_rels/drawing41.xml.rels><Relationships xmlns="http://schemas.openxmlformats.org/package/2006/relationships"><Relationship Type="http://schemas.openxmlformats.org/officeDocument/2006/relationships/image" Target="/xl/media/image88.jpeg" Id="rId1"/><Relationship Type="http://schemas.openxmlformats.org/officeDocument/2006/relationships/image" Target="/xl/media/image89.png" Id="rId2"/><Relationship Type="http://schemas.openxmlformats.org/officeDocument/2006/relationships/image" Target="/xl/media/image90.jpeg" Id="rId3"/></Relationships>
</file>

<file path=xl/drawings/_rels/drawing42.xml.rels><Relationships xmlns="http://schemas.openxmlformats.org/package/2006/relationships"><Relationship Type="http://schemas.openxmlformats.org/officeDocument/2006/relationships/image" Target="/xl/media/image91.png" Id="rId1"/></Relationships>
</file>

<file path=xl/drawings/_rels/drawing43.xml.rels><Relationships xmlns="http://schemas.openxmlformats.org/package/2006/relationships"><Relationship Type="http://schemas.openxmlformats.org/officeDocument/2006/relationships/image" Target="/xl/media/image92.jpeg" Id="rId1"/><Relationship Type="http://schemas.openxmlformats.org/officeDocument/2006/relationships/image" Target="/xl/media/image93.png" Id="rId2"/><Relationship Type="http://schemas.openxmlformats.org/officeDocument/2006/relationships/image" Target="/xl/media/image94.jpeg" Id="rId3"/></Relationships>
</file>

<file path=xl/drawings/_rels/drawing44.xml.rels><Relationships xmlns="http://schemas.openxmlformats.org/package/2006/relationships"><Relationship Type="http://schemas.openxmlformats.org/officeDocument/2006/relationships/image" Target="/xl/media/image95.png" Id="rId1"/></Relationships>
</file>

<file path=xl/drawings/_rels/drawing45.xml.rels><Relationships xmlns="http://schemas.openxmlformats.org/package/2006/relationships"><Relationship Type="http://schemas.openxmlformats.org/officeDocument/2006/relationships/image" Target="/xl/media/image96.jpeg" Id="rId1"/><Relationship Type="http://schemas.openxmlformats.org/officeDocument/2006/relationships/image" Target="/xl/media/image97.png" Id="rId2"/><Relationship Type="http://schemas.openxmlformats.org/officeDocument/2006/relationships/image" Target="/xl/media/image98.jpeg" Id="rId3"/><Relationship Type="http://schemas.openxmlformats.org/officeDocument/2006/relationships/image" Target="/xl/media/image99.jpeg" Id="rId4"/></Relationships>
</file>

<file path=xl/drawings/_rels/drawing46.xml.rels><Relationships xmlns="http://schemas.openxmlformats.org/package/2006/relationships"><Relationship Type="http://schemas.openxmlformats.org/officeDocument/2006/relationships/image" Target="/xl/media/image100.png" Id="rId1"/></Relationships>
</file>

<file path=xl/drawings/_rels/drawing47.xml.rels><Relationships xmlns="http://schemas.openxmlformats.org/package/2006/relationships"><Relationship Type="http://schemas.openxmlformats.org/officeDocument/2006/relationships/image" Target="/xl/media/image101.jpeg" Id="rId1"/><Relationship Type="http://schemas.openxmlformats.org/officeDocument/2006/relationships/image" Target="/xl/media/image102.png" Id="rId2"/><Relationship Type="http://schemas.openxmlformats.org/officeDocument/2006/relationships/image" Target="/xl/media/image103.jpeg" Id="rId3"/><Relationship Type="http://schemas.openxmlformats.org/officeDocument/2006/relationships/image" Target="/xl/media/image104.jpeg" Id="rId4"/></Relationships>
</file>

<file path=xl/drawings/_rels/drawing48.xml.rels><Relationships xmlns="http://schemas.openxmlformats.org/package/2006/relationships"><Relationship Type="http://schemas.openxmlformats.org/officeDocument/2006/relationships/image" Target="/xl/media/image105.png" Id="rId1"/></Relationships>
</file>

<file path=xl/drawings/_rels/drawing49.xml.rels><Relationships xmlns="http://schemas.openxmlformats.org/package/2006/relationships"><Relationship Type="http://schemas.openxmlformats.org/officeDocument/2006/relationships/image" Target="/xl/media/image106.png" Id="rId1"/><Relationship Type="http://schemas.openxmlformats.org/officeDocument/2006/relationships/image" Target="/xl/media/image107.jpeg" Id="rId2"/></Relationships>
</file>

<file path=xl/drawings/_rels/drawing50.xml.rels><Relationships xmlns="http://schemas.openxmlformats.org/package/2006/relationships"><Relationship Type="http://schemas.openxmlformats.org/officeDocument/2006/relationships/image" Target="/xl/media/image108.png" Id="rId1"/></Relationships>
</file>

<file path=xl/drawings/_rels/drawing51.xml.rels><Relationships xmlns="http://schemas.openxmlformats.org/package/2006/relationships"><Relationship Type="http://schemas.openxmlformats.org/officeDocument/2006/relationships/image" Target="/xl/media/image109.png" Id="rId1"/><Relationship Type="http://schemas.openxmlformats.org/officeDocument/2006/relationships/image" Target="/xl/media/image110.jpeg" Id="rId2"/></Relationships>
</file>

<file path=xl/drawings/_rels/drawing52.xml.rels><Relationships xmlns="http://schemas.openxmlformats.org/package/2006/relationships"><Relationship Type="http://schemas.openxmlformats.org/officeDocument/2006/relationships/image" Target="/xl/media/image111.png" Id="rId1"/></Relationships>
</file>

<file path=xl/drawings/_rels/drawing53.xml.rels><Relationships xmlns="http://schemas.openxmlformats.org/package/2006/relationships"><Relationship Type="http://schemas.openxmlformats.org/officeDocument/2006/relationships/image" Target="/xl/media/image112.png" Id="rId1"/></Relationships>
</file>

<file path=xl/drawings/_rels/drawing54.xml.rels><Relationships xmlns="http://schemas.openxmlformats.org/package/2006/relationships"><Relationship Type="http://schemas.openxmlformats.org/officeDocument/2006/relationships/image" Target="/xl/media/image113.jpeg" Id="rId1"/><Relationship Type="http://schemas.openxmlformats.org/officeDocument/2006/relationships/image" Target="/xl/media/image114.png" Id="rId2"/><Relationship Type="http://schemas.openxmlformats.org/officeDocument/2006/relationships/image" Target="/xl/media/image115.jpeg" Id="rId3"/></Relationships>
</file>

<file path=xl/drawings/_rels/drawing55.xml.rels><Relationships xmlns="http://schemas.openxmlformats.org/package/2006/relationships"><Relationship Type="http://schemas.openxmlformats.org/officeDocument/2006/relationships/image" Target="/xl/media/image116.png" Id="rId1"/></Relationships>
</file>

<file path=xl/drawings/_rels/drawing56.xml.rels><Relationships xmlns="http://schemas.openxmlformats.org/package/2006/relationships"><Relationship Type="http://schemas.openxmlformats.org/officeDocument/2006/relationships/image" Target="/xl/media/image117.jpeg" Id="rId1"/><Relationship Type="http://schemas.openxmlformats.org/officeDocument/2006/relationships/image" Target="/xl/media/image118.png" Id="rId2"/></Relationships>
</file>

<file path=xl/drawings/_rels/drawing57.xml.rels><Relationships xmlns="http://schemas.openxmlformats.org/package/2006/relationships"><Relationship Type="http://schemas.openxmlformats.org/officeDocument/2006/relationships/image" Target="/xl/media/image119.png" Id="rId1"/></Relationships>
</file>

<file path=xl/drawings/_rels/drawing58.xml.rels><Relationships xmlns="http://schemas.openxmlformats.org/package/2006/relationships"><Relationship Type="http://schemas.openxmlformats.org/officeDocument/2006/relationships/image" Target="/xl/media/image120.jpeg" Id="rId1"/><Relationship Type="http://schemas.openxmlformats.org/officeDocument/2006/relationships/image" Target="/xl/media/image121.png" Id="rId2"/></Relationships>
</file>

<file path=xl/drawings/_rels/drawing59.xml.rels><Relationships xmlns="http://schemas.openxmlformats.org/package/2006/relationships"><Relationship Type="http://schemas.openxmlformats.org/officeDocument/2006/relationships/image" Target="/xl/media/image122.png" Id="rId1"/></Relationships>
</file>

<file path=xl/drawings/_rels/drawing60.xml.rels><Relationships xmlns="http://schemas.openxmlformats.org/package/2006/relationships"><Relationship Type="http://schemas.openxmlformats.org/officeDocument/2006/relationships/image" Target="/xl/media/image123.jpeg" Id="rId1"/><Relationship Type="http://schemas.openxmlformats.org/officeDocument/2006/relationships/image" Target="/xl/media/image124.png" Id="rId2"/><Relationship Type="http://schemas.openxmlformats.org/officeDocument/2006/relationships/image" Target="/xl/media/image125.jpeg" Id="rId3"/><Relationship Type="http://schemas.openxmlformats.org/officeDocument/2006/relationships/image" Target="/xl/media/image126.jpeg" Id="rId4"/><Relationship Type="http://schemas.openxmlformats.org/officeDocument/2006/relationships/image" Target="/xl/media/image127.jpeg" Id="rId5"/></Relationships>
</file>

<file path=xl/drawings/_rels/drawing61.xml.rels><Relationships xmlns="http://schemas.openxmlformats.org/package/2006/relationships"><Relationship Type="http://schemas.openxmlformats.org/officeDocument/2006/relationships/image" Target="/xl/media/image128.png" Id="rId1"/></Relationships>
</file>

<file path=xl/drawings/_rels/drawing62.xml.rels><Relationships xmlns="http://schemas.openxmlformats.org/package/2006/relationships"><Relationship Type="http://schemas.openxmlformats.org/officeDocument/2006/relationships/image" Target="/xl/media/image129.jpeg" Id="rId1"/><Relationship Type="http://schemas.openxmlformats.org/officeDocument/2006/relationships/image" Target="/xl/media/image130.png" Id="rId2"/><Relationship Type="http://schemas.openxmlformats.org/officeDocument/2006/relationships/image" Target="/xl/media/image131.jpeg" Id="rId3"/></Relationships>
</file>

<file path=xl/drawings/_rels/drawing63.xml.rels><Relationships xmlns="http://schemas.openxmlformats.org/package/2006/relationships"><Relationship Type="http://schemas.openxmlformats.org/officeDocument/2006/relationships/image" Target="/xl/media/image132.png" Id="rId1"/></Relationships>
</file>

<file path=xl/drawings/_rels/drawing64.xml.rels><Relationships xmlns="http://schemas.openxmlformats.org/package/2006/relationships"><Relationship Type="http://schemas.openxmlformats.org/officeDocument/2006/relationships/image" Target="/xl/media/image133.jpeg" Id="rId1"/><Relationship Type="http://schemas.openxmlformats.org/officeDocument/2006/relationships/image" Target="/xl/media/image134.png" Id="rId2"/><Relationship Type="http://schemas.openxmlformats.org/officeDocument/2006/relationships/image" Target="/xl/media/image135.jpeg" Id="rId3"/></Relationships>
</file>

<file path=xl/drawings/_rels/drawing65.xml.rels><Relationships xmlns="http://schemas.openxmlformats.org/package/2006/relationships"><Relationship Type="http://schemas.openxmlformats.org/officeDocument/2006/relationships/image" Target="/xl/media/image136.png" Id="rId1"/></Relationships>
</file>

<file path=xl/drawings/_rels/drawing66.xml.rels><Relationships xmlns="http://schemas.openxmlformats.org/package/2006/relationships"><Relationship Type="http://schemas.openxmlformats.org/officeDocument/2006/relationships/image" Target="/xl/media/image137.png" Id="rId1"/><Relationship Type="http://schemas.openxmlformats.org/officeDocument/2006/relationships/image" Target="/xl/media/image138.png" Id="rId2"/><Relationship Type="http://schemas.openxmlformats.org/officeDocument/2006/relationships/image" Target="/xl/media/image139.jpeg" Id="rId3"/><Relationship Type="http://schemas.openxmlformats.org/officeDocument/2006/relationships/image" Target="/xl/media/image140.jpeg" Id="rId4"/></Relationships>
</file>

<file path=xl/drawings/_rels/drawing67.xml.rels><Relationships xmlns="http://schemas.openxmlformats.org/package/2006/relationships"><Relationship Type="http://schemas.openxmlformats.org/officeDocument/2006/relationships/image" Target="/xl/media/image141.png" Id="rId1"/></Relationships>
</file>

<file path=xl/drawings/_rels/drawing68.xml.rels><Relationships xmlns="http://schemas.openxmlformats.org/package/2006/relationships"><Relationship Type="http://schemas.openxmlformats.org/officeDocument/2006/relationships/image" Target="/xl/media/image142.png" Id="rId1"/><Relationship Type="http://schemas.openxmlformats.org/officeDocument/2006/relationships/image" Target="/xl/media/image143.jpeg" Id="rId2"/><Relationship Type="http://schemas.openxmlformats.org/officeDocument/2006/relationships/image" Target="/xl/media/image144.png" Id="rId3"/><Relationship Type="http://schemas.openxmlformats.org/officeDocument/2006/relationships/image" Target="/xl/media/image145.jpeg" Id="rId4"/></Relationships>
</file>

<file path=xl/drawings/_rels/drawing69.xml.rels><Relationships xmlns="http://schemas.openxmlformats.org/package/2006/relationships"><Relationship Type="http://schemas.openxmlformats.org/officeDocument/2006/relationships/image" Target="/xl/media/image146.png" Id="rId1"/></Relationships>
</file>

<file path=xl/drawings/_rels/drawing70.xml.rels><Relationships xmlns="http://schemas.openxmlformats.org/package/2006/relationships"><Relationship Type="http://schemas.openxmlformats.org/officeDocument/2006/relationships/image" Target="/xl/media/image147.jpeg" Id="rId1"/><Relationship Type="http://schemas.openxmlformats.org/officeDocument/2006/relationships/image" Target="/xl/media/image148.png" Id="rId2"/><Relationship Type="http://schemas.openxmlformats.org/officeDocument/2006/relationships/image" Target="/xl/media/image149.jpeg" Id="rId3"/></Relationships>
</file>

<file path=xl/drawings/_rels/drawing71.xml.rels><Relationships xmlns="http://schemas.openxmlformats.org/package/2006/relationships"><Relationship Type="http://schemas.openxmlformats.org/officeDocument/2006/relationships/image" Target="/xl/media/image150.png" Id="rId1"/></Relationships>
</file>

<file path=xl/drawings/_rels/drawing72.xml.rels><Relationships xmlns="http://schemas.openxmlformats.org/package/2006/relationships"><Relationship Type="http://schemas.openxmlformats.org/officeDocument/2006/relationships/image" Target="/xl/media/image151.jpeg" Id="rId1"/><Relationship Type="http://schemas.openxmlformats.org/officeDocument/2006/relationships/image" Target="/xl/media/image152.png" Id="rId2"/><Relationship Type="http://schemas.openxmlformats.org/officeDocument/2006/relationships/image" Target="/xl/media/image153.jpeg" Id="rId3"/></Relationships>
</file>

<file path=xl/drawings/_rels/drawing73.xml.rels><Relationships xmlns="http://schemas.openxmlformats.org/package/2006/relationships"><Relationship Type="http://schemas.openxmlformats.org/officeDocument/2006/relationships/image" Target="/xl/media/image154.png" Id="rId1"/></Relationships>
</file>

<file path=xl/drawings/_rels/drawing74.xml.rels><Relationships xmlns="http://schemas.openxmlformats.org/package/2006/relationships"><Relationship Type="http://schemas.openxmlformats.org/officeDocument/2006/relationships/image" Target="/xl/media/image155.jpeg" Id="rId1"/><Relationship Type="http://schemas.openxmlformats.org/officeDocument/2006/relationships/image" Target="/xl/media/image156.png" Id="rId2"/><Relationship Type="http://schemas.openxmlformats.org/officeDocument/2006/relationships/image" Target="/xl/media/image157.jpeg" Id="rId3"/><Relationship Type="http://schemas.openxmlformats.org/officeDocument/2006/relationships/image" Target="/xl/media/image158.jpeg" Id="rId4"/><Relationship Type="http://schemas.openxmlformats.org/officeDocument/2006/relationships/image" Target="/xl/media/image159.jpeg" Id="rId5"/><Relationship Type="http://schemas.openxmlformats.org/officeDocument/2006/relationships/image" Target="/xl/media/image160.jpeg" Id="rId6"/><Relationship Type="http://schemas.openxmlformats.org/officeDocument/2006/relationships/image" Target="/xl/media/image161.jpeg" Id="rId7"/></Relationships>
</file>

<file path=xl/drawings/drawing1.xml><?xml version="1.0" encoding="utf-8"?>
<wsDr xmlns="http://schemas.openxmlformats.org/drawingml/2006/spreadsheetDrawing">
  <twoCellAnchor editAs="oneCell">
    <from>
      <col>0</col>
      <colOff>0</colOff>
      <row>0</row>
      <rowOff>0</rowOff>
    </from>
    <to>
      <col>13</col>
      <colOff>38100</colOff>
      <row>0</row>
      <rowOff>457200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24000" cy="457200"/>
        </a:xfrm>
        <a:prstGeom xmlns:a="http://schemas.openxmlformats.org/drawingml/2006/main" prst="rect">
          <avLst/>
        </a:prstGeom>
        <a:ln xmlns:a="http://schemas.openxmlformats.org/drawingml/2006/main">
          <a:prstDash val="solid"/>
        </a:ln>
      </spPr>
    </pic>
    <clientData/>
  </twoCellAnchor>
  <twoCellAnchor editAs="oneCell">
    <from>
      <col>17</col>
      <colOff>28575</colOff>
      <row>1</row>
      <rowOff>28575</rowOff>
    </from>
    <to>
      <col>59</col>
      <colOff>82064</colOff>
      <row>40</row>
      <rowOff>120015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971675" y="514350"/>
          <a:ext cx="4854089" cy="6035040"/>
        </a:xfrm>
        <a:prstGeom xmlns:a="http://schemas.openxmlformats.org/drawingml/2006/main" prst="rect">
          <avLst/>
        </a:prstGeom>
        <a:ln xmlns:a="http://schemas.openxmlformats.org/drawingml/2006/main">
          <a:prstDash val="solid"/>
        </a:ln>
      </spPr>
    </pic>
    <clientData/>
  </twoCellAnchor>
  <twoCellAnchor editAs="oneCell">
    <from>
      <col>7</col>
      <colOff>4329</colOff>
      <row>43</row>
      <rowOff>32039</rowOff>
    </from>
    <to>
      <col>13</col>
      <colOff>64944</colOff>
      <row>44</row>
      <rowOff>9203</rowOff>
    </to>
    <pic>
      <nvPicPr>
        <cNvPr id="4" name="Picture 3" descr="Cushman Sig.JPG"/>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804429" y="6918614"/>
          <a:ext cx="746415" cy="186714"/>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077575" y="0"/>
          <a:ext cx="1438275" cy="431483"/>
        </a:xfrm>
        <a:prstGeom xmlns:a="http://schemas.openxmlformats.org/drawingml/2006/main" prst="rect">
          <avLst/>
        </a:prstGeom>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12</col>
      <colOff>11208</colOff>
      <row>1</row>
      <rowOff>44823</rowOff>
    </from>
    <to>
      <col>64</col>
      <colOff>100855</colOff>
      <row>40</row>
      <rowOff>136357</rowOff>
    </to>
    <pic>
      <nvPicPr>
        <cNvPr id="6" name="Picture 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5914" y="526676"/>
          <a:ext cx="5916706" cy="620994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0</col>
      <colOff>56029</colOff>
      <row>1</row>
      <rowOff>67235</rowOff>
    </from>
    <to>
      <col>40</col>
      <colOff>28014</colOff>
      <row>16</row>
      <rowOff>22412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56029" y="549088"/>
          <a:ext cx="4454338" cy="2308412"/>
        </a:xfrm>
        <a:prstGeom xmlns:a="http://schemas.openxmlformats.org/drawingml/2006/main" prst="rect">
          <avLst/>
        </a:prstGeom>
        <a:ln xmlns:a="http://schemas.openxmlformats.org/drawingml/2006/main">
          <a:prstDash val="solid"/>
        </a:ln>
      </spPr>
    </pic>
    <clientData/>
  </twoCellAnchor>
  <twoCellAnchor editAs="oneCell">
    <from>
      <col>44</col>
      <colOff>7005</colOff>
      <row>7</row>
      <rowOff>119061</rowOff>
    </from>
    <to>
      <col>72</col>
      <colOff>60882</colOff>
      <row>34</row>
      <rowOff>131387</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245755" y="1452561"/>
          <a:ext cx="3387627" cy="3869951"/>
        </a:xfrm>
        <a:prstGeom xmlns:a="http://schemas.openxmlformats.org/drawingml/2006/main" prst="rect">
          <avLst/>
        </a:prstGeom>
        <a:ln xmlns:a="http://schemas.openxmlformats.org/drawingml/2006/main">
          <a:prstDash val="solid"/>
        </a:ln>
      </spPr>
    </pic>
    <clientData/>
  </twoCellAnchor>
  <twoCellAnchor editAs="oneCell">
    <from>
      <col>0</col>
      <colOff>107980</colOff>
      <row>21</row>
      <rowOff>71437</rowOff>
    </from>
    <to>
      <col>41</col>
      <colOff>24345</colOff>
      <row>37</row>
      <rowOff>78441</rowOff>
    </to>
    <pic>
      <nvPicPr>
        <cNvPr id="10" name="Picture 9"/>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25641"/>
        <a:stretch xmlns:a="http://schemas.openxmlformats.org/drawingml/2006/main">
          <a:fillRect/>
        </a:stretch>
      </blipFill>
      <spPr>
        <a:xfrm xmlns:a="http://schemas.openxmlformats.org/drawingml/2006/main">
          <a:off x="107980" y="3405187"/>
          <a:ext cx="4797928" cy="2293004"/>
        </a:xfrm>
        <a:prstGeom xmlns:a="http://schemas.openxmlformats.org/drawingml/2006/main" prst="rect">
          <avLst/>
        </a:prstGeom>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0</col>
      <colOff>27176</colOff>
      <row>3</row>
      <rowOff>0</rowOff>
    </from>
    <to>
      <col>39</col>
      <colOff>23814</colOff>
      <row>18</row>
      <rowOff>22412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7176" y="787400"/>
          <a:ext cx="4454338" cy="2308412"/>
        </a:xfrm>
        <a:prstGeom xmlns:a="http://schemas.openxmlformats.org/drawingml/2006/main" prst="rect">
          <avLst/>
        </a:prstGeom>
        <a:ln xmlns:a="http://schemas.openxmlformats.org/drawingml/2006/main">
          <a:prstDash val="solid"/>
        </a:ln>
      </spPr>
    </pic>
    <clientData/>
  </twoCellAnchor>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33617</colOff>
      <row>22</row>
      <rowOff>4554</rowOff>
    </from>
    <to>
      <col>33</col>
      <colOff>78441</colOff>
      <row>39</row>
      <rowOff>136324</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45676" y="3780936"/>
          <a:ext cx="3630706" cy="2798770"/>
        </a:xfrm>
        <a:prstGeom xmlns:a="http://schemas.openxmlformats.org/drawingml/2006/main" prst="rect">
          <avLst/>
        </a:prstGeom>
        <a:ln xmlns:a="http://schemas.openxmlformats.org/drawingml/2006/main">
          <a:prstDash val="solid"/>
        </a:ln>
      </spPr>
    </pic>
    <clientData/>
  </twoCellAnchor>
  <twoCellAnchor editAs="oneCell">
    <from>
      <col>41</col>
      <colOff>11289</colOff>
      <row>2</row>
      <rowOff>11206</rowOff>
    </from>
    <to>
      <col>76</col>
      <colOff>4667</colOff>
      <row>40</row>
      <rowOff>33617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3571449" y="1684193"/>
          <a:ext cx="5983941" cy="3915437"/>
        </a:xfrm>
        <a:prstGeom xmlns:a="http://schemas.openxmlformats.org/drawingml/2006/main" prst="rect">
          <avLst/>
        </a:prstGeom>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20</col>
      <colOff>73025</colOff>
      <row>1</row>
      <rowOff>65555</rowOff>
    </from>
    <to>
      <col>56</col>
      <colOff>91854</colOff>
      <row>17</row>
      <rowOff>2802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359025" y="551330"/>
          <a:ext cx="4133629" cy="237564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89643</colOff>
      <row>17</row>
      <rowOff>59952</rowOff>
    </from>
    <to>
      <col>66</col>
      <colOff>82360</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10231" y="3051923"/>
          <a:ext cx="6268011" cy="3525756"/>
        </a:xfrm>
        <a:prstGeom xmlns:a="http://schemas.openxmlformats.org/drawingml/2006/main" prst="rect">
          <avLst/>
        </a:prstGeom>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67236</colOff>
      <row>15</row>
      <rowOff>78442</rowOff>
    </from>
    <to>
      <col>76</col>
      <colOff>78441</colOff>
      <row>40</row>
      <rowOff>123265</rowOff>
    </to>
    <pic>
      <nvPicPr>
        <cNvPr id="3" name="Picture 2"/>
        <cNvPicPr>
          <a:picLocks xmlns:a="http://schemas.openxmlformats.org/drawingml/2006/main" noChangeAspect="1"/>
        </cNvPicPr>
      </nvPicPr>
      <blipFill rotWithShape="1">
        <a:blip xmlns:a="http://schemas.openxmlformats.org/drawingml/2006/main" xmlns:r="http://schemas.openxmlformats.org/officeDocument/2006/relationships" cstate="print" r:embed="rId2"/>
        <a:srcRect xmlns:a="http://schemas.openxmlformats.org/drawingml/2006/main" t="26066" b="7548"/>
        <a:stretch xmlns:a="http://schemas.openxmlformats.org/drawingml/2006/main">
          <a:fillRect/>
        </a:stretch>
      </blipFill>
      <spPr>
        <a:xfrm xmlns:a="http://schemas.openxmlformats.org/drawingml/2006/main">
          <a:off x="638736" y="2697817"/>
          <a:ext cx="8126505" cy="3854823"/>
        </a:xfrm>
        <a:prstGeom xmlns:a="http://schemas.openxmlformats.org/drawingml/2006/main" prst="rect">
          <avLst/>
        </a:prstGeom>
        <a:ln xmlns:a="http://schemas.openxmlformats.org/drawingml/2006/main">
          <a:prstDash val="solid"/>
        </a:ln>
      </spPr>
    </pic>
    <clientData/>
  </twoCellAnchor>
  <twoCellAnchor editAs="oneCell">
    <from>
      <col>26</col>
      <colOff>44823</colOff>
      <row>1</row>
      <rowOff>67235</rowOff>
    </from>
    <to>
      <col>58</col>
      <colOff>7843</colOff>
      <row>15</row>
      <rowOff>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2958352" y="549088"/>
          <a:ext cx="3548903" cy="2129118"/>
        </a:xfrm>
        <a:prstGeom xmlns:a="http://schemas.openxmlformats.org/drawingml/2006/main" prst="rect">
          <avLst/>
        </a:prstGeom>
        <a:ln xmlns:a="http://schemas.openxmlformats.org/drawingml/2006/main">
          <a:prstDash val="solid"/>
        </a:ln>
      </spPr>
    </pic>
    <clientData/>
  </twoCellAnchor>
</wsDr>
</file>

<file path=xl/drawings/drawing1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3.xml><?xml version="1.0" encoding="utf-8"?>
<wsDr xmlns="http://schemas.openxmlformats.org/drawingml/2006/spreadsheetDrawing">
  <twoCellAnchor editAs="oneCell">
    <from>
      <col>36</col>
      <colOff>104774</colOff>
      <row>3</row>
      <rowOff>142874</rowOff>
    </from>
    <to>
      <col>76</col>
      <colOff>60835</colOff>
      <row>38</row>
      <rowOff>35157</rowOff>
    </to>
    <pic>
      <nvPicPr>
        <cNvPr id="13" name="Picture 12"/>
        <cNvPicPr>
          <a:picLocks xmlns:a="http://schemas.openxmlformats.org/drawingml/2006/main" noChangeAspect="1" noChangeArrowheads="1"/>
        </cNvPicPr>
      </nvPicPr>
      <blipFill rotWithShape="1">
        <a:blip xmlns:a="http://schemas.openxmlformats.org/drawingml/2006/main" xmlns:r="http://schemas.openxmlformats.org/officeDocument/2006/relationships" cstate="print" r:embed="rId1"/>
        <a:srcRect xmlns:a="http://schemas.openxmlformats.org/drawingml/2006/main" t="13414"/>
        <a:stretch xmlns:a="http://schemas.openxmlformats.org/drawingml/2006/main">
          <a:fillRect/>
        </a:stretch>
      </blipFill>
      <spPr bwMode="auto">
        <a:xfrm xmlns:a="http://schemas.openxmlformats.org/drawingml/2006/main">
          <a:off x="4219574" y="933449"/>
          <a:ext cx="4528061" cy="522628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4</col>
      <colOff>19049</colOff>
      <row>4</row>
      <rowOff>1</rowOff>
    </from>
    <to>
      <col>35</col>
      <colOff>8404</colOff>
      <row>17</row>
      <rowOff>607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476249" y="942976"/>
          <a:ext cx="3532655" cy="198180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102533</colOff>
      <row>19</row>
      <rowOff>134470</rowOff>
    </from>
    <to>
      <col>29</col>
      <colOff>2242</colOff>
      <row>38</row>
      <rowOff>11208</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837919" y="3656759"/>
          <a:ext cx="2772338" cy="2185709"/>
        </a:xfrm>
        <a:prstGeom xmlns:a="http://schemas.openxmlformats.org/drawingml/2006/main" prst="rect">
          <avLst/>
        </a:prstGeom>
        <a:ln xmlns:a="http://schemas.openxmlformats.org/drawingml/2006/main">
          <a:prstDash val="solid"/>
        </a:ln>
      </spPr>
    </pic>
    <clientData/>
  </twoCellAnchor>
</wsDr>
</file>

<file path=xl/drawings/drawing1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5.xml><?xml version="1.0" encoding="utf-8"?>
<wsDr xmlns="http://schemas.openxmlformats.org/drawingml/2006/spreadsheetDrawing">
  <twoCellAnchor editAs="oneCell">
    <from>
      <col>1</col>
      <colOff>103841</colOff>
      <row>12</row>
      <rowOff>133724</rowOff>
    </from>
    <to>
      <col>36</col>
      <colOff>63500</colOff>
      <row>27</row>
      <rowOff>61127</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8141" y="2292724"/>
          <a:ext cx="3960159" cy="221340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41461</colOff>
      <row>4</row>
      <rowOff>89646</rowOff>
    </from>
    <to>
      <col>76</col>
      <colOff>2241</colOff>
      <row>37</row>
      <rowOff>89647</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635873" y="1042146"/>
          <a:ext cx="3882839" cy="5177119"/>
        </a:xfrm>
        <a:prstGeom xmlns:a="http://schemas.openxmlformats.org/drawingml/2006/main" prst="rect">
          <avLst/>
        </a:prstGeom>
        <a:ln xmlns:a="http://schemas.openxmlformats.org/drawingml/2006/main">
          <a:prstDash val="solid"/>
        </a:ln>
      </spPr>
    </pic>
    <clientData/>
  </twoCellAnchor>
</wsDr>
</file>

<file path=xl/drawings/drawing1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7.xml><?xml version="1.0" encoding="utf-8"?>
<wsDr xmlns="http://schemas.openxmlformats.org/drawingml/2006/spreadsheetDrawing">
  <twoCellAnchor editAs="oneCell">
    <from>
      <col>0</col>
      <colOff>97492</colOff>
      <row>8</row>
      <rowOff>23089</rowOff>
    </from>
    <to>
      <col>50</col>
      <colOff>63563</colOff>
      <row>36</row>
      <rowOff>9525</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97492" y="1575664"/>
          <a:ext cx="5681071" cy="425363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63691</colOff>
      <row>4</row>
      <rowOff>81989</rowOff>
    </from>
    <to>
      <col>76</col>
      <colOff>51364</colOff>
      <row>37</row>
      <rowOff>62565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538387" y="2162734"/>
          <a:ext cx="5157694" cy="2901203"/>
        </a:xfrm>
        <a:prstGeom xmlns:a="http://schemas.openxmlformats.org/drawingml/2006/main" prst="rect">
          <avLst/>
        </a:prstGeom>
        <a:ln xmlns:a="http://schemas.openxmlformats.org/drawingml/2006/main">
          <a:prstDash val="solid"/>
        </a:ln>
      </spPr>
    </pic>
    <clientData/>
  </twoCellAnchor>
</wsDr>
</file>

<file path=xl/drawings/drawing1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9.xml><?xml version="1.0" encoding="utf-8"?>
<wsDr xmlns="http://schemas.openxmlformats.org/drawingml/2006/spreadsheetDrawing">
  <twoCellAnchor editAs="oneCell">
    <from>
      <col>21</col>
      <colOff>28574</colOff>
      <row>1</row>
      <rowOff>33618</rowOff>
    </from>
    <to>
      <col>59</col>
      <colOff>28575</colOff>
      <row>17</row>
      <rowOff>49184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428874" y="519393"/>
          <a:ext cx="4343401" cy="24539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100852</colOff>
      <row>17</row>
      <rowOff>59952</rowOff>
    </from>
    <to>
      <col>66</col>
      <colOff>93569</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21440" y="3051923"/>
          <a:ext cx="6268011" cy="3525756"/>
        </a:xfrm>
        <a:prstGeom xmlns:a="http://schemas.openxmlformats.org/drawingml/2006/main" prst="rect">
          <avLst/>
        </a:prstGeom>
        <a:ln xmlns:a="http://schemas.openxmlformats.org/drawingml/2006/main">
          <a:prstDash val="solid"/>
        </a:ln>
      </spPr>
    </pic>
    <clientData/>
  </twoCellAnchor>
</wsDr>
</file>

<file path=xl/drawings/drawing2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1.xml><?xml version="1.0" encoding="utf-8"?>
<wsDr xmlns="http://schemas.openxmlformats.org/drawingml/2006/spreadsheetDrawing">
  <twoCellAnchor editAs="oneCell">
    <from>
      <col>4</col>
      <colOff>22411</colOff>
      <row>1</row>
      <rowOff>44823</rowOff>
    </from>
    <to>
      <col>37</col>
      <colOff>89646</colOff>
      <row>19</row>
      <rowOff>40073</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79611" y="530598"/>
          <a:ext cx="3839135" cy="2738450"/>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42</col>
      <colOff>11205</colOff>
      <row>4</row>
      <rowOff>112061</rowOff>
    </from>
    <to>
      <col>76</col>
      <colOff>67238</colOff>
      <row>37</row>
      <rowOff>89652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4073338" y="1708899"/>
          <a:ext cx="5154709" cy="3866033"/>
        </a:xfrm>
        <a:prstGeom xmlns:a="http://schemas.openxmlformats.org/drawingml/2006/main" prst="rect">
          <avLst/>
        </a:prstGeom>
        <a:ln xmlns:a="http://schemas.openxmlformats.org/drawingml/2006/main">
          <a:prstDash val="solid"/>
        </a:ln>
      </spPr>
    </pic>
    <clientData/>
  </twoCellAnchor>
  <twoCellAnchor editAs="oneCell">
    <from>
      <col>1</col>
      <colOff>39970</colOff>
      <row>19</row>
      <rowOff>71557</rowOff>
    </from>
    <to>
      <col>40</col>
      <colOff>101440</colOff>
      <row>40</row>
      <rowOff>100850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52029" y="3377292"/>
          <a:ext cx="4431764" cy="3323823"/>
        </a:xfrm>
        <a:prstGeom xmlns:a="http://schemas.openxmlformats.org/drawingml/2006/main" prst="rect">
          <avLst/>
        </a:prstGeom>
        <a:ln xmlns:a="http://schemas.openxmlformats.org/drawingml/2006/main">
          <a:prstDash val="solid"/>
        </a:ln>
      </spPr>
    </pic>
    <clientData/>
  </twoCellAnchor>
</wsDr>
</file>

<file path=xl/drawings/drawing2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3.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col>
      <colOff>15138</colOff>
      <row>1</row>
      <rowOff>24848</rowOff>
    </from>
    <to>
      <col>35</col>
      <colOff>3933</colOff>
      <row>18</row>
      <rowOff>88502</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238483" y="510951"/>
          <a:ext cx="3673984" cy="2632120"/>
        </a:xfrm>
        <a:prstGeom xmlns:a="http://schemas.openxmlformats.org/drawingml/2006/main" prst="rect">
          <avLst/>
        </a:prstGeom>
        <a:ln xmlns:a="http://schemas.openxmlformats.org/drawingml/2006/main">
          <a:prstDash val="solid"/>
        </a:ln>
      </spPr>
    </pic>
    <clientData/>
  </twoCellAnchor>
  <twoCellAnchor editAs="oneCell">
    <from>
      <col>41</col>
      <colOff>76200</colOff>
      <row>4</row>
      <rowOff>38100</rowOff>
    </from>
    <to>
      <col>74</col>
      <colOff>77880</colOff>
      <row>37</row>
      <rowOff>40340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762500" y="981075"/>
          <a:ext cx="3773580" cy="5031440"/>
        </a:xfrm>
        <a:prstGeom xmlns:a="http://schemas.openxmlformats.org/drawingml/2006/main" prst="rect">
          <avLst/>
        </a:prstGeom>
        <a:ln xmlns:a="http://schemas.openxmlformats.org/drawingml/2006/main">
          <a:prstDash val="solid"/>
        </a:ln>
      </spPr>
    </pic>
    <clientData/>
  </twoCellAnchor>
  <twoCellAnchor editAs="oneCell">
    <from>
      <col>7</col>
      <colOff>76200</colOff>
      <row>18</row>
      <rowOff>123825</rowOff>
    </from>
    <to>
      <col>29</col>
      <colOff>44263</colOff>
      <row>40</row>
      <rowOff>81242</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876300" y="3200400"/>
          <a:ext cx="2482663" cy="3310217"/>
        </a:xfrm>
        <a:prstGeom xmlns:a="http://schemas.openxmlformats.org/drawingml/2006/main" prst="rect">
          <avLst/>
        </a:prstGeom>
        <a:ln xmlns:a="http://schemas.openxmlformats.org/drawingml/2006/main">
          <a:prstDash val="solid"/>
        </a:ln>
      </spPr>
    </pic>
    <clientData/>
  </twoCellAnchor>
</wsDr>
</file>

<file path=xl/drawings/drawing2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5.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64436</colOff>
      <row>19</row>
      <rowOff>100853</rowOff>
    </from>
    <to>
      <col>31</col>
      <colOff>78445</colOff>
      <row>40</row>
      <rowOff>112061</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659748" y="3819805"/>
          <a:ext cx="3305738" cy="2479304"/>
        </a:xfrm>
        <a:prstGeom xmlns:a="http://schemas.openxmlformats.org/drawingml/2006/main" prst="rect">
          <avLst/>
        </a:prstGeom>
        <a:ln xmlns:a="http://schemas.openxmlformats.org/drawingml/2006/main">
          <a:prstDash val="solid"/>
        </a:ln>
      </spPr>
    </pic>
    <clientData/>
  </twoCellAnchor>
  <twoCellAnchor editAs="oneCell">
    <from>
      <col>48</col>
      <colOff>100852</colOff>
      <row>7</row>
      <rowOff>110490</rowOff>
    </from>
    <to>
      <col>76</col>
      <colOff>56033</colOff>
      <row>40</row>
      <rowOff>123856</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t="20551"/>
        <a:stretch xmlns:a="http://schemas.openxmlformats.org/drawingml/2006/main">
          <a:fillRect/>
        </a:stretch>
      </blipFill>
      <spPr>
        <a:xfrm xmlns:a="http://schemas.openxmlformats.org/drawingml/2006/main" rot="5400000">
          <a:off x="4430848" y="2582465"/>
          <a:ext cx="5190484" cy="3092828"/>
        </a:xfrm>
        <a:prstGeom xmlns:a="http://schemas.openxmlformats.org/drawingml/2006/main" prst="rect">
          <avLst/>
        </a:prstGeom>
        <a:ln xmlns:a="http://schemas.openxmlformats.org/drawingml/2006/main">
          <a:prstDash val="solid"/>
        </a:ln>
      </spPr>
    </pic>
    <clientData/>
  </twoCellAnchor>
  <twoCellAnchor editAs="oneCell">
    <from>
      <col>1</col>
      <colOff>0</colOff>
      <row>2</row>
      <rowOff>0</rowOff>
    </from>
    <to>
      <col>35</col>
      <colOff>29135</colOff>
      <row>19</row>
      <rowOff>71450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112059" y="638735"/>
          <a:ext cx="3839135" cy="2738450"/>
        </a:xfrm>
        <a:prstGeom xmlns:a="http://schemas.openxmlformats.org/drawingml/2006/main" prst="rect">
          <avLst/>
        </a:prstGeom>
        <a:ln xmlns:a="http://schemas.openxmlformats.org/drawingml/2006/main">
          <a:prstDash val="solid"/>
        </a:ln>
      </spPr>
    </pic>
    <clientData/>
  </twoCellAnchor>
</wsDr>
</file>

<file path=xl/drawings/drawing2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7.xml><?xml version="1.0" encoding="utf-8"?>
<wsDr xmlns="http://schemas.openxmlformats.org/drawingml/2006/spreadsheetDrawing">
  <twoCellAnchor editAs="oneCell">
    <from>
      <col>43</col>
      <colOff>28574</colOff>
      <row>1</row>
      <rowOff>142874</rowOff>
    </from>
    <to>
      <col>71</col>
      <colOff>95249</colOff>
      <row>40</row>
      <rowOff>7407</rowOff>
    </to>
    <pic>
      <nvPicPr>
        <cNvPr id="15" name="Picture 14"/>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943474" y="628649"/>
          <a:ext cx="3267075" cy="580813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19050</colOff>
      <row>2</row>
      <rowOff>0</rowOff>
    </from>
    <to>
      <col>36</col>
      <colOff>10085</colOff>
      <row>18</row>
      <rowOff>152133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33350" y="638175"/>
          <a:ext cx="3991535" cy="2590533"/>
        </a:xfrm>
        <a:prstGeom xmlns:a="http://schemas.openxmlformats.org/drawingml/2006/main" prst="rect">
          <avLst/>
        </a:prstGeom>
        <a:ln xmlns:a="http://schemas.openxmlformats.org/drawingml/2006/main">
          <a:prstDash val="solid"/>
        </a:ln>
      </spPr>
    </pic>
    <clientData/>
  </twoCellAnchor>
</wsDr>
</file>

<file path=xl/drawings/drawing2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11206</colOff>
      <row>3</row>
      <rowOff>67237</rowOff>
    </from>
    <to>
      <col>76</col>
      <colOff>0</colOff>
      <row>38</row>
      <rowOff>89649</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4381500" y="862855"/>
          <a:ext cx="4134971" cy="5513294"/>
        </a:xfrm>
        <a:prstGeom xmlns:a="http://schemas.openxmlformats.org/drawingml/2006/main" prst="rect">
          <avLst/>
        </a:prstGeom>
        <a:ln xmlns:a="http://schemas.openxmlformats.org/drawingml/2006/main">
          <a:prstDash val="solid"/>
        </a:ln>
      </spPr>
    </pic>
    <clientData/>
  </twoCellAnchor>
  <twoCellAnchor editAs="oneCell">
    <from>
      <col>0</col>
      <colOff>78441</colOff>
      <row>3</row>
      <rowOff>104263</rowOff>
    </from>
    <to>
      <col>27</col>
      <colOff>66261</colOff>
      <row>20</row>
      <rowOff>27797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78441" y="891111"/>
          <a:ext cx="3118646" cy="2458012"/>
        </a:xfrm>
        <a:prstGeom xmlns:a="http://schemas.openxmlformats.org/drawingml/2006/main" prst="rect">
          <avLst/>
        </a:prstGeom>
        <a:ln xmlns:a="http://schemas.openxmlformats.org/drawingml/2006/main">
          <a:prstDash val="solid"/>
        </a:ln>
      </spPr>
    </pic>
    <clientData/>
  </twoCellAnchor>
  <twoCellAnchor editAs="oneCell">
    <from>
      <col>8</col>
      <colOff>11596</colOff>
      <row>20</row>
      <rowOff>85724</rowOff>
    </from>
    <to>
      <col>27</col>
      <colOff>6636</colOff>
      <row>39</row>
      <rowOff>94421</rowOff>
    </to>
    <pic>
      <nvPicPr>
        <cNvPr id="16" name="Picture 15"/>
        <cNvPicPr>
          <a:picLocks xmlns:a="http://schemas.openxmlformats.org/drawingml/2006/main" noChangeAspect="1" noChangeArrowheads="1"/>
        </cNvPicPr>
      </nvPicPr>
      <blipFill>
        <a:blip xmlns:a="http://schemas.openxmlformats.org/drawingml/2006/main" xmlns:r="http://schemas.openxmlformats.org/officeDocument/2006/relationships" r:embed="rId4"/>
        <a:srcRect xmlns:a="http://schemas.openxmlformats.org/drawingml/2006/main"/>
        <a:stretch xmlns:a="http://schemas.openxmlformats.org/drawingml/2006/main">
          <a:fillRect/>
        </a:stretch>
      </blipFill>
      <spPr bwMode="auto">
        <a:xfrm xmlns:a="http://schemas.openxmlformats.org/drawingml/2006/main">
          <a:off x="925996" y="3467099"/>
          <a:ext cx="2166740" cy="2904297"/>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1.xml><?xml version="1.0" encoding="utf-8"?>
<wsDr xmlns="http://schemas.openxmlformats.org/drawingml/2006/spreadsheetDrawing">
  <twoCellAnchor editAs="oneCell">
    <from>
      <col>18</col>
      <colOff>76200</colOff>
      <row>1</row>
      <rowOff>59391</rowOff>
    </from>
    <to>
      <col>61</col>
      <colOff>76897</colOff>
      <row>19</row>
      <rowOff>133350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33600" y="545166"/>
          <a:ext cx="4915597" cy="2817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21</col>
      <colOff>104775</colOff>
      <row>19</row>
      <rowOff>109539</rowOff>
    </from>
    <to>
      <col>59</col>
      <colOff>47624</colOff>
      <row>40</row>
      <rowOff>123825</rowOff>
    </to>
    <pic>
      <nvPicPr>
        <cNvPr id="10" name="Picture 9"/>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2505075" y="3338514"/>
          <a:ext cx="4286249" cy="321468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3.xml><?xml version="1.0" encoding="utf-8"?>
<wsDr xmlns="http://schemas.openxmlformats.org/drawingml/2006/spreadsheetDrawing">
  <twoCellAnchor editAs="oneCell">
    <from>
      <col>0</col>
      <colOff>33618</colOff>
      <row>1</row>
      <rowOff>56030</rowOff>
    </from>
    <to>
      <col>44</col>
      <colOff>18627</colOff>
      <row>19</row>
      <rowOff>49307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33618" y="537883"/>
          <a:ext cx="4915597" cy="2817159"/>
        </a:xfrm>
        <a:prstGeom xmlns:a="http://schemas.openxmlformats.org/drawingml/2006/main" prst="rect">
          <avLst/>
        </a:prstGeom>
        <a:ln xmlns:a="http://schemas.openxmlformats.org/drawingml/2006/main">
          <a:prstDash val="solid"/>
        </a:ln>
      </spPr>
    </pic>
    <clientData/>
  </twoCellAnchor>
  <twoCellAnchor editAs="oneCell">
    <from>
      <col>44</col>
      <colOff>2490</colOff>
      <row>12</row>
      <rowOff>123264</rowOff>
    </from>
    <to>
      <col>76</col>
      <colOff>74207</colOff>
      <row>40</row>
      <rowOff>125909</rowOff>
    </to>
    <pic>
      <nvPicPr>
        <cNvPr id="13" name="Picture 1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933078" y="2330823"/>
          <a:ext cx="3657600" cy="4395351"/>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3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5.xml><?xml version="1.0" encoding="utf-8"?>
<wsDr xmlns="http://schemas.openxmlformats.org/drawingml/2006/spreadsheetDrawing">
  <twoCellAnchor editAs="oneCell">
    <from>
      <col>43</col>
      <colOff>44824</colOff>
      <row>8</row>
      <rowOff>22412</rowOff>
    </from>
    <to>
      <col>70</col>
      <colOff>67236</colOff>
      <row>34</row>
      <rowOff>7470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355354" y="2110440"/>
          <a:ext cx="4064000" cy="3048001"/>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40342</colOff>
      <row>11</row>
      <rowOff>141195</rowOff>
    </from>
    <to>
      <col>36</col>
      <colOff>89647</colOff>
      <row>27</row>
      <rowOff>145410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8577" y="2191871"/>
          <a:ext cx="3635188" cy="2514333"/>
        </a:xfrm>
        <a:prstGeom xmlns:a="http://schemas.openxmlformats.org/drawingml/2006/main" prst="rect">
          <avLst/>
        </a:prstGeom>
        <a:ln xmlns:a="http://schemas.openxmlformats.org/drawingml/2006/main">
          <a:prstDash val="solid"/>
        </a:ln>
      </spPr>
    </pic>
    <clientData/>
  </twoCellAnchor>
</wsDr>
</file>

<file path=xl/drawings/drawing3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7.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from>
      <col>41</col>
      <colOff>38421</colOff>
      <row>10</row>
      <rowOff>77642</rowOff>
    </from>
    <to>
      <col>76</col>
      <colOff>37860</colOff>
      <row>34</row>
      <rowOff>44025</rowOff>
    </to>
    <pic>
      <nvPicPr>
        <cNvPr id="8" name="ymail_attachmentId1936" descr="6af2e646-e02f-4c7d-9640-7bbbd8b17710"/>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501564" y="1914606"/>
          <a:ext cx="3809439" cy="3558669"/>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from>
      <col>4</col>
      <colOff>114299</colOff>
      <row>18</row>
      <rowOff>108248</rowOff>
    </from>
    <to>
      <col>37</col>
      <colOff>100854</colOff>
      <row>40</row>
      <rowOff>22412</rowOff>
    </to>
    <pic>
      <nvPicPr>
        <cNvPr id="14" name="ymail_attachmentId1947" descr="8029f8a4-1a43-4281-8874-e40a561327f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571499" y="3184823"/>
          <a:ext cx="3758455" cy="3266964"/>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0</col>
      <colOff>47625</colOff>
      <row>1</row>
      <rowOff>57150</rowOff>
    </from>
    <to>
      <col>33</col>
      <colOff>90528</colOff>
      <row>18</row>
      <rowOff>24226</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625" y="542925"/>
          <a:ext cx="3814803" cy="2557876"/>
        </a:xfrm>
        <a:prstGeom xmlns:a="http://schemas.openxmlformats.org/drawingml/2006/main" prst="rect">
          <avLst/>
        </a:prstGeom>
        <a:ln xmlns:a="http://schemas.openxmlformats.org/drawingml/2006/main">
          <a:prstDash val="solid"/>
        </a:ln>
      </spPr>
    </pic>
    <clientData/>
  </twoCellAnchor>
</wsDr>
</file>

<file path=xl/drawings/drawing3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9.xml><?xml version="1.0" encoding="utf-8"?>
<wsDr xmlns="http://schemas.openxmlformats.org/drawingml/2006/spreadsheetDrawing">
  <twoCellAnchor editAs="oneCell">
    <from>
      <col>44</col>
      <colOff>57150</colOff>
      <row>4</row>
      <rowOff>114302</rowOff>
    </from>
    <to>
      <col>76</col>
      <colOff>47624</colOff>
      <row>36</row>
      <rowOff>101599</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478338" y="1665289"/>
          <a:ext cx="4864097" cy="3648074"/>
        </a:xfrm>
        <a:prstGeom xmlns:a="http://schemas.openxmlformats.org/drawingml/2006/main" prst="rect">
          <avLst/>
        </a:prstGeom>
        <a:ln xmlns:a="http://schemas.openxmlformats.org/drawingml/2006/main">
          <a:prstDash val="solid"/>
        </a:ln>
      </spPr>
    </pic>
    <clientData/>
  </twoCellAnchor>
  <twoCellAnchor editAs="oneCell">
    <from>
      <col>5</col>
      <colOff>50987</colOff>
      <row>12</row>
      <rowOff>22412</rowOff>
    </from>
    <to>
      <col>34</col>
      <colOff>57150</colOff>
      <row>28</row>
      <rowOff>70171</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622487" y="2184587"/>
          <a:ext cx="3320863" cy="2486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4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1.xml><?xml version="1.0" encoding="utf-8"?>
<wsDr xmlns="http://schemas.openxmlformats.org/drawingml/2006/spreadsheetDrawing">
  <twoCellAnchor editAs="oneCell">
    <from>
      <col>41</col>
      <colOff>38100</colOff>
      <row>4</row>
      <rowOff>76201</rowOff>
    </from>
    <to>
      <col>73</col>
      <colOff>80965</colOff>
      <row>36</row>
      <rowOff>133353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107657" y="1635919"/>
          <a:ext cx="4933952" cy="370046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33619</colOff>
      <row>10</row>
      <rowOff>154522</rowOff>
    </from>
    <to>
      <col>33</col>
      <colOff>104776</colOff>
      <row>26</row>
      <rowOff>130563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1854" y="2048316"/>
          <a:ext cx="3320863" cy="2486159"/>
        </a:xfrm>
        <a:prstGeom xmlns:a="http://schemas.openxmlformats.org/drawingml/2006/main" prst="rect">
          <avLst/>
        </a:prstGeom>
        <a:ln xmlns:a="http://schemas.openxmlformats.org/drawingml/2006/main">
          <a:prstDash val="solid"/>
        </a:ln>
      </spPr>
    </pic>
    <clientData/>
  </twoCellAnchor>
</wsDr>
</file>

<file path=xl/drawings/drawing4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3.xml><?xml version="1.0" encoding="utf-8"?>
<wsDr xmlns="http://schemas.openxmlformats.org/drawingml/2006/spreadsheetDrawing">
  <twoCellAnchor editAs="oneCell">
    <from>
      <col>0</col>
      <colOff>101794</colOff>
      <row>9</row>
      <rowOff>109804</rowOff>
    </from>
    <to>
      <col>38</col>
      <colOff>104776</colOff>
      <row>29</row>
      <rowOff>128279</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1794" y="1814779"/>
          <a:ext cx="4346382" cy="306647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39219</colOff>
      <row>4</row>
      <rowOff>89647</rowOff>
    </from>
    <to>
      <col>76</col>
      <colOff>-1</colOff>
      <row>37</row>
      <rowOff>89647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4633631" y="1042147"/>
          <a:ext cx="3882839" cy="5177118"/>
        </a:xfrm>
        <a:prstGeom xmlns:a="http://schemas.openxmlformats.org/drawingml/2006/main" prst="rect">
          <avLst/>
        </a:prstGeom>
        <a:ln xmlns:a="http://schemas.openxmlformats.org/drawingml/2006/main">
          <a:prstDash val="solid"/>
        </a:ln>
      </spPr>
    </pic>
    <clientData/>
  </twoCellAnchor>
</wsDr>
</file>

<file path=xl/drawings/drawing4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5.xml><?xml version="1.0" encoding="utf-8"?>
<wsDr xmlns="http://schemas.openxmlformats.org/drawingml/2006/spreadsheetDrawing">
  <twoCellAnchor editAs="oneCell">
    <from>
      <col>3</col>
      <colOff>76200</colOff>
      <row>2</row>
      <rowOff>11206</rowOff>
    </from>
    <to>
      <col>31</col>
      <colOff>68916</colOff>
      <row>17</row>
      <rowOff>72411</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19100" y="649381"/>
          <a:ext cx="3193116" cy="234720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103656</colOff>
      <row>18</row>
      <rowOff>56030</rowOff>
    </from>
    <to>
      <col>28</col>
      <colOff>64434</colOff>
      <row>39</row>
      <rowOff>145676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663950" y="3204883"/>
          <a:ext cx="2538131" cy="3384175"/>
        </a:xfrm>
        <a:prstGeom xmlns:a="http://schemas.openxmlformats.org/drawingml/2006/main" prst="rect">
          <avLst/>
        </a:prstGeom>
        <a:ln xmlns:a="http://schemas.openxmlformats.org/drawingml/2006/main">
          <a:prstDash val="solid"/>
        </a:ln>
      </spPr>
    </pic>
    <clientData/>
  </twoCellAnchor>
  <twoCellAnchor editAs="oneCell">
    <from>
      <col>42</col>
      <colOff>74360</colOff>
      <row>5</row>
      <rowOff>93969</rowOff>
    </from>
    <to>
      <col>75</col>
      <colOff>23934</colOff>
      <row>36</row>
      <rowOff>93969</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80831" y="1203351"/>
          <a:ext cx="3647515" cy="4863353"/>
        </a:xfrm>
        <a:prstGeom xmlns:a="http://schemas.openxmlformats.org/drawingml/2006/main" prst="rect">
          <avLst/>
        </a:prstGeom>
        <a:ln xmlns:a="http://schemas.openxmlformats.org/drawingml/2006/main">
          <a:prstDash val="solid"/>
        </a:ln>
      </spPr>
    </pic>
    <clientData/>
  </twoCellAnchor>
</wsDr>
</file>

<file path=xl/drawings/drawing4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7.xml><?xml version="1.0" encoding="utf-8"?>
<wsDr xmlns="http://schemas.openxmlformats.org/drawingml/2006/spreadsheetDrawing">
  <twoCellAnchor editAs="oneCell">
    <from>
      <col>0</col>
      <colOff>112058</colOff>
      <row>1</row>
      <rowOff>112058</rowOff>
    </from>
    <to>
      <col>40</col>
      <colOff>2614</colOff>
      <row>17</row>
      <rowOff>33617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2058" y="593911"/>
          <a:ext cx="4372909" cy="243167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44823</colOff>
      <row>6</row>
      <rowOff>0</rowOff>
    </from>
    <to>
      <col>75</col>
      <colOff>107734</colOff>
      <row>38</row>
      <rowOff>40552</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527176" y="1266265"/>
          <a:ext cx="3984970" cy="5060787"/>
        </a:xfrm>
        <a:prstGeom xmlns:a="http://schemas.openxmlformats.org/drawingml/2006/main" prst="rect">
          <avLst/>
        </a:prstGeom>
        <a:ln xmlns:a="http://schemas.openxmlformats.org/drawingml/2006/main">
          <a:prstDash val="solid"/>
        </a:ln>
      </spPr>
    </pic>
    <clientData/>
  </twoCellAnchor>
  <twoCellAnchor editAs="oneCell">
    <from>
      <col>8</col>
      <colOff>22411</colOff>
      <row>18</row>
      <rowOff>0</rowOff>
    </from>
    <to>
      <col>31</col>
      <colOff>101315</colOff>
      <row>39</row>
      <rowOff>76685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918882" y="3148853"/>
          <a:ext cx="2656257" cy="3371214"/>
        </a:xfrm>
        <a:prstGeom xmlns:a="http://schemas.openxmlformats.org/drawingml/2006/main" prst="rect">
          <avLst/>
        </a:prstGeom>
        <a:ln xmlns:a="http://schemas.openxmlformats.org/drawingml/2006/main">
          <a:prstDash val="solid"/>
        </a:ln>
      </spPr>
    </pic>
    <clientData/>
  </twoCellAnchor>
</wsDr>
</file>

<file path=xl/drawings/drawing4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25</col>
      <colOff>42023</colOff>
      <row>2</row>
      <rowOff>2805</rowOff>
    </from>
    <to>
      <col>55</col>
      <colOff>33619</colOff>
      <row>40</row>
      <rowOff>2806</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714220" y="1826283"/>
          <a:ext cx="5791201" cy="3420596"/>
        </a:xfrm>
        <a:prstGeom xmlns:a="http://schemas.openxmlformats.org/drawingml/2006/main" prst="rect">
          <avLst/>
        </a:prstGeom>
        <a:ln xmlns:a="http://schemas.openxmlformats.org/drawingml/2006/main">
          <a:prstDash val="solid"/>
        </a:ln>
      </spPr>
    </pic>
    <clientData/>
  </twoCellAnchor>
</wsDr>
</file>

<file path=xl/drawings/drawing5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26</col>
      <colOff>89648</colOff>
      <row>1</row>
      <rowOff>112059</rowOff>
    </from>
    <to>
      <col>56</col>
      <colOff>89647</colOff>
      <row>39</row>
      <rowOff>127000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695824" y="1901265"/>
          <a:ext cx="5976470" cy="3361764"/>
        </a:xfrm>
        <a:prstGeom xmlns:a="http://schemas.openxmlformats.org/drawingml/2006/main" prst="rect">
          <avLst/>
        </a:prstGeom>
        <a:ln xmlns:a="http://schemas.openxmlformats.org/drawingml/2006/main">
          <a:prstDash val="solid"/>
        </a:ln>
      </spPr>
    </pic>
    <clientData/>
  </twoCellAnchor>
</wsDr>
</file>

<file path=xl/drawings/drawing5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4.xml><?xml version="1.0" encoding="utf-8"?>
<wsDr xmlns="http://schemas.openxmlformats.org/drawingml/2006/spreadsheetDrawing">
  <twoCellAnchor editAs="oneCell">
    <from>
      <col>0</col>
      <colOff>21711</colOff>
      <row>1</row>
      <rowOff>21711</rowOff>
    </from>
    <to>
      <col>41</col>
      <colOff>32916</colOff>
      <row>17</row>
      <rowOff>72674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711" y="509867"/>
          <a:ext cx="4648689" cy="252746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33</col>
      <colOff>22411</colOff>
      <row>17</row>
      <rowOff>78441</rowOff>
    </from>
    <to>
      <col>76</col>
      <colOff>89646</colOff>
      <row>40</row>
      <rowOff>134471</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720352" y="3070412"/>
          <a:ext cx="4885765" cy="3664324"/>
        </a:xfrm>
        <a:prstGeom xmlns:a="http://schemas.openxmlformats.org/drawingml/2006/main" prst="rect">
          <avLst/>
        </a:prstGeom>
        <a:ln xmlns:a="http://schemas.openxmlformats.org/drawingml/2006/main">
          <a:prstDash val="solid"/>
        </a:ln>
      </spPr>
    </pic>
    <clientData/>
  </twoCellAnchor>
</wsDr>
</file>

<file path=xl/drawings/drawing5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6.xml><?xml version="1.0" encoding="utf-8"?>
<wsDr xmlns="http://schemas.openxmlformats.org/drawingml/2006/spreadsheetDrawing">
  <twoCellAnchor editAs="oneCell">
    <from>
      <col>13</col>
      <colOff>76759</colOff>
      <row>10</row>
      <rowOff>143434</rowOff>
    </from>
    <to>
      <col>62</col>
      <colOff>72277</colOff>
      <row>30</row>
      <rowOff>147277</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62659" y="2000809"/>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8.xml><?xml version="1.0" encoding="utf-8"?>
<wsDr xmlns="http://schemas.openxmlformats.org/drawingml/2006/spreadsheetDrawing">
  <twoCellAnchor editAs="oneCell">
    <from>
      <col>13</col>
      <colOff>66674</colOff>
      <row>10</row>
      <rowOff>86915</rowOff>
    </from>
    <to>
      <col>62</col>
      <colOff>62192</colOff>
      <row>30</row>
      <rowOff>90758</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52574" y="1944290"/>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0.xml><?xml version="1.0" encoding="utf-8"?>
<wsDr xmlns="http://schemas.openxmlformats.org/drawingml/2006/spreadsheetDrawing">
  <twoCellAnchor editAs="oneCell">
    <from>
      <col>0</col>
      <colOff>76200</colOff>
      <row>10</row>
      <rowOff>133350</rowOff>
    </from>
    <to>
      <col>49</col>
      <colOff>13377</colOff>
      <row>31</row>
      <rowOff>32418</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76200" y="1990725"/>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26147</colOff>
      <row>14</row>
      <rowOff>145676</rowOff>
    </from>
    <to>
      <col>73</col>
      <colOff>3735</colOff>
      <row>27</row>
      <rowOff>22412</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629088" y="2667000"/>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19265</colOff>
      <row>2</row>
      <rowOff>15528</rowOff>
    </from>
    <to>
      <col>72</col>
      <colOff>108912</colOff>
      <row>14</row>
      <rowOff>49145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5622206" y="654263"/>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23589</colOff>
      <row>27</row>
      <rowOff>120705</rowOff>
    </from>
    <to>
      <col>73</col>
      <colOff>1177</colOff>
      <row>40</row>
      <rowOff>5236</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5"/>
        <a:stretch xmlns:a="http://schemas.openxmlformats.org/drawingml/2006/main">
          <a:fillRect/>
        </a:stretch>
      </blipFill>
      <spPr>
        <a:xfrm xmlns:a="http://schemas.openxmlformats.org/drawingml/2006/main">
          <a:off x="5626530" y="4681499"/>
          <a:ext cx="2554941" cy="1916206"/>
        </a:xfrm>
        <a:prstGeom xmlns:a="http://schemas.openxmlformats.org/drawingml/2006/main" prst="rect">
          <avLst/>
        </a:prstGeom>
        <a:ln xmlns:a="http://schemas.openxmlformats.org/drawingml/2006/main">
          <a:prstDash val="solid"/>
        </a:ln>
      </spPr>
    </pic>
    <clientData/>
  </twoCellAnchor>
</wsDr>
</file>

<file path=xl/drawings/drawing6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2.xml><?xml version="1.0" encoding="utf-8"?>
<wsDr xmlns="http://schemas.openxmlformats.org/drawingml/2006/spreadsheetDrawing">
  <twoCellAnchor editAs="oneCell">
    <from>
      <col>0</col>
      <colOff>19050</colOff>
      <row>1</row>
      <rowOff>38100</rowOff>
    </from>
    <to>
      <col>39</col>
      <colOff>66675</colOff>
      <row>17</row>
      <rowOff>121264</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523875"/>
          <a:ext cx="4505325" cy="2521564"/>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34</col>
      <colOff>104775</colOff>
      <row>17</row>
      <rowOff>52386</rowOff>
    </from>
    <to>
      <col>76</col>
      <colOff>85725</colOff>
      <row>40</row>
      <rowOff>133349</rowOff>
    </to>
    <pic>
      <nvPicPr>
        <cNvPr id="12" name="Picture 1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3990975" y="2976561"/>
          <a:ext cx="4781550" cy="3586163"/>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4.xml><?xml version="1.0" encoding="utf-8"?>
<wsDr xmlns="http://schemas.openxmlformats.org/drawingml/2006/spreadsheetDrawing">
  <twoCellAnchor editAs="oneCell">
    <from>
      <col>2</col>
      <colOff>44823</colOff>
      <row>12</row>
      <rowOff>11206</rowOff>
    </from>
    <to>
      <col>38</col>
      <colOff>206</colOff>
      <row>29</row>
      <rowOff>56029</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68941" y="2218765"/>
          <a:ext cx="3989500" cy="271182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11206</colOff>
      <row>4</row>
      <rowOff>22412</rowOff>
    </from>
    <to>
      <col>74</col>
      <colOff>112058</colOff>
      <row>37</row>
      <rowOff>59762</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3841751" y="1626720"/>
          <a:ext cx="5214468" cy="3910852"/>
        </a:xfrm>
        <a:prstGeom xmlns:a="http://schemas.openxmlformats.org/drawingml/2006/main" prst="rect">
          <avLst/>
        </a:prstGeom>
        <a:ln xmlns:a="http://schemas.openxmlformats.org/drawingml/2006/main">
          <a:prstDash val="solid"/>
        </a:ln>
      </spPr>
    </pic>
    <clientData/>
  </twoCellAnchor>
</wsDr>
</file>

<file path=xl/drawings/drawing6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6.xml><?xml version="1.0" encoding="utf-8"?>
<wsDr xmlns="http://schemas.openxmlformats.org/drawingml/2006/spreadsheetDrawing">
  <twoCellAnchor editAs="oneCell">
    <from>
      <col>0</col>
      <colOff>100852</colOff>
      <row>7</row>
      <rowOff>0</rowOff>
    </from>
    <to>
      <col>28</col>
      <colOff>17368</colOff>
      <row>30</row>
      <rowOff>135031</rowOff>
    </to>
    <pic>
      <nvPicPr>
        <cNvPr id="18" name="Picture 17"/>
        <cNvPicPr>
          <a:picLocks xmlns:a="http://schemas.openxmlformats.org/drawingml/2006/main" noChangeAspect="1" noChangeArrowheads="1"/>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100852" y="1423147"/>
          <a:ext cx="3054163" cy="374332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29</col>
      <colOff>103254</colOff>
      <row>2</row>
      <rowOff>11206</rowOff>
    </from>
    <to>
      <col>76</col>
      <colOff>1245</colOff>
      <row>20</row>
      <rowOff>92498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352960" y="649941"/>
          <a:ext cx="5164756" cy="2905175"/>
        </a:xfrm>
        <a:prstGeom xmlns:a="http://schemas.openxmlformats.org/drawingml/2006/main" prst="rect">
          <avLst/>
        </a:prstGeom>
        <a:ln xmlns:a="http://schemas.openxmlformats.org/drawingml/2006/main">
          <a:prstDash val="solid"/>
        </a:ln>
      </spPr>
    </pic>
    <clientData/>
  </twoCellAnchor>
  <twoCellAnchor editAs="oneCell">
    <from>
      <col>30</col>
      <colOff>0</colOff>
      <row>21</row>
      <rowOff>77964</rowOff>
    </from>
    <to>
      <col>76</col>
      <colOff>10050</colOff>
      <row>40</row>
      <rowOff>72</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3361765" y="3697464"/>
          <a:ext cx="5164756" cy="2902873"/>
        </a:xfrm>
        <a:prstGeom xmlns:a="http://schemas.openxmlformats.org/drawingml/2006/main" prst="rect">
          <avLst/>
        </a:prstGeom>
        <a:ln xmlns:a="http://schemas.openxmlformats.org/drawingml/2006/main">
          <a:prstDash val="solid"/>
        </a:ln>
      </spPr>
    </pic>
    <clientData/>
  </twoCellAnchor>
</wsDr>
</file>

<file path=xl/drawings/drawing6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8.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39222</colOff>
      <row>4</row>
      <rowOff>78445</rowOff>
    </from>
    <to>
      <col>74</col>
      <colOff>16811</colOff>
      <row>37</row>
      <rowOff>100856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3759575" y="1680886"/>
          <a:ext cx="5199529" cy="3899648"/>
        </a:xfrm>
        <a:prstGeom xmlns:a="http://schemas.openxmlformats.org/drawingml/2006/main" prst="rect">
          <avLst/>
        </a:prstGeom>
        <a:ln xmlns:a="http://schemas.openxmlformats.org/drawingml/2006/main">
          <a:prstDash val="solid"/>
        </a:ln>
      </spPr>
    </pic>
    <clientData/>
  </twoCellAnchor>
  <twoCellAnchor editAs="oneCell">
    <from>
      <col>2</col>
      <colOff>87405</colOff>
      <row>22</row>
      <rowOff>33262</rowOff>
    </from>
    <to>
      <col>36</col>
      <colOff>76200</colOff>
      <row>40</row>
      <rowOff>57150</rowOff>
    </to>
    <pic>
      <nvPicPr>
        <cNvPr id="7" name="Picture 6"/>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529" t="29157" r="831" b="29298"/>
        <a:stretch xmlns:a="http://schemas.openxmlformats.org/drawingml/2006/main">
          <a:fillRect/>
        </a:stretch>
      </blipFill>
      <spPr>
        <a:xfrm xmlns:a="http://schemas.openxmlformats.org/drawingml/2006/main">
          <a:off x="316005" y="3719437"/>
          <a:ext cx="3874995" cy="2767088"/>
        </a:xfrm>
        <a:prstGeom xmlns:a="http://schemas.openxmlformats.org/drawingml/2006/main" prst="rect">
          <avLst/>
        </a:prstGeom>
        <a:ln xmlns:a="http://schemas.openxmlformats.org/drawingml/2006/main">
          <a:prstDash val="solid"/>
        </a:ln>
      </spPr>
    </pic>
    <clientData/>
  </twoCellAnchor>
  <twoCellAnchor editAs="oneCell">
    <from>
      <col>1</col>
      <colOff>8769</colOff>
      <row>1</row>
      <rowOff>28747</rowOff>
    </from>
    <to>
      <col>38</col>
      <colOff>107675</colOff>
      <row>21</row>
      <rowOff>134313</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11780" b="11700"/>
        <a:stretch xmlns:a="http://schemas.openxmlformats.org/drawingml/2006/main">
          <a:fillRect/>
        </a:stretch>
      </blipFill>
      <spPr>
        <a:xfrm xmlns:a="http://schemas.openxmlformats.org/drawingml/2006/main">
          <a:off x="120828" y="510600"/>
          <a:ext cx="4245082" cy="3243213"/>
        </a:xfrm>
        <a:prstGeom xmlns:a="http://schemas.openxmlformats.org/drawingml/2006/main" prst="rect">
          <avLst/>
        </a:prstGeom>
        <a:ln xmlns:a="http://schemas.openxmlformats.org/drawingml/2006/main">
          <a:prstDash val="solid"/>
        </a:ln>
      </spPr>
    </pic>
    <clientData/>
  </twoCellAnchor>
</wsDr>
</file>

<file path=xl/drawings/drawing6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0.xml><?xml version="1.0" encoding="utf-8"?>
<wsDr xmlns="http://schemas.openxmlformats.org/drawingml/2006/spreadsheetDrawing">
  <twoCellAnchor editAs="oneCell">
    <from>
      <col>4</col>
      <colOff>81642</colOff>
      <row>10</row>
      <rowOff>108858</rowOff>
    </from>
    <to>
      <col>44</col>
      <colOff>55363</colOff>
      <row>31</row>
      <rowOff>119174</rowOff>
    </to>
    <pic>
      <nvPicPr>
        <cNvPr id="13" name="Picture 12"/>
        <cNvPicPr>
          <a:picLocks xmlns:a="http://schemas.openxmlformats.org/drawingml/2006/main" noChangeAspect="1"/>
        </cNvPicPr>
      </nvPicPr>
      <blipFill rotWithShape="1">
        <a:blip xmlns:a="http://schemas.openxmlformats.org/drawingml/2006/main" xmlns:r="http://schemas.openxmlformats.org/officeDocument/2006/relationships" cstate="print" r:embed="rId1"/>
        <a:srcRect xmlns:a="http://schemas.openxmlformats.org/drawingml/2006/main" t="11780" b="11700"/>
        <a:stretch xmlns:a="http://schemas.openxmlformats.org/drawingml/2006/main">
          <a:fillRect/>
        </a:stretch>
      </blipFill>
      <spPr>
        <a:xfrm xmlns:a="http://schemas.openxmlformats.org/drawingml/2006/main">
          <a:off x="517071" y="1945822"/>
          <a:ext cx="4328006" cy="31535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48</col>
      <colOff>89647</colOff>
      <row>4</row>
      <rowOff>44824</rowOff>
    </from>
    <to>
      <col>75</col>
      <colOff>10085</colOff>
      <row>37</row>
      <rowOff>105086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322794" y="2143001"/>
          <a:ext cx="5237380" cy="2946026"/>
        </a:xfrm>
        <a:prstGeom xmlns:a="http://schemas.openxmlformats.org/drawingml/2006/main" prst="rect">
          <avLst/>
        </a:prstGeom>
        <a:ln xmlns:a="http://schemas.openxmlformats.org/drawingml/2006/main">
          <a:prstDash val="solid"/>
        </a:ln>
      </spPr>
    </pic>
    <clientData/>
  </twoCellAnchor>
</wsDr>
</file>

<file path=xl/drawings/drawing7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2.xml><?xml version="1.0" encoding="utf-8"?>
<wsDr xmlns="http://schemas.openxmlformats.org/drawingml/2006/spreadsheetDrawing">
  <twoCellAnchor editAs="oneCell">
    <from>
      <col>0</col>
      <colOff>100853</colOff>
      <row>10</row>
      <rowOff>0</rowOff>
    </from>
    <to>
      <col>39</col>
      <colOff>16458</colOff>
      <row>25</row>
      <rowOff>100853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0853" y="1893794"/>
          <a:ext cx="4285899" cy="245408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47</col>
      <colOff>104775</colOff>
      <row>4</row>
      <rowOff>89645</rowOff>
    </from>
    <to>
      <col>66</col>
      <colOff>85725</colOff>
      <row>37</row>
      <rowOff>100852</rowOff>
    </to>
    <pic>
      <nvPicPr>
        <cNvPr id="6" name="Picture 5"/>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45773"/>
        <a:stretch xmlns:a="http://schemas.openxmlformats.org/drawingml/2006/main">
          <a:fillRect/>
        </a:stretch>
      </blipFill>
      <spPr>
        <a:xfrm xmlns:a="http://schemas.openxmlformats.org/drawingml/2006/main">
          <a:off x="5476875" y="1032620"/>
          <a:ext cx="2152650" cy="5040407"/>
        </a:xfrm>
        <a:prstGeom xmlns:a="http://schemas.openxmlformats.org/drawingml/2006/main" prst="rect">
          <avLst/>
        </a:prstGeom>
        <a:ln xmlns:a="http://schemas.openxmlformats.org/drawingml/2006/main">
          <a:prstDash val="solid"/>
        </a:ln>
      </spPr>
    </pic>
    <clientData/>
  </twoCellAnchor>
</wsDr>
</file>

<file path=xl/drawings/drawing7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4.xml><?xml version="1.0" encoding="utf-8"?>
<wsDr xmlns="http://schemas.openxmlformats.org/drawingml/2006/spreadsheetDrawing">
  <twoCellAnchor editAs="oneCell">
    <from>
      <col>0</col>
      <colOff>22412</colOff>
      <row>4</row>
      <rowOff>11206</rowOff>
    </from>
    <to>
      <col>49</col>
      <colOff>69407</colOff>
      <row>23</row>
      <rowOff>129909</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2412" y="963706"/>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59</col>
      <colOff>100852</colOff>
      <row>7</row>
      <rowOff>22411</rowOff>
    </from>
    <to>
      <col>75</col>
      <colOff>85080</colOff>
      <row>22</row>
      <rowOff>38735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6712323" y="1445558"/>
          <a:ext cx="1777169" cy="2369559"/>
        </a:xfrm>
        <a:prstGeom xmlns:a="http://schemas.openxmlformats.org/drawingml/2006/main" prst="rect">
          <avLst/>
        </a:prstGeom>
        <a:ln xmlns:a="http://schemas.openxmlformats.org/drawingml/2006/main">
          <a:prstDash val="solid"/>
        </a:ln>
      </spPr>
    </pic>
    <clientData/>
  </twoCellAnchor>
  <twoCellAnchor editAs="oneCell">
    <from>
      <col>10</col>
      <colOff>93973</colOff>
      <row>25</row>
      <rowOff>26734</rowOff>
    </from>
    <to>
      <col>26</col>
      <colOff>78201</colOff>
      <row>40</row>
      <rowOff>43057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214561" y="4273763"/>
          <a:ext cx="1777169" cy="2369559"/>
        </a:xfrm>
        <a:prstGeom xmlns:a="http://schemas.openxmlformats.org/drawingml/2006/main" prst="rect">
          <avLst/>
        </a:prstGeom>
        <a:ln xmlns:a="http://schemas.openxmlformats.org/drawingml/2006/main">
          <a:prstDash val="solid"/>
        </a:ln>
      </spPr>
    </pic>
    <clientData/>
  </twoCellAnchor>
  <twoCellAnchor editAs="oneCell">
    <from>
      <col>27</col>
      <colOff>53471</colOff>
      <row>25</row>
      <rowOff>19851</rowOff>
    </from>
    <to>
      <col>43</col>
      <colOff>37699</colOff>
      <row>40</row>
      <rowOff>36174</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3079059" y="4266880"/>
          <a:ext cx="1777169" cy="2369559"/>
        </a:xfrm>
        <a:prstGeom xmlns:a="http://schemas.openxmlformats.org/drawingml/2006/main" prst="rect">
          <avLst/>
        </a:prstGeom>
        <a:ln xmlns:a="http://schemas.openxmlformats.org/drawingml/2006/main">
          <a:prstDash val="solid"/>
        </a:ln>
      </spPr>
    </pic>
    <clientData/>
  </twoCellAnchor>
  <twoCellAnchor editAs="oneCell">
    <from>
      <col>43</col>
      <colOff>91412</colOff>
      <row>25</row>
      <rowOff>24175</rowOff>
    </from>
    <to>
      <col>59</col>
      <colOff>75639</colOff>
      <row>40</row>
      <rowOff>40498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4909941" y="4271204"/>
          <a:ext cx="1777169" cy="2369559"/>
        </a:xfrm>
        <a:prstGeom xmlns:a="http://schemas.openxmlformats.org/drawingml/2006/main" prst="rect">
          <avLst/>
        </a:prstGeom>
        <a:ln xmlns:a="http://schemas.openxmlformats.org/drawingml/2006/main">
          <a:prstDash val="solid"/>
        </a:ln>
      </spPr>
    </pic>
    <clientData/>
  </twoCellAnchor>
  <twoCellAnchor editAs="oneCell">
    <from>
      <col>60</col>
      <colOff>17294</colOff>
      <row>25</row>
      <rowOff>17292</rowOff>
    </from>
    <to>
      <col>76</col>
      <colOff>1521</colOff>
      <row>40</row>
      <rowOff>38097</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6740823" y="4264321"/>
          <a:ext cx="1777169" cy="2374041"/>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_rels/sheet14.xml.rels><Relationships xmlns="http://schemas.openxmlformats.org/package/2006/relationships"><Relationship Type="http://schemas.openxmlformats.org/officeDocument/2006/relationships/drawing" Target="/xl/drawings/drawing14.xml" Id="rId1"/></Relationships>
</file>

<file path=xl/worksheets/_rels/sheet15.xml.rels><Relationships xmlns="http://schemas.openxmlformats.org/package/2006/relationships"><Relationship Type="http://schemas.openxmlformats.org/officeDocument/2006/relationships/drawing" Target="/xl/drawings/drawing15.xml" Id="rId1"/></Relationships>
</file>

<file path=xl/worksheets/_rels/sheet16.xml.rels><Relationships xmlns="http://schemas.openxmlformats.org/package/2006/relationships"><Relationship Type="http://schemas.openxmlformats.org/officeDocument/2006/relationships/drawing" Target="/xl/drawings/drawing16.xml" Id="rId1"/></Relationships>
</file>

<file path=xl/worksheets/_rels/sheet17.xml.rels><Relationships xmlns="http://schemas.openxmlformats.org/package/2006/relationships"><Relationship Type="http://schemas.openxmlformats.org/officeDocument/2006/relationships/drawing" Target="/xl/drawings/drawing17.xml" Id="rId1"/></Relationships>
</file>

<file path=xl/worksheets/_rels/sheet18.xml.rels><Relationships xmlns="http://schemas.openxmlformats.org/package/2006/relationships"><Relationship Type="http://schemas.openxmlformats.org/officeDocument/2006/relationships/drawing" Target="/xl/drawings/drawing18.xml" Id="rId1"/></Relationships>
</file>

<file path=xl/worksheets/_rels/sheet19.xml.rels><Relationships xmlns="http://schemas.openxmlformats.org/package/2006/relationships"><Relationship Type="http://schemas.openxmlformats.org/officeDocument/2006/relationships/drawing" Target="/xl/drawings/drawing19.xml" Id="rId1"/></Relationships>
</file>

<file path=xl/worksheets/_rels/sheet20.xml.rels><Relationships xmlns="http://schemas.openxmlformats.org/package/2006/relationships"><Relationship Type="http://schemas.openxmlformats.org/officeDocument/2006/relationships/drawing" Target="/xl/drawings/drawing20.xml" Id="rId1"/></Relationships>
</file>

<file path=xl/worksheets/_rels/sheet21.xml.rels><Relationships xmlns="http://schemas.openxmlformats.org/package/2006/relationships"><Relationship Type="http://schemas.openxmlformats.org/officeDocument/2006/relationships/drawing" Target="/xl/drawings/drawing21.xml" Id="rId1"/></Relationships>
</file>

<file path=xl/worksheets/_rels/sheet22.xml.rels><Relationships xmlns="http://schemas.openxmlformats.org/package/2006/relationships"><Relationship Type="http://schemas.openxmlformats.org/officeDocument/2006/relationships/drawing" Target="/xl/drawings/drawing22.xml" Id="rId1"/></Relationships>
</file>

<file path=xl/worksheets/_rels/sheet23.xml.rels><Relationships xmlns="http://schemas.openxmlformats.org/package/2006/relationships"><Relationship Type="http://schemas.openxmlformats.org/officeDocument/2006/relationships/drawing" Target="/xl/drawings/drawing23.xml" Id="rId1"/></Relationships>
</file>

<file path=xl/worksheets/_rels/sheet24.xml.rels><Relationships xmlns="http://schemas.openxmlformats.org/package/2006/relationships"><Relationship Type="http://schemas.openxmlformats.org/officeDocument/2006/relationships/drawing" Target="/xl/drawings/drawing24.xml" Id="rId1"/></Relationships>
</file>

<file path=xl/worksheets/_rels/sheet25.xml.rels><Relationships xmlns="http://schemas.openxmlformats.org/package/2006/relationships"><Relationship Type="http://schemas.openxmlformats.org/officeDocument/2006/relationships/drawing" Target="/xl/drawings/drawing25.xml" Id="rId1"/></Relationships>
</file>

<file path=xl/worksheets/_rels/sheet26.xml.rels><Relationships xmlns="http://schemas.openxmlformats.org/package/2006/relationships"><Relationship Type="http://schemas.openxmlformats.org/officeDocument/2006/relationships/drawing" Target="/xl/drawings/drawing26.xml" Id="rId1"/></Relationships>
</file>

<file path=xl/worksheets/_rels/sheet27.xml.rels><Relationships xmlns="http://schemas.openxmlformats.org/package/2006/relationships"><Relationship Type="http://schemas.openxmlformats.org/officeDocument/2006/relationships/drawing" Target="/xl/drawings/drawing27.xml" Id="rId1"/></Relationships>
</file>

<file path=xl/worksheets/_rels/sheet28.xml.rels><Relationships xmlns="http://schemas.openxmlformats.org/package/2006/relationships"><Relationship Type="http://schemas.openxmlformats.org/officeDocument/2006/relationships/drawing" Target="/xl/drawings/drawing28.xml" Id="rId1"/></Relationships>
</file>

<file path=xl/worksheets/_rels/sheet29.xml.rels><Relationships xmlns="http://schemas.openxmlformats.org/package/2006/relationships"><Relationship Type="http://schemas.openxmlformats.org/officeDocument/2006/relationships/drawing" Target="/xl/drawings/drawing29.xml" Id="rId1"/></Relationships>
</file>

<file path=xl/worksheets/_rels/sheet30.xml.rels><Relationships xmlns="http://schemas.openxmlformats.org/package/2006/relationships"><Relationship Type="http://schemas.openxmlformats.org/officeDocument/2006/relationships/drawing" Target="/xl/drawings/drawing30.xml" Id="rId1"/></Relationships>
</file>

<file path=xl/worksheets/_rels/sheet31.xml.rels><Relationships xmlns="http://schemas.openxmlformats.org/package/2006/relationships"><Relationship Type="http://schemas.openxmlformats.org/officeDocument/2006/relationships/drawing" Target="/xl/drawings/drawing31.xml" Id="rId1"/></Relationships>
</file>

<file path=xl/worksheets/_rels/sheet32.xml.rels><Relationships xmlns="http://schemas.openxmlformats.org/package/2006/relationships"><Relationship Type="http://schemas.openxmlformats.org/officeDocument/2006/relationships/drawing" Target="/xl/drawings/drawing32.xml" Id="rId1"/></Relationships>
</file>

<file path=xl/worksheets/_rels/sheet33.xml.rels><Relationships xmlns="http://schemas.openxmlformats.org/package/2006/relationships"><Relationship Type="http://schemas.openxmlformats.org/officeDocument/2006/relationships/drawing" Target="/xl/drawings/drawing33.xml" Id="rId1"/></Relationships>
</file>

<file path=xl/worksheets/_rels/sheet34.xml.rels><Relationships xmlns="http://schemas.openxmlformats.org/package/2006/relationships"><Relationship Type="http://schemas.openxmlformats.org/officeDocument/2006/relationships/drawing" Target="/xl/drawings/drawing34.xml" Id="rId1"/></Relationships>
</file>

<file path=xl/worksheets/_rels/sheet35.xml.rels><Relationships xmlns="http://schemas.openxmlformats.org/package/2006/relationships"><Relationship Type="http://schemas.openxmlformats.org/officeDocument/2006/relationships/drawing" Target="/xl/drawings/drawing35.xml" Id="rId1"/></Relationships>
</file>

<file path=xl/worksheets/_rels/sheet36.xml.rels><Relationships xmlns="http://schemas.openxmlformats.org/package/2006/relationships"><Relationship Type="http://schemas.openxmlformats.org/officeDocument/2006/relationships/drawing" Target="/xl/drawings/drawing36.xml" Id="rId1"/></Relationships>
</file>

<file path=xl/worksheets/_rels/sheet37.xml.rels><Relationships xmlns="http://schemas.openxmlformats.org/package/2006/relationships"><Relationship Type="http://schemas.openxmlformats.org/officeDocument/2006/relationships/drawing" Target="/xl/drawings/drawing37.xml" Id="rId1"/></Relationships>
</file>

<file path=xl/worksheets/_rels/sheet38.xml.rels><Relationships xmlns="http://schemas.openxmlformats.org/package/2006/relationships"><Relationship Type="http://schemas.openxmlformats.org/officeDocument/2006/relationships/drawing" Target="/xl/drawings/drawing38.xml" Id="rId1"/></Relationships>
</file>

<file path=xl/worksheets/_rels/sheet39.xml.rels><Relationships xmlns="http://schemas.openxmlformats.org/package/2006/relationships"><Relationship Type="http://schemas.openxmlformats.org/officeDocument/2006/relationships/drawing" Target="/xl/drawings/drawing39.xml" Id="rId1"/></Relationships>
</file>

<file path=xl/worksheets/_rels/sheet40.xml.rels><Relationships xmlns="http://schemas.openxmlformats.org/package/2006/relationships"><Relationship Type="http://schemas.openxmlformats.org/officeDocument/2006/relationships/drawing" Target="/xl/drawings/drawing40.xml" Id="rId1"/></Relationships>
</file>

<file path=xl/worksheets/_rels/sheet41.xml.rels><Relationships xmlns="http://schemas.openxmlformats.org/package/2006/relationships"><Relationship Type="http://schemas.openxmlformats.org/officeDocument/2006/relationships/drawing" Target="/xl/drawings/drawing41.xml" Id="rId1"/></Relationships>
</file>

<file path=xl/worksheets/_rels/sheet42.xml.rels><Relationships xmlns="http://schemas.openxmlformats.org/package/2006/relationships"><Relationship Type="http://schemas.openxmlformats.org/officeDocument/2006/relationships/drawing" Target="/xl/drawings/drawing42.xml" Id="rId1"/></Relationships>
</file>

<file path=xl/worksheets/_rels/sheet43.xml.rels><Relationships xmlns="http://schemas.openxmlformats.org/package/2006/relationships"><Relationship Type="http://schemas.openxmlformats.org/officeDocument/2006/relationships/drawing" Target="/xl/drawings/drawing43.xml" Id="rId1"/></Relationships>
</file>

<file path=xl/worksheets/_rels/sheet44.xml.rels><Relationships xmlns="http://schemas.openxmlformats.org/package/2006/relationships"><Relationship Type="http://schemas.openxmlformats.org/officeDocument/2006/relationships/drawing" Target="/xl/drawings/drawing44.xml" Id="rId1"/></Relationships>
</file>

<file path=xl/worksheets/_rels/sheet45.xml.rels><Relationships xmlns="http://schemas.openxmlformats.org/package/2006/relationships"><Relationship Type="http://schemas.openxmlformats.org/officeDocument/2006/relationships/drawing" Target="/xl/drawings/drawing45.xml" Id="rId1"/></Relationships>
</file>

<file path=xl/worksheets/_rels/sheet46.xml.rels><Relationships xmlns="http://schemas.openxmlformats.org/package/2006/relationships"><Relationship Type="http://schemas.openxmlformats.org/officeDocument/2006/relationships/drawing" Target="/xl/drawings/drawing46.xml" Id="rId1"/></Relationships>
</file>

<file path=xl/worksheets/_rels/sheet47.xml.rels><Relationships xmlns="http://schemas.openxmlformats.org/package/2006/relationships"><Relationship Type="http://schemas.openxmlformats.org/officeDocument/2006/relationships/drawing" Target="/xl/drawings/drawing47.xml" Id="rId1"/></Relationships>
</file>

<file path=xl/worksheets/_rels/sheet48.xml.rels><Relationships xmlns="http://schemas.openxmlformats.org/package/2006/relationships"><Relationship Type="http://schemas.openxmlformats.org/officeDocument/2006/relationships/drawing" Target="/xl/drawings/drawing48.xml" Id="rId1"/></Relationships>
</file>

<file path=xl/worksheets/_rels/sheet49.xml.rels><Relationships xmlns="http://schemas.openxmlformats.org/package/2006/relationships"><Relationship Type="http://schemas.openxmlformats.org/officeDocument/2006/relationships/drawing" Target="/xl/drawings/drawing49.xml" Id="rId1"/></Relationships>
</file>

<file path=xl/worksheets/_rels/sheet50.xml.rels><Relationships xmlns="http://schemas.openxmlformats.org/package/2006/relationships"><Relationship Type="http://schemas.openxmlformats.org/officeDocument/2006/relationships/drawing" Target="/xl/drawings/drawing50.xml" Id="rId1"/></Relationships>
</file>

<file path=xl/worksheets/_rels/sheet51.xml.rels><Relationships xmlns="http://schemas.openxmlformats.org/package/2006/relationships"><Relationship Type="http://schemas.openxmlformats.org/officeDocument/2006/relationships/drawing" Target="/xl/drawings/drawing51.xml" Id="rId1"/></Relationships>
</file>

<file path=xl/worksheets/_rels/sheet52.xml.rels><Relationships xmlns="http://schemas.openxmlformats.org/package/2006/relationships"><Relationship Type="http://schemas.openxmlformats.org/officeDocument/2006/relationships/drawing" Target="/xl/drawings/drawing52.xml" Id="rId1"/></Relationships>
</file>

<file path=xl/worksheets/_rels/sheet53.xml.rels><Relationships xmlns="http://schemas.openxmlformats.org/package/2006/relationships"><Relationship Type="http://schemas.openxmlformats.org/officeDocument/2006/relationships/drawing" Target="/xl/drawings/drawing53.xml" Id="rId1"/></Relationships>
</file>

<file path=xl/worksheets/_rels/sheet54.xml.rels><Relationships xmlns="http://schemas.openxmlformats.org/package/2006/relationships"><Relationship Type="http://schemas.openxmlformats.org/officeDocument/2006/relationships/drawing" Target="/xl/drawings/drawing54.xml" Id="rId1"/></Relationships>
</file>

<file path=xl/worksheets/_rels/sheet55.xml.rels><Relationships xmlns="http://schemas.openxmlformats.org/package/2006/relationships"><Relationship Type="http://schemas.openxmlformats.org/officeDocument/2006/relationships/drawing" Target="/xl/drawings/drawing55.xml" Id="rId1"/></Relationships>
</file>

<file path=xl/worksheets/_rels/sheet56.xml.rels><Relationships xmlns="http://schemas.openxmlformats.org/package/2006/relationships"><Relationship Type="http://schemas.openxmlformats.org/officeDocument/2006/relationships/drawing" Target="/xl/drawings/drawing56.xml" Id="rId1"/></Relationships>
</file>

<file path=xl/worksheets/_rels/sheet57.xml.rels><Relationships xmlns="http://schemas.openxmlformats.org/package/2006/relationships"><Relationship Type="http://schemas.openxmlformats.org/officeDocument/2006/relationships/drawing" Target="/xl/drawings/drawing57.xml" Id="rId1"/></Relationships>
</file>

<file path=xl/worksheets/_rels/sheet58.xml.rels><Relationships xmlns="http://schemas.openxmlformats.org/package/2006/relationships"><Relationship Type="http://schemas.openxmlformats.org/officeDocument/2006/relationships/drawing" Target="/xl/drawings/drawing58.xml" Id="rId1"/></Relationships>
</file>

<file path=xl/worksheets/_rels/sheet59.xml.rels><Relationships xmlns="http://schemas.openxmlformats.org/package/2006/relationships"><Relationship Type="http://schemas.openxmlformats.org/officeDocument/2006/relationships/drawing" Target="/xl/drawings/drawing59.xml" Id="rId1"/></Relationships>
</file>

<file path=xl/worksheets/_rels/sheet60.xml.rels><Relationships xmlns="http://schemas.openxmlformats.org/package/2006/relationships"><Relationship Type="http://schemas.openxmlformats.org/officeDocument/2006/relationships/drawing" Target="/xl/drawings/drawing60.xml" Id="rId1"/></Relationships>
</file>

<file path=xl/worksheets/_rels/sheet61.xml.rels><Relationships xmlns="http://schemas.openxmlformats.org/package/2006/relationships"><Relationship Type="http://schemas.openxmlformats.org/officeDocument/2006/relationships/drawing" Target="/xl/drawings/drawing61.xml" Id="rId1"/></Relationships>
</file>

<file path=xl/worksheets/_rels/sheet62.xml.rels><Relationships xmlns="http://schemas.openxmlformats.org/package/2006/relationships"><Relationship Type="http://schemas.openxmlformats.org/officeDocument/2006/relationships/drawing" Target="/xl/drawings/drawing62.xml" Id="rId1"/></Relationships>
</file>

<file path=xl/worksheets/_rels/sheet63.xml.rels><Relationships xmlns="http://schemas.openxmlformats.org/package/2006/relationships"><Relationship Type="http://schemas.openxmlformats.org/officeDocument/2006/relationships/drawing" Target="/xl/drawings/drawing63.xml" Id="rId1"/></Relationships>
</file>

<file path=xl/worksheets/_rels/sheet64.xml.rels><Relationships xmlns="http://schemas.openxmlformats.org/package/2006/relationships"><Relationship Type="http://schemas.openxmlformats.org/officeDocument/2006/relationships/drawing" Target="/xl/drawings/drawing64.xml" Id="rId1"/></Relationships>
</file>

<file path=xl/worksheets/_rels/sheet65.xml.rels><Relationships xmlns="http://schemas.openxmlformats.org/package/2006/relationships"><Relationship Type="http://schemas.openxmlformats.org/officeDocument/2006/relationships/drawing" Target="/xl/drawings/drawing65.xml" Id="rId1"/></Relationships>
</file>

<file path=xl/worksheets/_rels/sheet66.xml.rels><Relationships xmlns="http://schemas.openxmlformats.org/package/2006/relationships"><Relationship Type="http://schemas.openxmlformats.org/officeDocument/2006/relationships/drawing" Target="/xl/drawings/drawing66.xml" Id="rId1"/></Relationships>
</file>

<file path=xl/worksheets/_rels/sheet67.xml.rels><Relationships xmlns="http://schemas.openxmlformats.org/package/2006/relationships"><Relationship Type="http://schemas.openxmlformats.org/officeDocument/2006/relationships/drawing" Target="/xl/drawings/drawing67.xml" Id="rId1"/></Relationships>
</file>

<file path=xl/worksheets/_rels/sheet68.xml.rels><Relationships xmlns="http://schemas.openxmlformats.org/package/2006/relationships"><Relationship Type="http://schemas.openxmlformats.org/officeDocument/2006/relationships/drawing" Target="/xl/drawings/drawing68.xml" Id="rId1"/></Relationships>
</file>

<file path=xl/worksheets/_rels/sheet69.xml.rels><Relationships xmlns="http://schemas.openxmlformats.org/package/2006/relationships"><Relationship Type="http://schemas.openxmlformats.org/officeDocument/2006/relationships/drawing" Target="/xl/drawings/drawing69.xml" Id="rId1"/></Relationships>
</file>

<file path=xl/worksheets/_rels/sheet70.xml.rels><Relationships xmlns="http://schemas.openxmlformats.org/package/2006/relationships"><Relationship Type="http://schemas.openxmlformats.org/officeDocument/2006/relationships/drawing" Target="/xl/drawings/drawing70.xml" Id="rId1"/></Relationships>
</file>

<file path=xl/worksheets/_rels/sheet71.xml.rels><Relationships xmlns="http://schemas.openxmlformats.org/package/2006/relationships"><Relationship Type="http://schemas.openxmlformats.org/officeDocument/2006/relationships/drawing" Target="/xl/drawings/drawing71.xml" Id="rId1"/></Relationships>
</file>

<file path=xl/worksheets/_rels/sheet72.xml.rels><Relationships xmlns="http://schemas.openxmlformats.org/package/2006/relationships"><Relationship Type="http://schemas.openxmlformats.org/officeDocument/2006/relationships/drawing" Target="/xl/drawings/drawing72.xml" Id="rId1"/></Relationships>
</file>

<file path=xl/worksheets/_rels/sheet73.xml.rels><Relationships xmlns="http://schemas.openxmlformats.org/package/2006/relationships"><Relationship Type="http://schemas.openxmlformats.org/officeDocument/2006/relationships/drawing" Target="/xl/drawings/drawing73.xml" Id="rId1"/></Relationships>
</file>

<file path=xl/worksheets/_rels/sheet74.xml.rels><Relationships xmlns="http://schemas.openxmlformats.org/package/2006/relationships"><Relationship Type="http://schemas.openxmlformats.org/officeDocument/2006/relationships/drawing" Target="/xl/drawings/drawing74.xml" Id="rId1"/></Relationships>
</file>

<file path=xl/worksheets/sheet1.xml><?xml version="1.0" encoding="utf-8"?>
<worksheet xmlns="http://schemas.openxmlformats.org/spreadsheetml/2006/main">
  <sheetPr>
    <outlinePr summaryBelow="1" summaryRight="1"/>
    <pageSetUpPr/>
  </sheetPr>
  <dimension ref="A1:DH53"/>
  <sheetViews>
    <sheetView tabSelected="1" zoomScaleNormal="100" workbookViewId="0">
      <selection activeCell="A2" sqref="A2"/>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6.5" customHeight="1" thickTop="1">
      <c r="A44" s="89" t="inlineStr">
        <is>
          <t>Reviewed by:</t>
        </is>
      </c>
      <c r="B44" s="89" t="n"/>
      <c r="C44" s="89" t="n"/>
      <c r="D44" s="89" t="n"/>
      <c r="E44" s="89" t="n"/>
      <c r="F44" s="89" t="n"/>
      <c r="G44" s="89" t="n"/>
      <c r="H44" s="89" t="n"/>
      <c r="I44" s="89" t="n"/>
      <c r="J44" s="89" t="n"/>
      <c r="K44" s="89" t="n"/>
      <c r="L44" s="89" t="n"/>
      <c r="M44" s="89" t="n"/>
      <c r="N44" s="89" t="n"/>
      <c r="O44" s="89" t="n"/>
      <c r="P44" s="89" t="n"/>
      <c r="Q44" s="89" t="inlineStr">
        <is>
          <t>Date:</t>
        </is>
      </c>
      <c r="R44" s="89" t="n"/>
      <c r="S44" s="89" t="n"/>
      <c r="T44" s="134" t="n">
        <v>43857</v>
      </c>
      <c r="U44" s="364" t="n"/>
      <c r="V44" s="364" t="n"/>
      <c r="W44" s="364" t="n"/>
      <c r="X44" s="364" t="n"/>
      <c r="Y44" s="364" t="n"/>
      <c r="Z44" s="364" t="n"/>
      <c r="AA44" s="364" t="n"/>
      <c r="AB44" s="364" t="n"/>
      <c r="AC44" s="364" t="n"/>
      <c r="AD44" s="364" t="n"/>
      <c r="AE44" s="364" t="n"/>
      <c r="AF44" s="364" t="n"/>
      <c r="AG44" s="364" t="n"/>
      <c r="AH44" s="364"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6">
    <mergeCell ref="T44:AH44"/>
    <mergeCell ref="A1:BY1"/>
    <mergeCell ref="A42:J42"/>
    <mergeCell ref="K42:Y42"/>
    <mergeCell ref="A43:J43"/>
    <mergeCell ref="K43:Y43"/>
  </mergeCells>
  <printOptions horizontalCentered="1" verticalCentered="1"/>
  <pageMargins left="0.25" right="0.25" top="0.75" bottom="0.75" header="0.3" footer="0.3"/>
  <pageSetup orientation="landscape" scale="93"/>
  <drawing xmlns:r="http://schemas.openxmlformats.org/officeDocument/2006/relationships" r:id="rId1"/>
</worksheet>
</file>

<file path=xl/worksheets/sheet2.xml><?xml version="1.0" encoding="utf-8"?>
<worksheet xmlns="http://schemas.openxmlformats.org/spreadsheetml/2006/main">
  <sheetPr codeName="Sheet1">
    <outlinePr summaryBelow="1" summaryRight="1"/>
    <pageSetUpPr fitToPage="1"/>
  </sheetPr>
  <dimension ref="A1:BU41"/>
  <sheetViews>
    <sheetView showGridLines="0" zoomScaleNormal="100" workbookViewId="0">
      <selection activeCell="B24" sqref="B24:I24"/>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1/8/20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1/9/20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143878/PR147628</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44143</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0.8</v>
      </c>
      <c r="R9" s="360" t="n"/>
      <c r="S9" s="360" t="n"/>
      <c r="T9" s="395" t="n">
        <v>0.3787</v>
      </c>
      <c r="U9" s="360" t="n"/>
      <c r="V9" s="361" t="n"/>
      <c r="W9" s="396" t="n">
        <v>0.4214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291</v>
      </c>
      <c r="R14" s="360" t="n"/>
      <c r="S14" s="360" t="n"/>
      <c r="T14" s="401" t="n">
        <v>11</v>
      </c>
      <c r="U14" s="360" t="n"/>
      <c r="V14" s="361" t="n"/>
      <c r="W14" s="402" t="n">
        <v>2384</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291</v>
      </c>
      <c r="H16" s="38" t="inlineStr">
        <is>
          <t>Comments</t>
        </is>
      </c>
      <c r="I16" s="408" t="inlineStr">
        <is>
          <t xml:space="preserve">Washington Department of Health performed concurrent sampling on all 18 points.  Additional survey tech support from Thomas Yardy on elevated surfaces.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271</v>
      </c>
      <c r="H17" s="41" t="n"/>
      <c r="Y17" s="410" t="n"/>
    </row>
    <row r="18" ht="18" customHeight="1" thickBot="1">
      <c r="A18" s="411" t="inlineStr">
        <is>
          <t>Daily Pre Survey Metal</t>
        </is>
      </c>
      <c r="B18" s="412" t="n"/>
      <c r="C18" s="412" t="n"/>
      <c r="D18" s="412" t="n"/>
      <c r="E18" s="413" t="n"/>
      <c r="F18" s="34" t="n">
        <v>3</v>
      </c>
      <c r="G18" s="35" t="n">
        <v>280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v>
      </c>
      <c r="B22" s="165" t="inlineStr">
        <is>
          <t>Large tank west Side</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200</v>
      </c>
      <c r="P22" s="42">
        <f>G12</f>
        <v/>
      </c>
      <c r="Q22" s="11">
        <f>IF(ISBLANK(P22)," ",IF(P22=" "," ",(3+3.29*(((P22)*$Q$13*(1+($Q$13/$Q$12)))^0.5))/($Q$11*$Q$9*$Q$13)))</f>
        <v/>
      </c>
      <c r="R22" s="14">
        <f>IF(ISBLANK(O22)," ",(O22/$Q$13)-P22)</f>
        <v/>
      </c>
      <c r="S22" s="13">
        <f>IF(ISBLANK(O22)," ",R22/(Q$9*Q$10*Q$11))</f>
        <v/>
      </c>
      <c r="T22" s="15" t="n">
        <v>2</v>
      </c>
      <c r="U22" s="43">
        <f>IF(ISBLANK(T22)," ",(T22/$T$13)-$T$14/$T$12)</f>
        <v/>
      </c>
      <c r="V22" s="44">
        <f>IF(ISBLANK(T22), " ", (U22/$T$9))</f>
        <v/>
      </c>
      <c r="W22" s="15" t="n">
        <v>57</v>
      </c>
      <c r="X22" s="43">
        <f>IF(ISBLANK(W22)," ",(W22/$W$13)-($W$14/$W$12))</f>
        <v/>
      </c>
      <c r="Y22" s="45">
        <f>IF(ISBLANK(W22), " ", (X22/$W$9))</f>
        <v/>
      </c>
    </row>
    <row r="23" ht="19.9" customFormat="1" customHeight="1" s="73">
      <c r="A23" s="53" t="n">
        <v>2</v>
      </c>
      <c r="B23" s="158" t="inlineStr">
        <is>
          <t>Small tank west side</t>
        </is>
      </c>
      <c r="C23" s="360" t="n"/>
      <c r="D23" s="360" t="n"/>
      <c r="E23" s="360" t="n"/>
      <c r="F23" s="360" t="n"/>
      <c r="G23" s="360" t="n"/>
      <c r="H23" s="360" t="n"/>
      <c r="I23" s="361" t="n"/>
      <c r="J23" s="16" t="n">
        <v>1</v>
      </c>
      <c r="K23" s="11">
        <f>F12</f>
        <v/>
      </c>
      <c r="L23" s="11">
        <f>IF(ISBLANK(K23)," ",IF(K23=" "," ",(3+3.29*(((K23)*$N$13*(1+($N$13/$N$12)))^0.5))/($N$11*$N$9*$N$13)))</f>
        <v/>
      </c>
      <c r="M23" s="17">
        <f>IF(ISBLANK(J23)," ",(J23/$N$13)-K23)</f>
        <v/>
      </c>
      <c r="N23" s="18">
        <f>IF(ISBLANK(J23)," ",M23/(N$9*N$10*N$11))</f>
        <v/>
      </c>
      <c r="O23" s="16" t="n">
        <v>181</v>
      </c>
      <c r="P23" s="17">
        <f>G12</f>
        <v/>
      </c>
      <c r="Q23" s="11">
        <f>IF(ISBLANK(P23)," ",IF(P23=" "," ",(3+3.29*(((P23)*$Q$13*(1+($Q$13/$Q$12)))^0.5))/($Q$11*$Q$9*$Q$13)))</f>
        <v/>
      </c>
      <c r="R23" s="17">
        <f>IF(ISBLANK(O23)," ",(O23/$Q$13)-P23)</f>
        <v/>
      </c>
      <c r="S23" s="18">
        <f>IF(ISBLANK(O23)," ",R23/(Q$9*Q$10*Q$11))</f>
        <v/>
      </c>
      <c r="T23" s="16" t="n">
        <v>1</v>
      </c>
      <c r="U23" s="46">
        <f>IF(ISBLANK(T23)," ",(T23/$T$13)-$T$14/$T$12)</f>
        <v/>
      </c>
      <c r="V23" s="47">
        <f>IF(ISBLANK(T23), " ", (U23/$T$9))</f>
        <v/>
      </c>
      <c r="W23" s="16" t="n">
        <v>34</v>
      </c>
      <c r="X23" s="46">
        <f>IF(ISBLANK(W23)," ",(W23/$W$13)-($W$14/$W$12))</f>
        <v/>
      </c>
      <c r="Y23" s="48">
        <f>IF(ISBLANK(W23), " ", (X23/$W$9))</f>
        <v/>
      </c>
    </row>
    <row r="24" ht="19.9" customFormat="1" customHeight="1" s="73">
      <c r="A24" s="54" t="n">
        <v>3</v>
      </c>
      <c r="B24" s="158" t="inlineStr">
        <is>
          <t>West interior chain link fence</t>
        </is>
      </c>
      <c r="C24" s="360" t="n"/>
      <c r="D24" s="360" t="n"/>
      <c r="E24" s="360" t="n"/>
      <c r="F24" s="360" t="n"/>
      <c r="G24" s="360" t="n"/>
      <c r="H24" s="360" t="n"/>
      <c r="I24" s="361" t="n"/>
      <c r="J24" s="16" t="n">
        <v>0</v>
      </c>
      <c r="K24" s="11">
        <f>F12</f>
        <v/>
      </c>
      <c r="L24" s="11">
        <f>IF(ISBLANK(K24)," ",IF(K24=" "," ",(3+3.29*(((K24)*$N$13*(1+($N$13/$N$12)))^0.5))/($N$11*$N$9*$N$13)))</f>
        <v/>
      </c>
      <c r="M24" s="17">
        <f>IF(ISBLANK(J24)," ",(J24/$N$13)-K24)</f>
        <v/>
      </c>
      <c r="N24" s="18">
        <f>IF(ISBLANK(J24)," ",M24/(N$9*N$10*N$11))</f>
        <v/>
      </c>
      <c r="O24" s="16" t="n">
        <v>218</v>
      </c>
      <c r="P24" s="17">
        <f>G12</f>
        <v/>
      </c>
      <c r="Q24" s="11">
        <f>IF(ISBLANK(P24)," ",IF(P24=" "," ",(3+3.29*(((P24)*$Q$13*(1+($Q$13/$Q$12)))^0.5))/($Q$11*$Q$9*$Q$13)))</f>
        <v/>
      </c>
      <c r="R24" s="17">
        <f>IF(ISBLANK(O24)," ",(O24/$Q$13)-P24)</f>
        <v/>
      </c>
      <c r="S24" s="18">
        <f>IF(ISBLANK(O24)," ",R24/(Q$9*Q$10*Q$11))</f>
        <v/>
      </c>
      <c r="T24" s="16" t="n">
        <v>0</v>
      </c>
      <c r="U24" s="46">
        <f>IF(ISBLANK(T24)," ",(T24/$T$13)-$T$14/$T$12)</f>
        <v/>
      </c>
      <c r="V24" s="47">
        <f>IF(ISBLANK(T24), " ", (U24/$T$9))</f>
        <v/>
      </c>
      <c r="W24" s="16" t="n">
        <v>45</v>
      </c>
      <c r="X24" s="46">
        <f>IF(ISBLANK(W24)," ",(W24/$W$13)-($W$14/$W$12))</f>
        <v/>
      </c>
      <c r="Y24" s="48">
        <f>IF(ISBLANK(W24), " ", (X24/$W$9))</f>
        <v/>
      </c>
    </row>
    <row r="25" ht="19.9" customFormat="1" customHeight="1" s="73">
      <c r="A25" s="53" t="n">
        <v>4</v>
      </c>
      <c r="B25" s="158" t="inlineStr">
        <is>
          <t>West interior brick wall</t>
        </is>
      </c>
      <c r="C25" s="360" t="n"/>
      <c r="D25" s="360" t="n"/>
      <c r="E25" s="360" t="n"/>
      <c r="F25" s="360" t="n"/>
      <c r="G25" s="360" t="n"/>
      <c r="H25" s="360" t="n"/>
      <c r="I25" s="361" t="n"/>
      <c r="J25" s="16" t="n">
        <v>1</v>
      </c>
      <c r="K25" s="11" t="n">
        <v>1</v>
      </c>
      <c r="L25" s="11">
        <f>IF(ISBLANK(K25)," ",IF(K25=" "," ",(3+3.29*(((K25)*$N$13*(1+($N$13/$N$12)))^0.5))/($N$11*$N$9*$N$13)))</f>
        <v/>
      </c>
      <c r="M25" s="17">
        <f>IF(ISBLANK(J25)," ",(J25/$N$13)-K25)</f>
        <v/>
      </c>
      <c r="N25" s="18">
        <f>IF(ISBLANK(J25)," ",M25/(N$9*N$10*N$11))</f>
        <v/>
      </c>
      <c r="O25" s="16" t="n">
        <v>298</v>
      </c>
      <c r="P25" s="17">
        <f>G8</f>
        <v/>
      </c>
      <c r="Q25" s="11">
        <f>IF(ISBLANK(P25)," ",IF(P25=" "," ",(3+3.29*(((P25)*$Q$13*(1+($Q$13/$Q$12)))^0.5))/($Q$11*$Q$9*$Q$13)))</f>
        <v/>
      </c>
      <c r="R25" s="17">
        <f>IF(ISBLANK(O25)," ",(O25/$Q$13)-P25)</f>
        <v/>
      </c>
      <c r="S25" s="18">
        <f>IF(ISBLANK(O25)," ",R25/(Q$9*Q$10*Q$11))</f>
        <v/>
      </c>
      <c r="T25" s="16" t="n">
        <v>1</v>
      </c>
      <c r="U25" s="46">
        <f>IF(ISBLANK(T25)," ",(T25/$T$13)-$T$14/$T$12)</f>
        <v/>
      </c>
      <c r="V25" s="47">
        <f>IF(ISBLANK(T25), " ", (U25/$T$9))</f>
        <v/>
      </c>
      <c r="W25" s="16" t="n">
        <v>45</v>
      </c>
      <c r="X25" s="46">
        <f>IF(ISBLANK(W25)," ",(W25/$W$13)-($W$14/$W$12))</f>
        <v/>
      </c>
      <c r="Y25" s="48">
        <f>IF(ISBLANK(W25), " ", (X25/$W$9))</f>
        <v/>
      </c>
    </row>
    <row r="26" ht="19.9" customFormat="1" customHeight="1" s="73">
      <c r="A26" s="54" t="n">
        <v>5</v>
      </c>
      <c r="B26" s="158" t="inlineStr">
        <is>
          <t>West interior brick wall</t>
        </is>
      </c>
      <c r="C26" s="360" t="n"/>
      <c r="D26" s="360" t="n"/>
      <c r="E26" s="360" t="n"/>
      <c r="F26" s="360" t="n"/>
      <c r="G26" s="360" t="n"/>
      <c r="H26" s="360" t="n"/>
      <c r="I26" s="361" t="n"/>
      <c r="J26" s="16" t="n">
        <v>1</v>
      </c>
      <c r="K26" s="19" t="n">
        <v>1</v>
      </c>
      <c r="L26" s="11">
        <f>IF(ISBLANK(K26)," ",IF(K26=" "," ",(3+3.29*(((K26)*$N$13*(1+($N$13/$N$12)))^0.5))/($N$11*$N$9*$N$13)))</f>
        <v/>
      </c>
      <c r="M26" s="20">
        <f>IF(ISBLANK(J26)," ",(J26/$N$13)-K26)</f>
        <v/>
      </c>
      <c r="N26" s="21">
        <f>IF(ISBLANK(J26)," ",M26/(N$9*N$10*N$11))</f>
        <v/>
      </c>
      <c r="O26" s="16" t="n">
        <v>321</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3" t="n">
        <v>6</v>
      </c>
      <c r="B27" s="158" t="inlineStr">
        <is>
          <t>South interior brick wall</t>
        </is>
      </c>
      <c r="C27" s="360" t="n"/>
      <c r="D27" s="360" t="n"/>
      <c r="E27" s="360" t="n"/>
      <c r="F27" s="360" t="n"/>
      <c r="G27" s="360" t="n"/>
      <c r="H27" s="360" t="n"/>
      <c r="I27" s="361" t="n"/>
      <c r="J27" s="16" t="n">
        <v>5</v>
      </c>
      <c r="K27" s="11" t="n">
        <v>1</v>
      </c>
      <c r="L27" s="11">
        <f>IF(ISBLANK(K27)," ",IF(K27=" "," ",(3+3.29*(((K27)*$N$13*(1+($N$13/$N$12)))^0.5))/($N$11*$N$9*$N$13)))</f>
        <v/>
      </c>
      <c r="M27" s="17">
        <f>IF(ISBLANK(J27)," ",(J27/$N$13)-K27)</f>
        <v/>
      </c>
      <c r="N27" s="18">
        <f>IF(ISBLANK(J27)," ",M27/(N$9*N$10*N$11))</f>
        <v/>
      </c>
      <c r="O27" s="16" t="n">
        <v>376</v>
      </c>
      <c r="P27" s="17">
        <f>G8</f>
        <v/>
      </c>
      <c r="Q27" s="11">
        <f>IF(ISBLANK(P27)," ",IF(P27=" "," ",(3+3.29*(((P27)*$Q$13*(1+($Q$13/$Q$12)))^0.5))/($Q$11*$Q$9*$Q$13)))</f>
        <v/>
      </c>
      <c r="R27" s="17">
        <f>IF(ISBLANK(O27)," ",(O27/$Q$13)-P27)</f>
        <v/>
      </c>
      <c r="S27" s="18">
        <f>IF(ISBLANK(O27)," ",R27/(Q$9*Q$10*Q$11))</f>
        <v/>
      </c>
      <c r="T27" s="16" t="n">
        <v>0</v>
      </c>
      <c r="U27" s="46">
        <f>IF(ISBLANK(T27)," ",(T27/$T$13)-$T$14/$T$12)</f>
        <v/>
      </c>
      <c r="V27" s="47">
        <f>IF(ISBLANK(T27), " ", (U27/$T$9))</f>
        <v/>
      </c>
      <c r="W27" s="16" t="n">
        <v>32</v>
      </c>
      <c r="X27" s="46">
        <f>IF(ISBLANK(W27)," ",(W27/$W$13)-($W$14/$W$12))</f>
        <v/>
      </c>
      <c r="Y27" s="48">
        <f>IF(ISBLANK(W27), " ", (X27/$W$9))</f>
        <v/>
      </c>
    </row>
    <row r="28" ht="19.9" customFormat="1" customHeight="1" s="73">
      <c r="A28" s="54" t="n">
        <v>7</v>
      </c>
      <c r="B28" s="158" t="inlineStr">
        <is>
          <t>Concrete (ground surface)</t>
        </is>
      </c>
      <c r="C28" s="360" t="n"/>
      <c r="D28" s="360" t="n"/>
      <c r="E28" s="360" t="n"/>
      <c r="F28" s="360" t="n"/>
      <c r="G28" s="360" t="n"/>
      <c r="H28" s="360" t="n"/>
      <c r="I28" s="361" t="n"/>
      <c r="J28" s="16" t="n">
        <v>1</v>
      </c>
      <c r="K28" s="11" t="n">
        <v>2</v>
      </c>
      <c r="L28" s="11">
        <f>IF(ISBLANK(K28)," ",IF(K28=" "," ",(3+3.29*(((K28)*$N$13*(1+($N$13/$N$12)))^0.5))/($N$11*$N$9*$N$13)))</f>
        <v/>
      </c>
      <c r="M28" s="17">
        <f>IF(ISBLANK(J28)," ",(J28/$N$13)-K28)</f>
        <v/>
      </c>
      <c r="N28" s="18">
        <f>IF(ISBLANK(J28)," ",M28/(N$9*N$10*N$11))</f>
        <v/>
      </c>
      <c r="O28" s="16" t="n">
        <v>231</v>
      </c>
      <c r="P28" s="17">
        <f>G9</f>
        <v/>
      </c>
      <c r="Q28" s="11">
        <f>IF(ISBLANK(P28)," ",IF(P28=" "," ",(3+3.29*(((P28)*$Q$13*(1+($Q$13/$Q$12)))^0.5))/($Q$11*$Q$9*$Q$13)))</f>
        <v/>
      </c>
      <c r="R28" s="17">
        <f>IF(ISBLANK(O28)," ",(O28/$Q$13)-P28)</f>
        <v/>
      </c>
      <c r="S28" s="18">
        <f>IF(ISBLANK(O28)," ",R28/(Q$9*Q$10*Q$11))</f>
        <v/>
      </c>
      <c r="T28" s="16" t="n">
        <v>1</v>
      </c>
      <c r="U28" s="46">
        <f>IF(ISBLANK(T28)," ",(T28/$T$13)-$T$14/$T$12)</f>
        <v/>
      </c>
      <c r="V28" s="47">
        <f>IF(ISBLANK(T28), " ", (U28/$T$9))</f>
        <v/>
      </c>
      <c r="W28" s="16" t="n">
        <v>52</v>
      </c>
      <c r="X28" s="46">
        <f>IF(ISBLANK(W28)," ",(W28/$W$13)-($W$14/$W$12))</f>
        <v/>
      </c>
      <c r="Y28" s="48">
        <f>IF(ISBLANK(W28), " ", (X28/$W$9))</f>
        <v/>
      </c>
    </row>
    <row r="29" ht="19.9" customFormat="1" customHeight="1" s="73">
      <c r="A29" s="53" t="n">
        <v>8</v>
      </c>
      <c r="B29" s="158" t="inlineStr">
        <is>
          <t>Concrete (ground surface)</t>
        </is>
      </c>
      <c r="C29" s="360" t="n"/>
      <c r="D29" s="360" t="n"/>
      <c r="E29" s="360" t="n"/>
      <c r="F29" s="360" t="n"/>
      <c r="G29" s="360" t="n"/>
      <c r="H29" s="360" t="n"/>
      <c r="I29" s="361" t="n"/>
      <c r="J29" s="16" t="n">
        <v>1</v>
      </c>
      <c r="K29" s="11" t="n">
        <v>2</v>
      </c>
      <c r="L29" s="11">
        <f>IF(ISBLANK(K29)," ",IF(K29=" "," ",(3+3.29*(((K29)*$N$13*(1+($N$13/$N$12)))^0.5))/($N$11*$N$9*$N$13)))</f>
        <v/>
      </c>
      <c r="M29" s="17">
        <f>IF(ISBLANK(J29)," ",(J29/$N$13)-K29)</f>
        <v/>
      </c>
      <c r="N29" s="18">
        <f>IF(ISBLANK(J29)," ",M29/(N$9*N$10*N$11))</f>
        <v/>
      </c>
      <c r="O29" s="16" t="n">
        <v>282</v>
      </c>
      <c r="P29" s="17">
        <f>G9</f>
        <v/>
      </c>
      <c r="Q29" s="11">
        <f>IF(ISBLANK(P29)," ",IF(P29=" "," ",(3+3.29*(((P29)*$Q$13*(1+($Q$13/$Q$12)))^0.5))/($Q$11*$Q$9*$Q$13)))</f>
        <v/>
      </c>
      <c r="R29" s="17">
        <f>IF(ISBLANK(O29)," ",(O29/$Q$13)-P29)</f>
        <v/>
      </c>
      <c r="S29" s="18">
        <f>IF(ISBLANK(O29)," ",R29/(Q$9*Q$10*Q$11))</f>
        <v/>
      </c>
      <c r="T29" s="16" t="n">
        <v>0</v>
      </c>
      <c r="U29" s="46">
        <f>IF(ISBLANK(T29)," ",(T29/$T$13)-$T$14/$T$12)</f>
        <v/>
      </c>
      <c r="V29" s="47">
        <f>IF(ISBLANK(T29), " ", (U29/$T$9))</f>
        <v/>
      </c>
      <c r="W29" s="16" t="n">
        <v>42</v>
      </c>
      <c r="X29" s="46">
        <f>IF(ISBLANK(W29)," ",(W29/$W$13)-($W$14/$W$12))</f>
        <v/>
      </c>
      <c r="Y29" s="48">
        <f>IF(ISBLANK(W29), " ", (X29/$W$9))</f>
        <v/>
      </c>
    </row>
    <row r="30" ht="19.9" customFormat="1" customHeight="1" s="73">
      <c r="A30" s="54" t="n">
        <v>9</v>
      </c>
      <c r="B30" s="158" t="inlineStr">
        <is>
          <t>Small tank top surface</t>
        </is>
      </c>
      <c r="C30" s="360" t="n"/>
      <c r="D30" s="360" t="n"/>
      <c r="E30" s="360" t="n"/>
      <c r="F30" s="360" t="n"/>
      <c r="G30" s="360" t="n"/>
      <c r="H30" s="360" t="n"/>
      <c r="I30" s="361" t="n"/>
      <c r="J30" s="16" t="n">
        <v>2</v>
      </c>
      <c r="K30" s="11">
        <f>F12</f>
        <v/>
      </c>
      <c r="L30" s="11">
        <f>IF(ISBLANK(K30)," ",IF(K30=" "," ",(3+3.29*(((K30)*$N$13*(1+($N$13/$N$12)))^0.5))/($N$11*$N$9*$N$13)))</f>
        <v/>
      </c>
      <c r="M30" s="17">
        <f>IF(ISBLANK(J30)," ",(J30/$N$13)-K30)</f>
        <v/>
      </c>
      <c r="N30" s="18">
        <f>IF(ISBLANK(J30)," ",M30/(N$9*N$10*N$11))</f>
        <v/>
      </c>
      <c r="O30" s="16" t="n">
        <v>205</v>
      </c>
      <c r="P30" s="17">
        <f>G12</f>
        <v/>
      </c>
      <c r="Q30" s="11">
        <f>IF(ISBLANK(P30)," ",IF(P30=" "," ",(3+3.29*(((P30)*$Q$13*(1+($Q$13/$Q$12)))^0.5))/($Q$11*$Q$9*$Q$13)))</f>
        <v/>
      </c>
      <c r="R30" s="17">
        <f>IF(ISBLANK(O30)," ",(O30/$Q$13)-P30)</f>
        <v/>
      </c>
      <c r="S30" s="18">
        <f>IF(ISBLANK(O30)," ",R30/(Q$9*Q$10*Q$11))</f>
        <v/>
      </c>
      <c r="T30" s="16" t="n">
        <v>0</v>
      </c>
      <c r="U30" s="46">
        <f>IF(ISBLANK(T30)," ",(T30/$T$13)-$T$14/$T$12)</f>
        <v/>
      </c>
      <c r="V30" s="47">
        <f>IF(ISBLANK(T30), " ", (U30/$T$9))</f>
        <v/>
      </c>
      <c r="W30" s="16" t="n">
        <v>54</v>
      </c>
      <c r="X30" s="46">
        <f>IF(ISBLANK(W30)," ",(W30/$W$13)-($W$14/$W$12))</f>
        <v/>
      </c>
      <c r="Y30" s="48">
        <f>IF(ISBLANK(W30), " ", (X30/$W$9))</f>
        <v/>
      </c>
    </row>
    <row r="31" ht="19.9" customFormat="1" customHeight="1" s="73">
      <c r="A31" s="53" t="n">
        <v>10</v>
      </c>
      <c r="B31" s="158" t="inlineStr">
        <is>
          <t>North exterior louvered fence</t>
        </is>
      </c>
      <c r="C31" s="360" t="n"/>
      <c r="D31" s="360" t="n"/>
      <c r="E31" s="360" t="n"/>
      <c r="F31" s="360" t="n"/>
      <c r="G31" s="360" t="n"/>
      <c r="H31" s="360" t="n"/>
      <c r="I31" s="361" t="n"/>
      <c r="J31" s="16" t="n">
        <v>1</v>
      </c>
      <c r="K31" s="11">
        <f>F12</f>
        <v/>
      </c>
      <c r="L31" s="11">
        <f>IF(ISBLANK(K31)," ",IF(K31=" "," ",(3+3.29*(((K31)*$N$13*(1+($N$13/$N$12)))^0.5))/($N$11*$N$9*$N$13)))</f>
        <v/>
      </c>
      <c r="M31" s="17">
        <f>IF(ISBLANK(J31)," ",(J31/$N$13)-K31)</f>
        <v/>
      </c>
      <c r="N31" s="18">
        <f>IF(ISBLANK(J31)," ",M31/(N$9*N$10*N$11))</f>
        <v/>
      </c>
      <c r="O31" s="16" t="n">
        <v>192</v>
      </c>
      <c r="P31" s="17">
        <f>G12</f>
        <v/>
      </c>
      <c r="Q31" s="11">
        <f>IF(ISBLANK(P31)," ",IF(P31=" "," ",(3+3.29*(((P31)*$Q$13*(1+($Q$13/$Q$12)))^0.5))/($Q$11*$Q$9*$Q$13)))</f>
        <v/>
      </c>
      <c r="R31" s="17">
        <f>IF(ISBLANK(O31)," ",(O31/$Q$13)-P31)</f>
        <v/>
      </c>
      <c r="S31" s="18">
        <f>IF(ISBLANK(O31)," ",R31/(Q$9*Q$10*Q$11))</f>
        <v/>
      </c>
      <c r="T31" s="16" t="n">
        <v>0</v>
      </c>
      <c r="U31" s="46">
        <f>IF(ISBLANK(T31)," ",(T31/$T$13)-$T$14/$T$12)</f>
        <v/>
      </c>
      <c r="V31" s="47">
        <f>IF(ISBLANK(T31), " ", (U31/$T$9))</f>
        <v/>
      </c>
      <c r="W31" s="16" t="n">
        <v>41</v>
      </c>
      <c r="X31" s="46">
        <f>IF(ISBLANK(W31)," ",(W31/$W$13)-($W$14/$W$12))</f>
        <v/>
      </c>
      <c r="Y31" s="48">
        <f>IF(ISBLANK(W31), " ", (X31/$W$9))</f>
        <v/>
      </c>
    </row>
    <row r="32" ht="19.9" customFormat="1" customHeight="1" s="73">
      <c r="A32" s="54" t="n">
        <v>11</v>
      </c>
      <c r="B32" s="158" t="inlineStr">
        <is>
          <t>East interior brick wall</t>
        </is>
      </c>
      <c r="C32" s="360" t="n"/>
      <c r="D32" s="360" t="n"/>
      <c r="E32" s="360" t="n"/>
      <c r="F32" s="360" t="n"/>
      <c r="G32" s="360" t="n"/>
      <c r="H32" s="360" t="n"/>
      <c r="I32" s="361" t="n"/>
      <c r="J32" s="16" t="n">
        <v>4</v>
      </c>
      <c r="K32" s="11" t="n">
        <v>1</v>
      </c>
      <c r="L32" s="11">
        <f>IF(ISBLANK(K32)," ",IF(K32=" "," ",(3+3.29*(((K32)*$N$13*(1+($N$13/$N$12)))^0.5))/($N$11*$N$9*$N$13)))</f>
        <v/>
      </c>
      <c r="M32" s="17">
        <f>IF(ISBLANK(J32)," ",(J32/$N$13)-K32)</f>
        <v/>
      </c>
      <c r="N32" s="18">
        <f>IF(ISBLANK(J32)," ",M32/(N$9*N$10*N$11))</f>
        <v/>
      </c>
      <c r="O32" s="16" t="n">
        <v>389</v>
      </c>
      <c r="P32" s="17">
        <f>G8</f>
        <v/>
      </c>
      <c r="Q32" s="11">
        <f>IF(ISBLANK(P32)," ",IF(P32=" "," ",(3+3.29*(((P32)*$Q$13*(1+($Q$13/$Q$12)))^0.5))/($Q$11*$Q$9*$Q$13)))</f>
        <v/>
      </c>
      <c r="R32" s="17">
        <f>IF(ISBLANK(O32)," ",(O32/$Q$13)-P32)</f>
        <v/>
      </c>
      <c r="S32" s="18">
        <f>IF(ISBLANK(O32)," ",R32/(Q$9*Q$10*Q$11))</f>
        <v/>
      </c>
      <c r="T32" s="16" t="n">
        <v>0</v>
      </c>
      <c r="U32" s="46">
        <f>IF(ISBLANK(T32)," ",(T32/$T$13)-$T$14/$T$12)</f>
        <v/>
      </c>
      <c r="V32" s="47">
        <f>IF(ISBLANK(T32), " ", (U32/$T$9))</f>
        <v/>
      </c>
      <c r="W32" s="16" t="n">
        <v>40</v>
      </c>
      <c r="X32" s="46">
        <f>IF(ISBLANK(W32)," ",(W32/$W$13)-($W$14/$W$12))</f>
        <v/>
      </c>
      <c r="Y32" s="48">
        <f>IF(ISBLANK(W32), " ", (X32/$W$9))</f>
        <v/>
      </c>
      <c r="BU32" s="73" t="inlineStr">
        <is>
          <t>A</t>
        </is>
      </c>
    </row>
    <row r="33" ht="19.9" customFormat="1" customHeight="1" s="73">
      <c r="A33" s="53" t="n">
        <v>12</v>
      </c>
      <c r="B33" s="158" t="inlineStr">
        <is>
          <t>East interior louvered fence</t>
        </is>
      </c>
      <c r="C33" s="360" t="n"/>
      <c r="D33" s="360" t="n"/>
      <c r="E33" s="360" t="n"/>
      <c r="F33" s="360" t="n"/>
      <c r="G33" s="360" t="n"/>
      <c r="H33" s="360" t="n"/>
      <c r="I33" s="361" t="n"/>
      <c r="J33" s="16" t="n">
        <v>0</v>
      </c>
      <c r="K33" s="11">
        <f>F12</f>
        <v/>
      </c>
      <c r="L33" s="11">
        <f>IF(ISBLANK(K33)," ",IF(K33=" "," ",(3+3.29*(((K33)*$N$13*(1+($N$13/$N$12)))^0.5))/($N$11*$N$9*$N$13)))</f>
        <v/>
      </c>
      <c r="M33" s="17">
        <f>IF(ISBLANK(J33)," ",(J33/$N$13)-K33)</f>
        <v/>
      </c>
      <c r="N33" s="18">
        <f>IF(ISBLANK(J33)," ",M33/(N$9*N$10*N$11))</f>
        <v/>
      </c>
      <c r="O33" s="16" t="n">
        <v>217</v>
      </c>
      <c r="P33" s="17">
        <f>G12</f>
        <v/>
      </c>
      <c r="Q33" s="11">
        <f>IF(ISBLANK(P33)," ",IF(P33=" "," ",(3+3.29*(((P33)*$Q$13*(1+($Q$13/$Q$12)))^0.5))/($Q$11*$Q$9*$Q$13)))</f>
        <v/>
      </c>
      <c r="R33" s="17">
        <f>IF(ISBLANK(O33)," ",(O33/$Q$13)-P33)</f>
        <v/>
      </c>
      <c r="S33" s="18">
        <f>IF(ISBLANK(O33)," ",R33/(Q$9*Q$10*Q$11))</f>
        <v/>
      </c>
      <c r="T33" s="16" t="n">
        <v>0</v>
      </c>
      <c r="U33" s="46">
        <f>IF(ISBLANK(T33)," ",(T33/$T$13)-$T$14/$T$12)</f>
        <v/>
      </c>
      <c r="V33" s="47">
        <f>IF(ISBLANK(T33), " ", (U33/$T$9))</f>
        <v/>
      </c>
      <c r="W33" s="16" t="n">
        <v>42</v>
      </c>
      <c r="X33" s="46">
        <f>IF(ISBLANK(W33)," ",(W33/$W$13)-($W$14/$W$12))</f>
        <v/>
      </c>
      <c r="Y33" s="48">
        <f>IF(ISBLANK(W33), " ", (X33/$W$9))</f>
        <v/>
      </c>
    </row>
    <row r="34" ht="19.9" customFormat="1" customHeight="1" s="73">
      <c r="A34" s="54" t="n">
        <v>13</v>
      </c>
      <c r="B34" s="158" t="inlineStr">
        <is>
          <t>East interior louvered fence</t>
        </is>
      </c>
      <c r="C34" s="360" t="n"/>
      <c r="D34" s="360" t="n"/>
      <c r="E34" s="360" t="n"/>
      <c r="F34" s="360" t="n"/>
      <c r="G34" s="360" t="n"/>
      <c r="H34" s="360" t="n"/>
      <c r="I34" s="361" t="n"/>
      <c r="J34" s="16" t="n">
        <v>0</v>
      </c>
      <c r="K34" s="11">
        <f>F12</f>
        <v/>
      </c>
      <c r="L34" s="11">
        <f>IF(ISBLANK(K34)," ",IF(K34=" "," ",(3+3.29*(((K34)*$N$13*(1+($N$13/$N$12)))^0.5))/($N$11*$N$9*$N$13)))</f>
        <v/>
      </c>
      <c r="M34" s="17">
        <f>IF(ISBLANK(J34)," ",(J34/$N$13)-K34)</f>
        <v/>
      </c>
      <c r="N34" s="18">
        <f>IF(ISBLANK(J34)," ",M34/(N$9*N$10*N$11))</f>
        <v/>
      </c>
      <c r="O34" s="16" t="n">
        <v>267</v>
      </c>
      <c r="P34" s="17">
        <f>G12</f>
        <v/>
      </c>
      <c r="Q34" s="11">
        <f>IF(ISBLANK(P34)," ",IF(P34=" "," ",(3+3.29*(((P34)*$Q$13*(1+($Q$13/$Q$12)))^0.5))/($Q$11*$Q$9*$Q$13)))</f>
        <v/>
      </c>
      <c r="R34" s="17">
        <f>IF(ISBLANK(O34)," ",(O34/$Q$13)-P34)</f>
        <v/>
      </c>
      <c r="S34" s="18">
        <f>IF(ISBLANK(O34)," ",R34/(Q$9*Q$10*Q$11))</f>
        <v/>
      </c>
      <c r="T34" s="16" t="n">
        <v>0</v>
      </c>
      <c r="U34" s="46">
        <f>IF(ISBLANK(T34)," ",(T34/$T$13)-$T$14/$T$12)</f>
        <v/>
      </c>
      <c r="V34" s="47">
        <f>IF(ISBLANK(T34), " ", (U34/$T$9))</f>
        <v/>
      </c>
      <c r="W34" s="16" t="n">
        <v>41</v>
      </c>
      <c r="X34" s="46">
        <f>IF(ISBLANK(W34)," ",(W34/$W$13)-($W$14/$W$12))</f>
        <v/>
      </c>
      <c r="Y34" s="48">
        <f>IF(ISBLANK(W34), " ", (X34/$W$9))</f>
        <v/>
      </c>
    </row>
    <row r="35" ht="19.9" customFormat="1" customHeight="1" s="73">
      <c r="A35" s="53" t="n">
        <v>14</v>
      </c>
      <c r="B35" s="158" t="inlineStr">
        <is>
          <t>East exterior brick wall</t>
        </is>
      </c>
      <c r="C35" s="360" t="n"/>
      <c r="D35" s="360" t="n"/>
      <c r="E35" s="360" t="n"/>
      <c r="F35" s="360" t="n"/>
      <c r="G35" s="360" t="n"/>
      <c r="H35" s="360" t="n"/>
      <c r="I35" s="361" t="n"/>
      <c r="J35" s="16" t="n">
        <v>0</v>
      </c>
      <c r="K35" s="11" t="n">
        <v>1</v>
      </c>
      <c r="L35" s="11">
        <f>IF(ISBLANK(K35)," ",IF(K35=" "," ",(3+3.29*(((K35)*$N$13*(1+($N$13/$N$12)))^0.5))/($N$11*$N$9*$N$13)))</f>
        <v/>
      </c>
      <c r="M35" s="17">
        <f>IF(ISBLANK(J35)," ",(J35/$N$13)-K35)</f>
        <v/>
      </c>
      <c r="N35" s="18">
        <f>IF(ISBLANK(J35)," ",M35/(N$9*N$10*N$11))</f>
        <v/>
      </c>
      <c r="O35" s="16" t="n">
        <v>368</v>
      </c>
      <c r="P35" s="17">
        <f>G8</f>
        <v/>
      </c>
      <c r="Q35" s="11">
        <f>IF(ISBLANK(P35)," ",IF(P35=" "," ",(3+3.29*(((P35)*$Q$13*(1+($Q$13/$Q$12)))^0.5))/($Q$11*$Q$9*$Q$13)))</f>
        <v/>
      </c>
      <c r="R35" s="17">
        <f>IF(ISBLANK(O35)," ",(O35/$Q$13)-P35)</f>
        <v/>
      </c>
      <c r="S35" s="18">
        <f>IF(ISBLANK(O35)," ",R35/(Q$9*Q$10*Q$11))</f>
        <v/>
      </c>
      <c r="T35" s="16" t="n">
        <v>0</v>
      </c>
      <c r="U35" s="46">
        <f>IF(ISBLANK(T35)," ",(T35/$T$13)-$T$14/$T$12)</f>
        <v/>
      </c>
      <c r="V35" s="47">
        <f>IF(ISBLANK(T35), " ", (U35/$T$9))</f>
        <v/>
      </c>
      <c r="W35" s="16" t="n">
        <v>43</v>
      </c>
      <c r="X35" s="46">
        <f>IF(ISBLANK(W35)," ",(W35/$W$13)-($W$14/$W$12))</f>
        <v/>
      </c>
      <c r="Y35" s="48">
        <f>IF(ISBLANK(W35), " ", (X35/$W$9))</f>
        <v/>
      </c>
    </row>
    <row r="36" ht="19.9" customFormat="1" customHeight="1" s="73">
      <c r="A36" s="54" t="n">
        <v>15</v>
      </c>
      <c r="B36" s="158" t="inlineStr">
        <is>
          <t>East exterior louvered fence</t>
        </is>
      </c>
      <c r="C36" s="360" t="n"/>
      <c r="D36" s="360" t="n"/>
      <c r="E36" s="360" t="n"/>
      <c r="F36" s="360" t="n"/>
      <c r="G36" s="360" t="n"/>
      <c r="H36" s="360" t="n"/>
      <c r="I36" s="361" t="n"/>
      <c r="J36" s="16" t="n">
        <v>0</v>
      </c>
      <c r="K36" s="11">
        <f>F12</f>
        <v/>
      </c>
      <c r="L36" s="11">
        <f>IF(ISBLANK(K36)," ",IF(K36=" "," ",(3+3.29*(((K36)*$N$13*(1+($N$13/$N$12)))^0.5))/($N$11*$N$9*$N$13)))</f>
        <v/>
      </c>
      <c r="M36" s="17">
        <f>IF(ISBLANK(J36)," ",(J36/$N$13)-K36)</f>
        <v/>
      </c>
      <c r="N36" s="18">
        <f>IF(ISBLANK(J36)," ",M36/(N$9*N$10*N$11))</f>
        <v/>
      </c>
      <c r="O36" s="16" t="n">
        <v>179</v>
      </c>
      <c r="P36" s="17">
        <f>G12</f>
        <v/>
      </c>
      <c r="Q36" s="11">
        <f>IF(ISBLANK(P36)," ",IF(P36=" "," ",(3+3.29*(((P36)*$Q$13*(1+($Q$13/$Q$12)))^0.5))/($Q$11*$Q$9*$Q$13)))</f>
        <v/>
      </c>
      <c r="R36" s="17">
        <f>IF(ISBLANK(O36)," ",(O36/$Q$13)-P36)</f>
        <v/>
      </c>
      <c r="S36" s="18">
        <f>IF(ISBLANK(O36)," ",R36/(Q$9*Q$10*Q$11))</f>
        <v/>
      </c>
      <c r="T36" s="16" t="n">
        <v>1</v>
      </c>
      <c r="U36" s="46">
        <f>IF(ISBLANK(T36)," ",(T36/$T$13)-$T$14/$T$12)</f>
        <v/>
      </c>
      <c r="V36" s="47">
        <f>IF(ISBLANK(T36), " ", (U36/$T$9))</f>
        <v/>
      </c>
      <c r="W36" s="16" t="n">
        <v>33</v>
      </c>
      <c r="X36" s="46">
        <f>IF(ISBLANK(W36)," ",(W36/$W$13)-($W$14/$W$12))</f>
        <v/>
      </c>
      <c r="Y36" s="48">
        <f>IF(ISBLANK(W36), " ", (X36/$W$9))</f>
        <v/>
      </c>
    </row>
    <row r="37" ht="19.9" customFormat="1" customHeight="1" s="73">
      <c r="A37" s="53" t="n">
        <v>16</v>
      </c>
      <c r="B37" s="158" t="inlineStr">
        <is>
          <t>East exterior brick wall</t>
        </is>
      </c>
      <c r="C37" s="360" t="n"/>
      <c r="D37" s="360" t="n"/>
      <c r="E37" s="360" t="n"/>
      <c r="F37" s="360" t="n"/>
      <c r="G37" s="360" t="n"/>
      <c r="H37" s="360" t="n"/>
      <c r="I37" s="361" t="n"/>
      <c r="J37" s="16" t="n">
        <v>3</v>
      </c>
      <c r="K37" s="11" t="n">
        <v>1</v>
      </c>
      <c r="L37" s="11">
        <f>IF(ISBLANK(K37)," ",IF(K37=" "," ",(3+3.29*(((K37)*$N$13*(1+($N$13/$N$12)))^0.5))/($N$11*$N$9*$N$13)))</f>
        <v/>
      </c>
      <c r="M37" s="17">
        <f>IF(ISBLANK(J37)," ",(J37/$N$13)-K37)</f>
        <v/>
      </c>
      <c r="N37" s="18">
        <f>IF(ISBLANK(J37)," ",M37/(N$9*N$10*N$11))</f>
        <v/>
      </c>
      <c r="O37" s="16" t="n">
        <v>391</v>
      </c>
      <c r="P37" s="17">
        <f>G8</f>
        <v/>
      </c>
      <c r="Q37" s="11">
        <f>IF(ISBLANK(P37)," ",IF(P37=" "," ",(3+3.29*(((P37)*$Q$13*(1+($Q$13/$Q$12)))^0.5))/($Q$11*$Q$9*$Q$13)))</f>
        <v/>
      </c>
      <c r="R37" s="17">
        <f>IF(ISBLANK(O37)," ",(O37/$Q$13)-P37)</f>
        <v/>
      </c>
      <c r="S37" s="18">
        <f>IF(ISBLANK(O37)," ",R37/(Q$9*Q$10*Q$11))</f>
        <v/>
      </c>
      <c r="T37" s="16" t="n">
        <v>0</v>
      </c>
      <c r="U37" s="46">
        <f>IF(ISBLANK(T37)," ",(T37/$T$13)-$T$14/$T$12)</f>
        <v/>
      </c>
      <c r="V37" s="47">
        <f>IF(ISBLANK(T37), " ", (U37/$T$9))</f>
        <v/>
      </c>
      <c r="W37" s="16" t="n">
        <v>52</v>
      </c>
      <c r="X37" s="46">
        <f>IF(ISBLANK(W37)," ",(W37/$W$13)-($W$14/$W$12))</f>
        <v/>
      </c>
      <c r="Y37" s="48">
        <f>IF(ISBLANK(W37), " ", (X37/$W$9))</f>
        <v/>
      </c>
    </row>
    <row r="38" ht="19.9" customFormat="1" customHeight="1" s="73">
      <c r="A38" s="54" t="n">
        <v>17</v>
      </c>
      <c r="B38" s="158" t="inlineStr">
        <is>
          <t>Large tank east side</t>
        </is>
      </c>
      <c r="C38" s="360" t="n"/>
      <c r="D38" s="360" t="n"/>
      <c r="E38" s="360" t="n"/>
      <c r="F38" s="360" t="n"/>
      <c r="G38" s="360" t="n"/>
      <c r="H38" s="360" t="n"/>
      <c r="I38" s="361" t="n"/>
      <c r="J38" s="16" t="n">
        <v>0</v>
      </c>
      <c r="K38" s="11">
        <f>F12</f>
        <v/>
      </c>
      <c r="L38" s="11">
        <f>IF(ISBLANK(K38)," ",IF(K38=" "," ",(3+3.29*(((K38)*$N$13*(1+($N$13/$N$12)))^0.5))/($N$11*$N$9*$N$13)))</f>
        <v/>
      </c>
      <c r="M38" s="17">
        <f>IF(ISBLANK(J38)," ",(J38/$N$13)-K38)</f>
        <v/>
      </c>
      <c r="N38" s="18">
        <f>IF(ISBLANK(J38)," ",M38/(N$9*N$10*N$11))</f>
        <v/>
      </c>
      <c r="O38" s="16" t="n">
        <v>199</v>
      </c>
      <c r="P38" s="17">
        <f>G12</f>
        <v/>
      </c>
      <c r="Q38" s="11">
        <f>IF(ISBLANK(P38)," ",IF(P38=" "," ",(3+3.29*(((P38)*$Q$13*(1+($Q$13/$Q$12)))^0.5))/($Q$11*$Q$9*$Q$13)))</f>
        <v/>
      </c>
      <c r="R38" s="17">
        <f>IF(ISBLANK(O38)," ",(O38/$Q$13)-P38)</f>
        <v/>
      </c>
      <c r="S38" s="18">
        <f>IF(ISBLANK(O38)," ",R38/(Q$9*Q$10*Q$11))</f>
        <v/>
      </c>
      <c r="T38" s="16" t="n">
        <v>1</v>
      </c>
      <c r="U38" s="46">
        <f>IF(ISBLANK(T38)," ",(T38/$T$13)-$T$14/$T$12)</f>
        <v/>
      </c>
      <c r="V38" s="47">
        <f>IF(ISBLANK(T38), " ", (U38/$T$9))</f>
        <v/>
      </c>
      <c r="W38" s="16" t="n">
        <v>34</v>
      </c>
      <c r="X38" s="46">
        <f>IF(ISBLANK(W38)," ",(W38/$W$13)-($W$14/$W$12))</f>
        <v/>
      </c>
      <c r="Y38" s="48">
        <f>IF(ISBLANK(W38), " ", (X38/$W$9))</f>
        <v/>
      </c>
    </row>
    <row r="39" ht="19.9" customFormat="1" customHeight="1" s="73">
      <c r="A39" s="53" t="n">
        <v>18</v>
      </c>
      <c r="B39" s="158" t="inlineStr">
        <is>
          <t>Top of large tank (biased)</t>
        </is>
      </c>
      <c r="C39" s="360" t="n"/>
      <c r="D39" s="360" t="n"/>
      <c r="E39" s="360" t="n"/>
      <c r="F39" s="360" t="n"/>
      <c r="G39" s="360" t="n"/>
      <c r="H39" s="360" t="n"/>
      <c r="I39" s="361" t="n"/>
      <c r="J39" s="16" t="n">
        <v>2</v>
      </c>
      <c r="K39" s="11">
        <f>F12</f>
        <v/>
      </c>
      <c r="L39" s="11">
        <f>IF(ISBLANK(K39)," ",IF(K39=" "," ",(3+3.29*(((K39)*$N$13*(1+($N$13/$N$12)))^0.5))/($N$11*$N$9*$N$13)))</f>
        <v/>
      </c>
      <c r="M39" s="17">
        <f>IF(ISBLANK(J39)," ",(J39/$N$13)-K39)</f>
        <v/>
      </c>
      <c r="N39" s="18">
        <f>IF(ISBLANK(J39)," ",M39/(N$9*N$10*N$11))</f>
        <v/>
      </c>
      <c r="O39" s="16" t="n">
        <v>211</v>
      </c>
      <c r="P39" s="17">
        <f>G12</f>
        <v/>
      </c>
      <c r="Q39" s="11">
        <f>IF(ISBLANK(P39)," ",IF(P39=" "," ",(3+3.29*(((P39)*$Q$13*(1+($Q$13/$Q$12)))^0.5))/($Q$11*$Q$9*$Q$13)))</f>
        <v/>
      </c>
      <c r="R39" s="17">
        <f>IF(ISBLANK(O39)," ",(O39/$Q$13)-P39)</f>
        <v/>
      </c>
      <c r="S39" s="18">
        <f>IF(ISBLANK(O39)," ",R39/(Q$9*Q$10*Q$11))</f>
        <v/>
      </c>
      <c r="T39" s="16" t="n">
        <v>0</v>
      </c>
      <c r="U39" s="46">
        <f>IF(ISBLANK(T39)," ",(T39/$T$13)-$T$14/$T$12)</f>
        <v/>
      </c>
      <c r="V39" s="47">
        <f>IF(ISBLANK(T39), " ", (U39/$T$9))</f>
        <v/>
      </c>
      <c r="W39" s="16" t="n">
        <v>44</v>
      </c>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N5:P5"/>
    <mergeCell ref="Q5:S5"/>
    <mergeCell ref="N6:P6"/>
    <mergeCell ref="Q6:S6"/>
    <mergeCell ref="N3:Y3"/>
    <mergeCell ref="N4:S4"/>
    <mergeCell ref="T4:Y4"/>
    <mergeCell ref="N9:P9"/>
    <mergeCell ref="Q9:S9"/>
    <mergeCell ref="N10:P10"/>
    <mergeCell ref="Q10:S10"/>
    <mergeCell ref="T9:V9"/>
    <mergeCell ref="W9:Y9"/>
    <mergeCell ref="N7:P7"/>
    <mergeCell ref="Q7:S7"/>
    <mergeCell ref="N8:P8"/>
    <mergeCell ref="Q8:S8"/>
    <mergeCell ref="T8:V8"/>
    <mergeCell ref="W8:Y8"/>
    <mergeCell ref="T13:V13"/>
    <mergeCell ref="W13:Y13"/>
    <mergeCell ref="T19:Y19"/>
    <mergeCell ref="T14:V14"/>
    <mergeCell ref="W14:Y14"/>
    <mergeCell ref="T15:V15"/>
    <mergeCell ref="W15:Y15"/>
    <mergeCell ref="N11:P11"/>
    <mergeCell ref="Q11:S11"/>
    <mergeCell ref="N12:P12"/>
    <mergeCell ref="Q12:S12"/>
    <mergeCell ref="J19:S19"/>
    <mergeCell ref="A1:C1"/>
    <mergeCell ref="A6:C6"/>
    <mergeCell ref="A5:C5"/>
    <mergeCell ref="A4:C4"/>
    <mergeCell ref="A3:C3"/>
    <mergeCell ref="A2:C2"/>
    <mergeCell ref="T20:V20"/>
    <mergeCell ref="W20:Y20"/>
    <mergeCell ref="T10:V10"/>
    <mergeCell ref="W10:Y10"/>
    <mergeCell ref="T11:V11"/>
    <mergeCell ref="W11:Y11"/>
    <mergeCell ref="T12:V12"/>
    <mergeCell ref="W12:Y12"/>
    <mergeCell ref="T5:V5"/>
    <mergeCell ref="W5:Y5"/>
    <mergeCell ref="T6:V6"/>
    <mergeCell ref="W6:Y6"/>
    <mergeCell ref="T7:V7"/>
    <mergeCell ref="W7:Y7"/>
    <mergeCell ref="N13:P13"/>
    <mergeCell ref="Q13:S13"/>
    <mergeCell ref="N14:P14"/>
    <mergeCell ref="Q14:S14"/>
    <mergeCell ref="A11:E11"/>
    <mergeCell ref="A10:E10"/>
    <mergeCell ref="A18:E18"/>
    <mergeCell ref="A17:E17"/>
    <mergeCell ref="A16:E16"/>
    <mergeCell ref="A15:E15"/>
    <mergeCell ref="B31:I31"/>
    <mergeCell ref="B32:I32"/>
    <mergeCell ref="B33:I33"/>
    <mergeCell ref="D1:G1"/>
    <mergeCell ref="H6:M6"/>
    <mergeCell ref="D6:G6"/>
    <mergeCell ref="D5:G5"/>
    <mergeCell ref="D4:G4"/>
    <mergeCell ref="D3:G3"/>
    <mergeCell ref="D2:G2"/>
    <mergeCell ref="N15:S15"/>
    <mergeCell ref="I16:Y18"/>
    <mergeCell ref="A9:E9"/>
    <mergeCell ref="A8:E8"/>
    <mergeCell ref="A7:E7"/>
    <mergeCell ref="H15:M15"/>
    <mergeCell ref="H14:M14"/>
    <mergeCell ref="H13:M13"/>
    <mergeCell ref="H12:M12"/>
    <mergeCell ref="H11:M11"/>
    <mergeCell ref="H10:M10"/>
    <mergeCell ref="H9:M9"/>
    <mergeCell ref="H8:M8"/>
    <mergeCell ref="H7:M7"/>
    <mergeCell ref="A14:E14"/>
    <mergeCell ref="A13:E13"/>
    <mergeCell ref="A12:E12"/>
    <mergeCell ref="J20:N20"/>
    <mergeCell ref="O20:S20"/>
    <mergeCell ref="B19:I20"/>
    <mergeCell ref="B37:I37"/>
    <mergeCell ref="B38:I38"/>
    <mergeCell ref="B39:I39"/>
    <mergeCell ref="B40:I40"/>
    <mergeCell ref="B41:I41"/>
    <mergeCell ref="B26:I26"/>
    <mergeCell ref="B27:I27"/>
    <mergeCell ref="B28:I28"/>
    <mergeCell ref="B29:I29"/>
    <mergeCell ref="B30:I30"/>
    <mergeCell ref="B21:I21"/>
    <mergeCell ref="B22:I22"/>
    <mergeCell ref="B23:I23"/>
    <mergeCell ref="B24:I24"/>
    <mergeCell ref="B25:I25"/>
    <mergeCell ref="B34:I34"/>
    <mergeCell ref="B35:I35"/>
    <mergeCell ref="B36:I36"/>
  </mergeCells>
  <printOptions horizontalCentered="1"/>
  <pageMargins left="0.25" right="0.25" top="0.25" bottom="0.35" header="0" footer="0"/>
  <pageSetup orientation="landscape" scale="72"/>
  <drawing xmlns:r="http://schemas.openxmlformats.org/officeDocument/2006/relationships" r:id="rId1"/>
</worksheet>
</file>

<file path=xl/worksheets/sheet3.xml><?xml version="1.0" encoding="utf-8"?>
<worksheet xmlns="http://schemas.openxmlformats.org/spreadsheetml/2006/main">
  <sheetPr codeName="Sheet2">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xml><?xml version="1.0" encoding="utf-8"?>
<worksheet xmlns="http://schemas.openxmlformats.org/spreadsheetml/2006/main">
  <sheetPr codeName="Sheet4">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1/9/20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0.8</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287</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288</v>
      </c>
      <c r="H16" s="38" t="inlineStr">
        <is>
          <t>Comments</t>
        </is>
      </c>
      <c r="I16" s="408" t="inlineStr">
        <is>
          <t>Interior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279</v>
      </c>
      <c r="H17" s="41" t="n"/>
      <c r="Y17" s="410" t="n"/>
    </row>
    <row r="18" ht="18" customHeight="1" thickBot="1">
      <c r="A18" s="411" t="inlineStr">
        <is>
          <t>Daily Pre Survey Metal</t>
        </is>
      </c>
      <c r="B18" s="412" t="n"/>
      <c r="C18" s="412" t="n"/>
      <c r="D18" s="412" t="n"/>
      <c r="E18" s="413" t="n"/>
      <c r="F18" s="34" t="n">
        <v>1</v>
      </c>
      <c r="G18" s="35" t="n">
        <v>287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19</v>
      </c>
      <c r="B22" s="165" t="inlineStr">
        <is>
          <t>Southern section of the eastern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249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24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xml><?xml version="1.0" encoding="utf-8"?>
<worksheet xmlns="http://schemas.openxmlformats.org/spreadsheetml/2006/main">
  <sheetPr codeName="Sheet2">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v>
      </c>
      <c r="H9" s="359" t="inlineStr">
        <is>
          <t>Instrument Efficiency</t>
        </is>
      </c>
      <c r="I9" s="360" t="n"/>
      <c r="J9" s="360" t="n"/>
      <c r="K9" s="360" t="n"/>
      <c r="L9" s="360" t="n"/>
      <c r="M9" s="361" t="n"/>
      <c r="N9" s="242" t="n">
        <v>0.22</v>
      </c>
      <c r="O9" s="360" t="n"/>
      <c r="P9" s="360" t="n"/>
      <c r="Q9" s="245" t="n">
        <v>0.67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2.8</v>
      </c>
      <c r="G12" s="7" t="n">
        <v>293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219</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Bottom of each louver scanned with one minute direct and removable measurement made at area of highest activity. Top of louvers to be scanned on exterior survey.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1</v>
      </c>
      <c r="G18" s="35" t="n">
        <v>219</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20</v>
      </c>
      <c r="B22" s="165" t="inlineStr">
        <is>
          <t>East louvered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246</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xml><?xml version="1.0" encoding="utf-8"?>
<worksheet xmlns="http://schemas.openxmlformats.org/spreadsheetml/2006/main">
  <sheetPr codeName="Sheet4">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(03)</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8.xml><?xml version="1.0" encoding="utf-8"?>
<worksheet xmlns="http://schemas.openxmlformats.org/spreadsheetml/2006/main">
  <sheetPr codeName="Sheet3">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0.88</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23" t="n">
        <v>2</v>
      </c>
      <c r="O14" s="360" t="n"/>
      <c r="P14" s="361" t="n"/>
      <c r="Q14" s="265" t="n">
        <v>215</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411</v>
      </c>
      <c r="H16" s="38" t="inlineStr">
        <is>
          <t>Comments</t>
        </is>
      </c>
      <c r="I16" s="408" t="inlineStr">
        <is>
          <t>Lower portion interior east of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326</v>
      </c>
      <c r="H17" s="41" t="n"/>
      <c r="Y17" s="410" t="n"/>
    </row>
    <row r="18" ht="18" customHeight="1" thickBot="1">
      <c r="A18" s="411" t="inlineStr">
        <is>
          <t>Daily Pre Survey Metal</t>
        </is>
      </c>
      <c r="B18" s="412" t="n"/>
      <c r="C18" s="412" t="n"/>
      <c r="D18" s="412" t="n"/>
      <c r="E18" s="413" t="n"/>
      <c r="F18" s="34" t="n">
        <v>2</v>
      </c>
      <c r="G18" s="35" t="n">
        <v>215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21</v>
      </c>
      <c r="B22" s="165" t="inlineStr">
        <is>
          <t>North section of east brick wall (interior, lower half)</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439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19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0.xml><?xml version="1.0" encoding="utf-8"?>
<worksheet xmlns="http://schemas.openxmlformats.org/spreadsheetml/2006/main">
  <sheetPr codeName="Sheet5">
    <outlinePr summaryBelow="1" summaryRight="1"/>
    <pageSetUpPr fitToPage="1"/>
  </sheetPr>
  <dimension ref="A1:Y41"/>
  <sheetViews>
    <sheetView showGridLines="0" topLeftCell="A18"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302</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8</v>
      </c>
      <c r="G16" s="7" t="n">
        <v>495</v>
      </c>
      <c r="H16" s="38" t="inlineStr">
        <is>
          <t>Comments</t>
        </is>
      </c>
      <c r="I16" s="408" t="inlineStr">
        <is>
          <t>Interior of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283</v>
      </c>
      <c r="H17" s="41" t="n"/>
      <c r="Y17" s="410" t="n"/>
    </row>
    <row r="18" ht="18" customHeight="1" thickBot="1">
      <c r="A18" s="411" t="inlineStr">
        <is>
          <t>Daily Pre Survey Metal</t>
        </is>
      </c>
      <c r="B18" s="412" t="n"/>
      <c r="C18" s="412" t="n"/>
      <c r="D18" s="412" t="n"/>
      <c r="E18" s="413" t="n"/>
      <c r="F18" s="34" t="n">
        <v>1</v>
      </c>
      <c r="G18" s="35" t="n">
        <v>302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22</v>
      </c>
      <c r="B22" s="165" t="inlineStr">
        <is>
          <t>South brick wall (interior)</t>
        </is>
      </c>
      <c r="C22" s="366" t="n"/>
      <c r="D22" s="366" t="n"/>
      <c r="E22" s="366" t="n"/>
      <c r="F22" s="366" t="n"/>
      <c r="G22" s="366" t="n"/>
      <c r="H22" s="366" t="n"/>
      <c r="I22" s="385" t="n"/>
      <c r="J22" s="10">
        <f>F8</f>
        <v/>
      </c>
      <c r="K22" s="12">
        <f>F8</f>
        <v/>
      </c>
      <c r="L22" s="11">
        <f>IF(ISBLANK(K22)," ",IF(K22=" "," ",(3+3.29*(((K22)*$N$13*(1+($N$13/$N$12)))^0.5))/($N$11*$N$9*$N$13)))</f>
        <v/>
      </c>
      <c r="M22" s="12">
        <f>IF(ISBLANK(J22)," ",(J22/$N$13)-K22)</f>
        <v/>
      </c>
      <c r="N22" s="13">
        <f>IF(ISBLANK(J22)," ",M22/(N$9*N$10*N$11))</f>
        <v/>
      </c>
      <c r="O22" s="10" t="n">
        <v>734</v>
      </c>
      <c r="P22" s="42">
        <f>G8</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1.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2.xml><?xml version="1.0" encoding="utf-8"?>
<worksheet xmlns="http://schemas.openxmlformats.org/spreadsheetml/2006/main">
  <sheetPr codeName="Sheet6">
    <outlinePr summaryBelow="1" summaryRight="1"/>
    <pageSetUpPr fitToPage="1"/>
  </sheetPr>
  <dimension ref="A1:Y41"/>
  <sheetViews>
    <sheetView showGridLines="0" topLeftCell="A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260</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393</v>
      </c>
      <c r="H16" s="38" t="inlineStr">
        <is>
          <t>Comments</t>
        </is>
      </c>
      <c r="I16" s="408" t="inlineStr">
        <is>
          <t>Interior west concrete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318</v>
      </c>
      <c r="H17" s="41" t="n"/>
      <c r="Y17" s="410" t="n"/>
    </row>
    <row r="18" ht="18" customHeight="1" thickBot="1">
      <c r="A18" s="411" t="inlineStr">
        <is>
          <t>Daily Pre Survey Metal</t>
        </is>
      </c>
      <c r="B18" s="412" t="n"/>
      <c r="C18" s="412" t="n"/>
      <c r="D18" s="412" t="n"/>
      <c r="E18" s="413" t="n"/>
      <c r="F18" s="34" t="n">
        <v>1</v>
      </c>
      <c r="G18" s="35" t="n">
        <v>260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23</v>
      </c>
      <c r="B22" s="165" t="inlineStr">
        <is>
          <t>West concrete wall (lower portion, interior)</t>
        </is>
      </c>
      <c r="C22" s="366" t="n"/>
      <c r="D22" s="366" t="n"/>
      <c r="E22" s="366" t="n"/>
      <c r="F22" s="366" t="n"/>
      <c r="G22" s="366" t="n"/>
      <c r="H22" s="366" t="n"/>
      <c r="I22" s="385" t="n"/>
      <c r="J22" s="10" t="n">
        <v>0</v>
      </c>
      <c r="K22" s="12">
        <f>F9</f>
        <v/>
      </c>
      <c r="L22" s="11">
        <f>IF(ISBLANK(K22)," ",IF(K22=" "," ",(3+3.29*(((K22)*$N$13*(1+($N$13/$N$12)))^0.5))/($N$11*$N$9*$N$13)))</f>
        <v/>
      </c>
      <c r="M22" s="12">
        <f>IF(ISBLANK(J22)," ",(J22/$N$13)-K22)</f>
        <v/>
      </c>
      <c r="N22" s="13">
        <f>IF(ISBLANK(J22)," ",M22/(N$9*N$10*N$11))</f>
        <v/>
      </c>
      <c r="O22" s="10" t="n">
        <v>459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3.xml><?xml version="1.0" encoding="utf-8"?>
<worksheet xmlns="http://schemas.openxmlformats.org/spreadsheetml/2006/main">
  <sheetPr codeName="Sheet3">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4.xml><?xml version="1.0" encoding="utf-8"?>
<worksheet xmlns="http://schemas.openxmlformats.org/spreadsheetml/2006/main">
  <sheetPr codeName="Sheet7">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351</v>
      </c>
      <c r="H16" s="38" t="inlineStr">
        <is>
          <t>Comments</t>
        </is>
      </c>
      <c r="I16" s="408" t="inlineStr">
        <is>
          <t>Interior west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236</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24</v>
      </c>
      <c r="B22" s="165" t="inlineStr">
        <is>
          <t>West chain link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295</v>
      </c>
      <c r="P22" s="42">
        <f>G12</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6.xml><?xml version="1.0" encoding="utf-8"?>
<worksheet xmlns="http://schemas.openxmlformats.org/spreadsheetml/2006/main">
  <sheetPr codeName="Sheet8">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0.67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255</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9</v>
      </c>
      <c r="G16" s="7" t="n">
        <v>441</v>
      </c>
      <c r="H16" s="38" t="inlineStr">
        <is>
          <t>Comments</t>
        </is>
      </c>
      <c r="I16" s="408" t="inlineStr">
        <is>
          <t>Structural metal and lower section of fins.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18</v>
      </c>
      <c r="G17" s="7" t="n">
        <v>394</v>
      </c>
      <c r="H17" s="41" t="n"/>
      <c r="Y17" s="410" t="n"/>
    </row>
    <row r="18" ht="18" customHeight="1" thickBot="1">
      <c r="A18" s="411" t="inlineStr">
        <is>
          <t>Daily Pre Survey Metal</t>
        </is>
      </c>
      <c r="B18" s="412" t="n"/>
      <c r="C18" s="412" t="n"/>
      <c r="D18" s="412" t="n"/>
      <c r="E18" s="413" t="n"/>
      <c r="F18" s="34" t="n">
        <v>2</v>
      </c>
      <c r="G18" s="35" t="n">
        <v>255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25</v>
      </c>
      <c r="B22" s="165" t="inlineStr">
        <is>
          <t>Lower half of south bank of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288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8.xml><?xml version="1.0" encoding="utf-8"?>
<worksheet xmlns="http://schemas.openxmlformats.org/spreadsheetml/2006/main">
  <sheetPr codeName="Sheet9">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0.88</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178</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449</v>
      </c>
      <c r="H16" s="38" t="inlineStr">
        <is>
          <t>Comments</t>
        </is>
      </c>
      <c r="I16" s="408" t="inlineStr">
        <is>
          <t>Interior of north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20</v>
      </c>
      <c r="G17" s="7" t="n">
        <v>384</v>
      </c>
      <c r="H17" s="41" t="n"/>
      <c r="Y17" s="410" t="n"/>
    </row>
    <row r="18" ht="18" customHeight="1" thickBot="1">
      <c r="A18" s="411" t="inlineStr">
        <is>
          <t>Daily Pre Survey Metal</t>
        </is>
      </c>
      <c r="B18" s="412" t="n"/>
      <c r="C18" s="412" t="n"/>
      <c r="D18" s="412" t="n"/>
      <c r="E18" s="413" t="n"/>
      <c r="F18" s="34" t="n">
        <v>1</v>
      </c>
      <c r="G18" s="35" t="n">
        <v>178</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26</v>
      </c>
      <c r="B22" s="165" t="inlineStr">
        <is>
          <t>North section of east brick wall (interior, upper half)</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417</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15</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9.xml><?xml version="1.0" encoding="utf-8"?>
<worksheet xmlns="http://schemas.openxmlformats.org/spreadsheetml/2006/main">
  <sheetPr>
    <outlinePr summaryBelow="1" summaryRight="1"/>
    <pageSetUpPr fitToPage="1"/>
  </sheetPr>
  <dimension ref="A1:DH53"/>
  <sheetViews>
    <sheetView topLeftCell="C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(09)</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0.xml><?xml version="1.0" encoding="utf-8"?>
<worksheet xmlns="http://schemas.openxmlformats.org/spreadsheetml/2006/main">
  <sheetPr codeName="Sheet10">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403</v>
      </c>
      <c r="H16" s="38" t="inlineStr">
        <is>
          <t>Comments</t>
        </is>
      </c>
      <c r="I16" s="408" t="inlineStr">
        <is>
          <t>South half of the lower section of the west bank of cooler fins.  Remainder of lower west fins surveyed on data page 12.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33</v>
      </c>
      <c r="G17" s="7" t="n">
        <v>335</v>
      </c>
      <c r="H17" s="41" t="n"/>
      <c r="Y17" s="410" t="n"/>
    </row>
    <row r="18" ht="18" customHeight="1" thickBot="1">
      <c r="A18" s="411" t="inlineStr">
        <is>
          <t>Daily Pre Survey Metal</t>
        </is>
      </c>
      <c r="B18" s="412" t="n"/>
      <c r="C18" s="412" t="n"/>
      <c r="D18" s="412" t="n"/>
      <c r="E18" s="413" t="n"/>
      <c r="F18" s="34" t="n">
        <v>1</v>
      </c>
      <c r="G18" s="35" t="n">
        <v>236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27</v>
      </c>
      <c r="B22" s="165" t="inlineStr">
        <is>
          <t>Lower section of the west bank of cooling fins (south half)</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701</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27</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1.xml><?xml version="1.0" encoding="utf-8"?>
<worksheet xmlns="http://schemas.openxmlformats.org/spreadsheetml/2006/main">
  <sheetPr>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2.xml><?xml version="1.0" encoding="utf-8"?>
<worksheet xmlns="http://schemas.openxmlformats.org/spreadsheetml/2006/main">
  <sheetPr>
    <outlinePr summaryBelow="1" summaryRight="1"/>
    <pageSetUpPr fitToPage="1"/>
  </sheetPr>
  <dimension ref="A1:Y41"/>
  <sheetViews>
    <sheetView showGridLines="0" topLeftCell="G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177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485</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275</v>
      </c>
      <c r="H17" s="41" t="n"/>
      <c r="Y17" s="410" t="n"/>
    </row>
    <row r="18" ht="18" customHeight="1" thickBot="1">
      <c r="A18" s="411" t="inlineStr">
        <is>
          <t>Daily Pre Survey Metal</t>
        </is>
      </c>
      <c r="B18" s="412" t="n"/>
      <c r="C18" s="412" t="n"/>
      <c r="D18" s="412" t="n"/>
      <c r="E18" s="413" t="n"/>
      <c r="F18" s="34" t="n">
        <v>2</v>
      </c>
      <c r="G18" s="35" t="n">
        <v>177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28</v>
      </c>
      <c r="B22" s="165" t="inlineStr">
        <is>
          <t>North louvered fence (exterior)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315</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59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25" sqref="A25"/>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418</v>
      </c>
      <c r="H16" s="38" t="inlineStr">
        <is>
          <t>Comments</t>
        </is>
      </c>
      <c r="I16" s="408" t="inlineStr">
        <is>
          <t>North half of the lower section of the west bank of cooler fins. Remainder of lower west fins surveyed on data page 10.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27</v>
      </c>
      <c r="G17" s="7" t="n">
        <v>332</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29</v>
      </c>
      <c r="B22" s="165" t="inlineStr">
        <is>
          <t>Lower section of west bank of cooler fins (north end)</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225</v>
      </c>
      <c r="P22" s="42" t="n">
        <v>216</v>
      </c>
      <c r="Q22" s="11">
        <f>IF(ISBLANK(P22)," ",IF(P22=" "," ",(3+3.29*(((P22)*$Q$13*(1+($Q$13/$Q$12)))^0.5))/($Q$11*$Q$9*$Q$13)))</f>
        <v/>
      </c>
      <c r="R22" s="14">
        <f>IF(ISBLANK(O22)," ",(O22/$Q$13)-P22)</f>
        <v/>
      </c>
      <c r="S22" s="13">
        <f>IF(ISBLANK(O22)," ",R22/(Q$9*Q$10*Q$11))</f>
        <v/>
      </c>
      <c r="T22" s="15" t="n">
        <v>0</v>
      </c>
      <c r="U22" s="43">
        <f>IF(ISBLANK(T22)," ",(T22/$T$13)-$T$14/$T$12)</f>
        <v/>
      </c>
      <c r="V22" s="44">
        <f>IF(ISBLANK(T22), " ", (U22/$T$9))</f>
        <v/>
      </c>
      <c r="W22" s="15" t="n">
        <v>41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5.xml><?xml version="1.0" encoding="utf-8"?>
<worksheet xmlns="http://schemas.openxmlformats.org/spreadsheetml/2006/main">
  <sheetPr>
    <outlinePr summaryBelow="1" summaryRight="1"/>
    <pageSetUpPr fitToPage="1"/>
  </sheetPr>
  <dimension ref="A1:DH53"/>
  <sheetViews>
    <sheetView zoomScaleNormal="100" workbookViewId="0">
      <selection activeCell="AU3" sqref="AU3"/>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6.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0.88</v>
      </c>
      <c r="R9" s="360" t="n"/>
      <c r="S9" s="360" t="n"/>
      <c r="T9" s="395" t="n">
        <v>0.3179</v>
      </c>
      <c r="U9" s="360" t="n"/>
      <c r="V9" s="361" t="n"/>
      <c r="W9" s="396" t="n">
        <v>0.3614</v>
      </c>
      <c r="X9" s="360" t="n"/>
      <c r="Y9" s="363" t="n"/>
    </row>
    <row r="10" ht="18" customHeight="1">
      <c r="A10" s="359" t="inlineStr">
        <is>
          <t>Linoleum</t>
        </is>
      </c>
      <c r="B10" s="360" t="n"/>
      <c r="C10" s="360" t="n"/>
      <c r="D10" s="360" t="n"/>
      <c r="E10" s="361" t="n"/>
      <c r="F10" s="122" t="n">
        <v>1.833333333333333</v>
      </c>
      <c r="G10" s="7" t="n">
        <v>215</v>
      </c>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157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423</v>
      </c>
      <c r="H16" s="38" t="inlineStr">
        <is>
          <t>Comments</t>
        </is>
      </c>
      <c r="I16" s="408" t="inlineStr">
        <is>
          <t>Structural metal underneath also surveyed.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8</v>
      </c>
      <c r="G17" s="7" t="n">
        <v>322</v>
      </c>
      <c r="H17" s="41" t="n"/>
      <c r="Y17" s="410" t="n"/>
    </row>
    <row r="18" ht="18" customHeight="1" thickBot="1">
      <c r="A18" s="411" t="inlineStr">
        <is>
          <t>Daily Pre Survey Metal</t>
        </is>
      </c>
      <c r="B18" s="412" t="n"/>
      <c r="C18" s="412" t="n"/>
      <c r="D18" s="412" t="n"/>
      <c r="E18" s="413" t="n"/>
      <c r="F18" s="34" t="n">
        <v>3</v>
      </c>
      <c r="G18" s="35" t="n">
        <v>157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30</v>
      </c>
      <c r="B22" s="165" t="inlineStr">
        <is>
          <t>Middle bank of cooler fins, lower portion</t>
        </is>
      </c>
      <c r="C22" s="366" t="n"/>
      <c r="D22" s="366" t="n"/>
      <c r="E22" s="366" t="n"/>
      <c r="F22" s="366" t="n"/>
      <c r="G22" s="366" t="n"/>
      <c r="H22" s="366" t="n"/>
      <c r="I22" s="385" t="n"/>
      <c r="J22" s="10" t="n">
        <v>12</v>
      </c>
      <c r="K22" s="12" t="n">
        <v>3</v>
      </c>
      <c r="L22" s="11">
        <f>IF(ISBLANK(K22)," ",IF(K22=" "," ",(3+3.29*(((K22)*$N$13*(1+($N$13/$N$12)))^0.5))/($N$11*$N$9*$N$13)))</f>
        <v/>
      </c>
      <c r="M22" s="12">
        <f>IF(ISBLANK(J22)," ",(J22/$N$13)-K22)</f>
        <v/>
      </c>
      <c r="N22" s="13">
        <f>IF(ISBLANK(J22)," ",M22/(N$9*N$10*N$11))</f>
        <v/>
      </c>
      <c r="O22" s="10" t="n">
        <v>321</v>
      </c>
      <c r="P22" s="42" t="n">
        <v>157</v>
      </c>
      <c r="Q22" s="11">
        <f>IF(ISBLANK(P22)," ",IF(P22=" "," ",(3+3.29*(((P22)*$Q$13*(1+($Q$13/$Q$12)))^0.5))/($Q$11*$Q$9*$Q$13)))</f>
        <v/>
      </c>
      <c r="R22" s="14">
        <f>IF(ISBLANK(O22)," ",(O22/$Q$13)-P22)</f>
        <v/>
      </c>
      <c r="S22" s="13">
        <f>IF(ISBLANK(O22)," ",R22/(Q$9*Q$10*Q$11))</f>
        <v/>
      </c>
      <c r="T22" s="15" t="n">
        <v>0</v>
      </c>
      <c r="U22" s="43">
        <f>IF(ISBLANK(T22)," ",(T22/$T$13)-$T$14/$T$12)</f>
        <v/>
      </c>
      <c r="V22" s="44">
        <f>IF(ISBLANK(T22), " ", (U22/$T$9))</f>
        <v/>
      </c>
      <c r="W22" s="15" t="n">
        <v>39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6" sqref="G16"/>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0.51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121</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Lower four feet read from ground on cooler fins North bank.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0</v>
      </c>
      <c r="G18" s="35" t="n">
        <v>121</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31</v>
      </c>
      <c r="B22" s="165" t="inlineStr">
        <is>
          <t>North bank cooler fins, lower section</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157</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0.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166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369</v>
      </c>
      <c r="H16" s="38" t="inlineStr">
        <is>
          <t>Comments</t>
        </is>
      </c>
      <c r="I16" s="408" t="inlineStr">
        <is>
          <t>North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257</v>
      </c>
      <c r="H17" s="41" t="n"/>
      <c r="Y17" s="410" t="n"/>
    </row>
    <row r="18" ht="18" customHeight="1" thickBot="1">
      <c r="A18" s="411" t="inlineStr">
        <is>
          <t>Daily Pre Survey Metal</t>
        </is>
      </c>
      <c r="B18" s="412" t="n"/>
      <c r="C18" s="412" t="n"/>
      <c r="D18" s="412" t="n"/>
      <c r="E18" s="413" t="n"/>
      <c r="F18" s="34" t="n">
        <v>1</v>
      </c>
      <c r="G18" s="35" t="n">
        <v>166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32</v>
      </c>
      <c r="B22" s="165" t="inlineStr">
        <is>
          <t>North section of west brick wall (interior)</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398</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53</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395</v>
      </c>
      <c r="H16" s="38" t="inlineStr">
        <is>
          <t>Comments</t>
        </is>
      </c>
      <c r="I16" s="408" t="inlineStr">
        <is>
          <t>South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10</v>
      </c>
      <c r="G17" s="7" t="n">
        <v>334</v>
      </c>
      <c r="H17" s="41" t="n"/>
      <c r="Y17" s="410" t="n"/>
    </row>
    <row r="18" ht="18" customHeight="1" thickBot="1">
      <c r="A18" s="411" t="inlineStr">
        <is>
          <t>Daily Pre Survey Metal</t>
        </is>
      </c>
      <c r="B18" s="412" t="n"/>
      <c r="C18" s="412" t="n"/>
      <c r="D18" s="412" t="n"/>
      <c r="E18" s="413" t="n"/>
      <c r="F18" s="34" t="n">
        <v>3</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33</v>
      </c>
      <c r="B22" s="165" t="inlineStr">
        <is>
          <t>South section of west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359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2" sqref="G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7</v>
      </c>
      <c r="G8" s="7" t="n">
        <v>323</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4</v>
      </c>
      <c r="G9" s="7" t="n">
        <v>288</v>
      </c>
      <c r="H9" s="359" t="inlineStr">
        <is>
          <t>Instrument Efficiency</t>
        </is>
      </c>
      <c r="I9" s="360" t="n"/>
      <c r="J9" s="360" t="n"/>
      <c r="K9" s="360" t="n"/>
      <c r="L9" s="360" t="n"/>
      <c r="M9" s="361" t="n"/>
      <c r="N9" s="242" t="n">
        <v>0.2004</v>
      </c>
      <c r="O9" s="360" t="n"/>
      <c r="P9" s="360" t="n"/>
      <c r="Q9" s="245" t="n">
        <v>0.51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2</v>
      </c>
      <c r="G12" s="7" t="n">
        <v>170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154</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323</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288</v>
      </c>
      <c r="H17" s="41" t="n"/>
      <c r="Y17" s="410" t="n"/>
    </row>
    <row r="18" ht="18" customHeight="1" thickBot="1">
      <c r="A18" s="411" t="inlineStr">
        <is>
          <t>Daily Pre Survey Metal</t>
        </is>
      </c>
      <c r="B18" s="412" t="n"/>
      <c r="C18" s="412" t="n"/>
      <c r="D18" s="412" t="n"/>
      <c r="E18" s="413" t="n"/>
      <c r="F18" s="34" t="n">
        <v>2</v>
      </c>
      <c r="G18" s="35" t="n">
        <v>170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34</v>
      </c>
      <c r="B22" s="165" t="inlineStr">
        <is>
          <t>North bank of cooler fins, 4' to 8' section</t>
        </is>
      </c>
      <c r="C22" s="366" t="n"/>
      <c r="D22" s="366" t="n"/>
      <c r="E22" s="366" t="n"/>
      <c r="F22" s="366" t="n"/>
      <c r="G22" s="366" t="n"/>
      <c r="H22" s="366" t="n"/>
      <c r="I22" s="385" t="n"/>
      <c r="J22" s="10" t="n">
        <v>2</v>
      </c>
      <c r="K22" s="12" t="n">
        <v>2</v>
      </c>
      <c r="L22" s="11">
        <f>IF(ISBLANK(K22)," ",IF(K22=" "," ",(3+3.29*(((K22)*$N$13*(1+($N$13/$N$12)))^0.5))/($N$11*$N$9*$N$13)))</f>
        <v/>
      </c>
      <c r="M22" s="12">
        <f>IF(ISBLANK(J22)," ",(J22/$N$13)-K22)</f>
        <v/>
      </c>
      <c r="N22" s="13">
        <f>IF(ISBLANK(J22)," ",M22/(N$9*N$10*N$11))</f>
        <v/>
      </c>
      <c r="O22" s="10" t="n">
        <v>156</v>
      </c>
      <c r="P22" s="42" t="n">
        <v>170</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c r="DG24" s="73"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6.xml><?xml version="1.0" encoding="utf-8"?>
<worksheet xmlns="http://schemas.openxmlformats.org/spreadsheetml/2006/main">
  <sheetPr>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21</v>
      </c>
      <c r="O14" s="360" t="n"/>
      <c r="P14" s="361" t="n"/>
      <c r="Q14" s="223" t="n">
        <v>446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21</v>
      </c>
      <c r="G16" s="7" t="n">
        <v>446</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22</v>
      </c>
      <c r="G17" s="7" t="n">
        <v>330</v>
      </c>
      <c r="H17" s="41" t="n"/>
      <c r="Y17" s="410" t="n"/>
    </row>
    <row r="18" ht="18" customHeight="1" thickBot="1">
      <c r="A18" s="411" t="inlineStr">
        <is>
          <t>Daily Pre Survey Metal</t>
        </is>
      </c>
      <c r="B18" s="412" t="n"/>
      <c r="C18" s="412" t="n"/>
      <c r="D18" s="412" t="n"/>
      <c r="E18" s="413" t="n"/>
      <c r="F18" s="34" t="n">
        <v>9</v>
      </c>
      <c r="G18" s="35" t="n">
        <v>292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35</v>
      </c>
      <c r="B22" s="165" t="inlineStr">
        <is>
          <t>Eastern portion of south brick wall (exterior)</t>
        </is>
      </c>
      <c r="C22" s="366" t="n"/>
      <c r="D22" s="366" t="n"/>
      <c r="E22" s="366" t="n"/>
      <c r="F22" s="366" t="n"/>
      <c r="G22" s="366" t="n"/>
      <c r="H22" s="366" t="n"/>
      <c r="I22" s="385" t="n"/>
      <c r="J22" s="10" t="n">
        <v>6</v>
      </c>
      <c r="K22" s="12">
        <f>F8</f>
        <v/>
      </c>
      <c r="L22" s="11">
        <f>IF(ISBLANK(K22)," ",IF(K22=" "," ",(3+3.29*(((K22)*$N$13*(1+($N$13/$N$12)))^0.5))/($N$11*$N$9*$N$13)))</f>
        <v/>
      </c>
      <c r="M22" s="12">
        <f>IF(ISBLANK(J22)," ",(J22/$N$13)-K22)</f>
        <v/>
      </c>
      <c r="N22" s="13">
        <f>IF(ISBLANK(J22)," ",M22/(N$9*N$10*N$11))</f>
        <v/>
      </c>
      <c r="O22" s="10" t="n">
        <v>616</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7.xml><?xml version="1.0" encoding="utf-8"?>
<worksheet xmlns="http://schemas.openxmlformats.org/spreadsheetml/2006/main">
  <sheetPr>
    <outlinePr summaryBelow="1" summaryRight="1"/>
    <pageSetUpPr fitToPage="1"/>
  </sheetPr>
  <dimension ref="A1:DH53"/>
  <sheetViews>
    <sheetView topLeftCell="A10"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8.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N7" sqref="N7:P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225238/PR294127</t>
        </is>
      </c>
      <c r="O7" s="360" t="n"/>
      <c r="P7" s="360"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of west chain link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36</v>
      </c>
      <c r="B22" s="165" t="inlineStr">
        <is>
          <t>West chain link fence (exterior)</t>
        </is>
      </c>
      <c r="C22" s="366" t="n"/>
      <c r="D22" s="366" t="n"/>
      <c r="E22" s="366" t="n"/>
      <c r="F22" s="366" t="n"/>
      <c r="G22" s="366" t="n"/>
      <c r="H22" s="366" t="n"/>
      <c r="I22" s="385" t="n"/>
      <c r="J22" s="10" t="n">
        <v>3</v>
      </c>
      <c r="K22" s="12" t="n">
        <v>1</v>
      </c>
      <c r="L22" s="11">
        <f>IF(ISBLANK(K22)," ",IF(K22=" "," ",(3+3.29*(((K22)*$N$13*(1+($N$13/$N$12)))^0.5))/($N$11*$N$9*$N$13)))</f>
        <v/>
      </c>
      <c r="M22" s="12">
        <f>IF(ISBLANK(J22)," ",(J22/$N$13)-K22)</f>
        <v/>
      </c>
      <c r="N22" s="13">
        <f>IF(ISBLANK(J22)," ",M22/(N$9*N$10*N$11))</f>
        <v/>
      </c>
      <c r="O22" s="10" t="n">
        <v>157</v>
      </c>
      <c r="P22" s="42" t="n">
        <v>140</v>
      </c>
      <c r="Q22" s="11">
        <f>IF(ISBLANK(P22)," ",IF(P22=" "," ",(3+3.29*(((P22)*$Q$13*(1+($Q$13/$Q$12)))^0.5))/($Q$11*$Q$9*$Q$13)))</f>
        <v/>
      </c>
      <c r="R22" s="14">
        <f>IF(ISBLANK(O22)," ",(O22/$Q$13)-P22)</f>
        <v/>
      </c>
      <c r="S22" s="13">
        <f>IF(ISBLANK(O22)," ",R22/(Q$9*Q$10*Q$11))</f>
        <v/>
      </c>
      <c r="T22" s="15" t="n">
        <v>2</v>
      </c>
      <c r="U22" s="43">
        <f>IF(ISBLANK(T22)," ",(T22/$T$13)-$T$14/$T$12)</f>
        <v/>
      </c>
      <c r="V22" s="44">
        <f>IF(ISBLANK(T22), " ", (U22/$T$9))</f>
        <v/>
      </c>
      <c r="W22" s="15" t="n">
        <v>38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0.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Q7" sqref="Q7:S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225238/PR294127</t>
        </is>
      </c>
      <c r="O7" s="360" t="n"/>
      <c r="P7" s="361"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south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37</v>
      </c>
      <c r="B22" s="165" t="inlineStr">
        <is>
          <t>South section of east brick wall (exterior)</t>
        </is>
      </c>
      <c r="C22" s="366" t="n"/>
      <c r="D22" s="366" t="n"/>
      <c r="E22" s="366" t="n"/>
      <c r="F22" s="366" t="n"/>
      <c r="G22" s="366" t="n"/>
      <c r="H22" s="366" t="n"/>
      <c r="I22" s="385" t="n"/>
      <c r="J22" s="10" t="n">
        <v>5</v>
      </c>
      <c r="K22" s="12" t="n">
        <v>2</v>
      </c>
      <c r="L22" s="11">
        <f>IF(ISBLANK(K22)," ",IF(K22=" "," ",(3+3.29*(((K22)*$N$13*(1+($N$13/$N$12)))^0.5))/($N$11*$N$9*$N$13)))</f>
        <v/>
      </c>
      <c r="M22" s="12">
        <f>IF(ISBLANK(J22)," ",(J22/$N$13)-K22)</f>
        <v/>
      </c>
      <c r="N22" s="13">
        <f>IF(ISBLANK(J22)," ",M22/(N$9*N$10*N$11))</f>
        <v/>
      </c>
      <c r="O22" s="10" t="n">
        <v>1022</v>
      </c>
      <c r="P22" s="42" t="n">
        <v>349</v>
      </c>
      <c r="Q22" s="11">
        <f>IF(ISBLANK(P22)," ",IF(P22=" "," ",(3+3.29*(((P22)*$Q$13*(1+($Q$13/$Q$12)))^0.5))/($Q$11*$Q$9*$Q$13)))</f>
        <v/>
      </c>
      <c r="R22" s="14">
        <f>IF(ISBLANK(O22)," ",(O22/$Q$13)-P22)</f>
        <v/>
      </c>
      <c r="S22" s="13">
        <f>IF(ISBLANK(O22)," ",R22/(Q$9*Q$10*Q$11))</f>
        <v/>
      </c>
      <c r="T22" s="15" t="n">
        <v>0</v>
      </c>
      <c r="U22" s="43">
        <f>IF(ISBLANK(T22)," ",(T22/$T$13)-$T$14/$T$12)</f>
        <v/>
      </c>
      <c r="V22" s="44">
        <f>IF(ISBLANK(T22), " ", (U22/$T$9))</f>
        <v/>
      </c>
      <c r="W22" s="15" t="n">
        <v>36</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2.xml><?xml version="1.0" encoding="utf-8"?>
<worksheet xmlns="http://schemas.openxmlformats.org/spreadsheetml/2006/main">
  <sheetPr>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0.2009</v>
      </c>
      <c r="O9" s="360" t="n"/>
      <c r="P9" s="360" t="n"/>
      <c r="Q9" s="245" t="n">
        <v>0.6899999999999999</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265</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428</v>
      </c>
      <c r="H16" s="38" t="inlineStr">
        <is>
          <t>Comments</t>
        </is>
      </c>
      <c r="I16" s="408" t="inlineStr">
        <is>
          <t>Exterior of south brick wall. 100% scan of accessible surface with one minute direct and removable measurement made at area of highest activity. Four additional readings were taken at areas with activity above MDC.
Post material backgrounds: Brick - 13/392
                                                   Concrete - 17/340
                                                   Metal - 10/195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296</v>
      </c>
      <c r="H17" s="41" t="n"/>
      <c r="Y17" s="410" t="n"/>
    </row>
    <row r="18" ht="18" customHeight="1" thickBot="1">
      <c r="A18" s="411" t="inlineStr">
        <is>
          <t>Daily Pre Survey Metal</t>
        </is>
      </c>
      <c r="B18" s="412" t="n"/>
      <c r="C18" s="412" t="n"/>
      <c r="D18" s="412" t="n"/>
      <c r="E18" s="413" t="n"/>
      <c r="F18" s="34" t="n">
        <v>0</v>
      </c>
      <c r="G18" s="35" t="n">
        <v>265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38</v>
      </c>
      <c r="B22" s="158" t="inlineStr">
        <is>
          <t>West section of south brick wall (exterior)</t>
        </is>
      </c>
      <c r="C22" s="360" t="n"/>
      <c r="D22" s="360" t="n"/>
      <c r="E22" s="360" t="n"/>
      <c r="F22" s="360" t="n"/>
      <c r="G22" s="360" t="n"/>
      <c r="H22" s="360" t="n"/>
      <c r="I22" s="361" t="n"/>
      <c r="J22" s="10" t="n">
        <v>3</v>
      </c>
      <c r="K22" s="12">
        <f>F8</f>
        <v/>
      </c>
      <c r="L22" s="11">
        <f>IF(ISBLANK(K22)," ",IF(K22=" "," ",(3+3.29*(((K22)*$N$13*(1+($N$13/$N$12)))^0.5))/($N$11*$N$9*$N$13)))</f>
        <v/>
      </c>
      <c r="M22" s="12">
        <f>IF(ISBLANK(J22)," ",(J22/$N$13)-K22)</f>
        <v/>
      </c>
      <c r="N22" s="13">
        <f>IF(ISBLANK(J22)," ",M22/(N$9*N$10*N$11))</f>
        <v/>
      </c>
      <c r="O22" s="10" t="n">
        <v>935</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52</v>
      </c>
      <c r="X22" s="43">
        <f>IF(ISBLANK(W22)," ",(W22/$W$13)-($W$14/$W$12))</f>
        <v/>
      </c>
      <c r="Y22" s="45">
        <f>IF(ISBLANK(W22), " ", (X22/$W$9))</f>
        <v/>
      </c>
    </row>
    <row r="23" ht="19.9" customFormat="1" customHeight="1" s="73">
      <c r="A23" s="53" t="n">
        <v>39</v>
      </c>
      <c r="B23" s="158" t="inlineStr">
        <is>
          <t>West section of south brick wall (exterior)</t>
        </is>
      </c>
      <c r="C23" s="360" t="n"/>
      <c r="D23" s="360" t="n"/>
      <c r="E23" s="360" t="n"/>
      <c r="F23" s="360" t="n"/>
      <c r="G23" s="360" t="n"/>
      <c r="H23" s="360" t="n"/>
      <c r="I23" s="361" t="n"/>
      <c r="J23" s="16" t="n">
        <v>1</v>
      </c>
      <c r="K23" s="11">
        <f>F8</f>
        <v/>
      </c>
      <c r="L23" s="11">
        <f>IF(ISBLANK(K23)," ",IF(K23=" "," ",(3+3.29*(((K23)*$N$13*(1+($N$13/$N$12)))^0.5))/($N$11*$N$9*$N$13)))</f>
        <v/>
      </c>
      <c r="M23" s="17">
        <f>IF(ISBLANK(J23)," ",(J23/$N$13)-K23)</f>
        <v/>
      </c>
      <c r="N23" s="18">
        <f>IF(ISBLANK(J23)," ",M23/(N$9*N$10*N$11))</f>
        <v/>
      </c>
      <c r="O23" s="16" t="n">
        <v>800</v>
      </c>
      <c r="P23" s="17">
        <f>G8</f>
        <v/>
      </c>
      <c r="Q23" s="11">
        <f>IF(ISBLANK(P23)," ",IF(P23=" "," ",(3+3.29*(((P23)*$Q$13*(1+($Q$13/$Q$12)))^0.5))/($Q$11*$Q$9*$Q$13)))</f>
        <v/>
      </c>
      <c r="R23" s="17">
        <f>IF(ISBLANK(O23)," ",(O23/$Q$13)-P23)</f>
        <v/>
      </c>
      <c r="S23" s="18">
        <f>IF(ISBLANK(O23)," ",R23/(Q$9*Q$10*Q$11))</f>
        <v/>
      </c>
      <c r="T23" s="16" t="n">
        <v>0</v>
      </c>
      <c r="U23" s="46">
        <f>IF(ISBLANK(T23)," ",(T23/$T$13)-$T$14/$T$12)</f>
        <v/>
      </c>
      <c r="V23" s="47">
        <f>IF(ISBLANK(T23), " ", (U23/$T$9))</f>
        <v/>
      </c>
      <c r="W23" s="16" t="n">
        <v>56</v>
      </c>
      <c r="X23" s="46">
        <f>IF(ISBLANK(W23)," ",(W23/$W$13)-($W$14/$W$12))</f>
        <v/>
      </c>
      <c r="Y23" s="48">
        <f>IF(ISBLANK(W23), " ", (X23/$W$9))</f>
        <v/>
      </c>
    </row>
    <row r="24" ht="19.9" customFormat="1" customHeight="1" s="73">
      <c r="A24" s="54" t="n">
        <v>40</v>
      </c>
      <c r="B24" s="158" t="inlineStr">
        <is>
          <t>West section of south brick wall (exterior)</t>
        </is>
      </c>
      <c r="C24" s="360" t="n"/>
      <c r="D24" s="360" t="n"/>
      <c r="E24" s="360" t="n"/>
      <c r="F24" s="360" t="n"/>
      <c r="G24" s="360" t="n"/>
      <c r="H24" s="360" t="n"/>
      <c r="I24" s="361" t="n"/>
      <c r="J24" s="16" t="n">
        <v>6</v>
      </c>
      <c r="K24" s="11">
        <f>F8</f>
        <v/>
      </c>
      <c r="L24" s="11">
        <f>IF(ISBLANK(K24)," ",IF(K24=" "," ",(3+3.29*(((K24)*$N$13*(1+($N$13/$N$12)))^0.5))/($N$11*$N$9*$N$13)))</f>
        <v/>
      </c>
      <c r="M24" s="17">
        <f>IF(ISBLANK(J24)," ",(J24/$N$13)-K24)</f>
        <v/>
      </c>
      <c r="N24" s="18">
        <f>IF(ISBLANK(J24)," ",M24/(N$9*N$10*N$11))</f>
        <v/>
      </c>
      <c r="O24" s="16" t="n">
        <v>838</v>
      </c>
      <c r="P24" s="17">
        <f>G8</f>
        <v/>
      </c>
      <c r="Q24" s="11">
        <f>IF(ISBLANK(P24)," ",IF(P24=" "," ",(3+3.29*(((P24)*$Q$13*(1+($Q$13/$Q$12)))^0.5))/($Q$11*$Q$9*$Q$13)))</f>
        <v/>
      </c>
      <c r="R24" s="17">
        <f>IF(ISBLANK(O24)," ",(O24/$Q$13)-P24)</f>
        <v/>
      </c>
      <c r="S24" s="18">
        <f>IF(ISBLANK(O24)," ",R24/(Q$9*Q$10*Q$11))</f>
        <v/>
      </c>
      <c r="T24" s="16" t="n">
        <v>0</v>
      </c>
      <c r="U24" s="46">
        <f>IF(ISBLANK(T24)," ",(T24/$T$13)-$T$14/$T$12)</f>
        <v/>
      </c>
      <c r="V24" s="47">
        <f>IF(ISBLANK(T24), " ", (U24/$T$9))</f>
        <v/>
      </c>
      <c r="W24" s="16" t="n">
        <v>42</v>
      </c>
      <c r="X24" s="46">
        <f>IF(ISBLANK(W24)," ",(W24/$W$13)-($W$14/$W$12))</f>
        <v/>
      </c>
      <c r="Y24" s="48">
        <f>IF(ISBLANK(W24), " ", (X24/$W$9))</f>
        <v/>
      </c>
    </row>
    <row r="25" ht="19.9" customFormat="1" customHeight="1" s="73">
      <c r="A25" s="54" t="n">
        <v>41</v>
      </c>
      <c r="B25" s="158" t="inlineStr">
        <is>
          <t>West section of south brick wall (exterior)</t>
        </is>
      </c>
      <c r="C25" s="360" t="n"/>
      <c r="D25" s="360" t="n"/>
      <c r="E25" s="360" t="n"/>
      <c r="F25" s="360" t="n"/>
      <c r="G25" s="360" t="n"/>
      <c r="H25" s="360" t="n"/>
      <c r="I25" s="361" t="n"/>
      <c r="J25" s="16" t="n">
        <v>4</v>
      </c>
      <c r="K25" s="11">
        <f>F8</f>
        <v/>
      </c>
      <c r="L25" s="11">
        <f>IF(ISBLANK(K25)," ",IF(K25=" "," ",(3+3.29*(((K25)*$N$13*(1+($N$13/$N$12)))^0.5))/($N$11*$N$9*$N$13)))</f>
        <v/>
      </c>
      <c r="M25" s="17">
        <f>IF(ISBLANK(J25)," ",(J25/$N$13)-K25)</f>
        <v/>
      </c>
      <c r="N25" s="18">
        <f>IF(ISBLANK(J25)," ",M25/(N$9*N$10*N$11))</f>
        <v/>
      </c>
      <c r="O25" s="16" t="n">
        <v>908</v>
      </c>
      <c r="P25" s="17">
        <f>G8</f>
        <v/>
      </c>
      <c r="Q25" s="11">
        <f>IF(ISBLANK(P25)," ",IF(P25=" "," ",(3+3.29*(((P25)*$Q$13*(1+($Q$13/$Q$12)))^0.5))/($Q$11*$Q$9*$Q$13)))</f>
        <v/>
      </c>
      <c r="R25" s="17">
        <f>IF(ISBLANK(O25)," ",(O25/$Q$13)-P25)</f>
        <v/>
      </c>
      <c r="S25" s="18">
        <f>IF(ISBLANK(O25)," ",R25/(Q$9*Q$10*Q$11))</f>
        <v/>
      </c>
      <c r="T25" s="16" t="n">
        <v>0</v>
      </c>
      <c r="U25" s="46">
        <f>IF(ISBLANK(T25)," ",(T25/$T$13)-$T$14/$T$12)</f>
        <v/>
      </c>
      <c r="V25" s="47">
        <f>IF(ISBLANK(T25), " ", (U25/$T$9))</f>
        <v/>
      </c>
      <c r="W25" s="16" t="n">
        <v>46</v>
      </c>
      <c r="X25" s="46">
        <f>IF(ISBLANK(W25)," ",(W25/$W$13)-($W$14/$W$12))</f>
        <v/>
      </c>
      <c r="Y25" s="48">
        <f>IF(ISBLANK(W25), " ", (X25/$W$9))</f>
        <v/>
      </c>
    </row>
    <row r="26" ht="19.9" customFormat="1" customHeight="1" s="73">
      <c r="A26" s="54" t="n">
        <v>42</v>
      </c>
      <c r="B26" s="158" t="inlineStr">
        <is>
          <t>West section of south brick wall (exterior)</t>
        </is>
      </c>
      <c r="C26" s="360" t="n"/>
      <c r="D26" s="360" t="n"/>
      <c r="E26" s="360" t="n"/>
      <c r="F26" s="360" t="n"/>
      <c r="G26" s="360" t="n"/>
      <c r="H26" s="360" t="n"/>
      <c r="I26" s="361" t="n"/>
      <c r="J26" s="16" t="n">
        <v>0</v>
      </c>
      <c r="K26" s="19">
        <f>F8</f>
        <v/>
      </c>
      <c r="L26" s="11">
        <f>IF(ISBLANK(K26)," ",IF(K26=" "," ",(3+3.29*(((K26)*$N$13*(1+($N$13/$N$12)))^0.5))/($N$11*$N$9*$N$13)))</f>
        <v/>
      </c>
      <c r="M26" s="20">
        <f>IF(ISBLANK(J26)," ",(J26/$N$13)-K26)</f>
        <v/>
      </c>
      <c r="N26" s="21">
        <f>IF(ISBLANK(J26)," ",M26/(N$9*N$10*N$11))</f>
        <v/>
      </c>
      <c r="O26" s="16" t="n">
        <v>809</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3.xml><?xml version="1.0" encoding="utf-8"?>
<worksheet xmlns="http://schemas.openxmlformats.org/spreadsheetml/2006/main">
  <sheetPr>
    <outlinePr summaryBelow="1" summaryRight="1"/>
    <pageSetUpPr fitToPage="1"/>
  </sheetPr>
  <dimension ref="A1:DH53"/>
  <sheetViews>
    <sheetView topLeftCell="A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0.01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Exterior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43</v>
      </c>
      <c r="B22" s="165" t="inlineStr">
        <is>
          <t>North section of the east brick wall (exterior)</t>
        </is>
      </c>
      <c r="C22" s="366" t="n"/>
      <c r="D22" s="366" t="n"/>
      <c r="E22" s="366" t="n"/>
      <c r="F22" s="366" t="n"/>
      <c r="G22" s="366" t="n"/>
      <c r="H22" s="366" t="n"/>
      <c r="I22" s="385" t="n"/>
      <c r="J22" s="10" t="n">
        <v>3</v>
      </c>
      <c r="K22" s="12" t="n">
        <v>6</v>
      </c>
      <c r="L22" s="11">
        <f>IF(ISBLANK(K22)," ",IF(K22=" "," ",(3+3.29*(((K22)*$N$13*(1+($N$13/$N$12)))^0.5))/($N$11*$N$9*$N$13)))</f>
        <v/>
      </c>
      <c r="M22" s="12">
        <f>IF(ISBLANK(J22)," ",(J22/$N$13)-K22)</f>
        <v/>
      </c>
      <c r="N22" s="13">
        <f>IF(ISBLANK(J22)," ",M22/(N$9*N$10*N$11))</f>
        <v/>
      </c>
      <c r="O22" s="10" t="n">
        <v>267</v>
      </c>
      <c r="P22" s="42" t="n">
        <v>326</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6.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0.01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Interior norther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44</v>
      </c>
      <c r="B22" s="165" t="inlineStr">
        <is>
          <t>North louvered fence (interior)</t>
        </is>
      </c>
      <c r="C22" s="366" t="n"/>
      <c r="D22" s="366" t="n"/>
      <c r="E22" s="366" t="n"/>
      <c r="F22" s="366" t="n"/>
      <c r="G22" s="366" t="n"/>
      <c r="H22" s="366" t="n"/>
      <c r="I22" s="385" t="n"/>
      <c r="J22" s="10" t="n">
        <v>5</v>
      </c>
      <c r="K22" s="12" t="n">
        <v>1</v>
      </c>
      <c r="L22" s="11">
        <f>IF(ISBLANK(K22)," ",IF(K22=" "," ",(3+3.29*(((K22)*$N$13*(1+($N$13/$N$12)))^0.5))/($N$11*$N$9*$N$13)))</f>
        <v/>
      </c>
      <c r="M22" s="12">
        <f>IF(ISBLANK(J22)," ",(J22/$N$13)-K22)</f>
        <v/>
      </c>
      <c r="N22" s="13">
        <f>IF(ISBLANK(J22)," ",M22/(N$9*N$10*N$11))</f>
        <v/>
      </c>
      <c r="O22" s="10" t="n">
        <v>366</v>
      </c>
      <c r="P22" s="42" t="n">
        <v>276</v>
      </c>
      <c r="Q22" s="11">
        <f>IF(ISBLANK(P22)," ",IF(P22=" "," ",(3+3.29*(((P22)*$Q$13*(1+($Q$13/$Q$12)))^0.5))/($Q$11*$Q$9*$Q$13)))</f>
        <v/>
      </c>
      <c r="R22" s="14">
        <f>IF(ISBLANK(O22)," ",(O22/$Q$13)-P22)</f>
        <v/>
      </c>
      <c r="S22" s="13">
        <f>IF(ISBLANK(O22)," ",R22/(Q$9*Q$10*Q$11))</f>
        <v/>
      </c>
      <c r="T22" s="15" t="n">
        <v>1</v>
      </c>
      <c r="U22" s="43">
        <f>IF(ISBLANK(T22)," ",(T22/$T$13)-$T$14/$T$12)</f>
        <v/>
      </c>
      <c r="V22" s="44">
        <f>IF(ISBLANK(T22), " ", (U22/$T$9))</f>
        <v/>
      </c>
      <c r="W22" s="15" t="n">
        <v>48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0.51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large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45</v>
      </c>
      <c r="B22" s="165" t="inlineStr">
        <is>
          <t>Large tank</t>
        </is>
      </c>
      <c r="C22" s="366" t="n"/>
      <c r="D22" s="366" t="n"/>
      <c r="E22" s="366" t="n"/>
      <c r="F22" s="366" t="n"/>
      <c r="G22" s="366" t="n"/>
      <c r="H22" s="366" t="n"/>
      <c r="I22" s="385" t="n"/>
      <c r="J22" s="10" t="n">
        <v>5</v>
      </c>
      <c r="K22" s="12">
        <f>F12</f>
        <v/>
      </c>
      <c r="L22" s="11">
        <f>IF(ISBLANK(K22)," ",IF(K22=" "," ",(3+3.29*(((K22)*$N$13*(1+($N$13/$N$12)))^0.5))/($N$11*$N$9*$N$13)))</f>
        <v/>
      </c>
      <c r="M22" s="12">
        <f>IF(ISBLANK(J22)," ",(J22/$N$13)-K22)</f>
        <v/>
      </c>
      <c r="N22" s="13">
        <f>IF(ISBLANK(J22)," ",M22/(N$9*N$10*N$11))</f>
        <v/>
      </c>
      <c r="O22" s="10" t="n">
        <v>140</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(24)</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0.xml><?xml version="1.0" encoding="utf-8"?>
<worksheet xmlns="http://schemas.openxmlformats.org/spreadsheetml/2006/main">
  <sheetPr>
    <outlinePr summaryBelow="1" summaryRight="1"/>
    <pageSetUpPr fitToPage="1"/>
  </sheetPr>
  <dimension ref="A1:Y41"/>
  <sheetViews>
    <sheetView showGridLines="0" topLeftCell="A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0.51</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small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46</v>
      </c>
      <c r="B22" s="165" t="inlineStr">
        <is>
          <t>Small tank</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178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(25)</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0.67</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6</v>
      </c>
      <c r="O14" s="360" t="n"/>
      <c r="P14" s="361" t="n"/>
      <c r="Q14" s="223" t="n">
        <v>402</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floor surface via 43-37-1 floor cart with one minute direct and removable measurement made at area of highest activity.  Note that data pages 26 and 27 are linked.
Post material background: Concrete - 7/385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6</v>
      </c>
      <c r="G17" s="7" t="n">
        <v>433</v>
      </c>
      <c r="H17" s="41" t="n"/>
      <c r="Y17" s="410" t="n"/>
    </row>
    <row r="18" ht="18" customHeight="1" thickBot="1">
      <c r="A18" s="411" t="inlineStr">
        <is>
          <t>Daily Pre Survey Metal</t>
        </is>
      </c>
      <c r="B18" s="412" t="n"/>
      <c r="C18" s="412" t="n"/>
      <c r="D18" s="412" t="n"/>
      <c r="E18" s="413" t="n"/>
      <c r="F18" s="34" t="n">
        <v>6</v>
      </c>
      <c r="G18" s="35" t="n">
        <v>402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47</v>
      </c>
      <c r="B22" s="165" t="inlineStr">
        <is>
          <t>Direct survey reading at the highest activity location of the floor cart survey</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533</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42</v>
      </c>
      <c r="X22" s="43">
        <f>IF(ISBLANK(W22)," ",(W22/$W$13)-($W$14/$W$12))</f>
        <v/>
      </c>
      <c r="Y22" s="45">
        <f>IF(ISBLANK(W22), " ", (X22/$W$9))</f>
        <v/>
      </c>
    </row>
    <row r="23" ht="19.9" customFormat="1" customHeight="1" s="73">
      <c r="A23" s="53" t="n"/>
      <c r="B23" s="158" t="inlineStr">
        <is>
          <t xml:space="preserve"> of open floor area in the southern section of the oxygen farm floor</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3.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H12" sqref="H12:M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2360/43-37-1</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177180/PR267677</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6" t="n"/>
      <c r="G8" s="7" t="n"/>
      <c r="H8" s="359" t="inlineStr">
        <is>
          <t>Cal Due Date</t>
        </is>
      </c>
      <c r="I8" s="360" t="n"/>
      <c r="J8" s="360" t="n"/>
      <c r="K8" s="360" t="n"/>
      <c r="L8" s="360" t="n"/>
      <c r="M8" s="361" t="n"/>
      <c r="N8" s="248" t="n">
        <v>44001</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6" t="inlineStr">
        <is>
          <t>N/A</t>
        </is>
      </c>
      <c r="G9" s="7">
        <f>AVERAGE(1024,1084)</f>
        <v/>
      </c>
      <c r="H9" s="359" t="inlineStr">
        <is>
          <t>Instrument Efficiency</t>
        </is>
      </c>
      <c r="I9" s="360" t="n"/>
      <c r="J9" s="360" t="n"/>
      <c r="K9" s="360" t="n"/>
      <c r="L9" s="360" t="n"/>
      <c r="M9" s="361" t="n"/>
      <c r="N9" s="242" t="n">
        <v>0.1927</v>
      </c>
      <c r="O9" s="360" t="n"/>
      <c r="P9" s="360" t="n"/>
      <c r="Q9" s="245" t="n">
        <v>0.3233</v>
      </c>
      <c r="R9" s="360" t="n"/>
      <c r="S9" s="360" t="n"/>
      <c r="T9" s="395" t="n"/>
      <c r="U9" s="360" t="n"/>
      <c r="V9" s="361" t="n"/>
      <c r="W9" s="396" t="n"/>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5.84</v>
      </c>
      <c r="O11" s="360" t="n"/>
      <c r="P11" s="361" t="n"/>
      <c r="Q11" s="208" t="n">
        <v>5.84</v>
      </c>
      <c r="R11" s="360" t="n"/>
      <c r="S11" s="360" t="n"/>
      <c r="T11" s="399" t="n"/>
      <c r="U11" s="360" t="n"/>
      <c r="V11" s="361" t="n"/>
      <c r="W11" s="392" t="n"/>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11</v>
      </c>
      <c r="O14" s="360" t="n"/>
      <c r="P14" s="361" t="n"/>
      <c r="Q14" s="223" t="n">
        <v>1066</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399" t="n">
        <v>1</v>
      </c>
      <c r="O15" s="360" t="n"/>
      <c r="P15" s="361" t="n"/>
      <c r="Q15" s="208" t="n">
        <v>1700</v>
      </c>
      <c r="R15" s="360" t="n"/>
      <c r="S15" s="360"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surface with one minute direct and removable measurement made at area of highest activity. Direct measurement taken at location 47 with model 2360/43-93 meter 287606/PR389075. All areas besides aforementioned area were less than the MDC. 
Pre survey material background: Concrete - 1024 bg
Post material background:            Concrete - 1084 bg</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inlineStr">
        <is>
          <t>N/A</t>
        </is>
      </c>
      <c r="G17" s="7" t="n">
        <v>1024</v>
      </c>
      <c r="H17" s="41" t="n"/>
      <c r="Y17" s="410" t="n"/>
    </row>
    <row r="18" ht="18" customHeight="1" thickBot="1">
      <c r="A18" s="411" t="inlineStr">
        <is>
          <t>Daily Pre Survey Metal</t>
        </is>
      </c>
      <c r="B18" s="412" t="n"/>
      <c r="C18" s="412" t="n"/>
      <c r="D18" s="412" t="n"/>
      <c r="E18" s="413" t="n"/>
      <c r="F18" s="34" t="n"/>
      <c r="G18" s="35" t="n"/>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c r="B22" s="165" t="inlineStr">
        <is>
          <t>All accessible floor surfaces - direct and removable taken at location 47</t>
        </is>
      </c>
      <c r="C22" s="366" t="n"/>
      <c r="D22" s="366" t="n"/>
      <c r="E22" s="366" t="n"/>
      <c r="F22" s="366" t="n"/>
      <c r="G22" s="366" t="n"/>
      <c r="H22" s="366" t="n"/>
      <c r="I22" s="385" t="n"/>
      <c r="J22" s="10" t="n"/>
      <c r="K22" s="12" t="n"/>
      <c r="L22" s="11" t="n"/>
      <c r="M22" s="12" t="n"/>
      <c r="N22" s="13" t="n"/>
      <c r="O22" s="10" t="n">
        <v>1150</v>
      </c>
      <c r="P22" s="42">
        <f>G9</f>
        <v/>
      </c>
      <c r="Q22" s="11">
        <f>IF(ISBLANK(P22)," ",IF(P22=" "," ",(3+3.29*(((P22)*$Q$13*(1+($Q$13/$Q$12)))^0.5))/($Q$11*$Q$9*$Q$13)))</f>
        <v/>
      </c>
      <c r="R22" s="14">
        <f>IF(ISBLANK(O22)," ",(O22/$Q$13)-P22)</f>
        <v/>
      </c>
      <c r="S22" s="13">
        <f>IF(ISBLANK(O22)," ",R22/(Q$9*Q$10*Q$11))</f>
        <v/>
      </c>
      <c r="T22" s="15" t="n"/>
      <c r="U22" s="43">
        <f>IF(ISBLANK(T22)," ",(T22/$T$13)-$T$14/$T$12)</f>
        <v/>
      </c>
      <c r="V22" s="44">
        <f>IF(ISBLANK(T22), " ", (U22/$T$9))</f>
        <v/>
      </c>
      <c r="W22" s="15" t="n"/>
      <c r="X22" s="43">
        <f>IF(ISBLANK(W22)," ",(W22/$W$13)-($W$14/$W$12))</f>
        <v/>
      </c>
      <c r="Y22" s="45">
        <f>IF(ISBLANK(W22), " ", (X22/$W$9))</f>
        <v/>
      </c>
    </row>
    <row r="23" ht="19.9" customFormat="1" customHeight="1" s="73">
      <c r="A23" s="53" t="n"/>
      <c r="B23" s="158" t="inlineStr">
        <is>
          <t>Floor cart used to count area, all counts &lt;1150 cpm gross counts</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10">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T15:V15"/>
    <mergeCell ref="W15:Y15"/>
    <mergeCell ref="A16:E16"/>
    <mergeCell ref="I16:Y18"/>
    <mergeCell ref="A17:E17"/>
    <mergeCell ref="A18:E18"/>
    <mergeCell ref="N15:P15"/>
    <mergeCell ref="Q15:S15"/>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4.xml><?xml version="1.0" encoding="utf-8"?>
<worksheet xmlns="http://schemas.openxmlformats.org/spreadsheetml/2006/main">
  <sheetPr>
    <outlinePr summaryBelow="1" summaryRight="1"/>
    <pageSetUpPr fitToPage="1"/>
  </sheetPr>
  <dimension ref="A1:DH53"/>
  <sheetViews>
    <sheetView topLeftCell="A1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0.67</v>
      </c>
      <c r="R9" s="360" t="n"/>
      <c r="S9" s="360" t="n"/>
      <c r="T9" s="395" t="n"/>
      <c r="U9" s="360" t="n"/>
      <c r="V9" s="361" t="n"/>
      <c r="W9" s="424" t="n"/>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c r="U11" s="360" t="n"/>
      <c r="V11" s="361" t="n"/>
      <c r="W11" s="392" t="n"/>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297</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floor areas were unable to be scanned by a 43-37-1. The remainder of the floor area within oxygen farm were divided into a six part grid. This data page shows the the scan results of grid areas 5 and 6.  Static direct and smearable measurements are recorded on data page 29.  All six grids are indicated on this survey map
Post material background: Concrete - 3/312</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283</v>
      </c>
      <c r="H17" s="100" t="n"/>
      <c r="Y17" s="410" t="n"/>
    </row>
    <row r="18" ht="18" customHeight="1" thickBot="1">
      <c r="A18" s="411" t="inlineStr">
        <is>
          <t>Daily Pre Survey Metal</t>
        </is>
      </c>
      <c r="B18" s="412" t="n"/>
      <c r="C18" s="412" t="n"/>
      <c r="D18" s="412" t="n"/>
      <c r="E18" s="413" t="n"/>
      <c r="F18" s="34" t="n">
        <v>2</v>
      </c>
      <c r="G18" s="35" t="n">
        <v>297</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c r="B22" s="165" t="inlineStr">
        <is>
          <t>Floor - Areas unable to be surveyed with 43-37-1 were scanned by 43-93.</t>
        </is>
      </c>
      <c r="C22" s="366" t="n"/>
      <c r="D22" s="366" t="n"/>
      <c r="E22" s="366" t="n"/>
      <c r="F22" s="366" t="n"/>
      <c r="G22" s="366" t="n"/>
      <c r="H22" s="366" t="n"/>
      <c r="I22" s="385" t="n"/>
      <c r="J22" s="10" t="n"/>
      <c r="K22" s="12" t="n"/>
      <c r="L22" s="11">
        <f>IF(ISBLANK(K22)," ",IF(K22=" "," ",(3+3.29*(((K22)*$N$13*(1+($N$13/$N$12)))^0.5))/($N$11*$N$9*$N$13)))</f>
        <v/>
      </c>
      <c r="M22" s="12">
        <f>IF(ISBLANK(J22)," ",(J22/$N$13)-K22)</f>
        <v/>
      </c>
      <c r="N22" s="13">
        <f>IF(ISBLANK(J22)," ",M22/(N$9*N$10*N$11))</f>
        <v/>
      </c>
      <c r="O22" s="10" t="n"/>
      <c r="P22" s="42" t="n"/>
      <c r="Q22" s="11">
        <f>IF(ISBLANK(P22)," ",IF(P22=" "," ",(3+3.29*(((P22)*$Q$13*(1+($Q$13/$Q$12)))^0.5))/($Q$11*$Q$9*$Q$13)))</f>
        <v/>
      </c>
      <c r="R22" s="14">
        <f>IF(ISBLANK(O22)," ",(O22/$Q$13)-P22)</f>
        <v/>
      </c>
      <c r="S22" s="13">
        <f>IF(ISBLANK(O22)," ",R22/(Q$9*Q$10*Q$11))</f>
        <v/>
      </c>
      <c r="T22" s="15" t="n"/>
      <c r="U22" s="102">
        <f>IF(ISBLANK(T22)," ",(T22/$T$13)-$T$14/$T$12)</f>
        <v/>
      </c>
      <c r="V22" s="44">
        <f>IF(ISBLANK(T22), " ", (U22/$T$9))</f>
        <v/>
      </c>
      <c r="W22" s="15" t="n"/>
      <c r="X22" s="102">
        <f>IF(ISBLANK(W22)," ",(W22/$W$13)-($W$14/$W$12))</f>
        <v/>
      </c>
      <c r="Y22" s="45">
        <f>IF(ISBLANK(W22), " ", (X22/$W$9))</f>
        <v/>
      </c>
    </row>
    <row r="23" ht="19.9" customFormat="1" customHeight="1" s="73">
      <c r="A23" s="103" t="n"/>
      <c r="B23" s="158" t="inlineStr">
        <is>
          <t>All were &lt;425 cpm gross counts. 3 static counts above MDC on data page 29</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67"/>
    <col width="2" bestFit="1" customWidth="1" style="96" min="68" max="68"/>
    <col width="1.7109375" customWidth="1" style="96" min="69" max="71"/>
    <col width="2" bestFit="1" customWidth="1" style="96" min="72" max="72"/>
    <col width="1.7109375" customWidth="1" style="96" min="73"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312" t="n"/>
      <c r="BT15" s="312"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312" t="n"/>
      <c r="BT16" s="312"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9">
    <mergeCell ref="A1:BY1"/>
    <mergeCell ref="A42:J42"/>
    <mergeCell ref="K42:Y42"/>
    <mergeCell ref="A43:J43"/>
    <mergeCell ref="K43:Y43"/>
    <mergeCell ref="BP15:BS15"/>
    <mergeCell ref="BP16:BS16"/>
    <mergeCell ref="BT15:BW15"/>
    <mergeCell ref="BT16:BW16"/>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7.xml><?xml version="1.0" encoding="utf-8"?>
<worksheet xmlns="http://schemas.openxmlformats.org/spreadsheetml/2006/main">
  <sheetPr>
    <outlinePr summaryBelow="1" summaryRight="1"/>
    <pageSetUpPr fitToPage="1"/>
  </sheetPr>
  <dimension ref="A1:Y41"/>
  <sheetViews>
    <sheetView showGridLines="0" topLeftCell="E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0.88</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316</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areas unscanned by 43-37-1. Area within Prax Air O2 Farm were divided into a grid of 1-6. This survey is centered around grid areas 5 and 6. One minute statics taken at area of highest activity with a smear taken at the same locations.
Post material background: Concrete - 1/251.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245</v>
      </c>
      <c r="H17" s="100" t="n"/>
      <c r="Y17" s="410" t="n"/>
    </row>
    <row r="18" ht="18" customHeight="1" thickBot="1">
      <c r="A18" s="411" t="inlineStr">
        <is>
          <t>Daily Pre Survey Metal</t>
        </is>
      </c>
      <c r="B18" s="412" t="n"/>
      <c r="C18" s="412" t="n"/>
      <c r="D18" s="412" t="n"/>
      <c r="E18" s="413" t="n"/>
      <c r="F18" s="34" t="n">
        <v>2</v>
      </c>
      <c r="G18" s="35" t="n">
        <v>316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48</v>
      </c>
      <c r="B22" s="165" t="inlineStr">
        <is>
          <t>Northeast floor near large tank (grid 6)</t>
        </is>
      </c>
      <c r="C22" s="366" t="n"/>
      <c r="D22" s="366" t="n"/>
      <c r="E22" s="366" t="n"/>
      <c r="F22" s="366" t="n"/>
      <c r="G22" s="366" t="n"/>
      <c r="H22" s="366" t="n"/>
      <c r="I22" s="385" t="n"/>
      <c r="J22" s="10" t="n">
        <v>2</v>
      </c>
      <c r="K22" s="12">
        <f>F9</f>
        <v/>
      </c>
      <c r="L22" s="11">
        <f>IF(ISBLANK(K22)," ",IF(K22=" "," ",(3+3.29*(((K22)*$N$13*(1+($N$13/$N$12)))^0.5))/($N$11*$N$9*$N$13)))</f>
        <v/>
      </c>
      <c r="M22" s="12">
        <f>IF(ISBLANK(J22)," ",(J22/$N$13)-K22)</f>
        <v/>
      </c>
      <c r="N22" s="13">
        <f>IF(ISBLANK(J22)," ",M22/(N$9*N$10*N$11))</f>
        <v/>
      </c>
      <c r="O22" s="10" t="n">
        <v>361</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54</v>
      </c>
      <c r="X22" s="102">
        <f>IF(ISBLANK(W22)," ",(W22/$W$13)-($W$14/$W$12))</f>
        <v/>
      </c>
      <c r="Y22" s="45">
        <f>IF(ISBLANK(W22), " ", (X22/$W$9))</f>
        <v/>
      </c>
    </row>
    <row r="23" ht="19.9" customFormat="1" customHeight="1" s="73">
      <c r="A23" s="103" t="n">
        <v>49</v>
      </c>
      <c r="B23" s="158" t="inlineStr">
        <is>
          <t>Northeast section of oxygen farm floor (grid 6)</t>
        </is>
      </c>
      <c r="C23" s="360" t="n"/>
      <c r="D23" s="360" t="n"/>
      <c r="E23" s="360" t="n"/>
      <c r="F23" s="360" t="n"/>
      <c r="G23" s="360" t="n"/>
      <c r="H23" s="360" t="n"/>
      <c r="I23" s="361" t="n"/>
      <c r="J23" s="16" t="n">
        <v>1</v>
      </c>
      <c r="K23" s="11">
        <f>F9</f>
        <v/>
      </c>
      <c r="L23" s="11">
        <f>IF(ISBLANK(K23)," ",IF(K23=" "," ",(3+3.29*(((K23)*$N$13*(1+($N$13/$N$12)))^0.5))/($N$11*$N$9*$N$13)))</f>
        <v/>
      </c>
      <c r="M23" s="17">
        <f>IF(ISBLANK(J23)," ",(J23/$N$13)-K23)</f>
        <v/>
      </c>
      <c r="N23" s="18">
        <f>IF(ISBLANK(J23)," ",M23/(N$9*N$10*N$11))</f>
        <v/>
      </c>
      <c r="O23" s="16" t="n">
        <v>347</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43</v>
      </c>
      <c r="X23" s="104">
        <f>IF(ISBLANK(W23)," ",(W23/$W$13)-($W$14/$W$12))</f>
        <v/>
      </c>
      <c r="Y23" s="48">
        <f>IF(ISBLANK(W23), " ", (X23/$W$9))</f>
        <v/>
      </c>
    </row>
    <row r="24" ht="19.9" customFormat="1" customHeight="1" s="73">
      <c r="A24" s="105" t="n">
        <v>50</v>
      </c>
      <c r="B24" s="158" t="inlineStr">
        <is>
          <t>Northwest floor under piping (grid 5)</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352</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37</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8.xml><?xml version="1.0" encoding="utf-8"?>
<worksheet xmlns="http://schemas.openxmlformats.org/spreadsheetml/2006/main">
  <sheetPr>
    <outlinePr summaryBelow="1" summaryRight="1"/>
    <pageSetUpPr fitToPage="1"/>
  </sheetPr>
  <dimension ref="A1:DH53"/>
  <sheetViews>
    <sheetView topLeftCell="A1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9.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L. Cuneo</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0.2256</v>
      </c>
      <c r="O9" s="360" t="n"/>
      <c r="P9" s="360" t="n"/>
      <c r="Q9" s="293" t="n">
        <v>0.6899999999999999</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122"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230</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343</v>
      </c>
      <c r="H16" s="38" t="inlineStr">
        <is>
          <t>Comments</t>
        </is>
      </c>
      <c r="I16" s="408" t="inlineStr">
        <is>
          <t>Scan of sections 1 and 2 of the floor.  100% scan of accessible surface with one minute direct and removable measurement made at area of highest activity.
Location 51 was above the action level.  Technicians were directed to perform a spot decon with water and brush.
Location 53 is post decontamination (water and brush)
Post concrete reference background = 3/291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9</v>
      </c>
      <c r="G17" s="7" t="n">
        <v>277</v>
      </c>
      <c r="H17" s="100" t="n"/>
      <c r="Y17" s="410" t="n"/>
    </row>
    <row r="18" ht="18" customHeight="1" thickBot="1">
      <c r="A18" s="411" t="inlineStr">
        <is>
          <t>Daily Pre Survey Metal</t>
        </is>
      </c>
      <c r="B18" s="412" t="n"/>
      <c r="C18" s="412" t="n"/>
      <c r="D18" s="412" t="n"/>
      <c r="E18" s="413" t="n"/>
      <c r="F18" s="34" t="n">
        <v>2</v>
      </c>
      <c r="G18" s="35" t="n">
        <v>191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51</v>
      </c>
      <c r="B22" s="165" t="inlineStr">
        <is>
          <t>West side of floor (section #1) on the edge of the concrete slab under fence</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2646</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v>52</v>
      </c>
      <c r="B23" s="158" t="inlineStr">
        <is>
          <t>East side of floor (section #2) under louvers</t>
        </is>
      </c>
      <c r="C23" s="360" t="n"/>
      <c r="D23" s="360" t="n"/>
      <c r="E23" s="360" t="n"/>
      <c r="F23" s="360" t="n"/>
      <c r="G23" s="360" t="n"/>
      <c r="H23" s="360" t="n"/>
      <c r="I23" s="361" t="n"/>
      <c r="J23" s="16" t="n">
        <v>7</v>
      </c>
      <c r="K23" s="11">
        <f>F9</f>
        <v/>
      </c>
      <c r="L23" s="11">
        <f>IF(ISBLANK(K23)," ",IF(K23=" "," ",(3+3.29*(((K23)*$N$13*(1+($N$13/$N$12)))^0.5))/($N$11*$N$9*$N$13)))</f>
        <v/>
      </c>
      <c r="M23" s="17">
        <f>IF(ISBLANK(J23)," ",(J23/$N$13)-K23)</f>
        <v/>
      </c>
      <c r="N23" s="18">
        <f>IF(ISBLANK(J23)," ",M23/(N$9*N$10*N$11))</f>
        <v/>
      </c>
      <c r="O23" s="16" t="n">
        <v>322</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41</v>
      </c>
      <c r="X23" s="104">
        <f>IF(ISBLANK(W23)," ",(W23/$W$13)-($W$14/$W$12))</f>
        <v/>
      </c>
      <c r="Y23" s="48">
        <f>IF(ISBLANK(W23), " ", (X23/$W$9))</f>
        <v/>
      </c>
    </row>
    <row r="24" ht="19.9" customFormat="1" customHeight="1" s="73">
      <c r="A24" s="105" t="n">
        <v>53</v>
      </c>
      <c r="B24" s="158" t="inlineStr">
        <is>
          <t>Resurvey of location 51 after spot decontamination</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2133</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44</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393</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402</v>
      </c>
      <c r="H16" s="38" t="inlineStr">
        <is>
          <t>Comments</t>
        </is>
      </c>
      <c r="I16" s="408" t="inlineStr">
        <is>
          <t xml:space="preserve">Top of south and southeast brick wall.  100% scan of accessible surface with one minute direct and removable measurement made at area of highest activity.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296</v>
      </c>
      <c r="H17" s="100" t="n"/>
      <c r="Y17" s="410" t="n"/>
    </row>
    <row r="18" ht="18" customHeight="1" thickBot="1">
      <c r="A18" s="411" t="inlineStr">
        <is>
          <t>Daily Pre Survey Metal</t>
        </is>
      </c>
      <c r="B18" s="412" t="n"/>
      <c r="C18" s="412" t="n"/>
      <c r="D18" s="412" t="n"/>
      <c r="E18" s="413" t="n"/>
      <c r="F18" s="34" t="n">
        <v>2</v>
      </c>
      <c r="G18" s="35" t="n">
        <v>172</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54</v>
      </c>
      <c r="B22" s="165" t="inlineStr">
        <is>
          <t>Top of south and southeast brick wall</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450</v>
      </c>
      <c r="P22" s="42">
        <f>G8</f>
        <v/>
      </c>
      <c r="Q22" s="11">
        <f>IF(ISBLANK(P22)," ",IF(P22=" "," ",(3+3.29*(((P22)*$Q$13*(1+($Q$13/$Q$12)))^0.5))/($Q$11*$Q$9*$Q$13)))</f>
        <v/>
      </c>
      <c r="R22" s="14">
        <f>IF(ISBLANK(O22)," ",(O22/$Q$13)-P22)</f>
        <v/>
      </c>
      <c r="S22" s="13">
        <f>IF(ISBLANK(O22)," ",R22/(Q$9*Q$10*Q$11))</f>
        <v/>
      </c>
      <c r="T22" s="15" t="n">
        <v>1</v>
      </c>
      <c r="U22" s="102">
        <f>IF(ISBLANK(T22)," ",(T22/$T$13)-$T$14/$T$12)</f>
        <v/>
      </c>
      <c r="V22" s="44">
        <f>IF(ISBLANK(T22), " ", (U22/$T$9))</f>
        <v/>
      </c>
      <c r="W22" s="15" t="n">
        <v>51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0.62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West end of southern brick wall next to exterior gate.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55</v>
      </c>
      <c r="B22" s="165" t="inlineStr">
        <is>
          <t>West end of south brick wall (exterior)</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579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44</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4.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93" t="n">
        <v>0.8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211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320</v>
      </c>
      <c r="H16" s="38" t="inlineStr">
        <is>
          <t>Comments</t>
        </is>
      </c>
      <c r="I16" s="408" t="inlineStr">
        <is>
          <t>Exterior of east lourvered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242</v>
      </c>
      <c r="H17" s="100" t="n"/>
      <c r="Y17" s="410" t="n"/>
    </row>
    <row r="18" ht="18" customHeight="1" thickBot="1">
      <c r="A18" s="411" t="inlineStr">
        <is>
          <t>Daily Pre Survey Metal</t>
        </is>
      </c>
      <c r="B18" s="412" t="n"/>
      <c r="C18" s="412" t="n"/>
      <c r="D18" s="412" t="n"/>
      <c r="E18" s="413" t="n"/>
      <c r="F18" s="34" t="n">
        <v>2</v>
      </c>
      <c r="G18" s="35" t="n">
        <v>211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56</v>
      </c>
      <c r="B22" s="165" t="inlineStr">
        <is>
          <t>North portion of east louvered wall (exterior)</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211</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41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7.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234860/PR289402</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4</v>
      </c>
      <c r="G8" s="7" t="n">
        <v>403</v>
      </c>
      <c r="H8" s="359" t="inlineStr">
        <is>
          <t>Cal Due Date</t>
        </is>
      </c>
      <c r="I8" s="360" t="n"/>
      <c r="J8" s="360" t="n"/>
      <c r="K8" s="360" t="n"/>
      <c r="L8" s="360" t="n"/>
      <c r="M8" s="361" t="n"/>
      <c r="N8" s="248" t="n">
        <v>44000</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2.5</v>
      </c>
      <c r="G9" s="7" t="n">
        <v>274</v>
      </c>
      <c r="H9" s="359" t="inlineStr">
        <is>
          <t>Instrument Efficiency</t>
        </is>
      </c>
      <c r="I9" s="360" t="n"/>
      <c r="J9" s="360" t="n"/>
      <c r="K9" s="360" t="n"/>
      <c r="L9" s="360" t="n"/>
      <c r="M9" s="361" t="n"/>
      <c r="N9" s="242" t="n">
        <v>0.2093</v>
      </c>
      <c r="O9" s="360" t="n"/>
      <c r="P9" s="360" t="n"/>
      <c r="Q9" s="293" t="n">
        <v>0.5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3</v>
      </c>
      <c r="G12" s="7" t="n">
        <v>192.5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181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402</v>
      </c>
      <c r="H16" s="38" t="inlineStr">
        <is>
          <t>Comments</t>
        </is>
      </c>
      <c r="I16" s="408" t="inlineStr">
        <is>
          <t>Middle and upper portions of all four banks of cooling fins scanned.  100% scan of accessible surface with one minute direct and removable measurement made at area of highest activity.  Post material backgrounds:  Brick - 3/404
                                                                                                    Concrete - 3/271
                                                                                                    Metal - 3/204</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277</v>
      </c>
      <c r="H17" s="100" t="n"/>
      <c r="Y17" s="410" t="n"/>
    </row>
    <row r="18" ht="18" customHeight="1" thickBot="1">
      <c r="A18" s="411" t="inlineStr">
        <is>
          <t>Daily Pre Survey Metal</t>
        </is>
      </c>
      <c r="B18" s="412" t="n"/>
      <c r="C18" s="412" t="n"/>
      <c r="D18" s="412" t="n"/>
      <c r="E18" s="413" t="n"/>
      <c r="F18" s="34" t="n">
        <v>3</v>
      </c>
      <c r="G18" s="35" t="n">
        <v>181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57</v>
      </c>
      <c r="B22" s="165" t="inlineStr">
        <is>
          <t>Middle section of middle row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204</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52</v>
      </c>
      <c r="X22" s="102">
        <f>IF(ISBLANK(W22)," ",(W22/$W$13)-($W$14/$W$12))</f>
        <v/>
      </c>
      <c r="Y22" s="45">
        <f>IF(ISBLANK(W22), " ", (X22/$W$9))</f>
        <v/>
      </c>
    </row>
    <row r="23" ht="19.9" customFormat="1" customHeight="1" s="73">
      <c r="A23" s="103" t="n">
        <v>58</v>
      </c>
      <c r="B23" s="158" t="inlineStr">
        <is>
          <t>Upper section of middle row cooling fins</t>
        </is>
      </c>
      <c r="C23" s="360" t="n"/>
      <c r="D23" s="360" t="n"/>
      <c r="E23" s="360" t="n"/>
      <c r="F23" s="360" t="n"/>
      <c r="G23" s="360" t="n"/>
      <c r="H23" s="360" t="n"/>
      <c r="I23" s="361" t="n"/>
      <c r="J23" s="16" t="n">
        <v>7</v>
      </c>
      <c r="K23" s="11">
        <f>F12</f>
        <v/>
      </c>
      <c r="L23" s="11">
        <f>IF(ISBLANK(K23)," ",IF(K23=" "," ",(3+3.29*(((K23)*$N$13*(1+($N$13/$N$12)))^0.5))/($N$11*$N$9*$N$13)))</f>
        <v/>
      </c>
      <c r="M23" s="17">
        <f>IF(ISBLANK(J23)," ",(J23/$N$13)-K23)</f>
        <v/>
      </c>
      <c r="N23" s="18">
        <f>IF(ISBLANK(J23)," ",M23/(N$9*N$10*N$11))</f>
        <v/>
      </c>
      <c r="O23" s="16" t="n">
        <v>210</v>
      </c>
      <c r="P23" s="17">
        <f>G12</f>
        <v/>
      </c>
      <c r="Q23" s="11">
        <f>IF(ISBLANK(P23)," ",IF(P23=" "," ",(3+3.29*(((P23)*$Q$13*(1+($Q$13/$Q$12)))^0.5))/($Q$11*$Q$9*$Q$13)))</f>
        <v/>
      </c>
      <c r="R23" s="17">
        <f>IF(ISBLANK(O23)," ",(O23/$Q$13)-P23)</f>
        <v/>
      </c>
      <c r="S23" s="18">
        <f>IF(ISBLANK(O23)," ",R23/(Q$9*Q$10*Q$11))</f>
        <v/>
      </c>
      <c r="T23" s="16" t="n">
        <v>0</v>
      </c>
      <c r="U23" s="104">
        <f>IF(ISBLANK(T23)," ",(T23/$T$13)-$T$14/$T$12)</f>
        <v/>
      </c>
      <c r="V23" s="47">
        <f>IF(ISBLANK(T23), " ", (U23/$T$9))</f>
        <v/>
      </c>
      <c r="W23" s="16" t="n">
        <v>45</v>
      </c>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8.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9.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0.88</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175</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423</v>
      </c>
      <c r="H16" s="38" t="inlineStr">
        <is>
          <t>Comments</t>
        </is>
      </c>
      <c r="I16" s="408" t="inlineStr">
        <is>
          <t>Exterior east louvered wall. 100% scan of accessible surface with one minute direct and removable measurement made at area of highest activity.
Post material backgrounds: Brick - 4/441
                                                   Concrete - 1/184
                                                   Metal - 0/249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0</v>
      </c>
      <c r="G17" s="7" t="n">
        <v>270</v>
      </c>
      <c r="H17" s="100" t="n"/>
      <c r="Y17" s="410" t="n"/>
    </row>
    <row r="18" ht="18" customHeight="1" thickBot="1">
      <c r="A18" s="411" t="inlineStr">
        <is>
          <t>Daily Pre Survey Metal</t>
        </is>
      </c>
      <c r="B18" s="412" t="n"/>
      <c r="C18" s="412" t="n"/>
      <c r="D18" s="412" t="n"/>
      <c r="E18" s="413" t="n"/>
      <c r="F18" s="34" t="n">
        <v>3</v>
      </c>
      <c r="G18" s="35" t="n">
        <v>175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59</v>
      </c>
      <c r="B22" s="165" t="inlineStr">
        <is>
          <t>South section of east louvered wall (exterior)</t>
        </is>
      </c>
      <c r="C22" s="366" t="n"/>
      <c r="D22" s="366" t="n"/>
      <c r="E22" s="366" t="n"/>
      <c r="F22" s="366" t="n"/>
      <c r="G22" s="366" t="n"/>
      <c r="H22" s="366" t="n"/>
      <c r="I22" s="385" t="n"/>
      <c r="J22" s="10" t="n">
        <v>2</v>
      </c>
      <c r="K22" s="12" t="n">
        <v>3</v>
      </c>
      <c r="L22" s="11">
        <f>IF(ISBLANK(K22)," ",IF(K22=" "," ",(3+3.29*(((K22)*$N$13*(1+($N$13/$N$12)))^0.5))/($N$11*$N$9*$N$13)))</f>
        <v/>
      </c>
      <c r="M22" s="12">
        <f>IF(ISBLANK(J22)," ",(J22/$N$13)-K22)</f>
        <v/>
      </c>
      <c r="N22" s="13">
        <f>IF(ISBLANK(J22)," ",M22/(N$9*N$10*N$11))</f>
        <v/>
      </c>
      <c r="O22" s="10" t="n">
        <v>184</v>
      </c>
      <c r="P22" s="42" t="n">
        <v>175</v>
      </c>
      <c r="Q22" s="11">
        <f>IF(ISBLANK(P22)," ",IF(P22=" "," ",(3+3.29*(((P22)*$Q$13*(1+($Q$13/$Q$12)))^0.5))/($Q$11*$Q$9*$Q$13)))</f>
        <v/>
      </c>
      <c r="R22" s="14">
        <f>IF(ISBLANK(O22)," ",(O22/$Q$13)-P22)</f>
        <v/>
      </c>
      <c r="S22" s="13">
        <f>IF(ISBLANK(O22)," ",R22/(Q$9*Q$10*Q$11))</f>
        <v/>
      </c>
      <c r="T22" s="15" t="n">
        <v>0</v>
      </c>
      <c r="U22" s="102">
        <f>IF(ISBLANK(T22)," ",(T22/$T$13)-$T$14/$T$12)</f>
        <v/>
      </c>
      <c r="V22" s="44">
        <f>IF(ISBLANK(T22), " ", (U22/$T$9))</f>
        <v/>
      </c>
      <c r="W22" s="15" t="n">
        <v>42</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0.62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Top of eastern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60</v>
      </c>
      <c r="B22" s="165" t="inlineStr">
        <is>
          <t>Top of north section of east brick wall</t>
        </is>
      </c>
      <c r="C22" s="366" t="n"/>
      <c r="D22" s="366" t="n"/>
      <c r="E22" s="366" t="n"/>
      <c r="F22" s="366" t="n"/>
      <c r="G22" s="366" t="n"/>
      <c r="H22" s="366" t="n"/>
      <c r="I22" s="385" t="n"/>
      <c r="J22" s="10" t="n">
        <v>0</v>
      </c>
      <c r="K22" s="12" t="n">
        <v>1</v>
      </c>
      <c r="L22" s="11">
        <f>IF(ISBLANK(K22)," ",IF(K22=" "," ",(3+3.29*(((K22)*$N$13*(1+($N$13/$N$12)))^0.5))/($N$11*$N$9*$N$13)))</f>
        <v/>
      </c>
      <c r="M22" s="12">
        <f>IF(ISBLANK(J22)," ",(J22/$N$13)-K22)</f>
        <v/>
      </c>
      <c r="N22" s="13">
        <f>IF(ISBLANK(J22)," ",M22/(N$9*N$10*N$11))</f>
        <v/>
      </c>
      <c r="O22" s="10" t="n">
        <v>289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12" sqref="A12:E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01" t="inlineStr">
        <is>
          <t>Beta-Gamma</t>
        </is>
      </c>
      <c r="R5" s="376" t="n"/>
      <c r="S5" s="376"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386" t="inlineStr">
        <is>
          <t>2360/43-93</t>
        </is>
      </c>
      <c r="O6" s="366" t="n"/>
      <c r="P6" s="385" t="n"/>
      <c r="Q6" s="216">
        <f>IF(ISBLANK(N6)," ",N6)</f>
        <v/>
      </c>
      <c r="R6" s="366" t="n"/>
      <c r="S6" s="366"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227401/PR312929</t>
        </is>
      </c>
      <c r="O7" s="360" t="n"/>
      <c r="P7" s="361"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393" t="n">
        <v>44183</v>
      </c>
      <c r="O8" s="360" t="n"/>
      <c r="P8" s="361"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395" t="n">
        <v>0.2004</v>
      </c>
      <c r="O9" s="360" t="n"/>
      <c r="P9" s="361" t="n"/>
      <c r="Q9" s="245" t="n">
        <v>0.77</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397" t="n">
        <v>0.25</v>
      </c>
      <c r="O10" s="360" t="n"/>
      <c r="P10" s="361"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211</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374</v>
      </c>
      <c r="H16" s="38" t="inlineStr">
        <is>
          <t>Comments</t>
        </is>
      </c>
      <c r="I16" s="408" t="inlineStr">
        <is>
          <t>Scan of sections 3 and 4 of the floor.  100% scan of accessible surface with one minute direct and removable measurement made at area of highest activity.
Post survey material background: Concrete - 2/226</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211</v>
      </c>
      <c r="H17" s="100" t="n"/>
      <c r="Y17" s="410" t="n"/>
    </row>
    <row r="18" ht="18" customHeight="1" thickBot="1">
      <c r="A18" s="411" t="inlineStr">
        <is>
          <t>Daily Pre Survey Metal</t>
        </is>
      </c>
      <c r="B18" s="412" t="n"/>
      <c r="C18" s="412" t="n"/>
      <c r="D18" s="412" t="n"/>
      <c r="E18" s="413" t="n"/>
      <c r="F18" s="34" t="n">
        <v>3</v>
      </c>
      <c r="G18" s="35" t="n">
        <v>125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61</v>
      </c>
      <c r="B22" s="165" t="inlineStr">
        <is>
          <t>Floor at support for copper pipe near north cooler fins</t>
        </is>
      </c>
      <c r="C22" s="366" t="n"/>
      <c r="D22" s="366" t="n"/>
      <c r="E22" s="366" t="n"/>
      <c r="F22" s="366" t="n"/>
      <c r="G22" s="366" t="n"/>
      <c r="H22" s="366" t="n"/>
      <c r="I22" s="385" t="n"/>
      <c r="J22" s="10" t="n">
        <v>1</v>
      </c>
      <c r="K22" s="12" t="n">
        <v>1</v>
      </c>
      <c r="L22" s="11">
        <f>IF(ISBLANK(K22)," ",IF(K22=" "," ",(3+3.29*(((K22)*$N$13*(1+($N$13/$N$12)))^0.5))/($N$11*$N$9*$N$13)))</f>
        <v/>
      </c>
      <c r="M22" s="12">
        <f>IF(ISBLANK(J22)," ",(J22/$N$13)-K22)</f>
        <v/>
      </c>
      <c r="N22" s="13">
        <f>IF(ISBLANK(J22)," ",M22/(N$9*N$10*N$11))</f>
        <v/>
      </c>
      <c r="O22" s="10" t="n">
        <v>537</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47</v>
      </c>
      <c r="X22" s="102">
        <f>IF(ISBLANK(W22)," ",(W22/$W$13)-($W$14/$W$12))</f>
        <v/>
      </c>
      <c r="Y22" s="45">
        <f>IF(ISBLANK(W22), " ", (X22/$W$9))</f>
        <v/>
      </c>
    </row>
    <row r="23" ht="19.9" customFormat="1" customHeight="1" s="73">
      <c r="A23" s="103" t="n">
        <v>62</v>
      </c>
      <c r="B23" s="158" t="inlineStr">
        <is>
          <t>Floor at support for copper pipe east side of south cooler fins</t>
        </is>
      </c>
      <c r="C23" s="360" t="n"/>
      <c r="D23" s="360" t="n"/>
      <c r="E23" s="360" t="n"/>
      <c r="F23" s="360" t="n"/>
      <c r="G23" s="360" t="n"/>
      <c r="H23" s="360" t="n"/>
      <c r="I23" s="361" t="n"/>
      <c r="J23" s="16" t="n">
        <v>0</v>
      </c>
      <c r="K23" s="11" t="n">
        <v>1</v>
      </c>
      <c r="L23" s="11">
        <f>IF(ISBLANK(K23)," ",IF(K23=" "," ",(3+3.29*(((K23)*$N$13*(1+($N$13/$N$12)))^0.5))/($N$11*$N$9*$N$13)))</f>
        <v/>
      </c>
      <c r="M23" s="17">
        <f>IF(ISBLANK(J23)," ",(J23/$N$13)-K23)</f>
        <v/>
      </c>
      <c r="N23" s="18">
        <f>IF(ISBLANK(J23)," ",M23/(N$9*N$10*N$11))</f>
        <v/>
      </c>
      <c r="O23" s="16" t="n">
        <v>356</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54</v>
      </c>
      <c r="X23" s="104">
        <f>IF(ISBLANK(W23)," ",(W23/$W$13)-($W$14/$W$12))</f>
        <v/>
      </c>
      <c r="Y23" s="48">
        <f>IF(ISBLANK(W23), " ", (X23/$W$9))</f>
        <v/>
      </c>
    </row>
    <row r="24" ht="19.9" customFormat="1" customHeight="1" s="73">
      <c r="A24" s="105" t="n">
        <v>63</v>
      </c>
      <c r="B24" s="158" t="inlineStr">
        <is>
          <t>Floor at support for west power panel</t>
        </is>
      </c>
      <c r="C24" s="360" t="n"/>
      <c r="D24" s="360" t="n"/>
      <c r="E24" s="360" t="n"/>
      <c r="F24" s="360" t="n"/>
      <c r="G24" s="360" t="n"/>
      <c r="H24" s="360" t="n"/>
      <c r="I24" s="361" t="n"/>
      <c r="J24" s="16" t="n">
        <v>2</v>
      </c>
      <c r="K24" s="11" t="n">
        <v>1</v>
      </c>
      <c r="L24" s="11">
        <f>IF(ISBLANK(K24)," ",IF(K24=" "," ",(3+3.29*(((K24)*$N$13*(1+($N$13/$N$12)))^0.5))/($N$11*$N$9*$N$13)))</f>
        <v/>
      </c>
      <c r="M24" s="17">
        <f>IF(ISBLANK(J24)," ",(J24/$N$13)-K24)</f>
        <v/>
      </c>
      <c r="N24" s="18">
        <f>IF(ISBLANK(J24)," ",M24/(N$9*N$10*N$11))</f>
        <v/>
      </c>
      <c r="O24" s="16" t="n">
        <v>317</v>
      </c>
      <c r="P24" s="17">
        <f>G9</f>
        <v/>
      </c>
      <c r="Q24" s="11">
        <f>IF(ISBLANK(P24)," ",IF(P24=" "," ",(3+3.29*(((P24)*$Q$13*(1+($Q$13/$Q$12)))^0.5))/($Q$11*$Q$9*$Q$13)))</f>
        <v/>
      </c>
      <c r="R24" s="17">
        <f>IF(ISBLANK(O24)," ",(O24/$Q$13)-P24)</f>
        <v/>
      </c>
      <c r="S24" s="18">
        <f>IF(ISBLANK(O24)," ",R24/(Q$9*Q$10*Q$11))</f>
        <v/>
      </c>
      <c r="T24" s="16" t="n">
        <v>1</v>
      </c>
      <c r="U24" s="104">
        <f>IF(ISBLANK(T24)," ",(T24/$T$13)-$T$14/$T$12)</f>
        <v/>
      </c>
      <c r="V24" s="47">
        <f>IF(ISBLANK(T24), " ", (U24/$T$9))</f>
        <v/>
      </c>
      <c r="W24" s="16" t="n">
        <v>40</v>
      </c>
      <c r="X24" s="104">
        <f>IF(ISBLANK(W24)," ",(W24/$W$13)-($W$14/$W$12))</f>
        <v/>
      </c>
      <c r="Y24" s="48">
        <f>IF(ISBLANK(W24), " ", (X24/$W$9))</f>
        <v/>
      </c>
    </row>
    <row r="25" ht="19.9" customFormat="1" customHeight="1" s="73">
      <c r="A25" s="105" t="n">
        <v>64</v>
      </c>
      <c r="B25" s="158" t="inlineStr">
        <is>
          <t>Floor at support for center cooler fins</t>
        </is>
      </c>
      <c r="C25" s="360" t="n"/>
      <c r="D25" s="360" t="n"/>
      <c r="E25" s="360" t="n"/>
      <c r="F25" s="360" t="n"/>
      <c r="G25" s="360" t="n"/>
      <c r="H25" s="360" t="n"/>
      <c r="I25" s="361" t="n"/>
      <c r="J25" s="16" t="n">
        <v>4</v>
      </c>
      <c r="K25" s="11" t="n">
        <v>1</v>
      </c>
      <c r="L25" s="11">
        <f>IF(ISBLANK(K25)," ",IF(K25=" "," ",(3+3.29*(((K25)*$N$13*(1+($N$13/$N$12)))^0.5))/($N$11*$N$9*$N$13)))</f>
        <v/>
      </c>
      <c r="M25" s="17">
        <f>IF(ISBLANK(J25)," ",(J25/$N$13)-K25)</f>
        <v/>
      </c>
      <c r="N25" s="18">
        <f>IF(ISBLANK(J25)," ",M25/(N$9*N$10*N$11))</f>
        <v/>
      </c>
      <c r="O25" s="16" t="n">
        <v>636</v>
      </c>
      <c r="P25" s="17">
        <f>G9</f>
        <v/>
      </c>
      <c r="Q25" s="11">
        <f>IF(ISBLANK(P25)," ",IF(P25=" "," ",(3+3.29*(((P25)*$Q$13*(1+($Q$13/$Q$12)))^0.5))/($Q$11*$Q$9*$Q$13)))</f>
        <v/>
      </c>
      <c r="R25" s="17">
        <f>IF(ISBLANK(O25)," ",(O25/$Q$13)-P25)</f>
        <v/>
      </c>
      <c r="S25" s="18">
        <f>IF(ISBLANK(O25)," ",R25/(Q$9*Q$10*Q$11))</f>
        <v/>
      </c>
      <c r="T25" s="16" t="n">
        <v>0</v>
      </c>
      <c r="U25" s="104">
        <f>IF(ISBLANK(T25)," ",(T25/$T$13)-$T$14/$T$12)</f>
        <v/>
      </c>
      <c r="V25" s="47">
        <f>IF(ISBLANK(T25), " ", (U25/$T$9))</f>
        <v/>
      </c>
      <c r="W25" s="16" t="n">
        <v>42</v>
      </c>
      <c r="X25" s="104">
        <f>IF(ISBLANK(W25)," ",(W25/$W$13)-($W$14/$W$12))</f>
        <v/>
      </c>
      <c r="Y25" s="48">
        <f>IF(ISBLANK(W25), " ", (X25/$W$9))</f>
        <v/>
      </c>
    </row>
    <row r="26" ht="19.9" customFormat="1" customHeight="1" s="73">
      <c r="A26" s="105" t="n">
        <v>65</v>
      </c>
      <c r="B26" s="158" t="inlineStr">
        <is>
          <t>Floor at support for south cooler fins</t>
        </is>
      </c>
      <c r="C26" s="360" t="n"/>
      <c r="D26" s="360" t="n"/>
      <c r="E26" s="360" t="n"/>
      <c r="F26" s="360" t="n"/>
      <c r="G26" s="360" t="n"/>
      <c r="H26" s="360" t="n"/>
      <c r="I26" s="361" t="n"/>
      <c r="J26" s="16" t="n">
        <v>2</v>
      </c>
      <c r="K26" s="19" t="n">
        <v>1</v>
      </c>
      <c r="L26" s="11">
        <f>IF(ISBLANK(K26)," ",IF(K26=" "," ",(3+3.29*(((K26)*$N$13*(1+($N$13/$N$12)))^0.5))/($N$11*$N$9*$N$13)))</f>
        <v/>
      </c>
      <c r="M26" s="20">
        <f>IF(ISBLANK(J26)," ",(J26/$N$13)-K26)</f>
        <v/>
      </c>
      <c r="N26" s="21">
        <f>IF(ISBLANK(J26)," ",M26/(N$9*N$10*N$11))</f>
        <v/>
      </c>
      <c r="O26" s="16" t="n">
        <v>359</v>
      </c>
      <c r="P26" s="17">
        <f>G9</f>
        <v/>
      </c>
      <c r="Q26" s="11">
        <f>IF(ISBLANK(P26)," ",IF(P26=" "," ",(3+3.29*(((P26)*$Q$13*(1+($Q$13/$Q$12)))^0.5))/($Q$11*$Q$9*$Q$13)))</f>
        <v/>
      </c>
      <c r="R26" s="17">
        <f>IF(ISBLANK(O26)," ",(O26/$Q$13)-P26)</f>
        <v/>
      </c>
      <c r="S26" s="18">
        <f>IF(ISBLANK(O26)," ",R26/(Q$9*Q$10*Q$11))</f>
        <v/>
      </c>
      <c r="T26" s="16" t="n">
        <v>0</v>
      </c>
      <c r="U26" s="104">
        <f>IF(ISBLANK(T26)," ",(T26/$T$13)-$T$14/$T$12)</f>
        <v/>
      </c>
      <c r="V26" s="47">
        <f>IF(ISBLANK(T26), " ", (U26/$T$9))</f>
        <v/>
      </c>
      <c r="W26" s="16" t="n">
        <v>45</v>
      </c>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4.xml><?xml version="1.0" encoding="utf-8"?>
<worksheet xmlns="http://schemas.openxmlformats.org/spreadsheetml/2006/main">
  <sheetPr>
    <outlinePr summaryBelow="1" summaryRight="1"/>
    <pageSetUpPr fitToPage="1"/>
  </sheetPr>
  <dimension ref="A1:DH53"/>
  <sheetViews>
    <sheetView topLeftCell="A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thickBot="1">
      <c r="A24" s="94" t="n"/>
      <c r="B24" s="96" t="n"/>
      <c r="C24" s="96" t="n"/>
      <c r="D24" s="108"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V49"/>
  <sheetViews>
    <sheetView zoomScaleNormal="100" workbookViewId="0">
      <selection activeCell="K19" sqref="K19"/>
    </sheetView>
  </sheetViews>
  <sheetFormatPr baseColWidth="8" defaultRowHeight="12.75"/>
  <cols>
    <col width="10.5703125" customWidth="1" min="1" max="1"/>
    <col width="16.28515625" bestFit="1" customWidth="1" min="2" max="2"/>
    <col width="10" bestFit="1" customWidth="1" min="3" max="3"/>
    <col width="10.140625" bestFit="1" customWidth="1" min="8" max="8"/>
  </cols>
  <sheetData>
    <row r="1">
      <c r="A1" s="346" t="inlineStr">
        <is>
          <t>Summary of Instrument Information</t>
        </is>
      </c>
    </row>
    <row r="2"/>
    <row r="3">
      <c r="A3" s="339" t="inlineStr">
        <is>
          <t>Instrument
Type</t>
        </is>
      </c>
      <c r="B3" s="340" t="inlineStr">
        <is>
          <t>Instrument</t>
        </is>
      </c>
      <c r="C3" s="340" t="inlineStr">
        <is>
          <t>Material</t>
        </is>
      </c>
      <c r="D3" s="341" t="inlineStr">
        <is>
          <t>Backgrounds</t>
        </is>
      </c>
      <c r="E3" s="426" t="n"/>
      <c r="F3" s="341" t="inlineStr">
        <is>
          <t>Efficiency</t>
        </is>
      </c>
      <c r="G3" s="426" t="n"/>
      <c r="H3" s="339" t="inlineStr">
        <is>
          <t>Calibration Due</t>
        </is>
      </c>
    </row>
    <row r="4">
      <c r="A4" s="427" t="n"/>
      <c r="B4" s="427" t="n"/>
      <c r="C4" s="427" t="n"/>
      <c r="D4" s="341" t="inlineStr">
        <is>
          <t>Alpha</t>
        </is>
      </c>
      <c r="E4" s="341" t="inlineStr">
        <is>
          <t>Beta</t>
        </is>
      </c>
      <c r="F4" s="341" t="inlineStr">
        <is>
          <t>Alpha</t>
        </is>
      </c>
      <c r="G4" s="341" t="inlineStr">
        <is>
          <t>Beta</t>
        </is>
      </c>
      <c r="H4" s="427" t="n"/>
    </row>
    <row r="5">
      <c r="A5" s="110" t="inlineStr">
        <is>
          <t>2360/</t>
        </is>
      </c>
      <c r="B5" s="110" t="inlineStr">
        <is>
          <t>164689/PR389073</t>
        </is>
      </c>
      <c r="C5" s="341" t="inlineStr">
        <is>
          <t>Brick</t>
        </is>
      </c>
      <c r="D5" s="111" t="n">
        <v>4</v>
      </c>
      <c r="E5" s="112" t="n">
        <v>429.4</v>
      </c>
      <c r="F5" s="113" t="n">
        <v>0.2245</v>
      </c>
      <c r="G5" s="113" t="n">
        <v>0.35893</v>
      </c>
      <c r="H5" s="130" t="n">
        <v>44167</v>
      </c>
    </row>
    <row r="6">
      <c r="A6" s="114" t="inlineStr">
        <is>
          <t>43-93</t>
        </is>
      </c>
      <c r="B6" s="114" t="n"/>
      <c r="C6" s="341" t="inlineStr">
        <is>
          <t>Concrete</t>
        </is>
      </c>
      <c r="D6" s="111" t="n">
        <v>6.285714285714286</v>
      </c>
      <c r="E6" s="112" t="n">
        <v>283.1428571428572</v>
      </c>
      <c r="F6" s="115" t="n"/>
      <c r="G6" s="115" t="n"/>
      <c r="H6" s="114" t="n"/>
    </row>
    <row r="7">
      <c r="A7" s="116" t="n"/>
      <c r="B7" s="116" t="n"/>
      <c r="C7" s="341" t="inlineStr">
        <is>
          <t>Metal</t>
        </is>
      </c>
      <c r="D7" s="111" t="n">
        <v>1.833333333333333</v>
      </c>
      <c r="E7" s="112" t="n">
        <v>215</v>
      </c>
      <c r="F7" s="117" t="n"/>
      <c r="G7" s="117" t="n"/>
      <c r="H7" s="116" t="n"/>
    </row>
    <row r="8">
      <c r="A8" s="110" t="inlineStr">
        <is>
          <t>2360/</t>
        </is>
      </c>
      <c r="B8" s="110" t="inlineStr">
        <is>
          <t>184905/PR289400</t>
        </is>
      </c>
      <c r="C8" s="341" t="inlineStr">
        <is>
          <t>Brick</t>
        </is>
      </c>
      <c r="D8" s="111" t="n">
        <v>5.333333333333333</v>
      </c>
      <c r="E8" s="112" t="n">
        <v>388.5555555555555</v>
      </c>
      <c r="F8" s="113" t="n">
        <v>0.2017</v>
      </c>
      <c r="G8" s="113" t="n">
        <v>0.3144</v>
      </c>
      <c r="H8" s="130" t="n">
        <v>44183</v>
      </c>
    </row>
    <row r="9">
      <c r="A9" s="114" t="inlineStr">
        <is>
          <t>43-93</t>
        </is>
      </c>
      <c r="B9" s="114" t="n"/>
      <c r="C9" s="341" t="inlineStr">
        <is>
          <t>Concrete</t>
        </is>
      </c>
      <c r="D9" s="111" t="n">
        <v>12.66666666666667</v>
      </c>
      <c r="E9" s="112" t="n">
        <v>289.2222222222222</v>
      </c>
      <c r="F9" s="115" t="n"/>
      <c r="G9" s="115" t="n"/>
      <c r="H9" s="114" t="n"/>
    </row>
    <row r="10">
      <c r="A10" s="116" t="n"/>
      <c r="B10" s="116" t="n"/>
      <c r="C10" s="341" t="inlineStr">
        <is>
          <t>Metal</t>
        </is>
      </c>
      <c r="D10" s="111" t="n">
        <v>2.333333333333333</v>
      </c>
      <c r="E10" s="112" t="n">
        <v>246.3333333333333</v>
      </c>
      <c r="F10" s="117" t="n"/>
      <c r="G10" s="117" t="n"/>
      <c r="H10" s="116" t="n"/>
    </row>
    <row r="11">
      <c r="A11" s="110" t="inlineStr">
        <is>
          <t>2360/</t>
        </is>
      </c>
      <c r="B11" s="128" t="inlineStr">
        <is>
          <t>225238/PR294127</t>
        </is>
      </c>
      <c r="C11" s="341" t="inlineStr">
        <is>
          <t>Brick</t>
        </is>
      </c>
      <c r="D11" s="111" t="n">
        <v>2</v>
      </c>
      <c r="E11" s="112" t="n">
        <v>349</v>
      </c>
      <c r="F11" s="113" t="n">
        <v>0.206</v>
      </c>
      <c r="G11" s="113" t="n">
        <v>0.354</v>
      </c>
      <c r="H11" s="130" t="n">
        <v>44134</v>
      </c>
    </row>
    <row r="12">
      <c r="A12" s="114" t="inlineStr">
        <is>
          <t>43-93</t>
        </is>
      </c>
      <c r="B12" s="114" t="n"/>
      <c r="C12" s="341" t="inlineStr">
        <is>
          <t>Concrete</t>
        </is>
      </c>
      <c r="D12" s="111" t="n">
        <v>3</v>
      </c>
      <c r="E12" s="112" t="n">
        <v>193</v>
      </c>
      <c r="F12" s="115" t="n"/>
      <c r="G12" s="115" t="n"/>
      <c r="H12" s="114" t="n"/>
    </row>
    <row r="13">
      <c r="A13" s="116" t="n"/>
      <c r="B13" s="116" t="n"/>
      <c r="C13" s="341" t="inlineStr">
        <is>
          <t>Metal</t>
        </is>
      </c>
      <c r="D13" s="111" t="n">
        <v>1</v>
      </c>
      <c r="E13" s="112" t="n">
        <v>140</v>
      </c>
      <c r="F13" s="117" t="n"/>
      <c r="G13" s="117" t="n"/>
      <c r="H13" s="116" t="n"/>
    </row>
    <row r="14">
      <c r="A14" s="110" t="inlineStr">
        <is>
          <t>2360/</t>
        </is>
      </c>
      <c r="B14" s="110" t="inlineStr">
        <is>
          <t>227401/PR312926</t>
        </is>
      </c>
      <c r="C14" s="341" t="inlineStr">
        <is>
          <t>Brick</t>
        </is>
      </c>
      <c r="D14" s="111" t="n">
        <v>5.6</v>
      </c>
      <c r="E14" s="112" t="n">
        <v>388.4</v>
      </c>
      <c r="F14" s="113" t="n">
        <v>0.2004</v>
      </c>
      <c r="G14" s="113" t="n">
        <v>0.3406</v>
      </c>
      <c r="H14" s="130" t="n">
        <v>44183</v>
      </c>
    </row>
    <row r="15">
      <c r="A15" s="114" t="inlineStr">
        <is>
          <t>43-93</t>
        </is>
      </c>
      <c r="B15" s="114" t="n"/>
      <c r="C15" s="341" t="inlineStr">
        <is>
          <t>Concrete</t>
        </is>
      </c>
      <c r="D15" s="111" t="n">
        <v>11.16666666666667</v>
      </c>
      <c r="E15" s="112" t="n">
        <v>248.5</v>
      </c>
      <c r="F15" s="115" t="n"/>
      <c r="G15" s="115" t="n"/>
      <c r="H15" s="114" t="n"/>
    </row>
    <row r="16">
      <c r="A16" s="116" t="n"/>
      <c r="B16" s="116" t="n"/>
      <c r="C16" s="341" t="inlineStr">
        <is>
          <t>Metal</t>
        </is>
      </c>
      <c r="D16" s="111" t="n">
        <v>2.5</v>
      </c>
      <c r="E16" s="112" t="n">
        <v>149.3333333333333</v>
      </c>
      <c r="F16" s="117" t="n"/>
      <c r="G16" s="117" t="n"/>
      <c r="H16" s="116" t="n"/>
    </row>
    <row r="17">
      <c r="A17" s="110" t="inlineStr">
        <is>
          <t>2360/</t>
        </is>
      </c>
      <c r="B17" s="110" t="inlineStr">
        <is>
          <t>234860/PR289402</t>
        </is>
      </c>
      <c r="C17" s="341" t="inlineStr">
        <is>
          <t>Brick</t>
        </is>
      </c>
      <c r="D17" s="111" t="n">
        <v>4</v>
      </c>
      <c r="E17" s="112" t="n">
        <v>403</v>
      </c>
      <c r="F17" s="113" t="n">
        <v>0.2093</v>
      </c>
      <c r="G17" s="113" t="n">
        <v>0.3378</v>
      </c>
      <c r="H17" s="130" t="n">
        <v>44000</v>
      </c>
    </row>
    <row r="18">
      <c r="A18" s="114" t="inlineStr">
        <is>
          <t>43-93</t>
        </is>
      </c>
      <c r="B18" s="114" t="n"/>
      <c r="C18" s="341" t="inlineStr">
        <is>
          <t>Concrete</t>
        </is>
      </c>
      <c r="D18" s="111" t="n">
        <v>2.5</v>
      </c>
      <c r="E18" s="112" t="n">
        <v>274</v>
      </c>
      <c r="F18" s="115" t="n"/>
      <c r="G18" s="115" t="n"/>
      <c r="H18" s="114" t="n"/>
    </row>
    <row r="19">
      <c r="A19" s="116" t="n"/>
      <c r="B19" s="116" t="n"/>
      <c r="C19" s="341" t="inlineStr">
        <is>
          <t>Metal</t>
        </is>
      </c>
      <c r="D19" s="111" t="n">
        <v>3</v>
      </c>
      <c r="E19" s="112" t="n">
        <v>192.5</v>
      </c>
      <c r="F19" s="117" t="n"/>
      <c r="G19" s="117" t="n"/>
      <c r="H19" s="116" t="n"/>
    </row>
    <row r="20">
      <c r="A20" s="110" t="inlineStr">
        <is>
          <t>2360/</t>
        </is>
      </c>
      <c r="B20" s="110" t="inlineStr">
        <is>
          <t>248145/PR389059</t>
        </is>
      </c>
      <c r="C20" s="341" t="inlineStr">
        <is>
          <t>Brick</t>
        </is>
      </c>
      <c r="D20" s="111" t="n">
        <v>6</v>
      </c>
      <c r="E20" s="112" t="n">
        <v>326</v>
      </c>
      <c r="F20" s="113" t="n">
        <v>0.2196</v>
      </c>
      <c r="G20" s="113" t="n">
        <v>0.3572</v>
      </c>
      <c r="H20" s="130" t="n">
        <v>44153</v>
      </c>
    </row>
    <row r="21">
      <c r="A21" s="114" t="inlineStr">
        <is>
          <t>43-93</t>
        </is>
      </c>
      <c r="B21" s="114" t="n"/>
      <c r="C21" s="341" t="inlineStr">
        <is>
          <t>Concrete</t>
        </is>
      </c>
      <c r="D21" s="111" t="n">
        <v>3</v>
      </c>
      <c r="E21" s="112" t="n">
        <v>215</v>
      </c>
      <c r="F21" s="115" t="n"/>
      <c r="G21" s="115" t="n"/>
      <c r="H21" s="114" t="n"/>
    </row>
    <row r="22">
      <c r="A22" s="116" t="n"/>
      <c r="B22" s="116" t="n"/>
      <c r="C22" s="341" t="inlineStr">
        <is>
          <t>Metal</t>
        </is>
      </c>
      <c r="D22" s="111" t="n">
        <v>1</v>
      </c>
      <c r="E22" s="112" t="n">
        <v>276</v>
      </c>
      <c r="F22" s="117" t="n"/>
      <c r="G22" s="117" t="n"/>
      <c r="H22" s="116" t="n"/>
    </row>
    <row r="23">
      <c r="A23" s="110" t="inlineStr">
        <is>
          <t>2360/</t>
        </is>
      </c>
      <c r="B23" s="110" t="inlineStr">
        <is>
          <t>251035/PR293951</t>
        </is>
      </c>
      <c r="C23" s="341" t="inlineStr">
        <is>
          <t>Brick</t>
        </is>
      </c>
      <c r="D23" s="111" t="n">
        <v>4.25</v>
      </c>
      <c r="E23" s="112" t="n">
        <v>389.75</v>
      </c>
      <c r="F23" s="113" t="n">
        <v>0.1992</v>
      </c>
      <c r="G23" s="113" t="n">
        <v>0.3375</v>
      </c>
      <c r="H23" s="130" t="n">
        <v>44183</v>
      </c>
    </row>
    <row r="24">
      <c r="A24" s="114" t="inlineStr">
        <is>
          <t>43-93</t>
        </is>
      </c>
      <c r="B24" s="114" t="n"/>
      <c r="C24" s="341" t="inlineStr">
        <is>
          <t>Concrete</t>
        </is>
      </c>
      <c r="D24" s="111" t="n">
        <v>7.25</v>
      </c>
      <c r="E24" s="112" t="n">
        <v>301.25</v>
      </c>
      <c r="F24" s="115" t="n"/>
      <c r="G24" s="115" t="n"/>
      <c r="H24" s="114" t="n"/>
    </row>
    <row r="25">
      <c r="A25" s="116" t="n"/>
      <c r="B25" s="116" t="n"/>
      <c r="C25" s="341" t="inlineStr">
        <is>
          <t>Metal</t>
        </is>
      </c>
      <c r="D25" s="111" t="n">
        <v>4.5</v>
      </c>
      <c r="E25" s="112" t="n">
        <v>193.5</v>
      </c>
      <c r="F25" s="117" t="n"/>
      <c r="G25" s="117" t="n"/>
      <c r="H25" s="116" t="n"/>
    </row>
    <row r="26">
      <c r="A26" s="110" t="inlineStr">
        <is>
          <t>2360/</t>
        </is>
      </c>
      <c r="B26" s="110" t="inlineStr">
        <is>
          <t>259730/PR374384</t>
        </is>
      </c>
      <c r="C26" s="341" t="inlineStr">
        <is>
          <t>Brick</t>
        </is>
      </c>
      <c r="D26" s="111" t="n">
        <v>1</v>
      </c>
      <c r="E26" s="112" t="n">
        <v>362</v>
      </c>
      <c r="F26" s="113" t="n">
        <v>0.2054</v>
      </c>
      <c r="G26" s="113" t="n">
        <v>0.3578</v>
      </c>
      <c r="H26" s="130" t="n">
        <v>44087</v>
      </c>
    </row>
    <row r="27">
      <c r="A27" s="114" t="inlineStr">
        <is>
          <t>43-93</t>
        </is>
      </c>
      <c r="B27" s="114" t="n"/>
      <c r="C27" s="341" t="inlineStr">
        <is>
          <t>Concrete</t>
        </is>
      </c>
      <c r="D27" s="111" t="n">
        <v>2</v>
      </c>
      <c r="E27" s="112" t="n">
        <v>198</v>
      </c>
      <c r="F27" s="115" t="n"/>
      <c r="G27" s="115" t="n"/>
      <c r="H27" s="114" t="n"/>
    </row>
    <row r="28">
      <c r="A28" s="116" t="n"/>
      <c r="B28" s="116" t="n"/>
      <c r="C28" s="341" t="inlineStr">
        <is>
          <t>Metal</t>
        </is>
      </c>
      <c r="D28" s="111" t="n">
        <v>0</v>
      </c>
      <c r="E28" s="112" t="n">
        <v>126</v>
      </c>
      <c r="F28" s="117" t="n"/>
      <c r="G28" s="117" t="n"/>
      <c r="H28" s="116" t="n"/>
    </row>
    <row r="29">
      <c r="A29" s="110" t="inlineStr">
        <is>
          <t>2360/</t>
        </is>
      </c>
      <c r="B29" s="110" t="inlineStr">
        <is>
          <t>268475/PR289416</t>
        </is>
      </c>
      <c r="C29" s="341" t="inlineStr">
        <is>
          <t>Brick</t>
        </is>
      </c>
      <c r="D29" s="111" t="n">
        <v>6.333333333333333</v>
      </c>
      <c r="E29" s="112" t="n">
        <v>387.6666666666667</v>
      </c>
      <c r="F29" s="113" t="n">
        <v>0.2256</v>
      </c>
      <c r="G29" s="113" t="n">
        <v>0.3445</v>
      </c>
      <c r="H29" s="130" t="n">
        <v>44183</v>
      </c>
    </row>
    <row r="30">
      <c r="A30" s="114" t="inlineStr">
        <is>
          <t>43-93</t>
        </is>
      </c>
      <c r="B30" s="114" t="n"/>
      <c r="C30" s="341" t="inlineStr">
        <is>
          <t>Concrete</t>
        </is>
      </c>
      <c r="D30" s="111" t="n">
        <v>7.5</v>
      </c>
      <c r="E30" s="112" t="n">
        <v>301</v>
      </c>
      <c r="F30" s="115" t="n"/>
      <c r="G30" s="115" t="n"/>
      <c r="H30" s="114" t="n"/>
    </row>
    <row r="31">
      <c r="A31" s="116" t="n"/>
      <c r="B31" s="116" t="n"/>
      <c r="C31" s="341" t="inlineStr">
        <is>
          <t>Metal</t>
        </is>
      </c>
      <c r="D31" s="111" t="n">
        <v>1</v>
      </c>
      <c r="E31" s="112" t="n">
        <v>228</v>
      </c>
      <c r="F31" s="117" t="n"/>
      <c r="G31" s="117" t="n"/>
      <c r="H31" s="116" t="n"/>
    </row>
    <row r="32">
      <c r="A32" s="110" t="inlineStr">
        <is>
          <t>2360/</t>
        </is>
      </c>
      <c r="B32" s="110" t="inlineStr">
        <is>
          <t>287606/PR389075</t>
        </is>
      </c>
      <c r="C32" s="341" t="inlineStr">
        <is>
          <t>Brick</t>
        </is>
      </c>
      <c r="D32" s="111" t="n">
        <v>9</v>
      </c>
      <c r="E32" s="112" t="n">
        <v>441</v>
      </c>
      <c r="F32" s="113" t="n">
        <v>0.22</v>
      </c>
      <c r="G32" s="113" t="n">
        <v>0.347</v>
      </c>
      <c r="H32" s="130" t="n">
        <v>44167</v>
      </c>
      <c r="J32" s="132" t="n"/>
    </row>
    <row r="33">
      <c r="A33" s="114" t="inlineStr">
        <is>
          <t>43-93</t>
        </is>
      </c>
      <c r="B33" s="114" t="n"/>
      <c r="C33" s="341" t="inlineStr">
        <is>
          <t>Concrete</t>
        </is>
      </c>
      <c r="D33" s="111" t="n">
        <v>7</v>
      </c>
      <c r="E33" s="112" t="n">
        <v>361.4</v>
      </c>
      <c r="F33" s="115" t="n"/>
      <c r="G33" s="115" t="n"/>
      <c r="H33" s="114" t="n"/>
    </row>
    <row r="34">
      <c r="A34" s="116" t="n"/>
      <c r="B34" s="116" t="n"/>
      <c r="C34" s="341" t="inlineStr">
        <is>
          <t>Metal</t>
        </is>
      </c>
      <c r="D34" s="111" t="n">
        <v>2.75</v>
      </c>
      <c r="E34" s="112" t="n">
        <v>293.25</v>
      </c>
      <c r="F34" s="117" t="n"/>
      <c r="G34" s="117" t="n"/>
      <c r="H34" s="116" t="n"/>
    </row>
    <row r="35"/>
    <row r="36">
      <c r="A36" s="339" t="inlineStr">
        <is>
          <t>Instrument
Type</t>
        </is>
      </c>
      <c r="B36" s="340" t="inlineStr">
        <is>
          <t>Instrument</t>
        </is>
      </c>
      <c r="C36" s="340" t="inlineStr">
        <is>
          <t>Material</t>
        </is>
      </c>
      <c r="D36" s="341" t="inlineStr">
        <is>
          <t>Backgrounds</t>
        </is>
      </c>
      <c r="E36" s="426" t="n"/>
      <c r="F36" s="341" t="inlineStr">
        <is>
          <t>Efficiency</t>
        </is>
      </c>
      <c r="G36" s="426" t="n"/>
      <c r="H36" s="339" t="inlineStr">
        <is>
          <t>Calibration Due</t>
        </is>
      </c>
    </row>
    <row r="37">
      <c r="A37" s="427" t="n"/>
      <c r="B37" s="427" t="n"/>
      <c r="C37" s="427" t="n"/>
      <c r="D37" s="341" t="inlineStr">
        <is>
          <t>Alpha</t>
        </is>
      </c>
      <c r="E37" s="341" t="inlineStr">
        <is>
          <t>Beta</t>
        </is>
      </c>
      <c r="F37" s="341" t="inlineStr">
        <is>
          <t>Alpha</t>
        </is>
      </c>
      <c r="G37" s="341" t="inlineStr">
        <is>
          <t>Beta</t>
        </is>
      </c>
      <c r="H37" s="427" t="n"/>
    </row>
    <row r="38">
      <c r="A38" s="110" t="inlineStr">
        <is>
          <t>2360/</t>
        </is>
      </c>
      <c r="B38" s="428" t="inlineStr">
        <is>
          <t>177180/PR267677</t>
        </is>
      </c>
      <c r="C38" s="428" t="inlineStr">
        <is>
          <t>Concrete</t>
        </is>
      </c>
      <c r="D38" s="429" t="inlineStr">
        <is>
          <t>N/A</t>
        </is>
      </c>
      <c r="E38" s="430" t="n">
        <v>1054</v>
      </c>
      <c r="F38" s="431" t="n">
        <v>0.1927</v>
      </c>
      <c r="G38" s="431" t="n">
        <v>0.3233</v>
      </c>
      <c r="H38" s="432" t="n">
        <v>44001</v>
      </c>
    </row>
    <row r="39">
      <c r="A39" s="116" t="inlineStr">
        <is>
          <t>43-37-1</t>
        </is>
      </c>
      <c r="B39" s="433" t="n"/>
      <c r="C39" s="433" t="n"/>
      <c r="D39" s="433" t="n"/>
      <c r="E39" s="433" t="n"/>
      <c r="F39" s="433" t="n"/>
      <c r="G39" s="433" t="n"/>
      <c r="H39" s="433" t="n"/>
    </row>
    <row r="40"/>
    <row r="41">
      <c r="A41" s="339" t="inlineStr">
        <is>
          <t>Instrument
Type</t>
        </is>
      </c>
      <c r="B41" s="340" t="inlineStr">
        <is>
          <t>Instrument</t>
        </is>
      </c>
      <c r="C41" s="340" t="inlineStr">
        <is>
          <t>Material</t>
        </is>
      </c>
      <c r="D41" s="341" t="inlineStr">
        <is>
          <t>Backgrounds</t>
        </is>
      </c>
      <c r="E41" s="426" t="n"/>
      <c r="F41" s="341" t="inlineStr">
        <is>
          <t>Efficiency</t>
        </is>
      </c>
      <c r="G41" s="426" t="n"/>
      <c r="H41" s="339" t="inlineStr">
        <is>
          <t>Calibration Due</t>
        </is>
      </c>
    </row>
    <row r="42">
      <c r="A42" s="427" t="n"/>
      <c r="B42" s="427" t="n"/>
      <c r="C42" s="427" t="n"/>
      <c r="D42" s="341" t="inlineStr">
        <is>
          <t>Alpha</t>
        </is>
      </c>
      <c r="E42" s="341" t="inlineStr">
        <is>
          <t>Beta</t>
        </is>
      </c>
      <c r="F42" s="341" t="inlineStr">
        <is>
          <t>Alpha</t>
        </is>
      </c>
      <c r="G42" s="341" t="inlineStr">
        <is>
          <t>Beta</t>
        </is>
      </c>
      <c r="H42" s="427" t="n"/>
    </row>
    <row r="43">
      <c r="A43" s="128" t="inlineStr">
        <is>
          <t>2929/</t>
        </is>
      </c>
      <c r="B43" s="434" t="inlineStr">
        <is>
          <t>208310/PR229222</t>
        </is>
      </c>
      <c r="C43" s="434" t="inlineStr">
        <is>
          <t>Removable</t>
        </is>
      </c>
      <c r="D43" s="435" t="inlineStr">
        <is>
          <t>Determined Daily via 60 minute count</t>
        </is>
      </c>
      <c r="E43" s="436" t="n"/>
      <c r="F43" s="431" t="n">
        <v>0.3179</v>
      </c>
      <c r="G43" s="431" t="n">
        <v>0.4141</v>
      </c>
      <c r="H43" s="432" t="n">
        <v>44141</v>
      </c>
    </row>
    <row r="44">
      <c r="A44" s="129" t="inlineStr">
        <is>
          <t>43-10-1</t>
        </is>
      </c>
      <c r="B44" s="433" t="n"/>
      <c r="C44" s="433" t="n"/>
      <c r="D44" s="437" t="n"/>
      <c r="E44" s="438" t="n"/>
      <c r="F44" s="433" t="n"/>
      <c r="G44" s="433" t="n"/>
      <c r="H44" s="433" t="n"/>
    </row>
    <row r="45"/>
    <row r="46"/>
    <row r="47"/>
    <row r="48"/>
    <row r="49"/>
  </sheetData>
  <mergeCells count="32">
    <mergeCell ref="A1:H1"/>
    <mergeCell ref="C36:C37"/>
    <mergeCell ref="D36:E36"/>
    <mergeCell ref="F36:G36"/>
    <mergeCell ref="B38:B39"/>
    <mergeCell ref="C38:C39"/>
    <mergeCell ref="D38:D39"/>
    <mergeCell ref="E38:E39"/>
    <mergeCell ref="F38:F39"/>
    <mergeCell ref="H3:H4"/>
    <mergeCell ref="H36:H37"/>
    <mergeCell ref="A3:A4"/>
    <mergeCell ref="A36:A37"/>
    <mergeCell ref="B3:B4"/>
    <mergeCell ref="C3:C4"/>
    <mergeCell ref="D3:E3"/>
    <mergeCell ref="A41:A42"/>
    <mergeCell ref="B41:B42"/>
    <mergeCell ref="C41:C42"/>
    <mergeCell ref="D41:E41"/>
    <mergeCell ref="F41:G41"/>
    <mergeCell ref="F3:G3"/>
    <mergeCell ref="G38:G39"/>
    <mergeCell ref="B36:B37"/>
    <mergeCell ref="G43:G44"/>
    <mergeCell ref="D43:E44"/>
    <mergeCell ref="H38:H39"/>
    <mergeCell ref="H43:H44"/>
    <mergeCell ref="B43:B44"/>
    <mergeCell ref="C43:C44"/>
    <mergeCell ref="F43:F44"/>
    <mergeCell ref="H41:H42"/>
  </mergeCells>
  <printOptions horizontalCentered="1"/>
  <pageMargins left="0.7" right="0.7" top="0.75" bottom="0.75" header="0.3" footer="0.3"/>
  <pageSetup orientation="portrait"/>
</worksheet>
</file>

<file path=xl/worksheets/sheet76.xml><?xml version="1.0" encoding="utf-8"?>
<worksheet xmlns="http://schemas.openxmlformats.org/spreadsheetml/2006/main">
  <sheetPr>
    <outlinePr summaryBelow="1" summaryRight="1"/>
    <pageSetUpPr/>
  </sheetPr>
  <dimension ref="A1:V198"/>
  <sheetViews>
    <sheetView zoomScaleNormal="100" workbookViewId="0">
      <selection activeCell="G193" sqref="G193"/>
    </sheetView>
  </sheetViews>
  <sheetFormatPr baseColWidth="8" defaultRowHeight="12.75"/>
  <cols>
    <col width="5.140625" customWidth="1" min="1" max="1"/>
    <col width="9.7109375" bestFit="1" customWidth="1" min="2" max="2"/>
    <col width="16.28515625" bestFit="1" customWidth="1" min="3" max="3"/>
    <col width="9" bestFit="1" customWidth="1" min="4" max="4"/>
    <col width="11.5703125" bestFit="1" customWidth="1" min="5" max="5"/>
    <col width="9.7109375" bestFit="1" customWidth="1" min="6" max="6"/>
  </cols>
  <sheetData>
    <row r="1">
      <c r="A1" s="346" t="inlineStr">
        <is>
          <t>Materials Background Collection</t>
        </is>
      </c>
      <c r="G1" s="346" t="n"/>
      <c r="H1" s="346" t="n"/>
    </row>
    <row r="2"/>
    <row r="3">
      <c r="A3" s="352" t="inlineStr">
        <is>
          <t>2360 / 43-93's</t>
        </is>
      </c>
      <c r="B3" s="373" t="n"/>
      <c r="C3" s="373" t="n"/>
      <c r="D3" s="373" t="n"/>
      <c r="E3" s="373" t="n"/>
      <c r="F3" s="373" t="n"/>
    </row>
    <row r="4">
      <c r="A4" s="341" t="inlineStr">
        <is>
          <t>Page</t>
        </is>
      </c>
      <c r="B4" s="341" t="inlineStr">
        <is>
          <t>Date</t>
        </is>
      </c>
      <c r="C4" s="341" t="inlineStr">
        <is>
          <t>Instrument</t>
        </is>
      </c>
      <c r="D4" s="341" t="inlineStr">
        <is>
          <t>Material</t>
        </is>
      </c>
      <c r="E4" s="341" t="inlineStr">
        <is>
          <t>Alpha Bkgd</t>
        </is>
      </c>
      <c r="F4" s="341" t="inlineStr">
        <is>
          <t>Beta Bkgd</t>
        </is>
      </c>
    </row>
    <row r="5">
      <c r="A5" s="346" t="n">
        <v>4</v>
      </c>
      <c r="B5" s="119" t="n">
        <v>43840</v>
      </c>
      <c r="C5" s="346" t="inlineStr">
        <is>
          <t>164689/PR389073</t>
        </is>
      </c>
      <c r="D5" s="346" t="inlineStr">
        <is>
          <t>Brick</t>
        </is>
      </c>
      <c r="E5" s="346" t="n">
        <v>1</v>
      </c>
      <c r="F5" s="346" t="n">
        <v>411</v>
      </c>
    </row>
    <row r="6">
      <c r="A6" s="346" t="n">
        <v>9</v>
      </c>
      <c r="B6" s="119" t="n">
        <v>43841</v>
      </c>
      <c r="C6" s="346" t="inlineStr">
        <is>
          <t>164689/PR389073</t>
        </is>
      </c>
      <c r="D6" s="346" t="inlineStr">
        <is>
          <t>Brick</t>
        </is>
      </c>
      <c r="E6" s="346" t="n">
        <v>7</v>
      </c>
      <c r="F6" s="346" t="n">
        <v>449</v>
      </c>
    </row>
    <row r="7">
      <c r="A7" s="346" t="n">
        <v>13</v>
      </c>
      <c r="B7" s="119" t="n">
        <v>43843</v>
      </c>
      <c r="C7" s="346" t="inlineStr">
        <is>
          <t>164689/PR389073</t>
        </is>
      </c>
      <c r="D7" s="346" t="inlineStr">
        <is>
          <t>Brick</t>
        </is>
      </c>
      <c r="E7" s="346" t="n">
        <v>3</v>
      </c>
      <c r="F7" s="346" t="n">
        <v>423</v>
      </c>
    </row>
    <row r="8">
      <c r="A8" s="346" t="n">
        <v>29</v>
      </c>
      <c r="B8" s="119" t="n">
        <v>43847</v>
      </c>
      <c r="C8" s="346" t="inlineStr">
        <is>
          <t>164689/PR389073</t>
        </is>
      </c>
      <c r="D8" s="346" t="inlineStr">
        <is>
          <t>Brick</t>
        </is>
      </c>
      <c r="E8" s="346" t="n"/>
      <c r="F8" s="346" t="n"/>
    </row>
    <row r="9">
      <c r="A9" s="346" t="n">
        <v>35</v>
      </c>
      <c r="B9" s="119" t="n">
        <v>43846</v>
      </c>
      <c r="C9" s="346" t="inlineStr">
        <is>
          <t>164689/PR389073</t>
        </is>
      </c>
      <c r="D9" s="346" t="inlineStr">
        <is>
          <t>Brick</t>
        </is>
      </c>
      <c r="E9" s="346" t="n">
        <v>5</v>
      </c>
      <c r="F9" s="346" t="n">
        <v>423</v>
      </c>
    </row>
    <row r="10">
      <c r="A10" s="346" t="inlineStr">
        <is>
          <t>35P</t>
        </is>
      </c>
      <c r="B10" s="119" t="n">
        <v>43846</v>
      </c>
      <c r="C10" s="346" t="inlineStr">
        <is>
          <t>164689/PR389073</t>
        </is>
      </c>
      <c r="D10" s="346" t="inlineStr">
        <is>
          <t>Brick</t>
        </is>
      </c>
      <c r="E10" s="346" t="n">
        <v>4</v>
      </c>
      <c r="F10" s="346" t="n">
        <v>441</v>
      </c>
    </row>
    <row r="11">
      <c r="A11" s="346" t="n">
        <v>4</v>
      </c>
      <c r="B11" s="119" t="n">
        <v>43840</v>
      </c>
      <c r="C11" s="346" t="inlineStr">
        <is>
          <t>164689/PR389073</t>
        </is>
      </c>
      <c r="D11" s="346" t="inlineStr">
        <is>
          <t>Concrete</t>
        </is>
      </c>
      <c r="E11" s="346" t="n">
        <v>11</v>
      </c>
      <c r="F11" s="346" t="n">
        <v>326</v>
      </c>
    </row>
    <row r="12">
      <c r="A12" s="346" t="n">
        <v>9</v>
      </c>
      <c r="B12" s="119" t="n">
        <v>43841</v>
      </c>
      <c r="C12" s="346" t="inlineStr">
        <is>
          <t>164689/PR389073</t>
        </is>
      </c>
      <c r="D12" s="346" t="inlineStr">
        <is>
          <t>Concrete</t>
        </is>
      </c>
      <c r="E12" s="346" t="n">
        <v>20</v>
      </c>
      <c r="F12" s="346" t="n">
        <v>384</v>
      </c>
    </row>
    <row r="13">
      <c r="A13" s="346" t="n">
        <v>13</v>
      </c>
      <c r="B13" s="119" t="n">
        <v>43843</v>
      </c>
      <c r="C13" s="346" t="inlineStr">
        <is>
          <t>164689/PR389073</t>
        </is>
      </c>
      <c r="D13" s="346" t="inlineStr">
        <is>
          <t>Concrete</t>
        </is>
      </c>
      <c r="E13" s="346" t="n">
        <v>8</v>
      </c>
      <c r="F13" s="346" t="n">
        <v>322</v>
      </c>
    </row>
    <row r="14">
      <c r="A14" s="346" t="n">
        <v>29</v>
      </c>
      <c r="B14" s="119" t="n">
        <v>43847</v>
      </c>
      <c r="C14" s="346" t="inlineStr">
        <is>
          <t>164689/PR389073</t>
        </is>
      </c>
      <c r="D14" s="346" t="inlineStr">
        <is>
          <t>Concrete</t>
        </is>
      </c>
      <c r="E14" s="346" t="n">
        <v>3</v>
      </c>
      <c r="F14" s="346" t="n">
        <v>245</v>
      </c>
    </row>
    <row r="15">
      <c r="A15" s="346" t="n">
        <v>35</v>
      </c>
      <c r="B15" s="119" t="n">
        <v>43846</v>
      </c>
      <c r="C15" s="346" t="inlineStr">
        <is>
          <t>164689/PR389073</t>
        </is>
      </c>
      <c r="D15" s="346" t="inlineStr">
        <is>
          <t>Concrete</t>
        </is>
      </c>
      <c r="E15" s="346" t="n">
        <v>0</v>
      </c>
      <c r="F15" s="346" t="n">
        <v>270</v>
      </c>
    </row>
    <row r="16">
      <c r="A16" s="346" t="inlineStr">
        <is>
          <t>29P</t>
        </is>
      </c>
      <c r="B16" s="119" t="n">
        <v>43847</v>
      </c>
      <c r="C16" s="346" t="inlineStr">
        <is>
          <t>164689/PR389073</t>
        </is>
      </c>
      <c r="D16" s="346" t="inlineStr">
        <is>
          <t>Concrete</t>
        </is>
      </c>
      <c r="E16" s="346" t="n">
        <v>1</v>
      </c>
      <c r="F16" s="346" t="n">
        <v>251</v>
      </c>
    </row>
    <row r="17">
      <c r="A17" s="346" t="inlineStr">
        <is>
          <t>35P</t>
        </is>
      </c>
      <c r="B17" s="119" t="n">
        <v>43846</v>
      </c>
      <c r="C17" s="346" t="inlineStr">
        <is>
          <t>164689/PR389073</t>
        </is>
      </c>
      <c r="D17" s="346" t="inlineStr">
        <is>
          <t>Concrete</t>
        </is>
      </c>
      <c r="E17" s="346" t="n">
        <v>1</v>
      </c>
      <c r="F17" s="346" t="n">
        <v>184</v>
      </c>
    </row>
    <row r="18">
      <c r="A18" s="346" t="n">
        <v>4</v>
      </c>
      <c r="B18" s="119" t="n">
        <v>43840</v>
      </c>
      <c r="C18" s="346" t="inlineStr">
        <is>
          <t>164689/PR389073</t>
        </is>
      </c>
      <c r="D18" s="346" t="inlineStr">
        <is>
          <t>Metal</t>
        </is>
      </c>
      <c r="E18" s="346" t="n">
        <v>2</v>
      </c>
      <c r="F18" s="346" t="n">
        <v>215</v>
      </c>
    </row>
    <row r="19">
      <c r="A19" s="346" t="n">
        <v>9</v>
      </c>
      <c r="B19" s="119" t="n">
        <v>43841</v>
      </c>
      <c r="C19" s="346" t="inlineStr">
        <is>
          <t>164689/PR389073</t>
        </is>
      </c>
      <c r="D19" s="346" t="inlineStr">
        <is>
          <t>Metal</t>
        </is>
      </c>
      <c r="E19" s="346" t="n">
        <v>1</v>
      </c>
      <c r="F19" s="346" t="n">
        <v>178</v>
      </c>
    </row>
    <row r="20">
      <c r="A20" s="346" t="n">
        <v>13</v>
      </c>
      <c r="B20" s="119" t="n">
        <v>43843</v>
      </c>
      <c r="C20" s="346" t="inlineStr">
        <is>
          <t>164689/PR389073</t>
        </is>
      </c>
      <c r="D20" s="346" t="inlineStr">
        <is>
          <t>Metal</t>
        </is>
      </c>
      <c r="E20" s="346" t="n">
        <v>3</v>
      </c>
      <c r="F20" s="346" t="n">
        <v>157</v>
      </c>
    </row>
    <row r="21">
      <c r="A21" s="346" t="n">
        <v>29</v>
      </c>
      <c r="B21" s="119" t="n">
        <v>43847</v>
      </c>
      <c r="C21" s="346" t="inlineStr">
        <is>
          <t>164689/PR389073</t>
        </is>
      </c>
      <c r="D21" s="346" t="inlineStr">
        <is>
          <t>Metal</t>
        </is>
      </c>
      <c r="E21" s="346" t="n">
        <v>2</v>
      </c>
      <c r="F21" s="346" t="n">
        <v>316</v>
      </c>
    </row>
    <row r="22">
      <c r="A22" s="346" t="n">
        <v>35</v>
      </c>
      <c r="B22" s="119" t="n">
        <v>43846</v>
      </c>
      <c r="C22" s="346" t="inlineStr">
        <is>
          <t>164689/PR389073</t>
        </is>
      </c>
      <c r="D22" s="346" t="inlineStr">
        <is>
          <t>Metal</t>
        </is>
      </c>
      <c r="E22" s="346" t="n">
        <v>3</v>
      </c>
      <c r="F22" s="346" t="n">
        <v>175</v>
      </c>
    </row>
    <row r="23">
      <c r="A23" s="346" t="inlineStr">
        <is>
          <t>35P</t>
        </is>
      </c>
      <c r="B23" s="119" t="n">
        <v>43846</v>
      </c>
      <c r="C23" s="346" t="inlineStr">
        <is>
          <t>164689/PR389073</t>
        </is>
      </c>
      <c r="D23" s="346" t="inlineStr">
        <is>
          <t>Metal</t>
        </is>
      </c>
      <c r="E23" s="346" t="n">
        <v>0</v>
      </c>
      <c r="F23" s="346" t="n">
        <v>249</v>
      </c>
    </row>
    <row r="24">
      <c r="A24" s="346" t="n"/>
      <c r="B24" s="119" t="n"/>
      <c r="C24" s="346" t="n"/>
      <c r="D24" s="346" t="n"/>
      <c r="E24" s="346" t="n"/>
      <c r="F24" s="346" t="n"/>
      <c r="G24" s="125" t="n"/>
    </row>
    <row r="25">
      <c r="A25" s="346" t="n"/>
      <c r="B25" s="119" t="inlineStr">
        <is>
          <t>Averages</t>
        </is>
      </c>
      <c r="C25" s="346" t="inlineStr">
        <is>
          <t>164689/PR389073</t>
        </is>
      </c>
      <c r="D25" s="346" t="inlineStr">
        <is>
          <t>Brick</t>
        </is>
      </c>
      <c r="E25" s="120">
        <f>AVERAGE(E5:E10)</f>
        <v/>
      </c>
      <c r="F25" s="121">
        <f>AVERAGE(F5:F10)</f>
        <v/>
      </c>
      <c r="G25" s="124" t="n"/>
      <c r="H25" s="123" t="n"/>
    </row>
    <row r="26">
      <c r="A26" s="346" t="n"/>
      <c r="B26" s="119" t="n"/>
      <c r="C26" s="346" t="n"/>
      <c r="D26" s="346" t="inlineStr">
        <is>
          <t>Concrete</t>
        </is>
      </c>
      <c r="E26" s="120">
        <f>AVERAGE(E11:E17)</f>
        <v/>
      </c>
      <c r="F26" s="121">
        <f>AVERAGE(F11:F17)</f>
        <v/>
      </c>
      <c r="G26" s="124" t="n"/>
      <c r="H26" s="123" t="n"/>
    </row>
    <row r="27">
      <c r="A27" s="346" t="n"/>
      <c r="B27" s="119" t="n"/>
      <c r="C27" s="346" t="n"/>
      <c r="D27" s="346" t="inlineStr">
        <is>
          <t>Metal</t>
        </is>
      </c>
      <c r="E27" s="120">
        <f>AVERAGE(E18:E23)</f>
        <v/>
      </c>
      <c r="F27" s="346">
        <f>AVERAGE(F18:F23)</f>
        <v/>
      </c>
      <c r="G27" s="124" t="n"/>
      <c r="H27" s="123" t="n"/>
    </row>
    <row r="28">
      <c r="A28" s="346" t="n"/>
      <c r="B28" s="119" t="n"/>
      <c r="C28" s="346" t="n"/>
      <c r="D28" s="346" t="n"/>
      <c r="E28" s="120" t="n"/>
      <c r="F28" s="346" t="n"/>
      <c r="G28" s="124" t="n"/>
      <c r="H28" s="123" t="n"/>
    </row>
    <row r="29">
      <c r="A29" s="341" t="inlineStr">
        <is>
          <t>Page</t>
        </is>
      </c>
      <c r="B29" s="341" t="inlineStr">
        <is>
          <t>Date</t>
        </is>
      </c>
      <c r="C29" s="341" t="inlineStr">
        <is>
          <t>Instrument</t>
        </is>
      </c>
      <c r="D29" s="341" t="inlineStr">
        <is>
          <t>Material</t>
        </is>
      </c>
      <c r="E29" s="341" t="inlineStr">
        <is>
          <t>Alpha Bkgd</t>
        </is>
      </c>
      <c r="F29" s="341" t="inlineStr">
        <is>
          <t>Beta Bkgd</t>
        </is>
      </c>
    </row>
    <row r="30">
      <c r="A30" s="346" t="n">
        <v>1</v>
      </c>
      <c r="B30" s="119" t="n">
        <v>43838</v>
      </c>
      <c r="C30" s="346" t="inlineStr">
        <is>
          <t>184905/PR289400</t>
        </is>
      </c>
      <c r="D30" s="346" t="inlineStr">
        <is>
          <t>Brick</t>
        </is>
      </c>
      <c r="E30" s="346" t="n">
        <v>1</v>
      </c>
      <c r="F30" s="346" t="n">
        <v>291</v>
      </c>
    </row>
    <row r="31">
      <c r="A31" s="346" t="n">
        <v>2</v>
      </c>
      <c r="B31" s="119" t="n">
        <v>43839</v>
      </c>
      <c r="C31" s="346" t="inlineStr">
        <is>
          <t>184905/PR289400</t>
        </is>
      </c>
      <c r="D31" s="346" t="inlineStr">
        <is>
          <t>Brick</t>
        </is>
      </c>
      <c r="E31" s="346" t="n">
        <v>3</v>
      </c>
      <c r="F31" s="346" t="n">
        <v>288</v>
      </c>
    </row>
    <row r="32">
      <c r="A32" s="346" t="n">
        <v>5</v>
      </c>
      <c r="B32" s="119" t="n">
        <v>43841</v>
      </c>
      <c r="C32" s="346" t="inlineStr">
        <is>
          <t>184905/PR289400</t>
        </is>
      </c>
      <c r="D32" s="346" t="inlineStr">
        <is>
          <t>Brick</t>
        </is>
      </c>
      <c r="E32" s="346" t="n">
        <v>8</v>
      </c>
      <c r="F32" s="346" t="n">
        <v>495</v>
      </c>
    </row>
    <row r="33">
      <c r="A33" s="346" t="n">
        <v>7</v>
      </c>
      <c r="B33" s="119" t="n">
        <v>43841</v>
      </c>
      <c r="C33" s="346" t="inlineStr">
        <is>
          <t>184905/PR289400</t>
        </is>
      </c>
      <c r="D33" s="346" t="inlineStr">
        <is>
          <t>Brick</t>
        </is>
      </c>
      <c r="E33" s="346" t="n">
        <v>3</v>
      </c>
      <c r="F33" s="346" t="n">
        <v>351</v>
      </c>
    </row>
    <row r="34">
      <c r="A34" s="346" t="n">
        <v>10</v>
      </c>
      <c r="B34" s="119" t="n">
        <v>43841</v>
      </c>
      <c r="C34" s="346" t="inlineStr">
        <is>
          <t>184905/PR289400</t>
        </is>
      </c>
      <c r="D34" s="346" t="inlineStr">
        <is>
          <t>Brick</t>
        </is>
      </c>
      <c r="E34" s="346" t="n">
        <v>2</v>
      </c>
      <c r="F34" s="346" t="n">
        <v>403</v>
      </c>
    </row>
    <row r="35">
      <c r="A35" s="346" t="n">
        <v>11</v>
      </c>
      <c r="B35" s="119" t="n">
        <v>43843</v>
      </c>
      <c r="C35" s="346" t="inlineStr">
        <is>
          <t>184905/PR289400</t>
        </is>
      </c>
      <c r="D35" s="346" t="inlineStr">
        <is>
          <t>Brick</t>
        </is>
      </c>
      <c r="E35" s="346" t="n">
        <v>3</v>
      </c>
      <c r="F35" s="346" t="n">
        <v>485</v>
      </c>
    </row>
    <row r="36">
      <c r="A36" s="346" t="n">
        <v>12</v>
      </c>
      <c r="B36" s="119" t="n">
        <v>43843</v>
      </c>
      <c r="C36" s="346" t="inlineStr">
        <is>
          <t>184905/PR289400</t>
        </is>
      </c>
      <c r="D36" s="346" t="inlineStr">
        <is>
          <t>Brick</t>
        </is>
      </c>
      <c r="E36" s="346" t="n">
        <v>4</v>
      </c>
      <c r="F36" s="346" t="n">
        <v>418</v>
      </c>
    </row>
    <row r="37">
      <c r="A37" s="346" t="n">
        <v>18</v>
      </c>
      <c r="B37" s="119" t="n">
        <v>43845</v>
      </c>
      <c r="C37" s="346" t="inlineStr">
        <is>
          <t>184905/PR289400</t>
        </is>
      </c>
      <c r="D37" s="346" t="inlineStr">
        <is>
          <t>Brick</t>
        </is>
      </c>
      <c r="E37" s="346" t="n">
        <v>21</v>
      </c>
      <c r="F37" s="346" t="n">
        <v>446</v>
      </c>
    </row>
    <row r="38">
      <c r="A38" s="346" t="n">
        <v>33</v>
      </c>
      <c r="B38" s="119" t="n">
        <v>43846</v>
      </c>
      <c r="C38" s="346" t="inlineStr">
        <is>
          <t>184905/PR289400</t>
        </is>
      </c>
      <c r="D38" s="346" t="inlineStr">
        <is>
          <t>Brick</t>
        </is>
      </c>
      <c r="E38" s="346" t="n">
        <v>3</v>
      </c>
      <c r="F38" s="346" t="n">
        <v>320</v>
      </c>
    </row>
    <row r="39">
      <c r="A39" s="346" t="n">
        <v>1</v>
      </c>
      <c r="B39" s="119" t="n">
        <v>43838</v>
      </c>
      <c r="C39" s="346" t="inlineStr">
        <is>
          <t>184905/PR289400</t>
        </is>
      </c>
      <c r="D39" s="346" t="inlineStr">
        <is>
          <t>Concrete</t>
        </is>
      </c>
      <c r="E39" s="346" t="n">
        <v>2</v>
      </c>
      <c r="F39" s="346" t="n">
        <v>271</v>
      </c>
    </row>
    <row r="40">
      <c r="A40" s="346" t="n">
        <v>2</v>
      </c>
      <c r="B40" s="119" t="n">
        <v>43839</v>
      </c>
      <c r="C40" s="346" t="inlineStr">
        <is>
          <t>184905/PR289400</t>
        </is>
      </c>
      <c r="D40" s="346" t="inlineStr">
        <is>
          <t>Concrete</t>
        </is>
      </c>
      <c r="E40" s="346" t="n">
        <v>2</v>
      </c>
      <c r="F40" s="346" t="n">
        <v>279</v>
      </c>
    </row>
    <row r="41">
      <c r="A41" s="346" t="n">
        <v>5</v>
      </c>
      <c r="B41" s="119" t="n">
        <v>43841</v>
      </c>
      <c r="C41" s="346" t="inlineStr">
        <is>
          <t>184905/PR289400</t>
        </is>
      </c>
      <c r="D41" s="346" t="inlineStr">
        <is>
          <t>Concrete</t>
        </is>
      </c>
      <c r="E41" s="346" t="n">
        <v>4</v>
      </c>
      <c r="F41" s="346" t="n">
        <v>283</v>
      </c>
    </row>
    <row r="42">
      <c r="A42" s="346" t="n">
        <v>7</v>
      </c>
      <c r="B42" s="119" t="n">
        <v>43841</v>
      </c>
      <c r="C42" s="346" t="inlineStr">
        <is>
          <t>184905/PR289400</t>
        </is>
      </c>
      <c r="D42" s="346" t="inlineStr">
        <is>
          <t>Concrete</t>
        </is>
      </c>
      <c r="E42" s="346" t="n">
        <v>11</v>
      </c>
      <c r="F42" s="346" t="n">
        <v>236</v>
      </c>
    </row>
    <row r="43">
      <c r="A43" s="346" t="n">
        <v>10</v>
      </c>
      <c r="B43" s="119" t="n">
        <v>43841</v>
      </c>
      <c r="C43" s="346" t="inlineStr">
        <is>
          <t>184905/PR289400</t>
        </is>
      </c>
      <c r="D43" s="346" t="inlineStr">
        <is>
          <t>Concrete</t>
        </is>
      </c>
      <c r="E43" s="346" t="n">
        <v>33</v>
      </c>
      <c r="F43" s="346" t="n">
        <v>355</v>
      </c>
    </row>
    <row r="44">
      <c r="A44" s="346" t="n">
        <v>11</v>
      </c>
      <c r="B44" s="119" t="n">
        <v>43843</v>
      </c>
      <c r="C44" s="346" t="inlineStr">
        <is>
          <t>184905/PR289400</t>
        </is>
      </c>
      <c r="D44" s="346" t="inlineStr">
        <is>
          <t>Concrete</t>
        </is>
      </c>
      <c r="E44" s="346" t="n">
        <v>12</v>
      </c>
      <c r="F44" s="346" t="n">
        <v>275</v>
      </c>
    </row>
    <row r="45">
      <c r="A45" s="346" t="n">
        <v>12</v>
      </c>
      <c r="B45" s="119" t="n">
        <v>43843</v>
      </c>
      <c r="C45" s="346" t="inlineStr">
        <is>
          <t>184905/PR289400</t>
        </is>
      </c>
      <c r="D45" s="346" t="inlineStr">
        <is>
          <t>Concrete</t>
        </is>
      </c>
      <c r="E45" s="346" t="n">
        <v>27</v>
      </c>
      <c r="F45" s="346" t="n">
        <v>332</v>
      </c>
    </row>
    <row r="46">
      <c r="A46" s="346" t="n">
        <v>18</v>
      </c>
      <c r="B46" s="119" t="n">
        <v>43845</v>
      </c>
      <c r="C46" s="346" t="inlineStr">
        <is>
          <t>184905/PR289400</t>
        </is>
      </c>
      <c r="D46" s="346" t="inlineStr">
        <is>
          <t>Concrete</t>
        </is>
      </c>
      <c r="E46" s="346" t="n">
        <v>22</v>
      </c>
      <c r="F46" s="346" t="n">
        <v>330</v>
      </c>
    </row>
    <row r="47">
      <c r="A47" s="346" t="n">
        <v>33</v>
      </c>
      <c r="B47" s="119" t="n">
        <v>43846</v>
      </c>
      <c r="C47" s="346" t="inlineStr">
        <is>
          <t>184905/PR289400</t>
        </is>
      </c>
      <c r="D47" s="346" t="inlineStr">
        <is>
          <t>Concrete</t>
        </is>
      </c>
      <c r="E47" s="346" t="n">
        <v>1</v>
      </c>
      <c r="F47" s="346" t="n">
        <v>242</v>
      </c>
    </row>
    <row r="48">
      <c r="A48" s="346" t="n">
        <v>1</v>
      </c>
      <c r="B48" s="119" t="n">
        <v>43838</v>
      </c>
      <c r="C48" s="346" t="inlineStr">
        <is>
          <t>184905/PR289400</t>
        </is>
      </c>
      <c r="D48" s="346" t="inlineStr">
        <is>
          <t>Metal</t>
        </is>
      </c>
      <c r="E48" s="346" t="n">
        <v>3</v>
      </c>
      <c r="F48" s="346" t="n">
        <v>280</v>
      </c>
    </row>
    <row r="49">
      <c r="A49" s="346" t="n">
        <v>2</v>
      </c>
      <c r="B49" s="119" t="n">
        <v>43839</v>
      </c>
      <c r="C49" s="346" t="inlineStr">
        <is>
          <t>184905/PR289400</t>
        </is>
      </c>
      <c r="D49" s="346" t="inlineStr">
        <is>
          <t>Metal</t>
        </is>
      </c>
      <c r="E49" s="346" t="n">
        <v>1</v>
      </c>
      <c r="F49" s="346" t="n">
        <v>287</v>
      </c>
    </row>
    <row r="50">
      <c r="A50" s="346" t="n">
        <v>5</v>
      </c>
      <c r="B50" s="119" t="n">
        <v>43841</v>
      </c>
      <c r="C50" s="346" t="inlineStr">
        <is>
          <t>184905/PR289400</t>
        </is>
      </c>
      <c r="D50" s="346" t="inlineStr">
        <is>
          <t>Metal</t>
        </is>
      </c>
      <c r="E50" s="346" t="n">
        <v>1</v>
      </c>
      <c r="F50" s="346" t="n">
        <v>302</v>
      </c>
    </row>
    <row r="51">
      <c r="A51" s="346" t="n">
        <v>7</v>
      </c>
      <c r="B51" s="119" t="n">
        <v>43841</v>
      </c>
      <c r="C51" s="346" t="inlineStr">
        <is>
          <t>184905/PR289400</t>
        </is>
      </c>
      <c r="D51" s="346" t="inlineStr">
        <is>
          <t>Metal</t>
        </is>
      </c>
      <c r="E51" s="346" t="n">
        <v>1</v>
      </c>
      <c r="F51" s="346" t="n">
        <v>216</v>
      </c>
    </row>
    <row r="52">
      <c r="A52" s="346" t="n">
        <v>10</v>
      </c>
      <c r="B52" s="119" t="n">
        <v>43841</v>
      </c>
      <c r="C52" s="346" t="inlineStr">
        <is>
          <t>184905/PR289400</t>
        </is>
      </c>
      <c r="D52" s="346" t="inlineStr">
        <is>
          <t>Metal</t>
        </is>
      </c>
      <c r="E52" s="346" t="n">
        <v>1</v>
      </c>
      <c r="F52" s="346" t="n">
        <v>236</v>
      </c>
    </row>
    <row r="53">
      <c r="A53" s="346" t="n">
        <v>11</v>
      </c>
      <c r="B53" s="119" t="n">
        <v>43843</v>
      </c>
      <c r="C53" s="346" t="inlineStr">
        <is>
          <t>184905/PR289400</t>
        </is>
      </c>
      <c r="D53" s="346" t="inlineStr">
        <is>
          <t>Metal</t>
        </is>
      </c>
      <c r="E53" s="346" t="n">
        <v>2</v>
      </c>
      <c r="F53" s="346" t="n">
        <v>177</v>
      </c>
    </row>
    <row r="54">
      <c r="A54" s="346" t="n">
        <v>12</v>
      </c>
      <c r="B54" s="119" t="n">
        <v>43843</v>
      </c>
      <c r="C54" s="346" t="inlineStr">
        <is>
          <t>184905/PR289400</t>
        </is>
      </c>
      <c r="D54" s="346" t="inlineStr">
        <is>
          <t>Metal</t>
        </is>
      </c>
      <c r="E54" s="346" t="n">
        <v>1</v>
      </c>
      <c r="F54" s="346" t="n">
        <v>216</v>
      </c>
    </row>
    <row r="55">
      <c r="A55" s="346" t="n">
        <v>18</v>
      </c>
      <c r="B55" s="119" t="n">
        <v>43845</v>
      </c>
      <c r="C55" s="346" t="inlineStr">
        <is>
          <t>184905/PR289400</t>
        </is>
      </c>
      <c r="D55" s="346" t="inlineStr">
        <is>
          <t>Metal</t>
        </is>
      </c>
      <c r="E55" s="346" t="n">
        <v>9</v>
      </c>
      <c r="F55" s="346" t="n">
        <v>292</v>
      </c>
    </row>
    <row r="56">
      <c r="A56" s="346" t="n">
        <v>33</v>
      </c>
      <c r="B56" s="119" t="n">
        <v>43846</v>
      </c>
      <c r="C56" s="346" t="inlineStr">
        <is>
          <t>184905/PR289400</t>
        </is>
      </c>
      <c r="D56" s="346" t="inlineStr">
        <is>
          <t>Metal</t>
        </is>
      </c>
      <c r="E56" s="346" t="n">
        <v>2</v>
      </c>
      <c r="F56" s="346" t="n">
        <v>211</v>
      </c>
    </row>
    <row r="57">
      <c r="A57" s="346" t="n"/>
      <c r="B57" s="119" t="n"/>
      <c r="C57" s="346" t="n"/>
      <c r="D57" s="346" t="n"/>
      <c r="E57" s="346" t="n"/>
      <c r="F57" s="346" t="n"/>
      <c r="G57" s="125" t="n"/>
    </row>
    <row r="58">
      <c r="A58" s="346" t="n"/>
      <c r="B58" s="119" t="inlineStr">
        <is>
          <t>Averages</t>
        </is>
      </c>
      <c r="C58" s="346" t="inlineStr">
        <is>
          <t>184905/PR289400</t>
        </is>
      </c>
      <c r="D58" s="346" t="inlineStr">
        <is>
          <t>Brick</t>
        </is>
      </c>
      <c r="E58" s="120">
        <f>AVERAGE(E30:E38)</f>
        <v/>
      </c>
      <c r="F58" s="121">
        <f>AVERAGE(F30:F38)</f>
        <v/>
      </c>
      <c r="G58" s="124" t="n"/>
      <c r="H58" s="123" t="n"/>
    </row>
    <row r="59">
      <c r="A59" s="346" t="n"/>
      <c r="B59" s="119" t="n"/>
      <c r="C59" s="346" t="n"/>
      <c r="D59" s="346" t="inlineStr">
        <is>
          <t>Concrete</t>
        </is>
      </c>
      <c r="E59" s="120">
        <f>AVERAGE(E39:E47)</f>
        <v/>
      </c>
      <c r="F59" s="121">
        <f>AVERAGE(F39:F47)</f>
        <v/>
      </c>
      <c r="G59" s="124" t="n"/>
      <c r="H59" s="123" t="n"/>
    </row>
    <row r="60">
      <c r="A60" s="346" t="n"/>
      <c r="B60" s="119" t="n"/>
      <c r="C60" s="346" t="n"/>
      <c r="D60" s="346" t="inlineStr">
        <is>
          <t>Metal</t>
        </is>
      </c>
      <c r="E60" s="120">
        <f>AVERAGE(E48:E56)</f>
        <v/>
      </c>
      <c r="F60" s="121">
        <f>AVERAGE(F48:F56)</f>
        <v/>
      </c>
      <c r="G60" s="124" t="n"/>
      <c r="H60" s="123" t="n"/>
    </row>
    <row r="61">
      <c r="A61" s="346" t="n"/>
      <c r="B61" s="119" t="n"/>
      <c r="C61" s="346" t="n"/>
      <c r="D61" s="346" t="n"/>
      <c r="E61" s="120" t="n"/>
      <c r="F61" s="121" t="n"/>
      <c r="G61" s="124" t="n"/>
      <c r="H61" s="123" t="n"/>
    </row>
    <row r="62">
      <c r="A62" s="341" t="inlineStr">
        <is>
          <t>Page</t>
        </is>
      </c>
      <c r="B62" s="341" t="inlineStr">
        <is>
          <t>Date</t>
        </is>
      </c>
      <c r="C62" s="341" t="inlineStr">
        <is>
          <t>Instrument</t>
        </is>
      </c>
      <c r="D62" s="341" t="inlineStr">
        <is>
          <t>Material</t>
        </is>
      </c>
      <c r="E62" s="341" t="inlineStr">
        <is>
          <t>Alpha Bkgd</t>
        </is>
      </c>
      <c r="F62" s="341" t="inlineStr">
        <is>
          <t>Beta Bkgd</t>
        </is>
      </c>
    </row>
    <row r="63">
      <c r="A63" s="346" t="n">
        <v>19</v>
      </c>
      <c r="B63" s="119" t="n">
        <v>43845</v>
      </c>
      <c r="C63" s="346" t="inlineStr">
        <is>
          <t>225238/PR294127</t>
        </is>
      </c>
      <c r="D63" s="346" t="inlineStr">
        <is>
          <t>Brick</t>
        </is>
      </c>
      <c r="E63" s="346" t="n">
        <v>2</v>
      </c>
      <c r="F63" s="346" t="n">
        <v>349</v>
      </c>
    </row>
    <row r="64">
      <c r="A64" s="346" t="n">
        <v>20</v>
      </c>
      <c r="B64" s="119" t="n">
        <v>43845</v>
      </c>
      <c r="C64" s="346" t="inlineStr">
        <is>
          <t>225238/PR294127</t>
        </is>
      </c>
      <c r="D64" s="346" t="inlineStr">
        <is>
          <t>Brick</t>
        </is>
      </c>
      <c r="E64" s="346" t="n">
        <v>2</v>
      </c>
      <c r="F64" s="346" t="n">
        <v>349</v>
      </c>
    </row>
    <row r="65">
      <c r="A65" s="346" t="n">
        <v>19</v>
      </c>
      <c r="B65" s="119" t="n">
        <v>43845</v>
      </c>
      <c r="C65" s="346" t="inlineStr">
        <is>
          <t>225238/PR294127</t>
        </is>
      </c>
      <c r="D65" s="346" t="inlineStr">
        <is>
          <t>Concrete</t>
        </is>
      </c>
      <c r="E65" s="346" t="n">
        <v>3</v>
      </c>
      <c r="F65" s="346" t="n">
        <v>193</v>
      </c>
    </row>
    <row r="66">
      <c r="A66" s="346" t="n">
        <v>20</v>
      </c>
      <c r="B66" s="119" t="n">
        <v>43845</v>
      </c>
      <c r="C66" s="346" t="inlineStr">
        <is>
          <t>225238/PR294127</t>
        </is>
      </c>
      <c r="D66" s="346" t="inlineStr">
        <is>
          <t>Concrete</t>
        </is>
      </c>
      <c r="E66" s="346" t="n">
        <v>3</v>
      </c>
      <c r="F66" s="346" t="n">
        <v>193</v>
      </c>
    </row>
    <row r="67">
      <c r="A67" s="346" t="n">
        <v>19</v>
      </c>
      <c r="B67" s="119" t="n">
        <v>43845</v>
      </c>
      <c r="C67" s="346" t="inlineStr">
        <is>
          <t>225238/PR294127</t>
        </is>
      </c>
      <c r="D67" s="346" t="inlineStr">
        <is>
          <t>Metal</t>
        </is>
      </c>
      <c r="E67" s="346" t="n">
        <v>1</v>
      </c>
      <c r="F67" s="346" t="n">
        <v>140</v>
      </c>
    </row>
    <row r="68">
      <c r="A68" s="346" t="n">
        <v>20</v>
      </c>
      <c r="B68" s="119" t="n">
        <v>43845</v>
      </c>
      <c r="C68" s="346" t="inlineStr">
        <is>
          <t>225238/PR294127</t>
        </is>
      </c>
      <c r="D68" s="346" t="inlineStr">
        <is>
          <t>Metal</t>
        </is>
      </c>
      <c r="E68" s="346" t="n">
        <v>1</v>
      </c>
      <c r="F68" s="346" t="n">
        <v>140</v>
      </c>
    </row>
    <row r="69">
      <c r="A69" s="346" t="n"/>
      <c r="B69" s="119" t="n"/>
      <c r="C69" s="346" t="n"/>
      <c r="D69" s="346" t="n"/>
      <c r="E69" s="346" t="n"/>
      <c r="F69" s="346" t="n"/>
    </row>
    <row r="70">
      <c r="A70" s="346" t="n"/>
      <c r="B70" s="119" t="inlineStr">
        <is>
          <t>Averages</t>
        </is>
      </c>
      <c r="C70" s="346" t="inlineStr">
        <is>
          <t>225238/PR294127</t>
        </is>
      </c>
      <c r="D70" s="346" t="inlineStr">
        <is>
          <t>Brick</t>
        </is>
      </c>
      <c r="E70" s="120">
        <f>AVERAGE(E63:E64)</f>
        <v/>
      </c>
      <c r="F70" s="121">
        <f>AVERAGE(F63:F64)</f>
        <v/>
      </c>
    </row>
    <row r="71">
      <c r="A71" s="346" t="n"/>
      <c r="B71" s="119" t="n"/>
      <c r="C71" s="346" t="n"/>
      <c r="D71" s="346" t="inlineStr">
        <is>
          <t>Concrete</t>
        </is>
      </c>
      <c r="E71" s="120">
        <f>AVERAGE(E65:E66)</f>
        <v/>
      </c>
      <c r="F71" s="121">
        <f>AVERAGE(F65:F66)</f>
        <v/>
      </c>
    </row>
    <row r="72">
      <c r="A72" s="346" t="n"/>
      <c r="B72" s="119" t="n"/>
      <c r="C72" s="346" t="n"/>
      <c r="D72" s="346" t="inlineStr">
        <is>
          <t>Metal</t>
        </is>
      </c>
      <c r="E72" s="120">
        <f>AVERAGE(E67:E68)</f>
        <v/>
      </c>
      <c r="F72" s="121">
        <f>AVERAGE(F67:F68)</f>
        <v/>
      </c>
    </row>
    <row r="73">
      <c r="A73" s="346" t="n"/>
      <c r="B73" s="119" t="n"/>
      <c r="C73" s="346" t="n"/>
      <c r="D73" s="346" t="n"/>
      <c r="E73" s="120" t="n"/>
      <c r="F73" s="121" t="n"/>
    </row>
    <row r="74">
      <c r="A74" s="341" t="inlineStr">
        <is>
          <t>Page</t>
        </is>
      </c>
      <c r="B74" s="341" t="inlineStr">
        <is>
          <t>Date</t>
        </is>
      </c>
      <c r="C74" s="341" t="inlineStr">
        <is>
          <t>Instrument</t>
        </is>
      </c>
      <c r="D74" s="341" t="inlineStr">
        <is>
          <t>Material</t>
        </is>
      </c>
      <c r="E74" s="341" t="inlineStr">
        <is>
          <t>Alpha Bkgd</t>
        </is>
      </c>
      <c r="F74" s="341" t="inlineStr">
        <is>
          <t>Beta Bkgd</t>
        </is>
      </c>
    </row>
    <row r="75">
      <c r="A75" s="346" t="n">
        <v>17</v>
      </c>
      <c r="B75" s="119" t="n">
        <v>43844</v>
      </c>
      <c r="C75" s="346" t="inlineStr">
        <is>
          <t>227401/PR312926</t>
        </is>
      </c>
      <c r="D75" s="346" t="inlineStr">
        <is>
          <t>Brick</t>
        </is>
      </c>
      <c r="E75" s="346" t="n">
        <v>7</v>
      </c>
      <c r="F75" s="346" t="n">
        <v>323</v>
      </c>
    </row>
    <row r="76">
      <c r="A76" s="346" t="n">
        <v>24</v>
      </c>
      <c r="B76" s="119" t="n">
        <v>43845</v>
      </c>
      <c r="C76" s="346" t="inlineStr">
        <is>
          <t>227401/PR312926</t>
        </is>
      </c>
      <c r="D76" s="346" t="inlineStr">
        <is>
          <t>Brick</t>
        </is>
      </c>
      <c r="E76" s="346" t="n">
        <v>5</v>
      </c>
      <c r="F76" s="346" t="n">
        <v>422</v>
      </c>
    </row>
    <row r="77">
      <c r="A77" s="346" t="n">
        <v>25</v>
      </c>
      <c r="B77" s="119" t="n">
        <v>43845</v>
      </c>
      <c r="C77" s="346" t="inlineStr">
        <is>
          <t>227401/PR312926</t>
        </is>
      </c>
      <c r="D77" s="346" t="inlineStr">
        <is>
          <t>Brick</t>
        </is>
      </c>
      <c r="E77" s="346" t="n">
        <v>5</v>
      </c>
      <c r="F77" s="346" t="n">
        <v>422</v>
      </c>
    </row>
    <row r="78">
      <c r="A78" s="346" t="n">
        <v>37</v>
      </c>
      <c r="B78" s="119" t="n">
        <v>43847</v>
      </c>
      <c r="C78" s="346" t="inlineStr">
        <is>
          <t>227401/PR312926</t>
        </is>
      </c>
      <c r="D78" s="346" t="inlineStr">
        <is>
          <t>Brick</t>
        </is>
      </c>
      <c r="E78" s="346" t="n">
        <v>4</v>
      </c>
      <c r="F78" s="346" t="n">
        <v>374</v>
      </c>
    </row>
    <row r="79">
      <c r="A79" s="346" t="inlineStr">
        <is>
          <t>24P</t>
        </is>
      </c>
      <c r="B79" s="119" t="n">
        <v>43845</v>
      </c>
      <c r="C79" s="346" t="inlineStr">
        <is>
          <t>227401/PR312926</t>
        </is>
      </c>
      <c r="D79" s="346" t="inlineStr">
        <is>
          <t>Brick</t>
        </is>
      </c>
      <c r="E79" s="346" t="n">
        <v>7</v>
      </c>
      <c r="F79" s="346" t="n">
        <v>362</v>
      </c>
    </row>
    <row r="80">
      <c r="A80" s="346" t="inlineStr">
        <is>
          <t>25P</t>
        </is>
      </c>
      <c r="B80" s="119" t="n">
        <v>43845</v>
      </c>
      <c r="C80" s="346" t="inlineStr">
        <is>
          <t>227401/PR312926</t>
        </is>
      </c>
      <c r="D80" s="346" t="inlineStr">
        <is>
          <t>Brick</t>
        </is>
      </c>
      <c r="E80" s="346" t="n">
        <v>7</v>
      </c>
      <c r="F80" s="346" t="n">
        <v>362</v>
      </c>
    </row>
    <row r="81">
      <c r="A81" s="346" t="n">
        <v>17</v>
      </c>
      <c r="B81" s="119" t="n">
        <v>43844</v>
      </c>
      <c r="C81" s="346" t="inlineStr">
        <is>
          <t>227401/PR312926</t>
        </is>
      </c>
      <c r="D81" s="346" t="inlineStr">
        <is>
          <t>Concrete</t>
        </is>
      </c>
      <c r="E81" s="346" t="n">
        <v>4</v>
      </c>
      <c r="F81" s="346" t="n">
        <v>288</v>
      </c>
    </row>
    <row r="82">
      <c r="A82" s="346" t="n">
        <v>24</v>
      </c>
      <c r="B82" s="119" t="n">
        <v>43845</v>
      </c>
      <c r="C82" s="346" t="inlineStr">
        <is>
          <t>227401/PR312926</t>
        </is>
      </c>
      <c r="D82" s="346" t="inlineStr">
        <is>
          <t>Concrete</t>
        </is>
      </c>
      <c r="E82" s="346" t="n">
        <v>1</v>
      </c>
      <c r="F82" s="346" t="n">
        <v>247</v>
      </c>
    </row>
    <row r="83">
      <c r="A83" s="346" t="n">
        <v>25</v>
      </c>
      <c r="B83" s="119" t="n">
        <v>43845</v>
      </c>
      <c r="C83" s="346" t="inlineStr">
        <is>
          <t>227401/PR312926</t>
        </is>
      </c>
      <c r="D83" s="346" t="inlineStr">
        <is>
          <t>Concrete</t>
        </is>
      </c>
      <c r="E83" s="346" t="n">
        <v>1</v>
      </c>
      <c r="F83" s="346" t="n">
        <v>247</v>
      </c>
    </row>
    <row r="84">
      <c r="A84" s="346" t="n">
        <v>37</v>
      </c>
      <c r="B84" s="119" t="n">
        <v>43847</v>
      </c>
      <c r="C84" s="346" t="inlineStr">
        <is>
          <t>227401/PR312926</t>
        </is>
      </c>
      <c r="D84" s="346" t="inlineStr">
        <is>
          <t>Concrete</t>
        </is>
      </c>
      <c r="E84" s="346" t="n">
        <v>1</v>
      </c>
      <c r="F84" s="346" t="n">
        <v>211</v>
      </c>
    </row>
    <row r="85">
      <c r="A85" s="346" t="inlineStr">
        <is>
          <t>24P</t>
        </is>
      </c>
      <c r="B85" s="119" t="n">
        <v>43845</v>
      </c>
      <c r="C85" s="346" t="inlineStr">
        <is>
          <t>227401/PR312926</t>
        </is>
      </c>
      <c r="D85" s="346" t="inlineStr">
        <is>
          <t>Concrete</t>
        </is>
      </c>
      <c r="E85" s="346" t="n">
        <v>31</v>
      </c>
      <c r="F85" s="346" t="n">
        <v>280</v>
      </c>
    </row>
    <row r="86">
      <c r="A86" s="346" t="inlineStr">
        <is>
          <t>25P</t>
        </is>
      </c>
      <c r="B86" s="119" t="n">
        <v>43845</v>
      </c>
      <c r="C86" s="346" t="inlineStr">
        <is>
          <t>227401/PR312926</t>
        </is>
      </c>
      <c r="D86" s="346" t="inlineStr">
        <is>
          <t>Concrete</t>
        </is>
      </c>
      <c r="E86" s="346" t="n">
        <v>31</v>
      </c>
      <c r="F86" s="346" t="n">
        <v>280</v>
      </c>
    </row>
    <row r="87">
      <c r="A87" s="346" t="inlineStr">
        <is>
          <t>37P</t>
        </is>
      </c>
      <c r="B87" s="119" t="n">
        <v>43847</v>
      </c>
      <c r="C87" s="346" t="inlineStr">
        <is>
          <t>227401/PR312926</t>
        </is>
      </c>
      <c r="D87" s="346" t="inlineStr">
        <is>
          <t>Concrete</t>
        </is>
      </c>
      <c r="E87" s="346" t="n">
        <v>2</v>
      </c>
      <c r="F87" s="346" t="n">
        <v>226</v>
      </c>
    </row>
    <row r="88">
      <c r="A88" s="346" t="n">
        <v>14</v>
      </c>
      <c r="B88" s="119" t="n">
        <v>43843</v>
      </c>
      <c r="C88" s="346" t="inlineStr">
        <is>
          <t>227401/PR312926</t>
        </is>
      </c>
      <c r="D88" s="346" t="inlineStr">
        <is>
          <t>Metal</t>
        </is>
      </c>
      <c r="E88" s="346" t="n">
        <v>0</v>
      </c>
      <c r="F88" s="346" t="n">
        <v>121</v>
      </c>
    </row>
    <row r="89">
      <c r="A89" s="346" t="n">
        <v>17</v>
      </c>
      <c r="B89" s="119" t="n">
        <v>43844</v>
      </c>
      <c r="C89" s="346" t="inlineStr">
        <is>
          <t>227401/PR312926</t>
        </is>
      </c>
      <c r="D89" s="346" t="inlineStr">
        <is>
          <t>Metal</t>
        </is>
      </c>
      <c r="E89" s="346" t="n">
        <v>2</v>
      </c>
      <c r="F89" s="346" t="n">
        <v>170</v>
      </c>
    </row>
    <row r="90">
      <c r="A90" s="346" t="n">
        <v>24</v>
      </c>
      <c r="B90" s="119" t="n">
        <v>43845</v>
      </c>
      <c r="C90" s="346" t="inlineStr">
        <is>
          <t>227401/PR312926</t>
        </is>
      </c>
      <c r="D90" s="346" t="inlineStr">
        <is>
          <t>Metal</t>
        </is>
      </c>
      <c r="E90" s="346" t="n">
        <v>1</v>
      </c>
      <c r="F90" s="346" t="n">
        <v>176</v>
      </c>
    </row>
    <row r="91">
      <c r="A91" s="346" t="n">
        <v>25</v>
      </c>
      <c r="B91" s="119" t="n">
        <v>43845</v>
      </c>
      <c r="C91" s="346" t="inlineStr">
        <is>
          <t>227401/PR312926</t>
        </is>
      </c>
      <c r="D91" s="346" t="inlineStr">
        <is>
          <t>Metal</t>
        </is>
      </c>
      <c r="E91" s="346" t="n">
        <v>1</v>
      </c>
      <c r="F91" s="346" t="n">
        <v>176</v>
      </c>
    </row>
    <row r="92">
      <c r="A92" s="346" t="n">
        <v>37</v>
      </c>
      <c r="B92" s="119" t="n">
        <v>43847</v>
      </c>
      <c r="C92" s="346" t="inlineStr">
        <is>
          <t>227401/PR312926</t>
        </is>
      </c>
      <c r="D92" s="346" t="inlineStr">
        <is>
          <t>Metal</t>
        </is>
      </c>
      <c r="E92" s="346" t="n">
        <v>3</v>
      </c>
      <c r="F92" s="346" t="n">
        <v>125</v>
      </c>
    </row>
    <row r="93">
      <c r="A93" s="346" t="inlineStr">
        <is>
          <t>24P</t>
        </is>
      </c>
      <c r="B93" s="119" t="n">
        <v>43845</v>
      </c>
      <c r="C93" s="346" t="inlineStr">
        <is>
          <t>227401/PR312926</t>
        </is>
      </c>
      <c r="D93" s="346" t="inlineStr">
        <is>
          <t>Metal</t>
        </is>
      </c>
      <c r="E93" s="346" t="n">
        <v>5</v>
      </c>
      <c r="F93" s="346" t="n">
        <v>149</v>
      </c>
    </row>
    <row r="94">
      <c r="A94" s="346" t="inlineStr">
        <is>
          <t>25P</t>
        </is>
      </c>
      <c r="B94" s="119" t="n">
        <v>43845</v>
      </c>
      <c r="C94" s="346" t="inlineStr">
        <is>
          <t>227401/PR312926</t>
        </is>
      </c>
      <c r="D94" s="346" t="inlineStr">
        <is>
          <t>Metal</t>
        </is>
      </c>
      <c r="E94" s="346" t="n">
        <v>5</v>
      </c>
      <c r="F94" s="346" t="n">
        <v>149</v>
      </c>
    </row>
    <row r="95">
      <c r="A95" s="346" t="n"/>
      <c r="B95" s="119" t="n"/>
      <c r="C95" s="346" t="n"/>
      <c r="D95" s="346" t="n"/>
      <c r="E95" s="346" t="n"/>
      <c r="F95" s="346" t="n"/>
    </row>
    <row r="96">
      <c r="A96" s="346" t="n"/>
      <c r="B96" s="119" t="inlineStr">
        <is>
          <t>Averages</t>
        </is>
      </c>
      <c r="C96" s="346" t="inlineStr">
        <is>
          <t>227401/PR312926</t>
        </is>
      </c>
      <c r="D96" s="346" t="inlineStr">
        <is>
          <t>Brick</t>
        </is>
      </c>
      <c r="E96" s="120" t="n">
        <v>5.6</v>
      </c>
      <c r="F96" s="121" t="n">
        <v>388</v>
      </c>
    </row>
    <row r="97">
      <c r="A97" s="346" t="n"/>
      <c r="B97" s="119" t="n"/>
      <c r="C97" s="346" t="n"/>
      <c r="D97" s="346" t="inlineStr">
        <is>
          <t>Concrete</t>
        </is>
      </c>
      <c r="E97" s="120" t="n">
        <v>11.2</v>
      </c>
      <c r="F97" s="121" t="n">
        <v>249</v>
      </c>
    </row>
    <row r="98">
      <c r="A98" s="346" t="n"/>
      <c r="B98" s="119" t="n"/>
      <c r="C98" s="346" t="n"/>
      <c r="D98" s="346" t="inlineStr">
        <is>
          <t>Metal</t>
        </is>
      </c>
      <c r="E98" s="120" t="n">
        <v>2.5</v>
      </c>
      <c r="F98" s="121" t="n">
        <v>149</v>
      </c>
    </row>
    <row r="99">
      <c r="A99" s="346" t="n"/>
      <c r="B99" s="119" t="n"/>
      <c r="C99" s="346" t="n"/>
      <c r="D99" s="346" t="n"/>
      <c r="E99" s="120" t="n"/>
      <c r="F99" s="121" t="n"/>
    </row>
    <row r="100">
      <c r="A100" s="346" t="n"/>
      <c r="B100" s="119" t="n"/>
      <c r="C100" s="346" t="n"/>
      <c r="D100" s="346" t="n"/>
      <c r="E100" s="120" t="n"/>
      <c r="F100" s="121" t="n"/>
    </row>
    <row r="101">
      <c r="A101" s="341" t="inlineStr">
        <is>
          <t>Page</t>
        </is>
      </c>
      <c r="B101" s="341" t="inlineStr">
        <is>
          <t>Date</t>
        </is>
      </c>
      <c r="C101" s="341" t="inlineStr">
        <is>
          <t>Instrument</t>
        </is>
      </c>
      <c r="D101" s="341" t="inlineStr">
        <is>
          <t>Material</t>
        </is>
      </c>
      <c r="E101" s="341" t="inlineStr">
        <is>
          <t>Alpha Bkgd</t>
        </is>
      </c>
      <c r="F101" s="341" t="inlineStr">
        <is>
          <t>Beta Bkgd</t>
        </is>
      </c>
    </row>
    <row r="102">
      <c r="A102" s="346" t="n">
        <v>34</v>
      </c>
      <c r="B102" s="119" t="n">
        <v>43846</v>
      </c>
      <c r="C102" s="346" t="inlineStr">
        <is>
          <t>234860/PR289402</t>
        </is>
      </c>
      <c r="D102" s="346" t="inlineStr">
        <is>
          <t>Brick</t>
        </is>
      </c>
      <c r="E102" s="346" t="n">
        <v>5</v>
      </c>
      <c r="F102" s="346" t="n">
        <v>402</v>
      </c>
    </row>
    <row r="103">
      <c r="A103" s="346" t="inlineStr">
        <is>
          <t>34P</t>
        </is>
      </c>
      <c r="B103" s="119" t="n">
        <v>43846</v>
      </c>
      <c r="C103" s="346" t="inlineStr">
        <is>
          <t>234860/PR289402</t>
        </is>
      </c>
      <c r="D103" s="346" t="inlineStr">
        <is>
          <t>Brick</t>
        </is>
      </c>
      <c r="E103" s="346" t="n">
        <v>3</v>
      </c>
      <c r="F103" s="346" t="n">
        <v>404</v>
      </c>
    </row>
    <row r="104">
      <c r="A104" s="346" t="n">
        <v>34</v>
      </c>
      <c r="B104" s="119" t="n">
        <v>43846</v>
      </c>
      <c r="C104" s="346" t="inlineStr">
        <is>
          <t>234860/PR289402</t>
        </is>
      </c>
      <c r="D104" s="346" t="inlineStr">
        <is>
          <t>Concrete</t>
        </is>
      </c>
      <c r="E104" s="346" t="n">
        <v>3</v>
      </c>
      <c r="F104" s="346" t="n">
        <v>277</v>
      </c>
    </row>
    <row r="105">
      <c r="A105" s="346" t="inlineStr">
        <is>
          <t>34P</t>
        </is>
      </c>
      <c r="B105" s="119" t="n">
        <v>43846</v>
      </c>
      <c r="C105" s="346" t="inlineStr">
        <is>
          <t>234860/PR289402</t>
        </is>
      </c>
      <c r="D105" s="346" t="inlineStr">
        <is>
          <t>Concrete</t>
        </is>
      </c>
      <c r="E105" s="346" t="n">
        <v>2</v>
      </c>
      <c r="F105" s="346" t="n">
        <v>271</v>
      </c>
    </row>
    <row r="106">
      <c r="A106" s="346" t="n">
        <v>34</v>
      </c>
      <c r="B106" s="119" t="n">
        <v>43846</v>
      </c>
      <c r="C106" s="346" t="inlineStr">
        <is>
          <t>234860/PR289402</t>
        </is>
      </c>
      <c r="D106" s="346" t="inlineStr">
        <is>
          <t>Metal</t>
        </is>
      </c>
      <c r="E106" s="346" t="n">
        <v>3</v>
      </c>
      <c r="F106" s="346" t="n">
        <v>181</v>
      </c>
    </row>
    <row r="107">
      <c r="A107" s="346" t="inlineStr">
        <is>
          <t>34P</t>
        </is>
      </c>
      <c r="B107" s="119" t="n">
        <v>43846</v>
      </c>
      <c r="C107" s="346" t="inlineStr">
        <is>
          <t>234860/PR289402</t>
        </is>
      </c>
      <c r="D107" s="346" t="inlineStr">
        <is>
          <t>Metal</t>
        </is>
      </c>
      <c r="E107" s="346" t="n">
        <v>3</v>
      </c>
      <c r="F107" s="346" t="n">
        <v>204</v>
      </c>
    </row>
    <row r="108">
      <c r="A108" s="346" t="n"/>
      <c r="B108" s="119" t="n"/>
      <c r="C108" s="346" t="n"/>
      <c r="D108" s="346" t="n"/>
      <c r="E108" s="346" t="n"/>
      <c r="F108" s="346" t="n"/>
    </row>
    <row r="109">
      <c r="A109" s="346" t="n"/>
      <c r="B109" s="119" t="inlineStr">
        <is>
          <t>Averages</t>
        </is>
      </c>
      <c r="C109" s="346" t="inlineStr">
        <is>
          <t>234860/PR289402</t>
        </is>
      </c>
      <c r="D109" s="346" t="inlineStr">
        <is>
          <t>Brick</t>
        </is>
      </c>
      <c r="E109" s="120">
        <f>AVERAGE(E102:E103)</f>
        <v/>
      </c>
      <c r="F109" s="121">
        <f>AVERAGE(F102:F103)</f>
        <v/>
      </c>
    </row>
    <row r="110">
      <c r="A110" s="346" t="n"/>
      <c r="B110" s="119" t="n"/>
      <c r="C110" s="346" t="n"/>
      <c r="D110" s="346" t="inlineStr">
        <is>
          <t>Concrete</t>
        </is>
      </c>
      <c r="E110" s="120">
        <f>AVERAGE(E104:E105)</f>
        <v/>
      </c>
      <c r="F110" s="121">
        <f>AVERAGE(F104:F105)</f>
        <v/>
      </c>
    </row>
    <row r="111">
      <c r="A111" s="346" t="n"/>
      <c r="B111" s="119" t="n"/>
      <c r="C111" s="346" t="n"/>
      <c r="D111" s="346" t="inlineStr">
        <is>
          <t>Metal</t>
        </is>
      </c>
      <c r="E111" s="120">
        <f>AVERAGE(E106:E107)</f>
        <v/>
      </c>
      <c r="F111" s="121">
        <f>AVERAGE(F106:F107)</f>
        <v/>
      </c>
    </row>
    <row r="112">
      <c r="A112" s="346" t="n"/>
      <c r="B112" s="119" t="n"/>
      <c r="C112" s="346" t="n"/>
      <c r="D112" s="346" t="n"/>
      <c r="E112" s="346" t="n"/>
      <c r="F112" s="346" t="n"/>
    </row>
    <row r="113">
      <c r="A113" s="341" t="inlineStr">
        <is>
          <t>Page</t>
        </is>
      </c>
      <c r="B113" s="341" t="inlineStr">
        <is>
          <t>Date</t>
        </is>
      </c>
      <c r="C113" s="341" t="inlineStr">
        <is>
          <t>Instrument</t>
        </is>
      </c>
      <c r="D113" s="341" t="inlineStr">
        <is>
          <t>Material</t>
        </is>
      </c>
      <c r="E113" s="341" t="inlineStr">
        <is>
          <t>Alpha Bkgd</t>
        </is>
      </c>
      <c r="F113" s="341" t="inlineStr">
        <is>
          <t>Beta Bkgd</t>
        </is>
      </c>
    </row>
    <row r="114">
      <c r="A114" s="346" t="n">
        <v>22</v>
      </c>
      <c r="B114" s="119" t="n">
        <v>43845</v>
      </c>
      <c r="C114" s="346" t="inlineStr">
        <is>
          <t>248145/PR389059</t>
        </is>
      </c>
      <c r="D114" s="346" t="inlineStr">
        <is>
          <t>Brick</t>
        </is>
      </c>
      <c r="E114" s="346" t="n">
        <v>6</v>
      </c>
      <c r="F114" s="346" t="n">
        <v>326</v>
      </c>
    </row>
    <row r="115">
      <c r="A115" s="346" t="n">
        <v>23</v>
      </c>
      <c r="B115" s="119" t="n">
        <v>43845</v>
      </c>
      <c r="C115" s="346" t="inlineStr">
        <is>
          <t>248145/PR389059</t>
        </is>
      </c>
      <c r="D115" s="346" t="inlineStr">
        <is>
          <t>Brick</t>
        </is>
      </c>
      <c r="E115" s="346" t="n">
        <v>6</v>
      </c>
      <c r="F115" s="346" t="n">
        <v>326</v>
      </c>
    </row>
    <row r="116">
      <c r="A116" s="346" t="n">
        <v>22</v>
      </c>
      <c r="B116" s="119" t="n">
        <v>43845</v>
      </c>
      <c r="C116" s="346" t="inlineStr">
        <is>
          <t>248145/PR389059</t>
        </is>
      </c>
      <c r="D116" s="346" t="inlineStr">
        <is>
          <t>Concrete</t>
        </is>
      </c>
      <c r="E116" s="346" t="n">
        <v>3</v>
      </c>
      <c r="F116" s="346" t="n">
        <v>215</v>
      </c>
    </row>
    <row r="117">
      <c r="A117" s="346" t="n">
        <v>23</v>
      </c>
      <c r="B117" s="119" t="n">
        <v>43845</v>
      </c>
      <c r="C117" s="346" t="inlineStr">
        <is>
          <t>248145/PR389059</t>
        </is>
      </c>
      <c r="D117" s="346" t="inlineStr">
        <is>
          <t>Concrete</t>
        </is>
      </c>
      <c r="E117" s="346" t="n">
        <v>3</v>
      </c>
      <c r="F117" s="346" t="n">
        <v>215</v>
      </c>
    </row>
    <row r="118">
      <c r="A118" s="346" t="n">
        <v>22</v>
      </c>
      <c r="B118" s="119" t="n">
        <v>43845</v>
      </c>
      <c r="C118" s="346" t="inlineStr">
        <is>
          <t>248145/PR389059</t>
        </is>
      </c>
      <c r="D118" s="346" t="inlineStr">
        <is>
          <t>Metal</t>
        </is>
      </c>
      <c r="E118" s="346" t="n">
        <v>1</v>
      </c>
      <c r="F118" s="346" t="n">
        <v>276</v>
      </c>
    </row>
    <row r="119">
      <c r="A119" s="346" t="n">
        <v>23</v>
      </c>
      <c r="B119" s="119" t="n">
        <v>43845</v>
      </c>
      <c r="C119" s="346" t="inlineStr">
        <is>
          <t>248145/PR389059</t>
        </is>
      </c>
      <c r="D119" s="346" t="inlineStr">
        <is>
          <t>Metal</t>
        </is>
      </c>
      <c r="E119" s="346" t="n">
        <v>1</v>
      </c>
      <c r="F119" s="346" t="n">
        <v>276</v>
      </c>
    </row>
    <row r="120">
      <c r="A120" s="346" t="n"/>
      <c r="B120" s="119" t="n"/>
      <c r="C120" s="346" t="n"/>
      <c r="D120" s="346" t="n"/>
      <c r="E120" s="346" t="n"/>
      <c r="F120" s="346" t="n"/>
    </row>
    <row r="121">
      <c r="A121" s="346" t="n"/>
      <c r="B121" s="119" t="inlineStr">
        <is>
          <t>Averages</t>
        </is>
      </c>
      <c r="C121" s="346" t="inlineStr">
        <is>
          <t>248145/PR389059</t>
        </is>
      </c>
      <c r="D121" s="346" t="inlineStr">
        <is>
          <t>Brick</t>
        </is>
      </c>
      <c r="E121" s="120">
        <f>AVERAGE(E114:E115)</f>
        <v/>
      </c>
      <c r="F121" s="121">
        <f>AVERAGE(F114:F115)</f>
        <v/>
      </c>
    </row>
    <row r="122">
      <c r="A122" s="346" t="n"/>
      <c r="B122" s="119" t="n"/>
      <c r="C122" s="346" t="n"/>
      <c r="D122" s="346" t="inlineStr">
        <is>
          <t>Concrete</t>
        </is>
      </c>
      <c r="E122" s="120">
        <f>AVERAGE(E116:E117)</f>
        <v/>
      </c>
      <c r="F122" s="121">
        <f>AVERAGE(F116:F117)</f>
        <v/>
      </c>
    </row>
    <row r="123">
      <c r="A123" s="346" t="n"/>
      <c r="B123" s="119" t="n"/>
      <c r="C123" s="346" t="n"/>
      <c r="D123" s="346" t="inlineStr">
        <is>
          <t>Metal</t>
        </is>
      </c>
      <c r="E123" s="120">
        <f>AVERAGE(E118:E119)</f>
        <v/>
      </c>
      <c r="F123" s="121">
        <f>AVERAGE(F118:F119)</f>
        <v/>
      </c>
    </row>
    <row r="124">
      <c r="A124" s="346" t="n"/>
      <c r="B124" s="119" t="n"/>
      <c r="C124" s="346" t="n"/>
      <c r="D124" s="346" t="n"/>
      <c r="E124" s="346" t="n"/>
      <c r="F124" s="346" t="n"/>
    </row>
    <row r="125">
      <c r="A125" s="341" t="inlineStr">
        <is>
          <t>Page</t>
        </is>
      </c>
      <c r="B125" s="341" t="inlineStr">
        <is>
          <t>Date</t>
        </is>
      </c>
      <c r="C125" s="341" t="inlineStr">
        <is>
          <t>Instrument</t>
        </is>
      </c>
      <c r="D125" s="341" t="inlineStr">
        <is>
          <t>Material</t>
        </is>
      </c>
      <c r="E125" s="341" t="inlineStr">
        <is>
          <t>Alpha Bkgd</t>
        </is>
      </c>
      <c r="F125" s="341" t="inlineStr">
        <is>
          <t>Beta Bkgd</t>
        </is>
      </c>
    </row>
    <row r="126">
      <c r="A126" s="346" t="n">
        <v>6</v>
      </c>
      <c r="B126" s="119" t="n">
        <v>43841</v>
      </c>
      <c r="C126" s="346" t="inlineStr">
        <is>
          <t>251035/PR293951</t>
        </is>
      </c>
      <c r="D126" s="346" t="inlineStr">
        <is>
          <t>Brick</t>
        </is>
      </c>
      <c r="E126" s="346" t="n">
        <v>4</v>
      </c>
      <c r="F126" s="346" t="n">
        <v>393</v>
      </c>
    </row>
    <row r="127">
      <c r="A127" s="346" t="n">
        <v>15</v>
      </c>
      <c r="B127" s="119" t="n">
        <v>43843</v>
      </c>
      <c r="C127" s="346" t="inlineStr">
        <is>
          <t>251035/PR293951</t>
        </is>
      </c>
      <c r="D127" s="346" t="inlineStr">
        <is>
          <t>Brick</t>
        </is>
      </c>
      <c r="E127" s="346" t="n">
        <v>5</v>
      </c>
      <c r="F127" s="346" t="n">
        <v>369</v>
      </c>
    </row>
    <row r="128">
      <c r="A128" s="346" t="n">
        <v>16</v>
      </c>
      <c r="B128" s="119" t="n">
        <v>43844</v>
      </c>
      <c r="C128" s="346" t="inlineStr">
        <is>
          <t>251035/PR293951</t>
        </is>
      </c>
      <c r="D128" s="346" t="inlineStr">
        <is>
          <t>Brick</t>
        </is>
      </c>
      <c r="E128" s="346" t="n">
        <v>6</v>
      </c>
      <c r="F128" s="346" t="n">
        <v>395</v>
      </c>
    </row>
    <row r="129">
      <c r="A129" s="346" t="n">
        <v>31</v>
      </c>
      <c r="B129" s="119" t="n">
        <v>43846</v>
      </c>
      <c r="C129" s="346" t="inlineStr">
        <is>
          <t>251035/PR293951</t>
        </is>
      </c>
      <c r="D129" s="346" t="inlineStr">
        <is>
          <t>Brick</t>
        </is>
      </c>
      <c r="E129" s="346" t="n">
        <v>2</v>
      </c>
      <c r="F129" s="346" t="n">
        <v>402</v>
      </c>
    </row>
    <row r="130">
      <c r="A130" s="346" t="n">
        <v>6</v>
      </c>
      <c r="B130" s="119" t="n">
        <v>43841</v>
      </c>
      <c r="C130" s="346" t="inlineStr">
        <is>
          <t>251035/PR293951</t>
        </is>
      </c>
      <c r="D130" s="346" t="inlineStr">
        <is>
          <t>Concrete</t>
        </is>
      </c>
      <c r="E130" s="346" t="n">
        <v>12</v>
      </c>
      <c r="F130" s="346" t="n">
        <v>318</v>
      </c>
    </row>
    <row r="131">
      <c r="A131" s="346" t="n">
        <v>15</v>
      </c>
      <c r="B131" s="119" t="n">
        <v>43843</v>
      </c>
      <c r="C131" s="346" t="inlineStr">
        <is>
          <t>251035/PR293951</t>
        </is>
      </c>
      <c r="D131" s="346" t="inlineStr">
        <is>
          <t>Concrete</t>
        </is>
      </c>
      <c r="E131" s="346" t="n">
        <v>3</v>
      </c>
      <c r="F131" s="346" t="n">
        <v>257</v>
      </c>
    </row>
    <row r="132">
      <c r="A132" s="346" t="n">
        <v>16</v>
      </c>
      <c r="B132" s="119" t="n">
        <v>43844</v>
      </c>
      <c r="C132" s="346" t="inlineStr">
        <is>
          <t>251035/PR293951</t>
        </is>
      </c>
      <c r="D132" s="346" t="inlineStr">
        <is>
          <t>Concrete</t>
        </is>
      </c>
      <c r="E132" s="346" t="n">
        <v>10</v>
      </c>
      <c r="F132" s="346" t="n">
        <v>334</v>
      </c>
    </row>
    <row r="133">
      <c r="A133" s="346" t="n">
        <v>31</v>
      </c>
      <c r="B133" s="119" t="n">
        <v>43846</v>
      </c>
      <c r="C133" s="346" t="inlineStr">
        <is>
          <t>251035/PR293951</t>
        </is>
      </c>
      <c r="D133" s="346" t="inlineStr">
        <is>
          <t>Concrete</t>
        </is>
      </c>
      <c r="E133" s="346" t="n">
        <v>4</v>
      </c>
      <c r="F133" s="346" t="n">
        <v>296</v>
      </c>
    </row>
    <row r="134">
      <c r="A134" s="346" t="n">
        <v>6</v>
      </c>
      <c r="B134" s="119" t="n">
        <v>43841</v>
      </c>
      <c r="C134" s="346" t="inlineStr">
        <is>
          <t>251035/PR293951</t>
        </is>
      </c>
      <c r="D134" s="346" t="inlineStr">
        <is>
          <t>Metal</t>
        </is>
      </c>
      <c r="E134" s="346" t="n">
        <v>12</v>
      </c>
      <c r="F134" s="346" t="n">
        <v>260</v>
      </c>
    </row>
    <row r="135">
      <c r="A135" s="346" t="n">
        <v>15</v>
      </c>
      <c r="B135" s="119" t="n">
        <v>43843</v>
      </c>
      <c r="C135" s="346" t="inlineStr">
        <is>
          <t>251035/PR293951</t>
        </is>
      </c>
      <c r="D135" s="346" t="inlineStr">
        <is>
          <t>Metal</t>
        </is>
      </c>
      <c r="E135" s="346" t="n">
        <v>1</v>
      </c>
      <c r="F135" s="346" t="n">
        <v>166</v>
      </c>
    </row>
    <row r="136">
      <c r="A136" s="346" t="n">
        <v>16</v>
      </c>
      <c r="B136" s="119" t="n">
        <v>43844</v>
      </c>
      <c r="C136" s="346" t="inlineStr">
        <is>
          <t>251035/PR293951</t>
        </is>
      </c>
      <c r="D136" s="346" t="inlineStr">
        <is>
          <t>Metal</t>
        </is>
      </c>
      <c r="E136" s="346" t="n">
        <v>3</v>
      </c>
      <c r="F136" s="346" t="n">
        <v>176</v>
      </c>
    </row>
    <row r="137">
      <c r="A137" s="346" t="n">
        <v>31</v>
      </c>
      <c r="B137" s="119" t="n">
        <v>43846</v>
      </c>
      <c r="C137" s="346" t="inlineStr">
        <is>
          <t>251035/PR293951</t>
        </is>
      </c>
      <c r="D137" s="346" t="inlineStr">
        <is>
          <t>Metal</t>
        </is>
      </c>
      <c r="E137" s="346" t="n">
        <v>2</v>
      </c>
      <c r="F137" s="346" t="n">
        <v>172</v>
      </c>
    </row>
    <row r="138">
      <c r="A138" s="346" t="n"/>
      <c r="B138" s="119" t="n"/>
      <c r="C138" s="346" t="n"/>
      <c r="D138" s="346" t="n"/>
      <c r="E138" s="346" t="n"/>
      <c r="F138" s="346" t="n"/>
    </row>
    <row r="139">
      <c r="A139" s="346" t="n"/>
      <c r="B139" s="119" t="inlineStr">
        <is>
          <t>Averages</t>
        </is>
      </c>
      <c r="C139" s="346" t="inlineStr">
        <is>
          <t>251035/PR293951</t>
        </is>
      </c>
      <c r="D139" s="346" t="inlineStr">
        <is>
          <t>Brick</t>
        </is>
      </c>
      <c r="E139" s="120">
        <f>AVERAGE(E126:E129)</f>
        <v/>
      </c>
      <c r="F139" s="121">
        <f>AVERAGE(F126:F129)</f>
        <v/>
      </c>
    </row>
    <row r="140">
      <c r="A140" s="346" t="n"/>
      <c r="B140" s="119" t="n"/>
      <c r="C140" s="346" t="n"/>
      <c r="D140" s="346" t="inlineStr">
        <is>
          <t>Concrete</t>
        </is>
      </c>
      <c r="E140" s="120">
        <f>AVERAGE(E130:E133)</f>
        <v/>
      </c>
      <c r="F140" s="121">
        <f>AVERAGE(F130:F133)</f>
        <v/>
      </c>
    </row>
    <row r="141">
      <c r="A141" s="346" t="n"/>
      <c r="B141" s="119" t="n"/>
      <c r="C141" s="346" t="n"/>
      <c r="D141" s="346" t="inlineStr">
        <is>
          <t>Metal</t>
        </is>
      </c>
      <c r="E141" s="120">
        <f>AVERAGE(E134:E137)</f>
        <v/>
      </c>
      <c r="F141" s="121">
        <f>AVERAGE(F134:F137)</f>
        <v/>
      </c>
    </row>
    <row r="142">
      <c r="A142" s="346" t="n"/>
      <c r="B142" s="119" t="n"/>
      <c r="C142" s="346" t="n"/>
      <c r="D142" s="346" t="n"/>
      <c r="E142" s="346" t="n"/>
      <c r="F142" s="346" t="n"/>
    </row>
    <row r="143">
      <c r="A143" s="341" t="inlineStr">
        <is>
          <t>Page</t>
        </is>
      </c>
      <c r="B143" s="341" t="inlineStr">
        <is>
          <t>Date</t>
        </is>
      </c>
      <c r="C143" s="341" t="inlineStr">
        <is>
          <t>Instrument</t>
        </is>
      </c>
      <c r="D143" s="341" t="inlineStr">
        <is>
          <t>Material</t>
        </is>
      </c>
      <c r="E143" s="341" t="inlineStr">
        <is>
          <t>Alpha Bkgd</t>
        </is>
      </c>
      <c r="F143" s="341" t="inlineStr">
        <is>
          <t>Beta Bkgd</t>
        </is>
      </c>
    </row>
    <row r="144">
      <c r="A144" s="346" t="n">
        <v>32</v>
      </c>
      <c r="B144" s="119" t="n">
        <v>43846</v>
      </c>
      <c r="C144" s="346" t="inlineStr">
        <is>
          <t>259730/PR374384</t>
        </is>
      </c>
      <c r="D144" s="346" t="inlineStr">
        <is>
          <t>Brick</t>
        </is>
      </c>
      <c r="E144" s="346" t="n">
        <v>1</v>
      </c>
      <c r="F144" s="346" t="n">
        <v>362</v>
      </c>
    </row>
    <row r="145">
      <c r="A145" s="346" t="n">
        <v>36</v>
      </c>
      <c r="B145" s="119" t="n">
        <v>43846</v>
      </c>
      <c r="C145" s="346" t="inlineStr">
        <is>
          <t>259730/PR374384</t>
        </is>
      </c>
      <c r="D145" s="346" t="inlineStr">
        <is>
          <t>Brick</t>
        </is>
      </c>
      <c r="E145" s="346" t="n">
        <v>1</v>
      </c>
      <c r="F145" s="346" t="n">
        <v>362</v>
      </c>
    </row>
    <row r="146">
      <c r="A146" s="346" t="n">
        <v>32</v>
      </c>
      <c r="B146" s="119" t="n">
        <v>43846</v>
      </c>
      <c r="C146" s="346" t="inlineStr">
        <is>
          <t>259730/PR374384</t>
        </is>
      </c>
      <c r="D146" s="346" t="inlineStr">
        <is>
          <t>Concrete</t>
        </is>
      </c>
      <c r="E146" s="346" t="n">
        <v>2</v>
      </c>
      <c r="F146" s="346" t="n">
        <v>198</v>
      </c>
    </row>
    <row r="147">
      <c r="A147" s="346" t="n">
        <v>36</v>
      </c>
      <c r="B147" s="119" t="n">
        <v>43846</v>
      </c>
      <c r="C147" s="346" t="inlineStr">
        <is>
          <t>259730/PR374384</t>
        </is>
      </c>
      <c r="D147" s="346" t="inlineStr">
        <is>
          <t>Concrete</t>
        </is>
      </c>
      <c r="E147" s="346" t="n">
        <v>2</v>
      </c>
      <c r="F147" s="346" t="n">
        <v>198</v>
      </c>
    </row>
    <row r="148">
      <c r="A148" s="346" t="n">
        <v>32</v>
      </c>
      <c r="B148" s="119" t="n">
        <v>43846</v>
      </c>
      <c r="C148" s="346" t="inlineStr">
        <is>
          <t>259730/PR374384</t>
        </is>
      </c>
      <c r="D148" s="346" t="inlineStr">
        <is>
          <t>Metal</t>
        </is>
      </c>
      <c r="E148" s="346" t="n">
        <v>0</v>
      </c>
      <c r="F148" s="346" t="n">
        <v>126</v>
      </c>
    </row>
    <row r="149">
      <c r="A149" s="346" t="n">
        <v>36</v>
      </c>
      <c r="B149" s="119" t="n">
        <v>43846</v>
      </c>
      <c r="C149" s="346" t="inlineStr">
        <is>
          <t>259730/PR374384</t>
        </is>
      </c>
      <c r="D149" s="346" t="inlineStr">
        <is>
          <t>Metal</t>
        </is>
      </c>
      <c r="E149" s="346" t="n">
        <v>0</v>
      </c>
      <c r="F149" s="346" t="n">
        <v>126</v>
      </c>
    </row>
    <row r="150">
      <c r="A150" s="346" t="n"/>
      <c r="B150" s="119" t="n"/>
      <c r="C150" s="346" t="n"/>
      <c r="D150" s="346" t="n"/>
      <c r="E150" s="346" t="n"/>
      <c r="F150" s="346" t="n"/>
    </row>
    <row r="151">
      <c r="A151" s="346" t="n"/>
      <c r="B151" s="119" t="inlineStr">
        <is>
          <t>Averages</t>
        </is>
      </c>
      <c r="C151" s="346" t="inlineStr">
        <is>
          <t>259730/PR374384</t>
        </is>
      </c>
      <c r="D151" s="346" t="inlineStr">
        <is>
          <t>Brick</t>
        </is>
      </c>
      <c r="E151" s="120">
        <f>AVERAGE(E144:E145)</f>
        <v/>
      </c>
      <c r="F151" s="121">
        <f>AVERAGE(F144:F145)</f>
        <v/>
      </c>
    </row>
    <row r="152">
      <c r="A152" s="346" t="n"/>
      <c r="B152" s="119" t="n"/>
      <c r="C152" s="346" t="n"/>
      <c r="D152" s="346" t="inlineStr">
        <is>
          <t>Concrete</t>
        </is>
      </c>
      <c r="E152" s="120">
        <f>AVERAGE(E146:E147)</f>
        <v/>
      </c>
      <c r="F152" s="121">
        <f>AVERAGE(F146:F147)</f>
        <v/>
      </c>
    </row>
    <row r="153">
      <c r="A153" s="346" t="n"/>
      <c r="B153" s="119" t="n"/>
      <c r="C153" s="346" t="n"/>
      <c r="D153" s="346" t="inlineStr">
        <is>
          <t>Metal</t>
        </is>
      </c>
      <c r="E153" s="120">
        <f>AVERAGE(E148:E149)</f>
        <v/>
      </c>
      <c r="F153" s="121">
        <f>AVERAGE(F148:F149)</f>
        <v/>
      </c>
    </row>
    <row r="154">
      <c r="A154" s="346" t="n"/>
      <c r="B154" s="119" t="n"/>
      <c r="C154" s="346" t="n"/>
      <c r="D154" s="346" t="n"/>
      <c r="E154" s="346" t="n"/>
      <c r="F154" s="346" t="n"/>
    </row>
    <row r="155">
      <c r="A155" s="341" t="inlineStr">
        <is>
          <t>Page</t>
        </is>
      </c>
      <c r="B155" s="341" t="inlineStr">
        <is>
          <t>Date</t>
        </is>
      </c>
      <c r="C155" s="341" t="inlineStr">
        <is>
          <t>Instrument</t>
        </is>
      </c>
      <c r="D155" s="341" t="inlineStr">
        <is>
          <t>Material</t>
        </is>
      </c>
      <c r="E155" s="341" t="inlineStr">
        <is>
          <t>Alpha Bkgd</t>
        </is>
      </c>
      <c r="F155" s="341" t="inlineStr">
        <is>
          <t>Beta Bkgd</t>
        </is>
      </c>
    </row>
    <row r="156">
      <c r="A156" s="346" t="n">
        <v>21</v>
      </c>
      <c r="B156" s="119" t="n">
        <v>43845</v>
      </c>
      <c r="C156" s="346" t="inlineStr">
        <is>
          <t>268475/PR289416</t>
        </is>
      </c>
      <c r="D156" s="346" t="inlineStr">
        <is>
          <t>Brick</t>
        </is>
      </c>
      <c r="E156" s="346" t="n">
        <v>3</v>
      </c>
      <c r="F156" s="346" t="n">
        <v>428</v>
      </c>
    </row>
    <row r="157">
      <c r="A157" s="346" t="n">
        <v>30</v>
      </c>
      <c r="B157" s="119" t="n">
        <v>43846</v>
      </c>
      <c r="C157" s="346" t="inlineStr">
        <is>
          <t>268475/PR289416</t>
        </is>
      </c>
      <c r="D157" s="346" t="inlineStr">
        <is>
          <t>Brick</t>
        </is>
      </c>
      <c r="E157" s="346" t="n">
        <v>3</v>
      </c>
      <c r="F157" s="346" t="n">
        <v>343</v>
      </c>
    </row>
    <row r="158">
      <c r="A158" s="346" t="inlineStr">
        <is>
          <t>21P</t>
        </is>
      </c>
      <c r="B158" s="119" t="n">
        <v>43845</v>
      </c>
      <c r="C158" s="346" t="inlineStr">
        <is>
          <t>268475/PR289416</t>
        </is>
      </c>
      <c r="D158" s="346" t="inlineStr">
        <is>
          <t>Brick</t>
        </is>
      </c>
      <c r="E158" s="346" t="n">
        <v>13</v>
      </c>
      <c r="F158" s="346" t="n">
        <v>392</v>
      </c>
    </row>
    <row r="159">
      <c r="A159" s="346" t="n">
        <v>21</v>
      </c>
      <c r="B159" s="119" t="n">
        <v>43845</v>
      </c>
      <c r="C159" s="346" t="inlineStr">
        <is>
          <t>268475/PR289416</t>
        </is>
      </c>
      <c r="D159" s="346" t="inlineStr">
        <is>
          <t>Concrete</t>
        </is>
      </c>
      <c r="E159" s="346" t="n">
        <v>1</v>
      </c>
      <c r="F159" s="346" t="n">
        <v>296</v>
      </c>
    </row>
    <row r="160">
      <c r="A160" s="346" t="n">
        <v>30</v>
      </c>
      <c r="B160" s="119" t="n">
        <v>43846</v>
      </c>
      <c r="C160" s="346" t="inlineStr">
        <is>
          <t>268475/PR289416</t>
        </is>
      </c>
      <c r="D160" s="346" t="inlineStr">
        <is>
          <t>Concrete</t>
        </is>
      </c>
      <c r="E160" s="346" t="n">
        <v>9</v>
      </c>
      <c r="F160" s="346" t="n">
        <v>277</v>
      </c>
    </row>
    <row r="161">
      <c r="A161" s="346" t="inlineStr">
        <is>
          <t>21P</t>
        </is>
      </c>
      <c r="B161" s="119" t="n">
        <v>43845</v>
      </c>
      <c r="C161" s="346" t="inlineStr">
        <is>
          <t>268475/PR289416</t>
        </is>
      </c>
      <c r="D161" s="346" t="inlineStr">
        <is>
          <t>Concrete</t>
        </is>
      </c>
      <c r="E161" s="346" t="n">
        <v>17</v>
      </c>
      <c r="F161" s="346" t="n">
        <v>340</v>
      </c>
    </row>
    <row r="162">
      <c r="A162" s="346" t="inlineStr">
        <is>
          <t>30P</t>
        </is>
      </c>
      <c r="B162" s="119" t="n">
        <v>43846</v>
      </c>
      <c r="C162" s="346" t="inlineStr">
        <is>
          <t>268475/PR289416</t>
        </is>
      </c>
      <c r="D162" s="346" t="inlineStr">
        <is>
          <t>Concrete</t>
        </is>
      </c>
      <c r="E162" s="346" t="n">
        <v>3</v>
      </c>
      <c r="F162" s="346" t="n">
        <v>291</v>
      </c>
    </row>
    <row r="163">
      <c r="A163" s="346" t="n">
        <v>21</v>
      </c>
      <c r="B163" s="119" t="n">
        <v>43845</v>
      </c>
      <c r="C163" s="346" t="inlineStr">
        <is>
          <t>268475/PR289416</t>
        </is>
      </c>
      <c r="D163" s="346" t="inlineStr">
        <is>
          <t>Metal</t>
        </is>
      </c>
      <c r="E163" s="346" t="n">
        <v>0</v>
      </c>
      <c r="F163" s="346" t="n">
        <v>265</v>
      </c>
    </row>
    <row r="164">
      <c r="A164" s="346" t="n">
        <v>30</v>
      </c>
      <c r="B164" s="119" t="n">
        <v>43846</v>
      </c>
      <c r="C164" s="346" t="inlineStr">
        <is>
          <t>268475/PR289416</t>
        </is>
      </c>
      <c r="D164" s="346" t="inlineStr">
        <is>
          <t>Metal</t>
        </is>
      </c>
      <c r="E164" s="346" t="n">
        <v>2</v>
      </c>
      <c r="F164" s="346" t="n">
        <v>191</v>
      </c>
    </row>
    <row r="165">
      <c r="A165" s="346" t="n"/>
      <c r="B165" s="119" t="n"/>
      <c r="C165" s="346" t="n"/>
      <c r="D165" s="346" t="n"/>
      <c r="E165" s="346" t="n"/>
      <c r="F165" s="346" t="n"/>
    </row>
    <row r="166">
      <c r="A166" s="346" t="n"/>
      <c r="B166" s="119" t="inlineStr">
        <is>
          <t>Averages</t>
        </is>
      </c>
      <c r="C166" s="346" t="inlineStr">
        <is>
          <t>268475/PR289416</t>
        </is>
      </c>
      <c r="D166" s="346" t="inlineStr">
        <is>
          <t>Brick</t>
        </is>
      </c>
      <c r="E166" s="120">
        <f>AVERAGE(E156:E158)</f>
        <v/>
      </c>
      <c r="F166" s="121">
        <f>AVERAGE(F156:F158)</f>
        <v/>
      </c>
    </row>
    <row r="167">
      <c r="A167" s="346" t="n"/>
      <c r="B167" s="119" t="n"/>
      <c r="C167" s="346" t="n"/>
      <c r="D167" s="346" t="inlineStr">
        <is>
          <t>Concrete</t>
        </is>
      </c>
      <c r="E167" s="120">
        <f>AVERAGE(E159:E162)</f>
        <v/>
      </c>
      <c r="F167" s="121">
        <f>AVERAGE(F159:F162)</f>
        <v/>
      </c>
    </row>
    <row r="168">
      <c r="A168" s="346" t="n"/>
      <c r="B168" s="119" t="n"/>
      <c r="C168" s="346" t="n"/>
      <c r="D168" s="346" t="inlineStr">
        <is>
          <t>Metal</t>
        </is>
      </c>
      <c r="E168" s="120">
        <f>AVERAGE(E163:E164)</f>
        <v/>
      </c>
      <c r="F168" s="121">
        <f>AVERAGE(F163:F164)</f>
        <v/>
      </c>
    </row>
    <row r="169">
      <c r="A169" s="346" t="n"/>
      <c r="B169" s="119" t="n"/>
      <c r="C169" s="346" t="n"/>
      <c r="D169" s="346" t="n"/>
      <c r="E169" s="346" t="n"/>
      <c r="F169" s="346" t="n"/>
    </row>
    <row r="170">
      <c r="A170" s="341" t="inlineStr">
        <is>
          <t>Page</t>
        </is>
      </c>
      <c r="B170" s="341" t="inlineStr">
        <is>
          <t>Date</t>
        </is>
      </c>
      <c r="C170" s="341" t="inlineStr">
        <is>
          <t>Instrument</t>
        </is>
      </c>
      <c r="D170" s="341" t="inlineStr">
        <is>
          <t>Material</t>
        </is>
      </c>
      <c r="E170" s="341" t="inlineStr">
        <is>
          <t>Alpha Bkgd</t>
        </is>
      </c>
      <c r="F170" s="341" t="inlineStr">
        <is>
          <t>Beta Bkgd</t>
        </is>
      </c>
    </row>
    <row r="171">
      <c r="A171" s="346" t="n">
        <v>3</v>
      </c>
      <c r="B171" s="119" t="n">
        <v>43840</v>
      </c>
      <c r="C171" s="346" t="inlineStr">
        <is>
          <t>287606/PR389075</t>
        </is>
      </c>
      <c r="D171" s="346" t="inlineStr">
        <is>
          <t>Brick</t>
        </is>
      </c>
      <c r="E171" s="346" t="n"/>
      <c r="F171" s="346" t="n"/>
    </row>
    <row r="172">
      <c r="A172" s="346" t="n">
        <v>8</v>
      </c>
      <c r="B172" s="119" t="n">
        <v>43841</v>
      </c>
      <c r="C172" s="346" t="inlineStr">
        <is>
          <t>287606/PR389075</t>
        </is>
      </c>
      <c r="D172" s="346" t="inlineStr">
        <is>
          <t>Brick</t>
        </is>
      </c>
      <c r="E172" s="346" t="n">
        <v>9</v>
      </c>
      <c r="F172" s="346" t="n">
        <v>441</v>
      </c>
    </row>
    <row r="173">
      <c r="A173" s="346" t="n">
        <v>26</v>
      </c>
      <c r="B173" s="119" t="n">
        <v>43845</v>
      </c>
      <c r="C173" s="346" t="inlineStr">
        <is>
          <t>287606/PR389075</t>
        </is>
      </c>
      <c r="D173" s="346" t="inlineStr">
        <is>
          <t>Brick</t>
        </is>
      </c>
      <c r="E173" s="346" t="n"/>
      <c r="F173" s="346" t="n"/>
    </row>
    <row r="174">
      <c r="A174" s="346" t="n">
        <v>28</v>
      </c>
      <c r="B174" s="119" t="n">
        <v>43846</v>
      </c>
      <c r="C174" s="346" t="inlineStr">
        <is>
          <t>287606/PR389075</t>
        </is>
      </c>
      <c r="D174" s="346" t="inlineStr">
        <is>
          <t>Brick</t>
        </is>
      </c>
      <c r="E174" s="346" t="n"/>
      <c r="F174" s="346" t="n"/>
    </row>
    <row r="175">
      <c r="A175" s="346" t="n">
        <v>3</v>
      </c>
      <c r="B175" s="119" t="n">
        <v>43840</v>
      </c>
      <c r="C175" s="346" t="inlineStr">
        <is>
          <t>287606/PR389075</t>
        </is>
      </c>
      <c r="D175" s="346" t="inlineStr">
        <is>
          <t>Concrete</t>
        </is>
      </c>
      <c r="E175" s="346" t="n"/>
      <c r="F175" s="346" t="n"/>
    </row>
    <row r="176">
      <c r="A176" s="346" t="n">
        <v>8</v>
      </c>
      <c r="B176" s="119" t="n">
        <v>43841</v>
      </c>
      <c r="C176" s="346" t="inlineStr">
        <is>
          <t>287606/PR389075</t>
        </is>
      </c>
      <c r="D176" s="346" t="inlineStr">
        <is>
          <t>Concrete</t>
        </is>
      </c>
      <c r="E176" s="346" t="n">
        <v>18</v>
      </c>
      <c r="F176" s="346" t="n">
        <v>394</v>
      </c>
    </row>
    <row r="177">
      <c r="A177" s="346" t="n">
        <v>26</v>
      </c>
      <c r="B177" s="119" t="n">
        <v>43845</v>
      </c>
      <c r="C177" s="346" t="inlineStr">
        <is>
          <t>287606/PR389075</t>
        </is>
      </c>
      <c r="D177" s="346" t="inlineStr">
        <is>
          <t>Concrete</t>
        </is>
      </c>
      <c r="E177" s="346" t="n">
        <v>6</v>
      </c>
      <c r="F177" s="346" t="n">
        <v>433</v>
      </c>
    </row>
    <row r="178">
      <c r="A178" s="346" t="n">
        <v>28</v>
      </c>
      <c r="B178" s="119" t="n">
        <v>43846</v>
      </c>
      <c r="C178" s="346" t="inlineStr">
        <is>
          <t>287606/PR389075</t>
        </is>
      </c>
      <c r="D178" s="346" t="inlineStr">
        <is>
          <t>Concrete</t>
        </is>
      </c>
      <c r="E178" s="346" t="n">
        <v>1</v>
      </c>
      <c r="F178" s="346" t="n">
        <v>283</v>
      </c>
    </row>
    <row r="179">
      <c r="A179" s="346" t="inlineStr">
        <is>
          <t>26P</t>
        </is>
      </c>
      <c r="B179" s="119" t="n">
        <v>43845</v>
      </c>
      <c r="C179" s="346" t="inlineStr">
        <is>
          <t>287606/PR389075</t>
        </is>
      </c>
      <c r="D179" s="346" t="inlineStr">
        <is>
          <t>Concrete</t>
        </is>
      </c>
      <c r="E179" s="346" t="n">
        <v>7</v>
      </c>
      <c r="F179" s="346" t="n">
        <v>385</v>
      </c>
    </row>
    <row r="180">
      <c r="A180" s="346" t="inlineStr">
        <is>
          <t>28P</t>
        </is>
      </c>
      <c r="B180" s="119" t="n">
        <v>43846</v>
      </c>
      <c r="C180" s="346" t="inlineStr">
        <is>
          <t>287606/PR389075</t>
        </is>
      </c>
      <c r="D180" s="346" t="inlineStr">
        <is>
          <t>Concrete</t>
        </is>
      </c>
      <c r="E180" s="346" t="n">
        <v>3</v>
      </c>
      <c r="F180" s="346" t="n">
        <v>312</v>
      </c>
    </row>
    <row r="181">
      <c r="A181" s="346" t="n">
        <v>3</v>
      </c>
      <c r="B181" s="119" t="n">
        <v>43840</v>
      </c>
      <c r="C181" s="346" t="inlineStr">
        <is>
          <t>287606/PR389075</t>
        </is>
      </c>
      <c r="D181" s="346" t="inlineStr">
        <is>
          <t>Metal</t>
        </is>
      </c>
      <c r="E181" s="346" t="n">
        <v>1</v>
      </c>
      <c r="F181" s="346" t="n">
        <v>219</v>
      </c>
    </row>
    <row r="182">
      <c r="A182" s="346" t="n">
        <v>8</v>
      </c>
      <c r="B182" s="119" t="n">
        <v>43841</v>
      </c>
      <c r="C182" s="346" t="inlineStr">
        <is>
          <t>287606/PR389075</t>
        </is>
      </c>
      <c r="D182" s="346" t="inlineStr">
        <is>
          <t>Metal</t>
        </is>
      </c>
      <c r="E182" s="346" t="n">
        <v>2</v>
      </c>
      <c r="F182" s="346" t="n">
        <v>255</v>
      </c>
    </row>
    <row r="183">
      <c r="A183" s="346" t="n">
        <v>26</v>
      </c>
      <c r="B183" s="119" t="n">
        <v>43845</v>
      </c>
      <c r="C183" s="346" t="inlineStr">
        <is>
          <t>287606/PR389075</t>
        </is>
      </c>
      <c r="D183" s="346" t="inlineStr">
        <is>
          <t>Metal</t>
        </is>
      </c>
      <c r="E183" s="346" t="n">
        <v>6</v>
      </c>
      <c r="F183" s="346" t="n">
        <v>402</v>
      </c>
    </row>
    <row r="184">
      <c r="A184" s="346" t="n">
        <v>28</v>
      </c>
      <c r="B184" s="119" t="n">
        <v>43846</v>
      </c>
      <c r="C184" s="346" t="inlineStr">
        <is>
          <t>287606/PR389075</t>
        </is>
      </c>
      <c r="D184" s="346" t="inlineStr">
        <is>
          <t>Metal</t>
        </is>
      </c>
      <c r="E184" s="346" t="n">
        <v>2</v>
      </c>
      <c r="F184" s="346" t="n">
        <v>297</v>
      </c>
    </row>
    <row r="185">
      <c r="A185" s="346" t="n"/>
      <c r="B185" s="346" t="n"/>
      <c r="C185" s="346" t="n"/>
      <c r="D185" s="346" t="n"/>
    </row>
    <row r="186">
      <c r="A186" s="346" t="n"/>
      <c r="B186" s="119" t="inlineStr">
        <is>
          <t>Averages</t>
        </is>
      </c>
      <c r="C186" s="346" t="inlineStr">
        <is>
          <t>287606/PR389075</t>
        </is>
      </c>
      <c r="D186" s="346" t="inlineStr">
        <is>
          <t>Brick</t>
        </is>
      </c>
      <c r="E186" s="120">
        <f>E172</f>
        <v/>
      </c>
      <c r="F186" s="121">
        <f>F172</f>
        <v/>
      </c>
    </row>
    <row r="187">
      <c r="A187" s="346" t="n"/>
      <c r="B187" s="119" t="n"/>
      <c r="C187" s="346" t="n"/>
      <c r="D187" s="346" t="inlineStr">
        <is>
          <t>Concrete</t>
        </is>
      </c>
      <c r="E187" s="120">
        <f>AVERAGE(E175:E180)</f>
        <v/>
      </c>
      <c r="F187" s="121">
        <f>AVERAGE(F175:F180)</f>
        <v/>
      </c>
    </row>
    <row r="188">
      <c r="A188" s="346" t="n"/>
      <c r="B188" s="119" t="n"/>
      <c r="C188" s="346" t="n"/>
      <c r="D188" s="346" t="inlineStr">
        <is>
          <t>Metal</t>
        </is>
      </c>
      <c r="E188" s="120">
        <f>AVERAGE(E181:E184)</f>
        <v/>
      </c>
      <c r="F188" s="121">
        <f>AVERAGE(F181:F184)</f>
        <v/>
      </c>
    </row>
    <row r="189">
      <c r="A189" s="346" t="n"/>
      <c r="B189" s="119" t="n"/>
      <c r="C189" s="346" t="n"/>
      <c r="D189" s="346" t="n"/>
    </row>
    <row r="190">
      <c r="A190" s="352" t="inlineStr">
        <is>
          <t>2360 / 43-37-1</t>
        </is>
      </c>
      <c r="B190" s="373" t="n"/>
      <c r="C190" s="373" t="n"/>
      <c r="D190" s="373" t="n"/>
      <c r="E190" s="373" t="n"/>
      <c r="F190" s="373" t="n"/>
    </row>
    <row r="191">
      <c r="A191" s="341" t="inlineStr">
        <is>
          <t>Page</t>
        </is>
      </c>
      <c r="B191" s="341" t="inlineStr">
        <is>
          <t>Date</t>
        </is>
      </c>
      <c r="C191" s="341" t="inlineStr">
        <is>
          <t>Instrument</t>
        </is>
      </c>
      <c r="D191" s="341" t="inlineStr">
        <is>
          <t>Material</t>
        </is>
      </c>
      <c r="E191" s="341" t="inlineStr">
        <is>
          <t>Alpha Bkgd</t>
        </is>
      </c>
      <c r="F191" s="341" t="inlineStr">
        <is>
          <t>Beta Bkgd</t>
        </is>
      </c>
    </row>
    <row r="192">
      <c r="A192" s="346" t="n">
        <v>27</v>
      </c>
      <c r="B192" s="119" t="n">
        <v>43845</v>
      </c>
      <c r="C192" t="inlineStr">
        <is>
          <t>177180/PR267677</t>
        </is>
      </c>
      <c r="D192" s="346" t="inlineStr">
        <is>
          <t>Concrete</t>
        </is>
      </c>
      <c r="E192" s="346" t="inlineStr">
        <is>
          <t>N/A</t>
        </is>
      </c>
      <c r="F192" s="346" t="n">
        <v>1024</v>
      </c>
    </row>
    <row r="193">
      <c r="A193" s="346" t="n"/>
      <c r="B193" s="119" t="n">
        <v>43845</v>
      </c>
      <c r="C193" t="inlineStr">
        <is>
          <t>177180/PR267677</t>
        </is>
      </c>
      <c r="D193" s="346" t="inlineStr">
        <is>
          <t>Concrete</t>
        </is>
      </c>
      <c r="E193" s="346" t="inlineStr">
        <is>
          <t>N/A</t>
        </is>
      </c>
      <c r="F193" s="346" t="n">
        <v>1084</v>
      </c>
    </row>
    <row r="194">
      <c r="A194" s="346" t="n"/>
      <c r="B194" s="119" t="n"/>
      <c r="C194" s="346" t="n"/>
      <c r="D194" s="346" t="n"/>
    </row>
    <row r="195">
      <c r="A195" s="346" t="n"/>
      <c r="B195" s="119" t="n"/>
      <c r="C195" s="346" t="n"/>
      <c r="D195" s="346" t="inlineStr">
        <is>
          <t>Concrete</t>
        </is>
      </c>
      <c r="E195" s="120" t="inlineStr">
        <is>
          <t>N/A</t>
        </is>
      </c>
      <c r="F195" s="121">
        <f>AVERAGE(F192:F193)</f>
        <v/>
      </c>
    </row>
    <row r="196">
      <c r="A196" s="346" t="n"/>
      <c r="B196" s="346" t="n"/>
      <c r="C196" s="346" t="n"/>
      <c r="D196" s="346" t="n"/>
    </row>
    <row r="197">
      <c r="A197" s="346" t="n"/>
      <c r="B197" s="119" t="n"/>
      <c r="C197" s="346" t="n"/>
      <c r="D197" s="346" t="n"/>
    </row>
    <row r="198">
      <c r="A198" s="346" t="n"/>
      <c r="B198" s="119" t="n"/>
      <c r="C198" s="346" t="n"/>
      <c r="D198" s="346" t="n"/>
    </row>
  </sheetData>
  <mergeCells count="3">
    <mergeCell ref="A1:F1"/>
    <mergeCell ref="A3:F3"/>
    <mergeCell ref="A190:F190"/>
  </mergeCells>
  <printOptions horizontalCentered="1"/>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SEC Corp</dc:creator>
  <dcterms:created xmlns:dcterms="http://purl.org/dc/terms/" xmlns:xsi="http://www.w3.org/2001/XMLSchema-instance" xsi:type="dcterms:W3CDTF">2011-02-11T12:17:20Z</dcterms:created>
  <dcterms:modified xmlns:dcterms="http://purl.org/dc/terms/" xmlns:xsi="http://www.w3.org/2001/XMLSchema-instance" xsi:type="dcterms:W3CDTF">2020-02-12T17:49:48Z</dcterms:modified>
  <cp:lastModifiedBy>Matt Cushman</cp:lastModifiedBy>
  <cp:lastPrinted>2020-02-10T20:41:05Z</cp:lastPrinted>
</cp:coreProperties>
</file>