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5440" windowHeight="15390" tabRatio="963" firstSheet="0" activeTab="0" autoFilterDateGrouping="1"/>
  </bookViews>
  <sheets>
    <sheet xmlns:r="http://schemas.openxmlformats.org/officeDocument/2006/relationships" name="Coverage Map of Survey Unit" sheetId="1" state="visible" r:id="rId1"/>
    <sheet xmlns:r="http://schemas.openxmlformats.org/officeDocument/2006/relationships" name="FSS-001" sheetId="2" state="visible" r:id="rId2"/>
    <sheet xmlns:r="http://schemas.openxmlformats.org/officeDocument/2006/relationships" name="Map" sheetId="3" state="visible" r:id="rId3"/>
    <sheet xmlns:r="http://schemas.openxmlformats.org/officeDocument/2006/relationships" name="FSS-001 (2)" sheetId="4" state="visible" r:id="rId4"/>
    <sheet xmlns:r="http://schemas.openxmlformats.org/officeDocument/2006/relationships" name="Map (2)" sheetId="5" state="visible" r:id="rId5"/>
    <sheet xmlns:r="http://schemas.openxmlformats.org/officeDocument/2006/relationships" name="FSS-001 (3)" sheetId="6" state="visible" r:id="rId6"/>
    <sheet xmlns:r="http://schemas.openxmlformats.org/officeDocument/2006/relationships" name="Map (3)" sheetId="7" state="visible" r:id="rId7"/>
    <sheet xmlns:r="http://schemas.openxmlformats.org/officeDocument/2006/relationships" name="FSS-001 (4)" sheetId="8" state="visible" r:id="rId8"/>
    <sheet xmlns:r="http://schemas.openxmlformats.org/officeDocument/2006/relationships" name="Map (4)" sheetId="9" state="visible" r:id="rId9"/>
    <sheet xmlns:r="http://schemas.openxmlformats.org/officeDocument/2006/relationships" name="FSS-001 (5)" sheetId="10" state="visible" r:id="rId10"/>
    <sheet xmlns:r="http://schemas.openxmlformats.org/officeDocument/2006/relationships" name="Map (5)" sheetId="11" state="visible" r:id="rId11"/>
    <sheet xmlns:r="http://schemas.openxmlformats.org/officeDocument/2006/relationships" name="FSS-001 (6)" sheetId="12" state="visible" r:id="rId12"/>
    <sheet xmlns:r="http://schemas.openxmlformats.org/officeDocument/2006/relationships" name="Map (6)" sheetId="13" state="visible" r:id="rId13"/>
    <sheet xmlns:r="http://schemas.openxmlformats.org/officeDocument/2006/relationships" name="FSS-001 (7)" sheetId="14" state="visible" r:id="rId14"/>
    <sheet xmlns:r="http://schemas.openxmlformats.org/officeDocument/2006/relationships" name="Map (7)" sheetId="15" state="visible" r:id="rId15"/>
    <sheet xmlns:r="http://schemas.openxmlformats.org/officeDocument/2006/relationships" name="FSS-001 (8)" sheetId="16" state="visible" r:id="rId16"/>
    <sheet xmlns:r="http://schemas.openxmlformats.org/officeDocument/2006/relationships" name="Map (8)" sheetId="17" state="visible" r:id="rId17"/>
    <sheet xmlns:r="http://schemas.openxmlformats.org/officeDocument/2006/relationships" name="FSS-001 (9)" sheetId="18" state="visible" r:id="rId18"/>
    <sheet xmlns:r="http://schemas.openxmlformats.org/officeDocument/2006/relationships" name="Map (9)" sheetId="19" state="visible" r:id="rId19"/>
    <sheet xmlns:r="http://schemas.openxmlformats.org/officeDocument/2006/relationships" name="FSS-001 (10)" sheetId="20" state="visible" r:id="rId20"/>
    <sheet xmlns:r="http://schemas.openxmlformats.org/officeDocument/2006/relationships" name="Map (10)" sheetId="21" state="visible" r:id="rId21"/>
    <sheet xmlns:r="http://schemas.openxmlformats.org/officeDocument/2006/relationships" name="FSS-001 (11)" sheetId="22" state="visible" r:id="rId22"/>
    <sheet xmlns:r="http://schemas.openxmlformats.org/officeDocument/2006/relationships" name="Map (11)" sheetId="23" state="visible" r:id="rId23"/>
    <sheet xmlns:r="http://schemas.openxmlformats.org/officeDocument/2006/relationships" name="FSS-001 (12)" sheetId="24" state="visible" r:id="rId24"/>
    <sheet xmlns:r="http://schemas.openxmlformats.org/officeDocument/2006/relationships" name="Map (12)" sheetId="25" state="visible" r:id="rId25"/>
    <sheet xmlns:r="http://schemas.openxmlformats.org/officeDocument/2006/relationships" name="FSS-001 (13)" sheetId="26" state="visible" r:id="rId26"/>
    <sheet xmlns:r="http://schemas.openxmlformats.org/officeDocument/2006/relationships" name="Map (13)" sheetId="27" state="visible" r:id="rId27"/>
    <sheet xmlns:r="http://schemas.openxmlformats.org/officeDocument/2006/relationships" name="FSS-001 (14)" sheetId="28" state="visible" r:id="rId28"/>
    <sheet xmlns:r="http://schemas.openxmlformats.org/officeDocument/2006/relationships" name="Map (14)" sheetId="29" state="visible" r:id="rId29"/>
    <sheet xmlns:r="http://schemas.openxmlformats.org/officeDocument/2006/relationships" name="FSS-001 (15)" sheetId="30" state="visible" r:id="rId30"/>
    <sheet xmlns:r="http://schemas.openxmlformats.org/officeDocument/2006/relationships" name="Map (15)" sheetId="31" state="visible" r:id="rId31"/>
    <sheet xmlns:r="http://schemas.openxmlformats.org/officeDocument/2006/relationships" name="FSS-001 (16)" sheetId="32" state="visible" r:id="rId32"/>
    <sheet xmlns:r="http://schemas.openxmlformats.org/officeDocument/2006/relationships" name="Map (16)" sheetId="33" state="visible" r:id="rId33"/>
    <sheet xmlns:r="http://schemas.openxmlformats.org/officeDocument/2006/relationships" name="FSS-001 (17)" sheetId="34" state="visible" r:id="rId34"/>
    <sheet xmlns:r="http://schemas.openxmlformats.org/officeDocument/2006/relationships" name="Map (17)" sheetId="35" state="visible" r:id="rId35"/>
    <sheet xmlns:r="http://schemas.openxmlformats.org/officeDocument/2006/relationships" name="FSS-001 (18)" sheetId="36" state="visible" r:id="rId36"/>
    <sheet xmlns:r="http://schemas.openxmlformats.org/officeDocument/2006/relationships" name="Map (18)" sheetId="37" state="visible" r:id="rId37"/>
    <sheet xmlns:r="http://schemas.openxmlformats.org/officeDocument/2006/relationships" name="FSS-001 (19)" sheetId="38" state="visible" r:id="rId38"/>
    <sheet xmlns:r="http://schemas.openxmlformats.org/officeDocument/2006/relationships" name="Map (19)" sheetId="39" state="visible" r:id="rId39"/>
    <sheet xmlns:r="http://schemas.openxmlformats.org/officeDocument/2006/relationships" name="FSS-001 (20)" sheetId="40" state="visible" r:id="rId40"/>
    <sheet xmlns:r="http://schemas.openxmlformats.org/officeDocument/2006/relationships" name="Map (20)" sheetId="41" state="visible" r:id="rId41"/>
    <sheet xmlns:r="http://schemas.openxmlformats.org/officeDocument/2006/relationships" name="FSS-001 (21)" sheetId="42" state="visible" r:id="rId42"/>
    <sheet xmlns:r="http://schemas.openxmlformats.org/officeDocument/2006/relationships" name="Map (21)" sheetId="43" state="visible" r:id="rId43"/>
    <sheet xmlns:r="http://schemas.openxmlformats.org/officeDocument/2006/relationships" name="FSS-001 (22)" sheetId="44" state="visible" r:id="rId44"/>
    <sheet xmlns:r="http://schemas.openxmlformats.org/officeDocument/2006/relationships" name="Map (22)" sheetId="45" state="visible" r:id="rId45"/>
    <sheet xmlns:r="http://schemas.openxmlformats.org/officeDocument/2006/relationships" name="FSS-001 (23)" sheetId="46" state="visible" r:id="rId46"/>
    <sheet xmlns:r="http://schemas.openxmlformats.org/officeDocument/2006/relationships" name="Map (23)" sheetId="47" state="visible" r:id="rId47"/>
    <sheet xmlns:r="http://schemas.openxmlformats.org/officeDocument/2006/relationships" name="FSS-001 (24)" sheetId="48" state="visible" r:id="rId48"/>
    <sheet xmlns:r="http://schemas.openxmlformats.org/officeDocument/2006/relationships" name="Map (24)" sheetId="49" state="visible" r:id="rId49"/>
    <sheet xmlns:r="http://schemas.openxmlformats.org/officeDocument/2006/relationships" name="FSS-001 (25)" sheetId="50" state="visible" r:id="rId50"/>
    <sheet xmlns:r="http://schemas.openxmlformats.org/officeDocument/2006/relationships" name="Map (25)" sheetId="51" state="visible" r:id="rId51"/>
    <sheet xmlns:r="http://schemas.openxmlformats.org/officeDocument/2006/relationships" name="FSS-001 (26)" sheetId="52" state="visible" r:id="rId52"/>
    <sheet xmlns:r="http://schemas.openxmlformats.org/officeDocument/2006/relationships" name="FSS-001 (27)" sheetId="53" state="visible" r:id="rId53"/>
    <sheet xmlns:r="http://schemas.openxmlformats.org/officeDocument/2006/relationships" name="Map (26)" sheetId="54" state="visible" r:id="rId54"/>
    <sheet xmlns:r="http://schemas.openxmlformats.org/officeDocument/2006/relationships" name="FSS-001 (28)" sheetId="55" state="visible" r:id="rId55"/>
    <sheet xmlns:r="http://schemas.openxmlformats.org/officeDocument/2006/relationships" name="Map (28)" sheetId="56" state="visible" r:id="rId56"/>
    <sheet xmlns:r="http://schemas.openxmlformats.org/officeDocument/2006/relationships" name="FSS-001 (29)" sheetId="57" state="visible" r:id="rId57"/>
    <sheet xmlns:r="http://schemas.openxmlformats.org/officeDocument/2006/relationships" name="Map (29)" sheetId="58" state="visible" r:id="rId58"/>
    <sheet xmlns:r="http://schemas.openxmlformats.org/officeDocument/2006/relationships" name="FSS-001 (30)" sheetId="59" state="visible" r:id="rId59"/>
    <sheet xmlns:r="http://schemas.openxmlformats.org/officeDocument/2006/relationships" name="Map (30)" sheetId="60" state="visible" r:id="rId60"/>
    <sheet xmlns:r="http://schemas.openxmlformats.org/officeDocument/2006/relationships" name="FSS-001 (31)" sheetId="61" state="visible" r:id="rId61"/>
    <sheet xmlns:r="http://schemas.openxmlformats.org/officeDocument/2006/relationships" name="Map (31)" sheetId="62" state="visible" r:id="rId62"/>
    <sheet xmlns:r="http://schemas.openxmlformats.org/officeDocument/2006/relationships" name="FSS-001 (32)" sheetId="63" state="visible" r:id="rId63"/>
    <sheet xmlns:r="http://schemas.openxmlformats.org/officeDocument/2006/relationships" name="Map (32)" sheetId="64" state="visible" r:id="rId64"/>
    <sheet xmlns:r="http://schemas.openxmlformats.org/officeDocument/2006/relationships" name="FSS-001 (33)" sheetId="65" state="visible" r:id="rId65"/>
    <sheet xmlns:r="http://schemas.openxmlformats.org/officeDocument/2006/relationships" name="Map (33)" sheetId="66" state="visible" r:id="rId66"/>
    <sheet xmlns:r="http://schemas.openxmlformats.org/officeDocument/2006/relationships" name="FSS-001 (34)" sheetId="67" state="visible" r:id="rId67"/>
    <sheet xmlns:r="http://schemas.openxmlformats.org/officeDocument/2006/relationships" name="Map (34)" sheetId="68" state="visible" r:id="rId68"/>
    <sheet xmlns:r="http://schemas.openxmlformats.org/officeDocument/2006/relationships" name="FSS-001 (35)" sheetId="69" state="visible" r:id="rId69"/>
    <sheet xmlns:r="http://schemas.openxmlformats.org/officeDocument/2006/relationships" name="Map (35)" sheetId="70" state="visible" r:id="rId70"/>
    <sheet xmlns:r="http://schemas.openxmlformats.org/officeDocument/2006/relationships" name="FSS-001 (36)" sheetId="71" state="visible" r:id="rId71"/>
    <sheet xmlns:r="http://schemas.openxmlformats.org/officeDocument/2006/relationships" name="Map (36)" sheetId="72" state="visible" r:id="rId72"/>
    <sheet xmlns:r="http://schemas.openxmlformats.org/officeDocument/2006/relationships" name="FSS-001 (37)" sheetId="73" state="visible" r:id="rId73"/>
    <sheet xmlns:r="http://schemas.openxmlformats.org/officeDocument/2006/relationships" name="Map (37)" sheetId="74" state="visible" r:id="rId74"/>
    <sheet xmlns:r="http://schemas.openxmlformats.org/officeDocument/2006/relationships" name="Instrument Summary" sheetId="75" state="visible" r:id="rId75"/>
    <sheet xmlns:r="http://schemas.openxmlformats.org/officeDocument/2006/relationships" name="Materials Background Summary" sheetId="76" state="visible" r:id="rId76"/>
  </sheets>
  <definedNames>
    <definedName name="_2360" localSheetId="21">#REF!</definedName>
    <definedName name="_2360" localSheetId="23">#REF!</definedName>
    <definedName name="_2360" localSheetId="25">#REF!</definedName>
    <definedName name="_2360" localSheetId="27">#REF!</definedName>
    <definedName name="_2360" localSheetId="29">#REF!</definedName>
    <definedName name="_2360" localSheetId="31">#REF!</definedName>
    <definedName name="_2360" localSheetId="33">#REF!</definedName>
    <definedName name="_2360" localSheetId="35">#REF!</definedName>
    <definedName name="_2360" localSheetId="37">#REF!</definedName>
    <definedName name="_2360" localSheetId="39">#REF!</definedName>
    <definedName name="_2360" localSheetId="41">#REF!</definedName>
    <definedName name="_2360" localSheetId="43">#REF!</definedName>
    <definedName name="_2360" localSheetId="45">#REF!</definedName>
    <definedName name="_2360" localSheetId="47">#REF!</definedName>
    <definedName name="_2360" localSheetId="49">#REF!</definedName>
    <definedName name="_2360" localSheetId="51">#REF!</definedName>
    <definedName name="_2360" localSheetId="52">#REF!</definedName>
    <definedName name="_2360" localSheetId="54">#REF!</definedName>
    <definedName name="_2360" localSheetId="56">#REF!</definedName>
    <definedName name="_2360" localSheetId="58">#REF!</definedName>
    <definedName name="_2360" localSheetId="60">#REF!</definedName>
    <definedName name="_2360" localSheetId="62">#REF!</definedName>
    <definedName name="_2360" localSheetId="64">#REF!</definedName>
    <definedName name="_2360" localSheetId="66">#REF!</definedName>
    <definedName name="_2360" localSheetId="68">#REF!</definedName>
    <definedName name="_2360" localSheetId="70">#REF!</definedName>
    <definedName name="_2360" localSheetId="72">#REF!</definedName>
    <definedName name="_2360" localSheetId="20">#REF!</definedName>
    <definedName name="_2360" localSheetId="22">#REF!</definedName>
    <definedName name="_2360" localSheetId="24">#REF!</definedName>
    <definedName name="_2360" localSheetId="26">#REF!</definedName>
    <definedName name="_2360" localSheetId="28">#REF!</definedName>
    <definedName name="_2360" localSheetId="30">#REF!</definedName>
    <definedName name="_2360" localSheetId="32">#REF!</definedName>
    <definedName name="_2360" localSheetId="34">#REF!</definedName>
    <definedName name="_2360" localSheetId="36">#REF!</definedName>
    <definedName name="_2360" localSheetId="38">#REF!</definedName>
    <definedName name="_2360" localSheetId="4">#REF!</definedName>
    <definedName name="_2360" localSheetId="40">#REF!</definedName>
    <definedName name="_2360" localSheetId="42">#REF!</definedName>
    <definedName name="_2360" localSheetId="44">#REF!</definedName>
    <definedName name="_2360" localSheetId="46">#REF!</definedName>
    <definedName name="_2360" localSheetId="48">#REF!</definedName>
    <definedName name="_2360" localSheetId="50">#REF!</definedName>
    <definedName name="_2360" localSheetId="53">#REF!</definedName>
    <definedName name="_2360" localSheetId="55">#REF!</definedName>
    <definedName name="_2360" localSheetId="57">#REF!</definedName>
    <definedName name="_2360" localSheetId="6">#REF!</definedName>
    <definedName name="_2360" localSheetId="59">#REF!</definedName>
    <definedName name="_2360" localSheetId="61">#REF!</definedName>
    <definedName name="_2360" localSheetId="63">#REF!</definedName>
    <definedName name="_2360" localSheetId="65">#REF!</definedName>
    <definedName name="_2360" localSheetId="67">#REF!</definedName>
    <definedName name="_2360" localSheetId="69">#REF!</definedName>
    <definedName name="_2360" localSheetId="71">#REF!</definedName>
    <definedName name="_2360" localSheetId="73">#REF!</definedName>
    <definedName name="_2360" localSheetId="8">#REF!</definedName>
    <definedName name="_2360" localSheetId="10">#REF!</definedName>
    <definedName name="_2360" localSheetId="12">#REF!</definedName>
    <definedName name="_2360" localSheetId="14">#REF!</definedName>
    <definedName name="_2360" localSheetId="16">#REF!</definedName>
    <definedName name="_2360" localSheetId="18">#REF!</definedName>
    <definedName name="_2360">#REF!</definedName>
    <definedName name="_xlnm.Print_Area" localSheetId="0">'Coverage Map of Survey Unit'!$A$1:$BY$44</definedName>
    <definedName name="_xlnm.Print_Area" localSheetId="1">'FSS-001'!$A$1:$Y$41</definedName>
    <definedName name="_xlnm.Print_Area" localSheetId="2">'Map'!$A$1:$BY$45</definedName>
    <definedName name="_xlnm.Print_Area" localSheetId="3">'FSS-001 (2)'!$A$1:$Y$41</definedName>
    <definedName name="_xlnm.Print_Area" localSheetId="4">'Map (2)'!$A$1:$BY$45</definedName>
    <definedName name="_xlnm.Print_Area" localSheetId="5">'FSS-001 (3)'!$A$1:$Y$41</definedName>
    <definedName name="_xlnm.Print_Area" localSheetId="6">'Map (3)'!$A$1:$BY$45</definedName>
    <definedName name="_xlnm.Print_Area" localSheetId="7">'FSS-001 (4)'!$A$1:$Y$41</definedName>
    <definedName name="_xlnm.Print_Area" localSheetId="8">'Map (4)'!$A$1:$BY$45</definedName>
    <definedName name="_xlnm.Print_Area" localSheetId="9">'FSS-001 (5)'!$A$1:$Y$41</definedName>
    <definedName name="_xlnm.Print_Area" localSheetId="10">'Map (5)'!$A$1:$BY$45</definedName>
    <definedName name="_xlnm.Print_Area" localSheetId="11">'FSS-001 (6)'!$A$1:$Y$41</definedName>
    <definedName name="_xlnm.Print_Area" localSheetId="12">'Map (6)'!$A$1:$BY$45</definedName>
    <definedName name="_xlnm.Print_Area" localSheetId="13">'FSS-001 (7)'!$A$1:$Y$41</definedName>
    <definedName name="_xlnm.Print_Area" localSheetId="14">'Map (7)'!$A$1:$BY$45</definedName>
    <definedName name="_xlnm.Print_Area" localSheetId="15">'FSS-001 (8)'!$A$1:$Y$41</definedName>
    <definedName name="_xlnm.Print_Area" localSheetId="16">'Map (8)'!$A$1:$BY$45</definedName>
    <definedName name="_xlnm.Print_Area" localSheetId="17">'FSS-001 (9)'!$A$1:$Y$41</definedName>
    <definedName name="_xlnm.Print_Area" localSheetId="18">'Map (9)'!$A$1:$BY$45</definedName>
    <definedName name="_xlnm.Print_Area" localSheetId="19">'FSS-001 (10)'!$A$1:$Y$41</definedName>
    <definedName name="_xlnm.Print_Area" localSheetId="20">'Map (10)'!$A$1:$BY$45</definedName>
    <definedName name="_xlnm.Print_Area" localSheetId="21">'FSS-001 (11)'!$A$1:$Y$41</definedName>
    <definedName name="_xlnm.Print_Area" localSheetId="22">'Map (11)'!$A$1:$BY$45</definedName>
    <definedName name="_xlnm.Print_Area" localSheetId="23">'FSS-001 (12)'!$A$1:$Y$41</definedName>
    <definedName name="_xlnm.Print_Area" localSheetId="24">'Map (12)'!$A$1:$BY$45</definedName>
    <definedName name="_xlnm.Print_Area" localSheetId="25">'FSS-001 (13)'!$A$1:$Y$41</definedName>
    <definedName name="_xlnm.Print_Area" localSheetId="26">'Map (13)'!$A$1:$BY$45</definedName>
    <definedName name="_xlnm.Print_Area" localSheetId="27">'FSS-001 (14)'!$A$1:$Y$41</definedName>
    <definedName name="_xlnm.Print_Area" localSheetId="28">'Map (14)'!$A$1:$BY$45</definedName>
    <definedName name="_xlnm.Print_Area" localSheetId="29">'FSS-001 (15)'!$A$1:$Y$41</definedName>
    <definedName name="_xlnm.Print_Area" localSheetId="30">'Map (15)'!$A$1:$BY$45</definedName>
    <definedName name="_xlnm.Print_Area" localSheetId="31">'FSS-001 (16)'!$A$1:$Y$41</definedName>
    <definedName name="_xlnm.Print_Area" localSheetId="32">'Map (16)'!$A$1:$BY$45</definedName>
    <definedName name="_xlnm.Print_Area" localSheetId="33">'FSS-001 (17)'!$A$1:$Y$41</definedName>
    <definedName name="_xlnm.Print_Area" localSheetId="34">'Map (17)'!$A$1:$BY$45</definedName>
    <definedName name="_xlnm.Print_Area" localSheetId="35">'FSS-001 (18)'!$A$1:$Y$41</definedName>
    <definedName name="_xlnm.Print_Area" localSheetId="36">'Map (18)'!$A$1:$BY$45</definedName>
    <definedName name="_xlnm.Print_Area" localSheetId="37">'FSS-001 (19)'!$A$1:$Y$41</definedName>
    <definedName name="_xlnm.Print_Area" localSheetId="38">'Map (19)'!$A$1:$BY$45</definedName>
    <definedName name="_xlnm.Print_Area" localSheetId="39">'FSS-001 (20)'!$A$1:$Y$41</definedName>
    <definedName name="_xlnm.Print_Area" localSheetId="40">'Map (20)'!$A$1:$BY$45</definedName>
    <definedName name="_xlnm.Print_Area" localSheetId="41">'FSS-001 (21)'!$A$1:$Y$41</definedName>
    <definedName name="_xlnm.Print_Area" localSheetId="42">'Map (21)'!$A$1:$BY$45</definedName>
    <definedName name="_xlnm.Print_Area" localSheetId="43">'FSS-001 (22)'!$A$1:$Y$41</definedName>
    <definedName name="_xlnm.Print_Area" localSheetId="44">'Map (22)'!$A$1:$BY$45</definedName>
    <definedName name="_xlnm.Print_Area" localSheetId="45">'FSS-001 (23)'!$A$1:$Y$41</definedName>
    <definedName name="_xlnm.Print_Area" localSheetId="46">'Map (23)'!$A$1:$BY$45</definedName>
    <definedName name="_xlnm.Print_Area" localSheetId="47">'FSS-001 (24)'!$A$1:$Y$41</definedName>
    <definedName name="_xlnm.Print_Area" localSheetId="48">'Map (24)'!$A$1:$BY$45</definedName>
    <definedName name="_xlnm.Print_Area" localSheetId="49">'FSS-001 (25)'!$A$1:$Y$41</definedName>
    <definedName name="_xlnm.Print_Area" localSheetId="50">'Map (25)'!$A$1:$BY$45</definedName>
    <definedName name="_xlnm.Print_Area" localSheetId="51">'FSS-001 (26)'!$A$1:$Y$41</definedName>
    <definedName name="_xlnm.Print_Area" localSheetId="52">'FSS-001 (27)'!$A$1:$Y$41</definedName>
    <definedName name="_xlnm.Print_Area" localSheetId="53">'Map (26)'!$A$1:$BY$45</definedName>
    <definedName name="_xlnm.Print_Area" localSheetId="54">'FSS-001 (28)'!$A$1:$Y$41</definedName>
    <definedName name="_xlnm.Print_Area" localSheetId="55">'Map (28)'!$A$1:$BY$45</definedName>
    <definedName name="_xlnm.Print_Area" localSheetId="56">'FSS-001 (29)'!$A$1:$Y$41</definedName>
    <definedName name="_xlnm.Print_Area" localSheetId="57">'Map (29)'!$A$1:$BY$45</definedName>
    <definedName name="_xlnm.Print_Area" localSheetId="58">'FSS-001 (30)'!$A$1:$Y$41</definedName>
    <definedName name="_xlnm.Print_Area" localSheetId="59">'Map (30)'!$A$1:$BY$45</definedName>
    <definedName name="_xlnm.Print_Area" localSheetId="60">'FSS-001 (31)'!$A$1:$Y$41</definedName>
    <definedName name="_xlnm.Print_Area" localSheetId="61">'Map (31)'!$A$1:$BY$45</definedName>
    <definedName name="_xlnm.Print_Area" localSheetId="62">'FSS-001 (32)'!$A$1:$Y$41</definedName>
    <definedName name="_xlnm.Print_Area" localSheetId="63">'Map (32)'!$A$1:$BY$45</definedName>
    <definedName name="_xlnm.Print_Area" localSheetId="64">'FSS-001 (33)'!$A$1:$Y$41</definedName>
    <definedName name="_xlnm.Print_Area" localSheetId="65">'Map (33)'!$A$1:$BY$45</definedName>
    <definedName name="_xlnm.Print_Area" localSheetId="66">'FSS-001 (34)'!$A$1:$Y$41</definedName>
    <definedName name="_xlnm.Print_Area" localSheetId="67">'Map (34)'!$A$1:$BY$45</definedName>
    <definedName name="_xlnm.Print_Area" localSheetId="68">'FSS-001 (35)'!$A$1:$Y$41</definedName>
    <definedName name="_xlnm.Print_Area" localSheetId="69">'Map (35)'!$A$1:$BY$45</definedName>
    <definedName name="_xlnm.Print_Area" localSheetId="70">'FSS-001 (36)'!$A$1:$Y$41</definedName>
    <definedName name="_xlnm.Print_Area" localSheetId="71">'Map (36)'!$A$1:$BY$45</definedName>
    <definedName name="_xlnm.Print_Area" localSheetId="72">'FSS-001 (37)'!$A$1:$Y$41</definedName>
    <definedName name="_xlnm.Print_Area" localSheetId="73">'Map (37)'!$A$1:$BY$45</definedName>
  </definedNames>
  <calcPr calcId="181029" fullCalcOnLoad="1"/>
</workbook>
</file>

<file path=xl/styles.xml><?xml version="1.0" encoding="utf-8"?>
<styleSheet xmlns="http://schemas.openxmlformats.org/spreadsheetml/2006/main">
  <numFmts count="1">
    <numFmt numFmtId="164" formatCode="0.0"/>
  </numFmts>
  <fonts count="21">
    <font>
      <name val="Arial"/>
      <sz val="10"/>
    </font>
    <font>
      <name val="Times New Roman"/>
      <family val="1"/>
      <b val="1"/>
      <sz val="8"/>
    </font>
    <font>
      <name val="Arial"/>
      <family val="2"/>
      <sz val="10"/>
    </font>
    <font>
      <name val="Times New Roman"/>
      <family val="1"/>
      <b val="1"/>
      <sz val="10"/>
    </font>
    <font>
      <name val="Times New Roman"/>
      <family val="1"/>
      <b val="1"/>
      <sz val="11"/>
    </font>
    <font>
      <name val="Times New Roman"/>
      <family val="1"/>
      <b val="1"/>
      <sz val="16"/>
    </font>
    <font>
      <name val="Times New Roman"/>
      <family val="1"/>
      <sz val="10"/>
    </font>
    <font>
      <name val="Times New Roman"/>
      <family val="1"/>
      <sz val="12"/>
    </font>
    <font>
      <name val="Arial"/>
      <family val="2"/>
      <b val="1"/>
      <sz val="10"/>
    </font>
    <font>
      <name val="Arial"/>
      <family val="2"/>
      <color rgb="FFFF0000"/>
      <sz val="10"/>
    </font>
    <font>
      <name val="Times New Roman"/>
      <family val="1"/>
      <b val="1"/>
      <sz val="9"/>
    </font>
    <font>
      <name val="Times New Roman"/>
      <family val="1"/>
      <b val="1"/>
      <sz val="10"/>
      <vertAlign val="superscript"/>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b val="1"/>
      <sz val="10"/>
      <vertAlign val="subscript"/>
    </font>
    <font>
      <name val="Symbol"/>
      <charset val="2"/>
      <family val="1"/>
      <b val="1"/>
      <sz val="10"/>
    </font>
    <font>
      <name val="Arial"/>
      <family val="2"/>
      <sz val="10"/>
    </font>
  </fonts>
  <fills count="4">
    <fill>
      <patternFill/>
    </fill>
    <fill>
      <patternFill patternType="gray125"/>
    </fill>
    <fill>
      <patternFill patternType="solid">
        <fgColor theme="0"/>
        <bgColor indexed="64"/>
      </patternFill>
    </fill>
    <fill>
      <patternFill patternType="solid">
        <fgColor theme="0" tint="-0.0499893185216834"/>
        <bgColor indexed="64"/>
      </patternFill>
    </fill>
  </fills>
  <borders count="128">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right/>
      <top style="hair">
        <color indexed="64"/>
      </top>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style="double">
        <color indexed="64"/>
      </left>
      <right/>
      <top style="hair">
        <color indexed="64"/>
      </top>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double">
        <color indexed="64"/>
      </left>
      <right/>
      <top style="thin">
        <color indexed="64"/>
      </top>
      <bottom style="double">
        <color indexed="64"/>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style="thin">
        <color indexed="64"/>
      </right>
      <top/>
      <bottom style="hair">
        <color indexed="64"/>
      </bottom>
      <diagonal/>
    </border>
    <border>
      <left/>
      <right style="thin">
        <color indexed="64"/>
      </right>
      <top/>
      <bottom/>
      <diagonal/>
    </border>
    <border>
      <left style="thin">
        <color indexed="64"/>
      </left>
      <right style="double">
        <color indexed="64"/>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right style="thin">
        <color indexed="64"/>
      </right>
      <top style="double">
        <color indexed="64"/>
      </top>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style="hair">
        <color indexed="64"/>
      </top>
      <bottom/>
      <diagonal/>
    </border>
    <border>
      <left style="double">
        <color indexed="64"/>
      </left>
      <right style="thin">
        <color indexed="64"/>
      </right>
      <top style="double">
        <color indexed="64"/>
      </top>
      <bottom style="hair">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s>
  <cellStyleXfs count="4">
    <xf numFmtId="0" fontId="0" fillId="0" borderId="0"/>
    <xf numFmtId="0" fontId="20" fillId="0" borderId="0"/>
    <xf numFmtId="0" fontId="20" fillId="0" borderId="0"/>
    <xf numFmtId="9" fontId="20" fillId="0" borderId="0"/>
  </cellStyleXfs>
  <cellXfs count="439">
    <xf numFmtId="0" fontId="0" fillId="0" borderId="0" pivotButton="0" quotePrefix="0" xfId="0"/>
    <xf numFmtId="0" fontId="6" fillId="0" borderId="0" pivotButton="0" quotePrefix="0" xfId="1"/>
    <xf numFmtId="0" fontId="7" fillId="0" borderId="0" pivotButton="0" quotePrefix="0" xfId="1"/>
    <xf numFmtId="0" fontId="6" fillId="0" borderId="0" applyAlignment="1" pivotButton="0" quotePrefix="0" xfId="1">
      <alignment vertical="center"/>
    </xf>
    <xf numFmtId="0" fontId="6" fillId="0" borderId="0" applyAlignment="1" pivotButton="0" quotePrefix="0" xfId="1">
      <alignment vertical="center"/>
    </xf>
    <xf numFmtId="0" fontId="1" fillId="0" borderId="0" applyAlignment="1" pivotButton="0" quotePrefix="0" xfId="0">
      <alignment vertical="center"/>
    </xf>
    <xf numFmtId="1" fontId="6" fillId="0" borderId="31" applyAlignment="1" pivotButton="0" quotePrefix="0" xfId="1">
      <alignment horizontal="center" vertical="center"/>
    </xf>
    <xf numFmtId="1" fontId="6" fillId="0" borderId="73" applyAlignment="1" pivotButton="0" quotePrefix="0" xfId="1">
      <alignment horizontal="center" vertical="center"/>
    </xf>
    <xf numFmtId="0" fontId="4" fillId="0" borderId="17" applyAlignment="1" pivotButton="0" quotePrefix="0" xfId="1">
      <alignment horizontal="center"/>
    </xf>
    <xf numFmtId="49" fontId="6" fillId="0" borderId="36" applyAlignment="1" pivotButton="0" quotePrefix="0" xfId="1">
      <alignment vertical="center"/>
    </xf>
    <xf numFmtId="3" fontId="6" fillId="3" borderId="47" applyAlignment="1" applyProtection="1" pivotButton="0" quotePrefix="0" xfId="1">
      <alignment horizontal="center" vertical="center"/>
      <protection locked="0" hidden="0"/>
    </xf>
    <xf numFmtId="3" fontId="6" fillId="0" borderId="45" applyAlignment="1" pivotButton="0" quotePrefix="0" xfId="1">
      <alignment horizontal="center" vertical="center"/>
    </xf>
    <xf numFmtId="3" fontId="6" fillId="0" borderId="48" applyAlignment="1" pivotButton="0" quotePrefix="0" xfId="1">
      <alignment horizontal="center" vertical="center"/>
    </xf>
    <xf numFmtId="3" fontId="6" fillId="0" borderId="69" applyAlignment="1" pivotButton="0" quotePrefix="0" xfId="1">
      <alignment horizontal="center" vertical="center"/>
    </xf>
    <xf numFmtId="3" fontId="6" fillId="0" borderId="2" applyAlignment="1" pivotButton="0" quotePrefix="0" xfId="1">
      <alignment horizontal="center" vertical="center"/>
    </xf>
    <xf numFmtId="3" fontId="6" fillId="3" borderId="56" applyAlignment="1" applyProtection="1" pivotButton="0" quotePrefix="0" xfId="1">
      <alignment horizontal="center" vertical="center"/>
      <protection locked="0" hidden="0"/>
    </xf>
    <xf numFmtId="3" fontId="6" fillId="3" borderId="20" applyAlignment="1" applyProtection="1" pivotButton="0" quotePrefix="0" xfId="1">
      <alignment horizontal="center" vertical="center"/>
      <protection locked="0" hidden="0"/>
    </xf>
    <xf numFmtId="3" fontId="6" fillId="0" borderId="10" applyAlignment="1" pivotButton="0" quotePrefix="0" xfId="1">
      <alignment horizontal="center" vertical="center"/>
    </xf>
    <xf numFmtId="3" fontId="6" fillId="0" borderId="46" applyAlignment="1" pivotButton="0" quotePrefix="0" xfId="1">
      <alignment horizontal="center" vertical="center"/>
    </xf>
    <xf numFmtId="3" fontId="6" fillId="2" borderId="45" applyAlignment="1" pivotButton="0" quotePrefix="0" xfId="1">
      <alignment horizontal="center" vertical="center"/>
    </xf>
    <xf numFmtId="3" fontId="6" fillId="2" borderId="10" applyAlignment="1" pivotButton="0" quotePrefix="0" xfId="1">
      <alignment horizontal="center" vertical="center"/>
    </xf>
    <xf numFmtId="3" fontId="6" fillId="2" borderId="46" applyAlignment="1" pivotButton="0" quotePrefix="0" xfId="1">
      <alignment horizontal="center" vertical="center"/>
    </xf>
    <xf numFmtId="3" fontId="6" fillId="3" borderId="27" applyAlignment="1" applyProtection="1" pivotButton="0" quotePrefix="0" xfId="1">
      <alignment horizontal="center" vertical="center"/>
      <protection locked="0" hidden="0"/>
    </xf>
    <xf numFmtId="3" fontId="6" fillId="0" borderId="39" applyAlignment="1" pivotButton="0" quotePrefix="0" xfId="1">
      <alignment horizontal="center" vertical="center"/>
    </xf>
    <xf numFmtId="3" fontId="6" fillId="0" borderId="49" applyAlignment="1" pivotButton="0" quotePrefix="0" xfId="1">
      <alignment horizontal="center" vertical="center"/>
    </xf>
    <xf numFmtId="3" fontId="6" fillId="0" borderId="50" applyAlignment="1" pivotButton="0" quotePrefix="0" xfId="1">
      <alignment horizontal="center" vertical="center"/>
    </xf>
    <xf numFmtId="0" fontId="5" fillId="0" borderId="0" applyAlignment="1" pivotButton="0" quotePrefix="0" xfId="1">
      <alignment vertical="center"/>
    </xf>
    <xf numFmtId="0" fontId="5" fillId="0" borderId="0" applyAlignment="1" pivotButton="0" quotePrefix="0" xfId="1">
      <alignment vertical="center"/>
    </xf>
    <xf numFmtId="0" fontId="10" fillId="0" borderId="51" applyAlignment="1" pivotButton="0" quotePrefix="0" xfId="1">
      <alignment horizontal="center" wrapText="1"/>
    </xf>
    <xf numFmtId="0" fontId="10" fillId="0" borderId="19" applyAlignment="1" pivotButton="0" quotePrefix="0" xfId="1">
      <alignment horizontal="center" wrapText="1"/>
    </xf>
    <xf numFmtId="0" fontId="10" fillId="0" borderId="18" applyAlignment="1" pivotButton="0" quotePrefix="0" xfId="1">
      <alignment horizontal="center" wrapText="1"/>
    </xf>
    <xf numFmtId="0" fontId="10" fillId="0" borderId="52" applyAlignment="1" pivotButton="0" quotePrefix="0" xfId="1">
      <alignment horizontal="center" wrapText="1"/>
    </xf>
    <xf numFmtId="0" fontId="10" fillId="0" borderId="63" applyAlignment="1" pivotButton="0" quotePrefix="0" xfId="1">
      <alignment horizontal="center" wrapText="1"/>
    </xf>
    <xf numFmtId="0" fontId="10" fillId="0" borderId="74" applyAlignment="1" pivotButton="0" quotePrefix="0" xfId="1">
      <alignment horizontal="center" wrapText="1"/>
    </xf>
    <xf numFmtId="1" fontId="6" fillId="0" borderId="55" applyAlignment="1" pivotButton="0" quotePrefix="0" xfId="1">
      <alignment horizontal="center" vertical="center"/>
    </xf>
    <xf numFmtId="1" fontId="6" fillId="0" borderId="33" applyAlignment="1" pivotButton="0" quotePrefix="0" xfId="1">
      <alignment horizontal="center" vertical="center"/>
    </xf>
    <xf numFmtId="0" fontId="12" fillId="0" borderId="42" applyAlignment="1" pivotButton="0" quotePrefix="0" xfId="1">
      <alignment vertical="center"/>
    </xf>
    <xf numFmtId="0" fontId="12" fillId="0" borderId="43" applyAlignment="1" pivotButton="0" quotePrefix="0" xfId="1">
      <alignment horizontal="right" vertical="top"/>
    </xf>
    <xf numFmtId="0" fontId="3" fillId="0" borderId="43" applyAlignment="1" pivotButton="0" quotePrefix="0" xfId="1">
      <alignment horizontal="center" vertical="center" wrapText="1"/>
    </xf>
    <xf numFmtId="0" fontId="3" fillId="0" borderId="44" applyAlignment="1" pivotButton="0" quotePrefix="0" xfId="1">
      <alignment horizontal="center" vertical="center"/>
    </xf>
    <xf numFmtId="0" fontId="3" fillId="0" borderId="74" applyAlignment="1" pivotButton="0" quotePrefix="0" xfId="1">
      <alignment horizontal="center" vertical="center"/>
    </xf>
    <xf numFmtId="0" fontId="9" fillId="0" borderId="0" applyAlignment="1" pivotButton="0" quotePrefix="0" xfId="0">
      <alignment vertical="center" wrapText="1"/>
    </xf>
    <xf numFmtId="3" fontId="6" fillId="0" borderId="71" applyAlignment="1" pivotButton="0" quotePrefix="0" xfId="1">
      <alignment horizontal="center" vertical="center"/>
    </xf>
    <xf numFmtId="3" fontId="6" fillId="2" borderId="70" applyAlignment="1" pivotButton="0" quotePrefix="0" xfId="0">
      <alignment horizontal="center" vertical="center"/>
    </xf>
    <xf numFmtId="3" fontId="6" fillId="2" borderId="75" applyAlignment="1" pivotButton="0" quotePrefix="0" xfId="1">
      <alignment horizontal="center" vertical="center"/>
    </xf>
    <xf numFmtId="3" fontId="6" fillId="2" borderId="76" applyAlignment="1" pivotButton="0" quotePrefix="0" xfId="1">
      <alignment horizontal="center" vertical="center"/>
    </xf>
    <xf numFmtId="3" fontId="6" fillId="2" borderId="45" applyAlignment="1" pivotButton="0" quotePrefix="0" xfId="0">
      <alignment horizontal="center" vertical="center"/>
    </xf>
    <xf numFmtId="3" fontId="6" fillId="2" borderId="24" applyAlignment="1" pivotButton="0" quotePrefix="0" xfId="1">
      <alignment horizontal="center" vertical="center"/>
    </xf>
    <xf numFmtId="3" fontId="6" fillId="2" borderId="77" applyAlignment="1" pivotButton="0" quotePrefix="0" xfId="1">
      <alignment horizontal="center" vertical="center"/>
    </xf>
    <xf numFmtId="3" fontId="6" fillId="2" borderId="39" applyAlignment="1" pivotButton="0" quotePrefix="0" xfId="0">
      <alignment horizontal="center" vertical="center"/>
    </xf>
    <xf numFmtId="3" fontId="6" fillId="2" borderId="26" applyAlignment="1" pivotButton="0" quotePrefix="0" xfId="1">
      <alignment horizontal="center" vertical="center"/>
    </xf>
    <xf numFmtId="3" fontId="6" fillId="2" borderId="78" applyAlignment="1" pivotButton="0" quotePrefix="0" xfId="1">
      <alignment horizontal="center" vertical="center"/>
    </xf>
    <xf numFmtId="0" fontId="6" fillId="3" borderId="80" applyAlignment="1" applyProtection="1" pivotButton="0" quotePrefix="0" xfId="0">
      <alignment horizontal="center" vertical="center"/>
      <protection locked="0" hidden="0"/>
    </xf>
    <xf numFmtId="0" fontId="6" fillId="3" borderId="81" applyAlignment="1" applyProtection="1" pivotButton="0" quotePrefix="0" xfId="0">
      <alignment horizontal="center" vertical="center"/>
      <protection locked="0" hidden="0"/>
    </xf>
    <xf numFmtId="0" fontId="6" fillId="3" borderId="82" applyAlignment="1" applyProtection="1" pivotButton="0" quotePrefix="0" xfId="0">
      <alignment horizontal="center" vertical="center"/>
      <protection locked="0" hidden="0"/>
    </xf>
    <xf numFmtId="0" fontId="6" fillId="3" borderId="83" applyAlignment="1" applyProtection="1" pivotButton="0" quotePrefix="0" xfId="0">
      <alignment horizontal="center" vertical="center"/>
      <protection locked="0" hidden="0"/>
    </xf>
    <xf numFmtId="0" fontId="2" fillId="0" borderId="0" pivotButton="0" quotePrefix="0" xfId="1"/>
    <xf numFmtId="0" fontId="15" fillId="0" borderId="43" applyAlignment="1" pivotButton="0" quotePrefix="0" xfId="1">
      <alignment vertical="center"/>
    </xf>
    <xf numFmtId="0" fontId="15" fillId="0" borderId="13" applyAlignment="1" pivotButton="0" quotePrefix="0" xfId="1">
      <alignment vertical="center"/>
    </xf>
    <xf numFmtId="0" fontId="15" fillId="0" borderId="32" applyAlignment="1" pivotButton="0" quotePrefix="0" xfId="1">
      <alignment vertical="center"/>
    </xf>
    <xf numFmtId="0" fontId="15" fillId="0" borderId="36" applyAlignment="1" pivotButton="0" quotePrefix="0" xfId="1">
      <alignment vertical="center"/>
    </xf>
    <xf numFmtId="0" fontId="15" fillId="0" borderId="0" applyAlignment="1" applyProtection="1" pivotButton="0" quotePrefix="0" xfId="1">
      <alignment vertical="center"/>
      <protection locked="0" hidden="0"/>
    </xf>
    <xf numFmtId="0" fontId="15" fillId="0" borderId="0" applyAlignment="1" pivotButton="0" quotePrefix="0" xfId="1">
      <alignment vertical="center"/>
    </xf>
    <xf numFmtId="0" fontId="15" fillId="0" borderId="33" applyAlignment="1" pivotButton="0" quotePrefix="0" xfId="1">
      <alignment vertical="center"/>
    </xf>
    <xf numFmtId="0" fontId="2" fillId="0" borderId="36" pivotButton="0" quotePrefix="0" xfId="1"/>
    <xf numFmtId="0" fontId="2" fillId="0" borderId="0" pivotButton="0" quotePrefix="0" xfId="1"/>
    <xf numFmtId="49" fontId="7" fillId="0" borderId="0" pivotButton="0" quotePrefix="0" xfId="1"/>
    <xf numFmtId="0" fontId="2" fillId="0" borderId="33" pivotButton="0" quotePrefix="0" xfId="1"/>
    <xf numFmtId="0" fontId="2" fillId="0" borderId="0" pivotButton="0" quotePrefix="0" xfId="1"/>
    <xf numFmtId="0" fontId="7" fillId="0" borderId="0" applyAlignment="1" pivotButton="0" quotePrefix="0" xfId="1">
      <alignment vertical="top"/>
    </xf>
    <xf numFmtId="0" fontId="7" fillId="0" borderId="0" pivotButton="0" quotePrefix="0" xfId="1"/>
    <xf numFmtId="0" fontId="7" fillId="0" borderId="0" applyAlignment="1" pivotButton="0" quotePrefix="0" xfId="1">
      <alignment horizontal="right"/>
    </xf>
    <xf numFmtId="0" fontId="7" fillId="0" borderId="0" applyAlignment="1" pivotButton="0" quotePrefix="0" xfId="1">
      <alignment horizontal="right"/>
    </xf>
    <xf numFmtId="0" fontId="7" fillId="0" borderId="0" pivotButton="0" quotePrefix="0" xfId="1"/>
    <xf numFmtId="0" fontId="16" fillId="0" borderId="0" pivotButton="0" quotePrefix="0" xfId="1"/>
    <xf numFmtId="0" fontId="2" fillId="0" borderId="36" pivotButton="0" quotePrefix="0" xfId="1"/>
    <xf numFmtId="0" fontId="2" fillId="0" borderId="0" pivotButton="0" quotePrefix="0" xfId="1"/>
    <xf numFmtId="14" fontId="16" fillId="0" borderId="0" pivotButton="0" quotePrefix="0" xfId="1"/>
    <xf numFmtId="49" fontId="14" fillId="0" borderId="0" pivotButton="0" quotePrefix="0" xfId="1"/>
    <xf numFmtId="49" fontId="16" fillId="0" borderId="0" pivotButton="0" quotePrefix="0" xfId="1"/>
    <xf numFmtId="0" fontId="2" fillId="0" borderId="34" pivotButton="0" quotePrefix="0" xfId="1"/>
    <xf numFmtId="0" fontId="6" fillId="0" borderId="0" pivotButton="0" quotePrefix="0" xfId="1"/>
    <xf numFmtId="0" fontId="6" fillId="0" borderId="33" pivotButton="0" quotePrefix="0" xfId="1"/>
    <xf numFmtId="0" fontId="17" fillId="0" borderId="0" applyAlignment="1" pivotButton="0" quotePrefix="0" xfId="1">
      <alignment vertical="center"/>
    </xf>
    <xf numFmtId="0" fontId="2" fillId="0" borderId="0" pivotButton="0" quotePrefix="0" xfId="1"/>
    <xf numFmtId="0" fontId="6" fillId="0" borderId="0" applyAlignment="1" pivotButton="0" quotePrefix="0" xfId="1">
      <alignment horizontal="center"/>
    </xf>
    <xf numFmtId="0" fontId="17" fillId="0" borderId="0" applyAlignment="1" pivotButton="0" quotePrefix="0" xfId="1">
      <alignment vertical="top"/>
    </xf>
    <xf numFmtId="0" fontId="6" fillId="0" borderId="0" applyAlignment="1" pivotButton="0" quotePrefix="0" xfId="1">
      <alignment horizontal="left"/>
    </xf>
    <xf numFmtId="0" fontId="6" fillId="0" borderId="53" pivotButton="0" quotePrefix="0" xfId="1"/>
    <xf numFmtId="0" fontId="3" fillId="0" borderId="13" applyAlignment="1" pivotButton="0" quotePrefix="0" xfId="1">
      <alignment vertical="center"/>
    </xf>
    <xf numFmtId="0" fontId="3" fillId="0" borderId="0" applyAlignment="1" pivotButton="0" quotePrefix="0" xfId="1">
      <alignment vertical="center"/>
    </xf>
    <xf numFmtId="0" fontId="3" fillId="0" borderId="36" applyAlignment="1" pivotButton="0" quotePrefix="0" xfId="1">
      <alignment vertical="center"/>
    </xf>
    <xf numFmtId="0" fontId="3" fillId="0" borderId="42" applyAlignment="1" pivotButton="0" quotePrefix="0" xfId="1">
      <alignment vertical="center"/>
    </xf>
    <xf numFmtId="0" fontId="3" fillId="0" borderId="34" applyAlignment="1" pivotButton="0" quotePrefix="0" xfId="1">
      <alignment vertical="center"/>
    </xf>
    <xf numFmtId="0" fontId="2" fillId="0" borderId="36" pivotButton="0" quotePrefix="0" xfId="1"/>
    <xf numFmtId="0" fontId="7" fillId="0" borderId="0" applyAlignment="1" pivotButton="0" quotePrefix="0" xfId="1">
      <alignment vertical="center"/>
    </xf>
    <xf numFmtId="0" fontId="2" fillId="0" borderId="0" pivotButton="0" quotePrefix="0" xfId="1"/>
    <xf numFmtId="0" fontId="6" fillId="0" borderId="34" pivotButton="0" quotePrefix="0" xfId="1"/>
    <xf numFmtId="0" fontId="17" fillId="0" borderId="34" applyAlignment="1" pivotButton="0" quotePrefix="0" xfId="1">
      <alignment vertical="center"/>
    </xf>
    <xf numFmtId="0" fontId="1" fillId="0" borderId="0" applyAlignment="1" pivotButton="0" quotePrefix="0" xfId="2">
      <alignment vertical="center"/>
    </xf>
    <xf numFmtId="0" fontId="9" fillId="0" borderId="0" applyAlignment="1" pivotButton="0" quotePrefix="0" xfId="2">
      <alignment vertical="center" wrapText="1"/>
    </xf>
    <xf numFmtId="0" fontId="6" fillId="3" borderId="80" applyAlignment="1" applyProtection="1" pivotButton="0" quotePrefix="0" xfId="2">
      <alignment horizontal="center" vertical="center"/>
      <protection locked="0" hidden="0"/>
    </xf>
    <xf numFmtId="3" fontId="6" fillId="2" borderId="70" applyAlignment="1" pivotButton="0" quotePrefix="0" xfId="2">
      <alignment horizontal="center" vertical="center"/>
    </xf>
    <xf numFmtId="0" fontId="6" fillId="3" borderId="81" applyAlignment="1" applyProtection="1" pivotButton="0" quotePrefix="0" xfId="2">
      <alignment horizontal="center" vertical="center"/>
      <protection locked="0" hidden="0"/>
    </xf>
    <xf numFmtId="3" fontId="6" fillId="2" borderId="45" applyAlignment="1" pivotButton="0" quotePrefix="0" xfId="2">
      <alignment horizontal="center" vertical="center"/>
    </xf>
    <xf numFmtId="0" fontId="6" fillId="3" borderId="82" applyAlignment="1" applyProtection="1" pivotButton="0" quotePrefix="0" xfId="2">
      <alignment horizontal="center" vertical="center"/>
      <protection locked="0" hidden="0"/>
    </xf>
    <xf numFmtId="0" fontId="6" fillId="3" borderId="83" applyAlignment="1" applyProtection="1" pivotButton="0" quotePrefix="0" xfId="2">
      <alignment horizontal="center" vertical="center"/>
      <protection locked="0" hidden="0"/>
    </xf>
    <xf numFmtId="3" fontId="6" fillId="2" borderId="39" applyAlignment="1" pivotButton="0" quotePrefix="0" xfId="2">
      <alignment horizontal="center" vertical="center"/>
    </xf>
    <xf numFmtId="0" fontId="2" fillId="0" borderId="85" pivotButton="0" quotePrefix="0" xfId="1"/>
    <xf numFmtId="0" fontId="0" fillId="0" borderId="86" applyAlignment="1" pivotButton="0" quotePrefix="0" xfId="0">
      <alignment horizontal="center"/>
    </xf>
    <xf numFmtId="0" fontId="0" fillId="0" borderId="87" applyAlignment="1" pivotButton="0" quotePrefix="0" xfId="0">
      <alignment horizontal="center"/>
    </xf>
    <xf numFmtId="164" fontId="0" fillId="0" borderId="86" applyAlignment="1" pivotButton="0" quotePrefix="0" xfId="0">
      <alignment horizontal="center"/>
    </xf>
    <xf numFmtId="1" fontId="0" fillId="0" borderId="86" applyAlignment="1" pivotButton="0" quotePrefix="0" xfId="0">
      <alignment horizontal="center"/>
    </xf>
    <xf numFmtId="10" fontId="0" fillId="0" borderId="87" applyAlignment="1" pivotButton="0" quotePrefix="0" xfId="3">
      <alignment horizontal="center"/>
    </xf>
    <xf numFmtId="0" fontId="0" fillId="0" borderId="88" applyAlignment="1" pivotButton="0" quotePrefix="0" xfId="0">
      <alignment horizontal="center"/>
    </xf>
    <xf numFmtId="10" fontId="0" fillId="0" borderId="88" applyAlignment="1" pivotButton="0" quotePrefix="0" xfId="3">
      <alignment horizontal="center"/>
    </xf>
    <xf numFmtId="0" fontId="0" fillId="0" borderId="89" applyAlignment="1" pivotButton="0" quotePrefix="0" xfId="0">
      <alignment horizontal="center"/>
    </xf>
    <xf numFmtId="10" fontId="0" fillId="0" borderId="89" applyAlignment="1" pivotButton="0" quotePrefix="0" xfId="3">
      <alignment horizontal="center"/>
    </xf>
    <xf numFmtId="0" fontId="0" fillId="0" borderId="0" applyAlignment="1" pivotButton="0" quotePrefix="0" xfId="0">
      <alignment horizontal="center"/>
    </xf>
    <xf numFmtId="14" fontId="0" fillId="0" borderId="0" applyAlignment="1" pivotButton="0" quotePrefix="0" xfId="0">
      <alignment horizontal="center"/>
    </xf>
    <xf numFmtId="164" fontId="0" fillId="0" borderId="0" applyAlignment="1" pivotButton="0" quotePrefix="0" xfId="0">
      <alignment horizontal="center"/>
    </xf>
    <xf numFmtId="1" fontId="0" fillId="0" borderId="0" applyAlignment="1" pivotButton="0" quotePrefix="0" xfId="0">
      <alignment horizontal="center"/>
    </xf>
    <xf numFmtId="164" fontId="6" fillId="0" borderId="31" applyAlignment="1" pivotButton="0" quotePrefix="0" xfId="1">
      <alignment horizontal="center" vertical="center"/>
    </xf>
    <xf numFmtId="9" fontId="0" fillId="0" borderId="0" pivotButton="0" quotePrefix="0" xfId="3"/>
    <xf numFmtId="164" fontId="0" fillId="0" borderId="0" pivotButton="0" quotePrefix="0" xfId="0"/>
    <xf numFmtId="0" fontId="2" fillId="0" borderId="0" applyAlignment="1" pivotButton="0" quotePrefix="1" xfId="0">
      <alignment horizontal="center"/>
    </xf>
    <xf numFmtId="0" fontId="0" fillId="0" borderId="86" applyAlignment="1" pivotButton="0" quotePrefix="0" xfId="0">
      <alignment horizontal="center"/>
    </xf>
    <xf numFmtId="0" fontId="0" fillId="0" borderId="86" applyAlignment="1" pivotButton="0" quotePrefix="0" xfId="0">
      <alignment horizontal="center"/>
    </xf>
    <xf numFmtId="0" fontId="2" fillId="0" borderId="87" applyAlignment="1" pivotButton="0" quotePrefix="0" xfId="0">
      <alignment horizontal="center"/>
    </xf>
    <xf numFmtId="0" fontId="2" fillId="0" borderId="89" applyAlignment="1" pivotButton="0" quotePrefix="0" xfId="0">
      <alignment horizontal="center"/>
    </xf>
    <xf numFmtId="14" fontId="0" fillId="0" borderId="87" applyAlignment="1" pivotButton="0" quotePrefix="0" xfId="0">
      <alignment horizontal="center"/>
    </xf>
    <xf numFmtId="0" fontId="0" fillId="0" borderId="86" applyAlignment="1" pivotButton="0" quotePrefix="0" xfId="0">
      <alignment horizontal="center"/>
    </xf>
    <xf numFmtId="1" fontId="0" fillId="0" borderId="0" pivotButton="0" quotePrefix="0" xfId="0"/>
    <xf numFmtId="0" fontId="0" fillId="0" borderId="0" applyAlignment="1" pivotButton="0" quotePrefix="0" xfId="0">
      <alignment horizontal="center"/>
    </xf>
    <xf numFmtId="14" fontId="3" fillId="0" borderId="13" applyAlignment="1" pivotButton="0" quotePrefix="0" xfId="1">
      <alignment horizontal="left" vertical="center"/>
    </xf>
    <xf numFmtId="0" fontId="3" fillId="0" borderId="13" applyAlignment="1" pivotButton="0" quotePrefix="0" xfId="1">
      <alignment horizontal="left" vertical="center"/>
    </xf>
    <xf numFmtId="0" fontId="14" fillId="0" borderId="34" applyAlignment="1" pivotButton="0" quotePrefix="0" xfId="1">
      <alignment horizontal="left"/>
    </xf>
    <xf numFmtId="0" fontId="3" fillId="0" borderId="5" applyAlignment="1" pivotButton="0" quotePrefix="0" xfId="1">
      <alignment horizontal="right" vertical="center"/>
    </xf>
    <xf numFmtId="0" fontId="3" fillId="0" borderId="7" applyAlignment="1" pivotButton="0" quotePrefix="0" xfId="1">
      <alignment horizontal="right" vertical="center"/>
    </xf>
    <xf numFmtId="0" fontId="3" fillId="0" borderId="31" applyAlignment="1" pivotButton="0" quotePrefix="0" xfId="1">
      <alignment horizontal="right" vertical="center"/>
    </xf>
    <xf numFmtId="49" fontId="6" fillId="3" borderId="60" applyAlignment="1" applyProtection="1" pivotButton="0" quotePrefix="0" xfId="1">
      <alignment horizontal="left" vertical="center"/>
      <protection locked="0" hidden="0"/>
    </xf>
    <xf numFmtId="49" fontId="6" fillId="3" borderId="7" applyAlignment="1" applyProtection="1" pivotButton="0" quotePrefix="0" xfId="1">
      <alignment horizontal="left" vertical="center"/>
      <protection locked="0" hidden="0"/>
    </xf>
    <xf numFmtId="49" fontId="6" fillId="3" borderId="73" applyAlignment="1" applyProtection="1" pivotButton="0" quotePrefix="0" xfId="1">
      <alignment horizontal="left" vertical="center"/>
      <protection locked="0" hidden="0"/>
    </xf>
    <xf numFmtId="0" fontId="3" fillId="0" borderId="11" applyAlignment="1" pivotButton="0" quotePrefix="0" xfId="1">
      <alignment horizontal="right" vertical="center"/>
    </xf>
    <xf numFmtId="0" fontId="3" fillId="0" borderId="8" applyAlignment="1" pivotButton="0" quotePrefix="0" xfId="1">
      <alignment horizontal="right" vertical="center"/>
    </xf>
    <xf numFmtId="0" fontId="3" fillId="0" borderId="12" applyAlignment="1" pivotButton="0" quotePrefix="0" xfId="1">
      <alignment horizontal="right" vertical="center"/>
    </xf>
    <xf numFmtId="14" fontId="6" fillId="3" borderId="6" applyAlignment="1" applyProtection="1" pivotButton="0" quotePrefix="0" xfId="1">
      <alignment horizontal="left" vertical="center"/>
      <protection locked="0" hidden="0"/>
    </xf>
    <xf numFmtId="14" fontId="6" fillId="3" borderId="8" applyAlignment="1" applyProtection="1" pivotButton="0" quotePrefix="0" xfId="1">
      <alignment horizontal="left" vertical="center"/>
      <protection locked="0" hidden="0"/>
    </xf>
    <xf numFmtId="14" fontId="6" fillId="3" borderId="9" applyAlignment="1" applyProtection="1" pivotButton="0" quotePrefix="0" xfId="1">
      <alignment horizontal="left" vertical="center"/>
      <protection locked="0" hidden="0"/>
    </xf>
    <xf numFmtId="0" fontId="3" fillId="0" borderId="37" applyAlignment="1" pivotButton="0" quotePrefix="0" xfId="1">
      <alignment horizontal="center" vertical="center"/>
    </xf>
    <xf numFmtId="0" fontId="3" fillId="0" borderId="40" applyAlignment="1" pivotButton="0" quotePrefix="0" xfId="0">
      <alignment horizontal="center" vertical="center"/>
    </xf>
    <xf numFmtId="0" fontId="3" fillId="0" borderId="37" applyAlignment="1" pivotButton="0" quotePrefix="0" xfId="0">
      <alignment horizontal="center" vertical="center"/>
    </xf>
    <xf numFmtId="0" fontId="3" fillId="0" borderId="38" applyAlignment="1" pivotButton="0" quotePrefix="0" xfId="0">
      <alignment horizontal="center" vertical="center"/>
    </xf>
    <xf numFmtId="0" fontId="13" fillId="0" borderId="13" applyAlignment="1" pivotButton="0" quotePrefix="0" xfId="1">
      <alignment horizontal="left" vertical="top"/>
    </xf>
    <xf numFmtId="0" fontId="13" fillId="0" borderId="32" applyAlignment="1" pivotButton="0" quotePrefix="0" xfId="1">
      <alignment horizontal="left" vertical="top"/>
    </xf>
    <xf numFmtId="0" fontId="13" fillId="0" borderId="34" applyAlignment="1" pivotButton="0" quotePrefix="0" xfId="1">
      <alignment horizontal="left" vertical="top"/>
    </xf>
    <xf numFmtId="0" fontId="13" fillId="0" borderId="53" applyAlignment="1" pivotButton="0" quotePrefix="0" xfId="1">
      <alignment horizontal="left" vertical="top"/>
    </xf>
    <xf numFmtId="0" fontId="6" fillId="3" borderId="8" applyAlignment="1" applyProtection="1" pivotButton="0" quotePrefix="0" xfId="1">
      <alignment horizontal="center" vertical="center"/>
      <protection locked="0" hidden="0"/>
    </xf>
    <xf numFmtId="0" fontId="6" fillId="3" borderId="12" applyAlignment="1" applyProtection="1" pivotButton="0" quotePrefix="0" xfId="1">
      <alignment horizontal="center" vertical="center"/>
      <protection locked="0" hidden="0"/>
    </xf>
    <xf numFmtId="0" fontId="6" fillId="3" borderId="26" applyAlignment="1" applyProtection="1" pivotButton="0" quotePrefix="0" xfId="1">
      <alignment horizontal="center" vertical="center"/>
      <protection locked="0" hidden="0"/>
    </xf>
    <xf numFmtId="0" fontId="6" fillId="3" borderId="25" applyAlignment="1" applyProtection="1" pivotButton="0" quotePrefix="0" xfId="1">
      <alignment horizontal="center" vertical="center"/>
      <protection locked="0" hidden="0"/>
    </xf>
    <xf numFmtId="0" fontId="6" fillId="3" borderId="22" applyAlignment="1" applyProtection="1" pivotButton="0" quotePrefix="0" xfId="1">
      <alignment horizontal="center" vertical="center"/>
      <protection locked="0" hidden="0"/>
    </xf>
    <xf numFmtId="0" fontId="4" fillId="0" borderId="18" applyAlignment="1" pivotButton="0" quotePrefix="0" xfId="1">
      <alignment horizontal="center"/>
    </xf>
    <xf numFmtId="0" fontId="4" fillId="0" borderId="44" applyAlignment="1" pivotButton="0" quotePrefix="0" xfId="1">
      <alignment horizontal="center"/>
    </xf>
    <xf numFmtId="0" fontId="6" fillId="3" borderId="4" applyAlignment="1" applyProtection="1" pivotButton="0" quotePrefix="0" xfId="1">
      <alignment horizontal="center" vertical="center"/>
      <protection locked="0" hidden="0"/>
    </xf>
    <xf numFmtId="0" fontId="6" fillId="3" borderId="3" applyAlignment="1" applyProtection="1" pivotButton="0" quotePrefix="0" xfId="1">
      <alignment horizontal="center" vertical="center"/>
      <protection locked="0" hidden="0"/>
    </xf>
    <xf numFmtId="49" fontId="6" fillId="3" borderId="1" applyAlignment="1" applyProtection="1" pivotButton="0" quotePrefix="0" xfId="1">
      <alignment horizontal="left" vertical="center"/>
      <protection locked="0" hidden="0"/>
    </xf>
    <xf numFmtId="49" fontId="6" fillId="3" borderId="4" applyAlignment="1" applyProtection="1" pivotButton="0" quotePrefix="0" xfId="1">
      <alignment horizontal="left" vertical="center"/>
      <protection locked="0" hidden="0"/>
    </xf>
    <xf numFmtId="0" fontId="3" fillId="0" borderId="1" applyAlignment="1" pivotButton="0" quotePrefix="0" xfId="1">
      <alignment horizontal="right" vertical="center"/>
    </xf>
    <xf numFmtId="0" fontId="3" fillId="0" borderId="4" applyAlignment="1" pivotButton="0" quotePrefix="0" xfId="1">
      <alignment horizontal="right" vertical="center"/>
    </xf>
    <xf numFmtId="0" fontId="3" fillId="0" borderId="3" applyAlignment="1" pivotButton="0" quotePrefix="0" xfId="1">
      <alignment horizontal="right" vertical="center"/>
    </xf>
    <xf numFmtId="49" fontId="6" fillId="3" borderId="57" applyAlignment="1" applyProtection="1" pivotButton="0" quotePrefix="0" xfId="1">
      <alignment horizontal="left" vertical="center"/>
      <protection locked="0" hidden="0"/>
    </xf>
    <xf numFmtId="49" fontId="6" fillId="3" borderId="25" applyAlignment="1" applyProtection="1" pivotButton="0" quotePrefix="0" xfId="1">
      <alignment horizontal="left" vertical="center"/>
      <protection locked="0" hidden="0"/>
    </xf>
    <xf numFmtId="49" fontId="6" fillId="3" borderId="23" applyAlignment="1" applyProtection="1" pivotButton="0" quotePrefix="0" xfId="1">
      <alignment horizontal="left" vertical="center"/>
      <protection locked="0" hidden="0"/>
    </xf>
    <xf numFmtId="49" fontId="6" fillId="3" borderId="11" applyAlignment="1" applyProtection="1" pivotButton="0" quotePrefix="0" xfId="1">
      <alignment horizontal="left" vertical="center"/>
      <protection locked="0" hidden="0"/>
    </xf>
    <xf numFmtId="49" fontId="6" fillId="3" borderId="8" applyAlignment="1" applyProtection="1" pivotButton="0" quotePrefix="0" xfId="1">
      <alignment horizontal="left" vertical="center"/>
      <protection locked="0" hidden="0"/>
    </xf>
    <xf numFmtId="49" fontId="6" fillId="3" borderId="9" applyAlignment="1" applyProtection="1" pivotButton="0" quotePrefix="0" xfId="1">
      <alignment horizontal="left" vertical="center"/>
      <protection locked="0" hidden="0"/>
    </xf>
    <xf numFmtId="164" fontId="6" fillId="0" borderId="21" applyAlignment="1" pivotButton="0" quotePrefix="0" xfId="1">
      <alignment horizontal="center" vertical="center"/>
    </xf>
    <xf numFmtId="164" fontId="6" fillId="0" borderId="25" applyAlignment="1" pivotButton="0" quotePrefix="0" xfId="1">
      <alignment horizontal="center" vertical="center"/>
    </xf>
    <xf numFmtId="164" fontId="6" fillId="0" borderId="22" applyAlignment="1" pivotButton="0" quotePrefix="0" xfId="1">
      <alignment horizontal="center" vertical="center"/>
    </xf>
    <xf numFmtId="0" fontId="3" fillId="3" borderId="13" applyAlignment="1" applyProtection="1" pivotButton="0" quotePrefix="0" xfId="1">
      <alignment horizontal="left" vertical="top" wrapText="1"/>
      <protection locked="0" hidden="0"/>
    </xf>
    <xf numFmtId="0" fontId="3" fillId="3" borderId="32" applyAlignment="1" applyProtection="1" pivotButton="0" quotePrefix="0" xfId="1">
      <alignment horizontal="left" vertical="top" wrapText="1"/>
      <protection locked="0" hidden="0"/>
    </xf>
    <xf numFmtId="0" fontId="3" fillId="3" borderId="0" applyAlignment="1" applyProtection="1" pivotButton="0" quotePrefix="0" xfId="1">
      <alignment horizontal="left" vertical="top" wrapText="1"/>
      <protection locked="0" hidden="0"/>
    </xf>
    <xf numFmtId="0" fontId="3" fillId="3" borderId="33" applyAlignment="1" applyProtection="1" pivotButton="0" quotePrefix="0" xfId="1">
      <alignment horizontal="left" vertical="top" wrapText="1"/>
      <protection locked="0" hidden="0"/>
    </xf>
    <xf numFmtId="0" fontId="3" fillId="3" borderId="34" applyAlignment="1" applyProtection="1" pivotButton="0" quotePrefix="0" xfId="1">
      <alignment horizontal="left" vertical="top" wrapText="1"/>
      <protection locked="0" hidden="0"/>
    </xf>
    <xf numFmtId="0" fontId="3" fillId="3" borderId="53" applyAlignment="1" applyProtection="1" pivotButton="0" quotePrefix="0" xfId="1">
      <alignment horizontal="left" vertical="top" wrapText="1"/>
      <protection locked="0" hidden="0"/>
    </xf>
    <xf numFmtId="0" fontId="3" fillId="0" borderId="79" applyAlignment="1" pivotButton="0" quotePrefix="0" xfId="1">
      <alignment horizontal="right" vertical="center"/>
    </xf>
    <xf numFmtId="0" fontId="3" fillId="0" borderId="18" applyAlignment="1" pivotButton="0" quotePrefix="0" xfId="1">
      <alignment horizontal="right" vertical="center"/>
    </xf>
    <xf numFmtId="0" fontId="3" fillId="0" borderId="44" applyAlignment="1" pivotButton="0" quotePrefix="0" xfId="1">
      <alignment horizontal="right" vertical="center"/>
    </xf>
    <xf numFmtId="0" fontId="3" fillId="0" borderId="57" applyAlignment="1" pivotButton="0" quotePrefix="0" xfId="1">
      <alignment horizontal="right" vertical="center"/>
    </xf>
    <xf numFmtId="0" fontId="3" fillId="0" borderId="25" applyAlignment="1" pivotButton="0" quotePrefix="0" xfId="1">
      <alignment horizontal="right" vertical="center"/>
    </xf>
    <xf numFmtId="0" fontId="3" fillId="0" borderId="22" applyAlignment="1" pivotButton="0" quotePrefix="0" xfId="1">
      <alignment horizontal="right" vertical="center"/>
    </xf>
    <xf numFmtId="0" fontId="3" fillId="0" borderId="54" applyAlignment="1" pivotButton="0" quotePrefix="0" xfId="1">
      <alignment horizontal="right" vertical="center"/>
    </xf>
    <xf numFmtId="0" fontId="3" fillId="0" borderId="16" applyAlignment="1" pivotButton="0" quotePrefix="0" xfId="1">
      <alignment horizontal="right" vertical="center"/>
    </xf>
    <xf numFmtId="0" fontId="3" fillId="0" borderId="55" applyAlignment="1" pivotButton="0" quotePrefix="0" xfId="1">
      <alignment horizontal="right" vertical="center"/>
    </xf>
    <xf numFmtId="0" fontId="3" fillId="0" borderId="30" applyAlignment="1" pivotButton="0" quotePrefix="0" xfId="1">
      <alignment horizontal="right" vertical="center"/>
    </xf>
    <xf numFmtId="0" fontId="3" fillId="0" borderId="23" applyAlignment="1" pivotButton="0" quotePrefix="0" xfId="1">
      <alignment horizontal="right" vertical="center"/>
    </xf>
    <xf numFmtId="0" fontId="3" fillId="0" borderId="9" applyAlignment="1" pivotButton="0" quotePrefix="0" xfId="1">
      <alignment horizontal="right" vertical="center"/>
    </xf>
    <xf numFmtId="0" fontId="3" fillId="0" borderId="68" applyAlignment="1" pivotButton="0" quotePrefix="0" xfId="1">
      <alignment horizontal="center" vertical="center"/>
    </xf>
    <xf numFmtId="0" fontId="0" fillId="0" borderId="66" applyAlignment="1" pivotButton="0" quotePrefix="0" xfId="0">
      <alignment vertical="center"/>
    </xf>
    <xf numFmtId="0" fontId="0" fillId="0" borderId="67" applyAlignment="1" pivotButton="0" quotePrefix="0" xfId="0">
      <alignment vertical="center"/>
    </xf>
    <xf numFmtId="0" fontId="3" fillId="0" borderId="40" applyAlignment="1" pivotButton="0" quotePrefix="0" xfId="1">
      <alignment horizontal="center" vertical="center"/>
    </xf>
    <xf numFmtId="0" fontId="0" fillId="0" borderId="37" applyAlignment="1" pivotButton="0" quotePrefix="0" xfId="0">
      <alignment horizontal="center" vertical="center"/>
    </xf>
    <xf numFmtId="0" fontId="0" fillId="0" borderId="72" applyAlignment="1" pivotButton="0" quotePrefix="0" xfId="0">
      <alignment horizontal="center" vertical="center"/>
    </xf>
    <xf numFmtId="9" fontId="6" fillId="0" borderId="6" applyAlignment="1" pivotButton="0" quotePrefix="0" xfId="1">
      <alignment horizontal="center" vertical="center"/>
    </xf>
    <xf numFmtId="9" fontId="2" fillId="0" borderId="8" applyAlignment="1" pivotButton="0" quotePrefix="0" xfId="0">
      <alignment horizontal="center" vertical="center"/>
    </xf>
    <xf numFmtId="9" fontId="2" fillId="0" borderId="12" applyAlignment="1" pivotButton="0" quotePrefix="0" xfId="0">
      <alignment horizontal="center" vertical="center"/>
    </xf>
    <xf numFmtId="9" fontId="2" fillId="0" borderId="9" applyAlignment="1" pivotButton="0" quotePrefix="0" xfId="0">
      <alignment horizontal="center" vertical="center"/>
    </xf>
    <xf numFmtId="0" fontId="6" fillId="0" borderId="6" applyAlignment="1" pivotButton="0" quotePrefix="0" xfId="1">
      <alignment horizontal="center" vertical="center"/>
    </xf>
    <xf numFmtId="0" fontId="2" fillId="0" borderId="8" applyAlignment="1" pivotButton="0" quotePrefix="0" xfId="0">
      <alignment horizontal="center" vertical="center"/>
    </xf>
    <xf numFmtId="0" fontId="2" fillId="0" borderId="12" applyAlignment="1" pivotButton="0" quotePrefix="0" xfId="0">
      <alignment horizontal="center" vertical="center"/>
    </xf>
    <xf numFmtId="0" fontId="2" fillId="0" borderId="9" applyAlignment="1" pivotButton="0" quotePrefix="0" xfId="0">
      <alignment horizontal="center" vertical="center"/>
    </xf>
    <xf numFmtId="0" fontId="2" fillId="0" borderId="37" applyAlignment="1" pivotButton="0" quotePrefix="0" xfId="0">
      <alignment vertical="center"/>
    </xf>
    <xf numFmtId="0" fontId="2" fillId="0" borderId="38" applyAlignment="1" pivotButton="0" quotePrefix="0" xfId="0">
      <alignment vertical="center"/>
    </xf>
    <xf numFmtId="0" fontId="2" fillId="0" borderId="37" applyAlignment="1" pivotButton="0" quotePrefix="0" xfId="0">
      <alignment horizontal="center" vertical="center"/>
    </xf>
    <xf numFmtId="0" fontId="2" fillId="0" borderId="72" applyAlignment="1" pivotButton="0" quotePrefix="0" xfId="0">
      <alignment horizontal="center" vertical="center"/>
    </xf>
    <xf numFmtId="0" fontId="6" fillId="0" borderId="62" applyAlignment="1" pivotButton="0" quotePrefix="0" xfId="1">
      <alignment horizontal="center" vertical="center"/>
    </xf>
    <xf numFmtId="0" fontId="2" fillId="0" borderId="4" applyAlignment="1" pivotButton="0" quotePrefix="0" xfId="0">
      <alignment horizontal="center" vertical="center"/>
    </xf>
    <xf numFmtId="0" fontId="2" fillId="0" borderId="3" applyAlignment="1" pivotButton="0" quotePrefix="0" xfId="0">
      <alignment horizontal="center" vertical="center"/>
    </xf>
    <xf numFmtId="0" fontId="2" fillId="0" borderId="30" applyAlignment="1" pivotButton="0" quotePrefix="0" xfId="0">
      <alignment horizontal="center" vertical="center"/>
    </xf>
    <xf numFmtId="49" fontId="6" fillId="0" borderId="60" applyAlignment="1" pivotButton="0" quotePrefix="0" xfId="1">
      <alignment horizontal="center" vertical="center"/>
    </xf>
    <xf numFmtId="49" fontId="2" fillId="0" borderId="7" applyAlignment="1" pivotButton="0" quotePrefix="0" xfId="0">
      <alignment horizontal="center" vertical="center"/>
    </xf>
    <xf numFmtId="49" fontId="2" fillId="0" borderId="31" applyAlignment="1" pivotButton="0" quotePrefix="0" xfId="0">
      <alignment horizontal="center" vertical="center"/>
    </xf>
    <xf numFmtId="1" fontId="6" fillId="3" borderId="6" applyAlignment="1" applyProtection="1" pivotButton="0" quotePrefix="0" xfId="1">
      <alignment horizontal="center" vertical="center"/>
      <protection locked="0" hidden="0"/>
    </xf>
    <xf numFmtId="1" fontId="2" fillId="3" borderId="8" applyAlignment="1" applyProtection="1" pivotButton="0" quotePrefix="0" xfId="0">
      <alignment horizontal="center" vertical="center"/>
      <protection locked="0" hidden="0"/>
    </xf>
    <xf numFmtId="1" fontId="2" fillId="3" borderId="12" applyAlignment="1" applyProtection="1" pivotButton="0" quotePrefix="0" xfId="0">
      <alignment horizontal="center" vertical="center"/>
      <protection locked="0" hidden="0"/>
    </xf>
    <xf numFmtId="0" fontId="3" fillId="0" borderId="28" applyAlignment="1" pivotButton="0" quotePrefix="0" xfId="1">
      <alignment horizontal="center" vertical="center"/>
    </xf>
    <xf numFmtId="0" fontId="3" fillId="0" borderId="14" applyAlignment="1" pivotButton="0" quotePrefix="0" xfId="1">
      <alignment horizontal="center" vertical="center"/>
    </xf>
    <xf numFmtId="0" fontId="3" fillId="0" borderId="13" applyAlignment="1" pivotButton="0" quotePrefix="0" xfId="1">
      <alignment horizontal="center" vertical="center"/>
    </xf>
    <xf numFmtId="0" fontId="3" fillId="0" borderId="32" applyAlignment="1" pivotButton="0" quotePrefix="0" xfId="1">
      <alignment horizontal="center" vertical="center"/>
    </xf>
    <xf numFmtId="0" fontId="6" fillId="3" borderId="6" applyAlignment="1" applyProtection="1" pivotButton="0" quotePrefix="0" xfId="1">
      <alignment horizontal="center" vertical="center"/>
      <protection locked="0" hidden="0"/>
    </xf>
    <xf numFmtId="0" fontId="2" fillId="3" borderId="8" applyAlignment="1" applyProtection="1" pivotButton="0" quotePrefix="0" xfId="0">
      <alignment horizontal="center" vertical="center"/>
      <protection locked="0" hidden="0"/>
    </xf>
    <xf numFmtId="0" fontId="2" fillId="3" borderId="12"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1" fontId="6" fillId="0" borderId="21" applyAlignment="1" pivotButton="0" quotePrefix="0" xfId="1">
      <alignment horizontal="center" vertical="center"/>
    </xf>
    <xf numFmtId="1" fontId="2" fillId="0" borderId="25" applyAlignment="1" pivotButton="0" quotePrefix="0" xfId="0">
      <alignment horizontal="center" vertical="center"/>
    </xf>
    <xf numFmtId="1" fontId="2" fillId="0" borderId="22" applyAlignment="1" pivotButton="0" quotePrefix="0" xfId="0">
      <alignment horizontal="center" vertical="center"/>
    </xf>
    <xf numFmtId="1" fontId="2" fillId="0" borderId="23" applyAlignment="1" pivotButton="0" quotePrefix="0" xfId="0">
      <alignment horizontal="center" vertical="center"/>
    </xf>
    <xf numFmtId="0" fontId="3" fillId="0" borderId="14" applyAlignment="1" pivotButton="0" quotePrefix="0" xfId="0">
      <alignment horizontal="center" vertical="center"/>
    </xf>
    <xf numFmtId="0" fontId="3" fillId="0" borderId="35" applyAlignment="1" pivotButton="0" quotePrefix="0" xfId="0">
      <alignment horizontal="center" vertical="center"/>
    </xf>
    <xf numFmtId="9" fontId="6" fillId="0" borderId="6" applyAlignment="1" pivotButton="0" quotePrefix="0" xfId="0">
      <alignment horizontal="center" vertical="center"/>
    </xf>
    <xf numFmtId="9" fontId="6" fillId="0" borderId="8" applyAlignment="1" pivotButton="0" quotePrefix="0" xfId="0">
      <alignment horizontal="center" vertical="center"/>
    </xf>
    <xf numFmtId="10" fontId="6" fillId="0" borderId="6" applyAlignment="1" pivotButton="0" quotePrefix="0" xfId="1">
      <alignment horizontal="center" vertical="center"/>
    </xf>
    <xf numFmtId="10" fontId="2" fillId="0" borderId="8" applyAlignment="1" pivotButton="0" quotePrefix="0" xfId="0">
      <alignment horizontal="center" vertical="center"/>
    </xf>
    <xf numFmtId="10" fontId="2" fillId="0" borderId="12" applyAlignment="1" pivotButton="0" quotePrefix="0" xfId="0">
      <alignment horizontal="center" vertical="center"/>
    </xf>
    <xf numFmtId="10" fontId="6" fillId="0" borderId="6" applyAlignment="1" pivotButton="0" quotePrefix="0" xfId="0">
      <alignment horizontal="center" vertical="center"/>
    </xf>
    <xf numFmtId="10" fontId="6" fillId="0" borderId="8" applyAlignment="1" pivotButton="0" quotePrefix="0" xfId="0">
      <alignment horizontal="center" vertical="center"/>
    </xf>
    <xf numFmtId="10" fontId="6" fillId="0" borderId="9" applyAlignment="1" pivotButton="0" quotePrefix="0" xfId="0">
      <alignment horizontal="center" vertical="center"/>
    </xf>
    <xf numFmtId="14" fontId="6" fillId="0" borderId="6" applyAlignment="1" pivotButton="0" quotePrefix="0" xfId="1">
      <alignment horizontal="center" vertical="center"/>
    </xf>
    <xf numFmtId="14" fontId="2" fillId="0" borderId="8" applyAlignment="1" pivotButton="0" quotePrefix="0" xfId="0">
      <alignment horizontal="center" vertical="center"/>
    </xf>
    <xf numFmtId="14" fontId="2" fillId="0" borderId="12" applyAlignment="1" pivotButton="0" quotePrefix="0" xfId="0">
      <alignment horizontal="center" vertical="center"/>
    </xf>
    <xf numFmtId="14" fontId="2" fillId="0" borderId="9" applyAlignment="1" pivotButton="0" quotePrefix="0" xfId="0">
      <alignment horizontal="center" vertical="center"/>
    </xf>
    <xf numFmtId="0" fontId="3" fillId="0" borderId="61" applyAlignment="1" pivotButton="0" quotePrefix="0" xfId="1">
      <alignment horizontal="center" vertical="center"/>
    </xf>
    <xf numFmtId="0" fontId="2" fillId="0" borderId="59" applyAlignment="1" pivotButton="0" quotePrefix="0" xfId="0">
      <alignment horizontal="center" vertical="center"/>
    </xf>
    <xf numFmtId="0" fontId="3" fillId="0" borderId="59" applyAlignment="1" pivotButton="0" quotePrefix="0" xfId="1">
      <alignment horizontal="center" vertical="center"/>
    </xf>
    <xf numFmtId="0" fontId="2" fillId="0" borderId="40" applyAlignment="1" pivotButton="0" quotePrefix="0" xfId="0">
      <alignment horizontal="center" vertical="center"/>
    </xf>
    <xf numFmtId="0" fontId="6" fillId="0" borderId="60" applyAlignment="1" pivotButton="0" quotePrefix="0" xfId="1">
      <alignment horizontal="center" vertical="center"/>
    </xf>
    <xf numFmtId="0" fontId="2" fillId="0" borderId="7" applyAlignment="1" pivotButton="0" quotePrefix="0" xfId="0">
      <alignment horizontal="center" vertical="center"/>
    </xf>
    <xf numFmtId="0" fontId="3" fillId="0" borderId="41" applyAlignment="1" pivotButton="0" quotePrefix="0" xfId="1">
      <alignment horizontal="center" vertical="center"/>
    </xf>
    <xf numFmtId="0" fontId="8" fillId="0" borderId="14" applyAlignment="1" pivotButton="0" quotePrefix="0" xfId="0">
      <alignment horizontal="center" vertical="center"/>
    </xf>
    <xf numFmtId="0" fontId="8" fillId="0" borderId="29" applyAlignment="1" pivotButton="0" quotePrefix="0" xfId="0">
      <alignment horizontal="center" vertical="center"/>
    </xf>
    <xf numFmtId="0" fontId="3" fillId="0" borderId="64" applyAlignment="1" pivotButton="0" quotePrefix="0" xfId="1">
      <alignment horizontal="center" vertical="center"/>
    </xf>
    <xf numFmtId="0" fontId="2" fillId="0" borderId="15" applyAlignment="1" pivotButton="0" quotePrefix="0" xfId="0">
      <alignment horizontal="center" vertical="center"/>
    </xf>
    <xf numFmtId="0" fontId="3" fillId="0" borderId="58" applyAlignment="1" pivotButton="0" quotePrefix="0" xfId="1">
      <alignment horizontal="center" vertical="center"/>
    </xf>
    <xf numFmtId="0" fontId="2" fillId="0" borderId="65" applyAlignment="1" pivotButton="0" quotePrefix="0" xfId="0">
      <alignment horizontal="center" vertical="center"/>
    </xf>
    <xf numFmtId="1" fontId="6" fillId="0" borderId="6" applyAlignment="1" applyProtection="1" pivotButton="0" quotePrefix="0" xfId="1">
      <alignment horizontal="center" vertical="center"/>
      <protection locked="0" hidden="0"/>
    </xf>
    <xf numFmtId="1" fontId="2" fillId="0" borderId="8" applyAlignment="1" applyProtection="1" pivotButton="0" quotePrefix="0" xfId="0">
      <alignment horizontal="center" vertical="center"/>
      <protection locked="0" hidden="0"/>
    </xf>
    <xf numFmtId="1" fontId="2" fillId="0" borderId="12" applyAlignment="1" applyProtection="1" pivotButton="0" quotePrefix="0" xfId="0">
      <alignment horizontal="center" vertical="center"/>
      <protection locked="0" hidden="0"/>
    </xf>
    <xf numFmtId="0" fontId="6" fillId="0" borderId="8" applyAlignment="1" pivotButton="0" quotePrefix="0" xfId="1">
      <alignment horizontal="center" vertical="center"/>
    </xf>
    <xf numFmtId="0" fontId="6" fillId="0" borderId="12" applyAlignment="1" pivotButton="0" quotePrefix="0" xfId="1">
      <alignment horizontal="center" vertical="center"/>
    </xf>
    <xf numFmtId="0" fontId="2" fillId="0" borderId="37" applyAlignment="1" pivotButton="0" quotePrefix="0" xfId="2">
      <alignment horizontal="center" vertical="center"/>
    </xf>
    <xf numFmtId="0" fontId="2" fillId="0" borderId="72" applyAlignment="1" pivotButton="0" quotePrefix="0" xfId="2">
      <alignment horizontal="center" vertical="center"/>
    </xf>
    <xf numFmtId="0" fontId="2" fillId="0" borderId="4" applyAlignment="1" pivotButton="0" quotePrefix="0" xfId="2">
      <alignment horizontal="center" vertical="center"/>
    </xf>
    <xf numFmtId="0" fontId="2" fillId="0" borderId="3" applyAlignment="1" pivotButton="0" quotePrefix="0" xfId="2">
      <alignment horizontal="center" vertical="center"/>
    </xf>
    <xf numFmtId="0" fontId="2" fillId="0" borderId="30" applyAlignment="1" pivotButton="0" quotePrefix="0" xfId="2">
      <alignment horizontal="center" vertical="center"/>
    </xf>
    <xf numFmtId="0" fontId="8" fillId="0" borderId="14" applyAlignment="1" pivotButton="0" quotePrefix="0" xfId="2">
      <alignment horizontal="center" vertical="center"/>
    </xf>
    <xf numFmtId="0" fontId="8" fillId="0" borderId="29" applyAlignment="1" pivotButton="0" quotePrefix="0" xfId="2">
      <alignment horizontal="center" vertical="center"/>
    </xf>
    <xf numFmtId="0" fontId="2" fillId="0" borderId="15" applyAlignment="1" pivotButton="0" quotePrefix="0" xfId="2">
      <alignment horizontal="center" vertical="center"/>
    </xf>
    <xf numFmtId="0" fontId="2" fillId="0" borderId="65" applyAlignment="1" pivotButton="0" quotePrefix="0" xfId="2">
      <alignment horizontal="center" vertical="center"/>
    </xf>
    <xf numFmtId="0" fontId="2" fillId="0" borderId="37" applyAlignment="1" pivotButton="0" quotePrefix="0" xfId="2">
      <alignment vertical="center"/>
    </xf>
    <xf numFmtId="0" fontId="2" fillId="0" borderId="38" applyAlignment="1" pivotButton="0" quotePrefix="0" xfId="2">
      <alignment vertical="center"/>
    </xf>
    <xf numFmtId="14" fontId="2" fillId="0" borderId="8" applyAlignment="1" pivotButton="0" quotePrefix="0" xfId="2">
      <alignment horizontal="center" vertical="center"/>
    </xf>
    <xf numFmtId="14" fontId="2" fillId="0" borderId="12" applyAlignment="1" pivotButton="0" quotePrefix="0" xfId="2">
      <alignment horizontal="center" vertical="center"/>
    </xf>
    <xf numFmtId="14" fontId="2" fillId="0" borderId="9" applyAlignment="1" pivotButton="0" quotePrefix="0" xfId="2">
      <alignment horizontal="center" vertical="center"/>
    </xf>
    <xf numFmtId="49" fontId="2" fillId="0" borderId="7" applyAlignment="1" pivotButton="0" quotePrefix="0" xfId="2">
      <alignment horizontal="center" vertical="center"/>
    </xf>
    <xf numFmtId="49" fontId="2" fillId="0" borderId="31" applyAlignment="1" pivotButton="0" quotePrefix="0" xfId="2">
      <alignment horizontal="center" vertical="center"/>
    </xf>
    <xf numFmtId="0" fontId="2" fillId="0" borderId="8" applyAlignment="1" pivotButton="0" quotePrefix="0" xfId="2">
      <alignment horizontal="center" vertical="center"/>
    </xf>
    <xf numFmtId="0" fontId="2" fillId="0" borderId="9" applyAlignment="1" pivotButton="0" quotePrefix="0" xfId="2">
      <alignment horizontal="center" vertical="center"/>
    </xf>
    <xf numFmtId="9" fontId="2" fillId="0" borderId="8" applyAlignment="1" pivotButton="0" quotePrefix="0" xfId="2">
      <alignment horizontal="center" vertical="center"/>
    </xf>
    <xf numFmtId="9" fontId="2" fillId="0" borderId="12" applyAlignment="1" pivotButton="0" quotePrefix="0" xfId="2">
      <alignment horizontal="center" vertical="center"/>
    </xf>
    <xf numFmtId="9" fontId="2" fillId="0" borderId="9" applyAlignment="1" pivotButton="0" quotePrefix="0" xfId="2">
      <alignment horizontal="center" vertical="center"/>
    </xf>
    <xf numFmtId="10" fontId="2" fillId="0" borderId="8" applyAlignment="1" pivotButton="0" quotePrefix="0" xfId="2">
      <alignment horizontal="center" vertical="center"/>
    </xf>
    <xf numFmtId="10" fontId="2" fillId="0" borderId="12" applyAlignment="1" pivotButton="0" quotePrefix="0" xfId="2">
      <alignment horizontal="center" vertical="center"/>
    </xf>
    <xf numFmtId="10" fontId="6" fillId="0" borderId="6" applyAlignment="1" pivotButton="0" quotePrefix="0" xfId="2">
      <alignment horizontal="center" vertical="center"/>
    </xf>
    <xf numFmtId="10" fontId="6" fillId="0" borderId="8" applyAlignment="1" pivotButton="0" quotePrefix="0" xfId="2">
      <alignment horizontal="center" vertical="center"/>
    </xf>
    <xf numFmtId="10" fontId="6" fillId="0" borderId="9" applyAlignment="1" pivotButton="0" quotePrefix="0" xfId="2">
      <alignment horizontal="center" vertical="center"/>
    </xf>
    <xf numFmtId="0" fontId="2" fillId="0" borderId="12" applyAlignment="1" pivotButton="0" quotePrefix="0" xfId="2">
      <alignment horizontal="center" vertical="center"/>
    </xf>
    <xf numFmtId="0" fontId="2" fillId="3" borderId="8" applyAlignment="1" applyProtection="1" pivotButton="0" quotePrefix="0" xfId="2">
      <alignment horizontal="center" vertical="center"/>
      <protection locked="0" hidden="0"/>
    </xf>
    <xf numFmtId="0" fontId="2" fillId="3" borderId="12" applyAlignment="1" applyProtection="1" pivotButton="0" quotePrefix="0" xfId="2">
      <alignment horizontal="center" vertical="center"/>
      <protection locked="0" hidden="0"/>
    </xf>
    <xf numFmtId="0" fontId="2" fillId="3" borderId="9" applyAlignment="1" applyProtection="1" pivotButton="0" quotePrefix="0" xfId="2">
      <alignment horizontal="center" vertical="center"/>
      <protection locked="0" hidden="0"/>
    </xf>
    <xf numFmtId="0" fontId="3" fillId="0" borderId="14" applyAlignment="1" pivotButton="0" quotePrefix="0" xfId="2">
      <alignment horizontal="center" vertical="center"/>
    </xf>
    <xf numFmtId="0" fontId="3" fillId="0" borderId="35" applyAlignment="1" pivotButton="0" quotePrefix="0" xfId="2">
      <alignment horizontal="center" vertical="center"/>
    </xf>
    <xf numFmtId="0" fontId="3" fillId="0" borderId="40" applyAlignment="1" pivotButton="0" quotePrefix="0" xfId="2">
      <alignment horizontal="center" vertical="center"/>
    </xf>
    <xf numFmtId="0" fontId="3" fillId="0" borderId="37" applyAlignment="1" pivotButton="0" quotePrefix="0" xfId="2">
      <alignment horizontal="center" vertical="center"/>
    </xf>
    <xf numFmtId="0" fontId="3" fillId="0" borderId="38" applyAlignment="1" pivotButton="0" quotePrefix="0" xfId="2">
      <alignment horizontal="center" vertical="center"/>
    </xf>
    <xf numFmtId="0" fontId="2" fillId="0" borderId="66" applyAlignment="1" pivotButton="0" quotePrefix="0" xfId="2">
      <alignment vertical="center"/>
    </xf>
    <xf numFmtId="0" fontId="2" fillId="0" borderId="67" applyAlignment="1" pivotButton="0" quotePrefix="0" xfId="2">
      <alignment vertical="center"/>
    </xf>
    <xf numFmtId="0" fontId="2" fillId="0" borderId="37" applyAlignment="1" pivotButton="0" quotePrefix="0" xfId="2">
      <alignment horizontal="center" vertical="center"/>
    </xf>
    <xf numFmtId="0" fontId="2" fillId="0" borderId="72" applyAlignment="1" pivotButton="0" quotePrefix="0" xfId="2">
      <alignment horizontal="center" vertical="center"/>
    </xf>
    <xf numFmtId="1" fontId="2" fillId="0" borderId="25" applyAlignment="1" pivotButton="0" quotePrefix="0" xfId="2">
      <alignment horizontal="center" vertical="center"/>
    </xf>
    <xf numFmtId="1" fontId="2" fillId="0" borderId="22" applyAlignment="1" pivotButton="0" quotePrefix="0" xfId="2">
      <alignment horizontal="center" vertical="center"/>
    </xf>
    <xf numFmtId="1" fontId="2" fillId="0" borderId="23" applyAlignment="1" pivotButton="0" quotePrefix="0" xfId="2">
      <alignment horizontal="center" vertical="center"/>
    </xf>
    <xf numFmtId="0" fontId="2" fillId="0" borderId="0" applyAlignment="1" pivotButton="0" quotePrefix="0" xfId="1">
      <alignment horizontal="left"/>
    </xf>
    <xf numFmtId="0" fontId="2" fillId="0" borderId="7" applyAlignment="1" pivotButton="0" quotePrefix="0" xfId="2">
      <alignment horizontal="center" vertical="center"/>
    </xf>
    <xf numFmtId="0" fontId="2" fillId="0" borderId="59" applyAlignment="1" pivotButton="0" quotePrefix="0" xfId="2">
      <alignment horizontal="center" vertical="center"/>
    </xf>
    <xf numFmtId="0" fontId="2" fillId="0" borderId="40" applyAlignment="1" pivotButton="0" quotePrefix="0" xfId="2">
      <alignment horizontal="center" vertical="center"/>
    </xf>
    <xf numFmtId="9" fontId="6" fillId="0" borderId="6" applyAlignment="1" pivotButton="0" quotePrefix="0" xfId="2">
      <alignment horizontal="center" vertical="center"/>
    </xf>
    <xf numFmtId="9" fontId="6" fillId="0" borderId="8" applyAlignment="1" pivotButton="0" quotePrefix="0" xfId="2">
      <alignment horizontal="center" vertical="center"/>
    </xf>
    <xf numFmtId="1" fontId="2" fillId="3" borderId="8" applyAlignment="1" applyProtection="1" pivotButton="0" quotePrefix="0" xfId="2">
      <alignment horizontal="center" vertical="center"/>
      <protection locked="0" hidden="0"/>
    </xf>
    <xf numFmtId="1" fontId="2" fillId="3" borderId="12" applyAlignment="1" applyProtection="1" pivotButton="0" quotePrefix="0" xfId="2">
      <alignment horizontal="center" vertical="center"/>
      <protection locked="0" hidden="0"/>
    </xf>
    <xf numFmtId="0" fontId="6" fillId="0" borderId="4" applyAlignment="1" pivotButton="0" quotePrefix="0" xfId="1">
      <alignment horizontal="center" vertical="center"/>
    </xf>
    <xf numFmtId="0" fontId="6" fillId="0" borderId="3" applyAlignment="1" pivotButton="0" quotePrefix="0" xfId="1">
      <alignment horizontal="center" vertical="center"/>
    </xf>
    <xf numFmtId="0" fontId="3" fillId="0" borderId="15" applyAlignment="1" pivotButton="0" quotePrefix="0" xfId="1">
      <alignment horizontal="center" vertical="center"/>
    </xf>
    <xf numFmtId="0" fontId="3" fillId="0" borderId="84" applyAlignment="1" pivotButton="0" quotePrefix="0" xfId="1">
      <alignment horizontal="center" vertical="center"/>
    </xf>
    <xf numFmtId="0" fontId="3" fillId="0" borderId="38" applyAlignment="1" pivotButton="0" quotePrefix="0" xfId="1">
      <alignment horizontal="center" vertical="center"/>
    </xf>
    <xf numFmtId="14" fontId="6" fillId="0" borderId="8" applyAlignment="1" pivotButton="0" quotePrefix="0" xfId="1">
      <alignment horizontal="center" vertical="center"/>
    </xf>
    <xf numFmtId="14" fontId="6" fillId="0" borderId="12" applyAlignment="1" pivotButton="0" quotePrefix="0" xfId="1">
      <alignment horizontal="center" vertical="center"/>
    </xf>
    <xf numFmtId="9" fontId="6" fillId="0" borderId="8" applyAlignment="1" pivotButton="0" quotePrefix="0" xfId="1">
      <alignment horizontal="center" vertical="center"/>
    </xf>
    <xf numFmtId="9" fontId="6" fillId="0" borderId="12" applyAlignment="1" pivotButton="0" quotePrefix="0" xfId="1">
      <alignment horizontal="center" vertical="center"/>
    </xf>
    <xf numFmtId="10" fontId="6" fillId="0" borderId="8" applyAlignment="1" pivotButton="0" quotePrefix="0" xfId="1">
      <alignment horizontal="center" vertical="center"/>
    </xf>
    <xf numFmtId="10" fontId="6" fillId="0" borderId="12" applyAlignment="1" pivotButton="0" quotePrefix="0" xfId="1">
      <alignment horizontal="center" vertical="center"/>
    </xf>
    <xf numFmtId="1" fontId="6" fillId="3" borderId="8" applyAlignment="1" applyProtection="1" pivotButton="0" quotePrefix="0" xfId="1">
      <alignment horizontal="center" vertical="center"/>
      <protection locked="0" hidden="0"/>
    </xf>
    <xf numFmtId="1" fontId="6" fillId="3" borderId="12" applyAlignment="1" applyProtection="1" pivotButton="0" quotePrefix="0" xfId="1">
      <alignment horizontal="center" vertical="center"/>
      <protection locked="0" hidden="0"/>
    </xf>
    <xf numFmtId="14" fontId="0" fillId="0" borderId="87" applyAlignment="1" pivotButton="0" quotePrefix="0" xfId="0">
      <alignment horizontal="center" vertical="center"/>
    </xf>
    <xf numFmtId="14" fontId="0" fillId="0" borderId="89" applyAlignment="1" pivotButton="0" quotePrefix="0" xfId="0">
      <alignment horizontal="center" vertical="center"/>
    </xf>
    <xf numFmtId="0" fontId="2" fillId="0" borderId="87" applyAlignment="1" pivotButton="0" quotePrefix="0" xfId="0">
      <alignment horizontal="center" vertical="center"/>
    </xf>
    <xf numFmtId="0" fontId="0" fillId="0" borderId="89" applyAlignment="1" pivotButton="0" quotePrefix="0" xfId="0">
      <alignment horizontal="center" vertical="center"/>
    </xf>
    <xf numFmtId="10" fontId="0" fillId="0" borderId="87" applyAlignment="1" pivotButton="0" quotePrefix="0" xfId="3">
      <alignment horizontal="center" vertical="center"/>
    </xf>
    <xf numFmtId="10" fontId="0" fillId="0" borderId="89" applyAlignment="1" pivotButton="0" quotePrefix="0" xfId="3">
      <alignment horizontal="center" vertical="center"/>
    </xf>
    <xf numFmtId="0" fontId="0" fillId="0" borderId="86" applyAlignment="1" pivotButton="0" quotePrefix="0" xfId="0">
      <alignment horizontal="center" vertical="center" wrapText="1"/>
    </xf>
    <xf numFmtId="0" fontId="0" fillId="0" borderId="86" applyAlignment="1" pivotButton="0" quotePrefix="0" xfId="0">
      <alignment horizontal="center" vertical="center"/>
    </xf>
    <xf numFmtId="0" fontId="0" fillId="0" borderId="86" applyAlignment="1" pivotButton="0" quotePrefix="0" xfId="0">
      <alignment horizontal="center"/>
    </xf>
    <xf numFmtId="164" fontId="2" fillId="0" borderId="68" applyAlignment="1" pivotButton="0" quotePrefix="0" xfId="0">
      <alignment horizontal="center" vertical="center" wrapText="1"/>
    </xf>
    <xf numFmtId="164" fontId="2" fillId="0" borderId="67" applyAlignment="1" pivotButton="0" quotePrefix="0" xfId="0">
      <alignment horizontal="center" vertical="center" wrapText="1"/>
    </xf>
    <xf numFmtId="164" fontId="2" fillId="0" borderId="58" applyAlignment="1" pivotButton="0" quotePrefix="0" xfId="0">
      <alignment horizontal="center" vertical="center" wrapText="1"/>
    </xf>
    <xf numFmtId="164" fontId="2" fillId="0" borderId="90" applyAlignment="1" pivotButton="0" quotePrefix="0" xfId="0">
      <alignment horizontal="center" vertical="center" wrapText="1"/>
    </xf>
    <xf numFmtId="0" fontId="0" fillId="0" borderId="0" applyAlignment="1" pivotButton="0" quotePrefix="0" xfId="0">
      <alignment horizontal="center"/>
    </xf>
    <xf numFmtId="0" fontId="0" fillId="0" borderId="87" applyAlignment="1" pivotButton="0" quotePrefix="0" xfId="0">
      <alignment horizontal="center" vertical="center"/>
    </xf>
    <xf numFmtId="164" fontId="2" fillId="0" borderId="87" applyAlignment="1" pivotButton="0" quotePrefix="0" xfId="0">
      <alignment horizontal="center" vertical="center"/>
    </xf>
    <xf numFmtId="164" fontId="0" fillId="0" borderId="89" applyAlignment="1" pivotButton="0" quotePrefix="0" xfId="0">
      <alignment horizontal="center" vertical="center"/>
    </xf>
    <xf numFmtId="1" fontId="0" fillId="0" borderId="87" applyAlignment="1" pivotButton="0" quotePrefix="0" xfId="0">
      <alignment horizontal="center" vertical="center"/>
    </xf>
    <xf numFmtId="1" fontId="0" fillId="0" borderId="89" applyAlignment="1" pivotButton="0" quotePrefix="0" xfId="0">
      <alignment horizontal="center" vertical="center"/>
    </xf>
    <xf numFmtId="0" fontId="0" fillId="0" borderId="15" applyAlignment="1" pivotButton="0" quotePrefix="0" xfId="0">
      <alignment horizontal="center"/>
    </xf>
    <xf numFmtId="0" fontId="0" fillId="0" borderId="34" pivotButton="0" quotePrefix="0" xfId="0"/>
    <xf numFmtId="0" fontId="3" fillId="0" borderId="91" applyAlignment="1" pivotButton="0" quotePrefix="0" xfId="1">
      <alignment horizontal="right" vertical="center"/>
    </xf>
    <xf numFmtId="0" fontId="0" fillId="0" borderId="7" pivotButton="0" quotePrefix="0" xfId="0"/>
    <xf numFmtId="0" fontId="0" fillId="0" borderId="31" pivotButton="0" quotePrefix="0" xfId="0"/>
    <xf numFmtId="49" fontId="6" fillId="3" borderId="93" applyAlignment="1" applyProtection="1" pivotButton="0" quotePrefix="0" xfId="1">
      <alignment horizontal="left" vertical="center"/>
      <protection locked="0" hidden="0"/>
    </xf>
    <xf numFmtId="0" fontId="0" fillId="0" borderId="73" pivotButton="0" quotePrefix="0" xfId="0"/>
    <xf numFmtId="0" fontId="3" fillId="0" borderId="94" applyAlignment="1" pivotButton="0" quotePrefix="0" xfId="1">
      <alignment horizontal="right" vertical="center"/>
    </xf>
    <xf numFmtId="0" fontId="0" fillId="0" borderId="8" pivotButton="0" quotePrefix="0" xfId="0"/>
    <xf numFmtId="0" fontId="0" fillId="0" borderId="12" pivotButton="0" quotePrefix="0" xfId="0"/>
    <xf numFmtId="14" fontId="6" fillId="3" borderId="95" applyAlignment="1" applyProtection="1" pivotButton="0" quotePrefix="0" xfId="1">
      <alignment horizontal="left" vertical="center"/>
      <protection locked="0" hidden="0"/>
    </xf>
    <xf numFmtId="0" fontId="0" fillId="0" borderId="9" pivotButton="0" quotePrefix="0" xfId="0"/>
    <xf numFmtId="0" fontId="0" fillId="0" borderId="13" pivotButton="0" quotePrefix="0" xfId="0"/>
    <xf numFmtId="0" fontId="3" fillId="0" borderId="106" applyAlignment="1" pivotButton="0" quotePrefix="0" xfId="1">
      <alignment horizontal="right" vertical="center"/>
    </xf>
    <xf numFmtId="0" fontId="0" fillId="0" borderId="4" pivotButton="0" quotePrefix="0" xfId="0"/>
    <xf numFmtId="0" fontId="0" fillId="0" borderId="30" pivotButton="0" quotePrefix="0" xfId="0"/>
    <xf numFmtId="0" fontId="3" fillId="0" borderId="108" applyAlignment="1" pivotButton="0" quotePrefix="0" xfId="1">
      <alignment horizontal="right" vertical="center"/>
    </xf>
    <xf numFmtId="49" fontId="6" fillId="3" borderId="108" applyAlignment="1" applyProtection="1" pivotButton="0" quotePrefix="0" xfId="1">
      <alignment horizontal="left" vertical="center"/>
      <protection locked="0" hidden="0"/>
    </xf>
    <xf numFmtId="0" fontId="3" fillId="0" borderId="99" applyAlignment="1" pivotButton="0" quotePrefix="0" xfId="1">
      <alignment horizontal="center" vertical="center"/>
    </xf>
    <xf numFmtId="0" fontId="0" fillId="0" borderId="14" pivotButton="0" quotePrefix="0" xfId="0"/>
    <xf numFmtId="0" fontId="0" fillId="0" borderId="29" pivotButton="0" quotePrefix="0" xfId="0"/>
    <xf numFmtId="0" fontId="0" fillId="0" borderId="15" pivotButton="0" quotePrefix="0" xfId="0"/>
    <xf numFmtId="0" fontId="3" fillId="0" borderId="100" applyAlignment="1" pivotButton="0" quotePrefix="0" xfId="1">
      <alignment horizontal="center" vertical="center"/>
    </xf>
    <xf numFmtId="0" fontId="0" fillId="0" borderId="65" pivotButton="0" quotePrefix="0" xfId="0"/>
    <xf numFmtId="0" fontId="0" fillId="0" borderId="37" pivotButton="0" quotePrefix="0" xfId="0"/>
    <xf numFmtId="0" fontId="0" fillId="0" borderId="38" pivotButton="0" quotePrefix="0" xfId="0"/>
    <xf numFmtId="0" fontId="3" fillId="0" borderId="110" applyAlignment="1" pivotButton="0" quotePrefix="0" xfId="1">
      <alignment horizontal="center" vertical="center"/>
    </xf>
    <xf numFmtId="0" fontId="0" fillId="0" borderId="72" pivotButton="0" quotePrefix="0" xfId="0"/>
    <xf numFmtId="0" fontId="3" fillId="0" borderId="107" applyAlignment="1" pivotButton="0" quotePrefix="0" xfId="1">
      <alignment horizontal="right" vertical="center"/>
    </xf>
    <xf numFmtId="0" fontId="0" fillId="0" borderId="25" pivotButton="0" quotePrefix="0" xfId="0"/>
    <xf numFmtId="0" fontId="0" fillId="0" borderId="23" pivotButton="0" quotePrefix="0" xfId="0"/>
    <xf numFmtId="49" fontId="6" fillId="3" borderId="107" applyAlignment="1" applyProtection="1" pivotButton="0" quotePrefix="0" xfId="1">
      <alignment horizontal="left" vertical="center"/>
      <protection locked="0" hidden="0"/>
    </xf>
    <xf numFmtId="0" fontId="3" fillId="0" borderId="116" applyAlignment="1" pivotButton="0" quotePrefix="0" xfId="1">
      <alignment horizontal="right" vertical="center"/>
    </xf>
    <xf numFmtId="0" fontId="0" fillId="0" borderId="3" pivotButton="0" quotePrefix="0" xfId="0"/>
    <xf numFmtId="0" fontId="6" fillId="0" borderId="112" applyAlignment="1" pivotButton="0" quotePrefix="0" xfId="1">
      <alignment horizontal="center" vertical="center"/>
    </xf>
    <xf numFmtId="0" fontId="6" fillId="0" borderId="113" applyAlignment="1" pivotButton="0" quotePrefix="0" xfId="1">
      <alignment horizontal="center" vertical="center"/>
    </xf>
    <xf numFmtId="0" fontId="3" fillId="0" borderId="117" applyAlignment="1" pivotButton="0" quotePrefix="0" xfId="1">
      <alignment horizontal="right" vertical="center"/>
    </xf>
    <xf numFmtId="0" fontId="0" fillId="0" borderId="18" pivotButton="0" quotePrefix="0" xfId="0"/>
    <xf numFmtId="0" fontId="0" fillId="0" borderId="44" pivotButton="0" quotePrefix="0" xfId="0"/>
    <xf numFmtId="49" fontId="6" fillId="0" borderId="114" applyAlignment="1" pivotButton="0" quotePrefix="0" xfId="1">
      <alignment horizontal="center" vertical="center"/>
    </xf>
    <xf numFmtId="0" fontId="6" fillId="0" borderId="95" applyAlignment="1" pivotButton="0" quotePrefix="0" xfId="1">
      <alignment horizontal="center" vertical="center"/>
    </xf>
    <xf numFmtId="14" fontId="6" fillId="0" borderId="101" applyAlignment="1" pivotButton="0" quotePrefix="0" xfId="1">
      <alignment horizontal="center" vertical="center"/>
    </xf>
    <xf numFmtId="14" fontId="6" fillId="0" borderId="95" applyAlignment="1" pivotButton="0" quotePrefix="0" xfId="1">
      <alignment horizontal="center" vertical="center"/>
    </xf>
    <xf numFmtId="10" fontId="6" fillId="0" borderId="101" applyAlignment="1" pivotButton="0" quotePrefix="0" xfId="1">
      <alignment horizontal="center" vertical="center"/>
    </xf>
    <xf numFmtId="10" fontId="6" fillId="0" borderId="95" applyAlignment="1" pivotButton="0" quotePrefix="0" xfId="0">
      <alignment horizontal="center" vertical="center"/>
    </xf>
    <xf numFmtId="9" fontId="6" fillId="0" borderId="101" applyAlignment="1" pivotButton="0" quotePrefix="0" xfId="1">
      <alignment horizontal="center" vertical="center"/>
    </xf>
    <xf numFmtId="9" fontId="6" fillId="0" borderId="95" applyAlignment="1" pivotButton="0" quotePrefix="0" xfId="1">
      <alignment horizontal="center" vertical="center"/>
    </xf>
    <xf numFmtId="0" fontId="6" fillId="0" borderId="101" applyAlignment="1" pivotButton="0" quotePrefix="0" xfId="1">
      <alignment horizontal="center" vertical="center"/>
    </xf>
    <xf numFmtId="1" fontId="6" fillId="3" borderId="101" applyAlignment="1" applyProtection="1" pivotButton="0" quotePrefix="0" xfId="1">
      <alignment horizontal="center" vertical="center"/>
      <protection locked="0" hidden="0"/>
    </xf>
    <xf numFmtId="0" fontId="6" fillId="3" borderId="101" applyAlignment="1" applyProtection="1" pivotButton="0" quotePrefix="0" xfId="1">
      <alignment horizontal="center" vertical="center"/>
      <protection locked="0" hidden="0"/>
    </xf>
    <xf numFmtId="0" fontId="6" fillId="3" borderId="9" applyAlignment="1" applyProtection="1" pivotButton="0" quotePrefix="0" xfId="1">
      <alignment horizontal="center" vertical="center"/>
      <protection locked="0" hidden="0"/>
    </xf>
    <xf numFmtId="0" fontId="3" fillId="0" borderId="118" applyAlignment="1" pivotButton="0" quotePrefix="0" xfId="1">
      <alignment horizontal="right" vertical="center"/>
    </xf>
    <xf numFmtId="0" fontId="0" fillId="0" borderId="22" pivotButton="0" quotePrefix="0" xfId="0"/>
    <xf numFmtId="164" fontId="6" fillId="0" borderId="103" applyAlignment="1" pivotButton="0" quotePrefix="0" xfId="1">
      <alignment horizontal="center" vertical="center"/>
    </xf>
    <xf numFmtId="1" fontId="6" fillId="0" borderId="103" applyAlignment="1" pivotButton="0" quotePrefix="0" xfId="1">
      <alignment horizontal="center" vertical="center"/>
    </xf>
    <xf numFmtId="1" fontId="6" fillId="0" borderId="104" applyAlignment="1" pivotButton="0" quotePrefix="0" xfId="1">
      <alignment horizontal="center" vertical="center"/>
    </xf>
    <xf numFmtId="0" fontId="3" fillId="3" borderId="74" applyAlignment="1" applyProtection="1" pivotButton="0" quotePrefix="0" xfId="1">
      <alignment horizontal="left" vertical="top" wrapText="1"/>
      <protection locked="0" hidden="0"/>
    </xf>
    <xf numFmtId="0" fontId="0" fillId="0" borderId="32" pivotButton="0" quotePrefix="0" xfId="0"/>
    <xf numFmtId="0" fontId="0" fillId="0" borderId="33" pivotButton="0" quotePrefix="0" xfId="0"/>
    <xf numFmtId="0" fontId="3" fillId="0" borderId="115" applyAlignment="1" pivotButton="0" quotePrefix="0" xfId="1">
      <alignment horizontal="right" vertical="center"/>
    </xf>
    <xf numFmtId="0" fontId="0" fillId="0" borderId="16" pivotButton="0" quotePrefix="0" xfId="0"/>
    <xf numFmtId="0" fontId="0" fillId="0" borderId="55" pivotButton="0" quotePrefix="0" xfId="0"/>
    <xf numFmtId="0" fontId="0" fillId="0" borderId="53" pivotButton="0" quotePrefix="0" xfId="0"/>
    <xf numFmtId="0" fontId="13" fillId="0" borderId="74" applyAlignment="1" pivotButton="0" quotePrefix="0" xfId="1">
      <alignment horizontal="left" vertical="top"/>
    </xf>
    <xf numFmtId="0" fontId="0" fillId="0" borderId="35" pivotButton="0" quotePrefix="0" xfId="0"/>
    <xf numFmtId="0" fontId="3" fillId="0" borderId="102" applyAlignment="1" pivotButton="0" quotePrefix="0" xfId="1">
      <alignment horizontal="center" vertical="center"/>
    </xf>
    <xf numFmtId="0" fontId="3" fillId="0" borderId="59" applyAlignment="1" pivotButton="0" quotePrefix="0" xfId="0">
      <alignment horizontal="center" vertical="center"/>
    </xf>
    <xf numFmtId="0" fontId="3" fillId="0" borderId="109" applyAlignment="1" pivotButton="0" quotePrefix="0" xfId="1">
      <alignment horizontal="center" vertical="center"/>
    </xf>
    <xf numFmtId="0" fontId="0" fillId="0" borderId="66" pivotButton="0" quotePrefix="0" xfId="0"/>
    <xf numFmtId="0" fontId="0" fillId="0" borderId="67" pivotButton="0" quotePrefix="0" xfId="0"/>
    <xf numFmtId="0" fontId="6" fillId="3" borderId="50" applyAlignment="1" applyProtection="1" pivotButton="0" quotePrefix="0" xfId="1">
      <alignment horizontal="center" vertical="center"/>
      <protection locked="0" hidden="0"/>
    </xf>
    <xf numFmtId="1" fontId="6" fillId="0" borderId="101" applyAlignment="1" applyProtection="1" pivotButton="0" quotePrefix="0" xfId="1">
      <alignment horizontal="center" vertical="center"/>
      <protection locked="0" hidden="0"/>
    </xf>
    <xf numFmtId="10" fontId="6" fillId="0" borderId="95" applyAlignment="1" pivotButton="0" quotePrefix="0" xfId="2">
      <alignment horizontal="center" vertical="center"/>
    </xf>
    <xf numFmtId="0" fontId="3" fillId="0" borderId="59" applyAlignment="1" pivotButton="0" quotePrefix="0" xfId="2">
      <alignment horizontal="center" vertical="center"/>
    </xf>
    <xf numFmtId="0" fontId="0" fillId="0" borderId="122" pivotButton="0" quotePrefix="0" xfId="0"/>
    <xf numFmtId="0" fontId="0" fillId="0" borderId="121" pivotButton="0" quotePrefix="0" xfId="0"/>
    <xf numFmtId="0" fontId="0" fillId="0" borderId="123" applyAlignment="1" pivotButton="0" quotePrefix="0" xfId="0">
      <alignment horizontal="center" vertical="center"/>
    </xf>
    <xf numFmtId="164" fontId="2" fillId="0" borderId="123" applyAlignment="1" pivotButton="0" quotePrefix="0" xfId="0">
      <alignment horizontal="center" vertical="center"/>
    </xf>
    <xf numFmtId="1" fontId="0" fillId="0" borderId="123" applyAlignment="1" pivotButton="0" quotePrefix="0" xfId="0">
      <alignment horizontal="center" vertical="center"/>
    </xf>
    <xf numFmtId="10" fontId="0" fillId="0" borderId="123" applyAlignment="1" pivotButton="0" quotePrefix="0" xfId="3">
      <alignment horizontal="center" vertical="center"/>
    </xf>
    <xf numFmtId="14" fontId="0" fillId="0" borderId="123" applyAlignment="1" pivotButton="0" quotePrefix="0" xfId="0">
      <alignment horizontal="center" vertical="center"/>
    </xf>
    <xf numFmtId="0" fontId="0" fillId="0" borderId="89" pivotButton="0" quotePrefix="0" xfId="0"/>
    <xf numFmtId="0" fontId="2" fillId="0" borderId="123" applyAlignment="1" pivotButton="0" quotePrefix="0" xfId="0">
      <alignment horizontal="center" vertical="center"/>
    </xf>
    <xf numFmtId="164" fontId="2" fillId="0" borderId="125" applyAlignment="1" pivotButton="0" quotePrefix="0" xfId="0">
      <alignment horizontal="center" vertical="center" wrapText="1"/>
    </xf>
    <xf numFmtId="0" fontId="0" fillId="0" borderId="126" pivotButton="0" quotePrefix="0" xfId="0"/>
    <xf numFmtId="0" fontId="0" fillId="0" borderId="127" pivotButton="0" quotePrefix="0" xfId="0"/>
    <xf numFmtId="0" fontId="0" fillId="0" borderId="90" pivotButton="0" quotePrefix="0" xfId="0"/>
  </cellXfs>
  <cellStyles count="4">
    <cellStyle name="Normal" xfId="0" builtinId="0"/>
    <cellStyle name="Normal 2" xfId="1"/>
    <cellStyle name="Normal 3" xfId="2"/>
    <cellStyle name="Percent" xfId="3" builtinId="5"/>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H53"/>
  <sheetViews>
    <sheetView tabSelected="1" zoomScaleNormal="100" workbookViewId="0">
      <selection activeCell="A2" sqref="A2"/>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6.5" customHeight="1" thickTop="1">
      <c r="A44" s="89" t="inlineStr">
        <is>
          <t>Reviewed by:</t>
        </is>
      </c>
      <c r="B44" s="89" t="n"/>
      <c r="C44" s="89" t="n"/>
      <c r="D44" s="89" t="n"/>
      <c r="E44" s="89" t="n"/>
      <c r="F44" s="89" t="n"/>
      <c r="G44" s="89" t="n"/>
      <c r="H44" s="89" t="n"/>
      <c r="I44" s="89" t="n"/>
      <c r="J44" s="89" t="n"/>
      <c r="K44" s="89" t="n"/>
      <c r="L44" s="89" t="n"/>
      <c r="M44" s="89" t="n"/>
      <c r="N44" s="89" t="n"/>
      <c r="O44" s="89" t="n"/>
      <c r="P44" s="89" t="n"/>
      <c r="Q44" s="89" t="inlineStr">
        <is>
          <t>Date:</t>
        </is>
      </c>
      <c r="R44" s="89" t="n"/>
      <c r="S44" s="89" t="n"/>
      <c r="T44" s="134" t="n">
        <v>43857</v>
      </c>
      <c r="U44" s="364" t="n"/>
      <c r="V44" s="364" t="n"/>
      <c r="W44" s="364" t="n"/>
      <c r="X44" s="364" t="n"/>
      <c r="Y44" s="364" t="n"/>
      <c r="Z44" s="364" t="n"/>
      <c r="AA44" s="364" t="n"/>
      <c r="AB44" s="364" t="n"/>
      <c r="AC44" s="364" t="n"/>
      <c r="AD44" s="364" t="n"/>
      <c r="AE44" s="364" t="n"/>
      <c r="AF44" s="364" t="n"/>
      <c r="AG44" s="364" t="n"/>
      <c r="AH44" s="364"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6">
    <mergeCell ref="T44:AH44"/>
    <mergeCell ref="A1:BY1"/>
    <mergeCell ref="A42:J42"/>
    <mergeCell ref="K42:Y42"/>
    <mergeCell ref="A43:J43"/>
    <mergeCell ref="K43:Y43"/>
  </mergeCells>
  <printOptions horizontalCentered="1" verticalCentered="1"/>
  <pageMargins left="0.25" right="0.25" top="0.75" bottom="0.75" header="0.3" footer="0.3"/>
  <pageSetup orientation="landscape" scale="93"/>
</worksheet>
</file>

<file path=xl/worksheets/sheet10.xml><?xml version="1.0" encoding="utf-8"?>
<worksheet xmlns="http://schemas.openxmlformats.org/spreadsheetml/2006/main">
  <sheetPr codeName="Sheet5">
    <outlinePr summaryBelow="1" summaryRight="1"/>
    <pageSetUpPr fitToPage="1"/>
  </sheetPr>
  <dimension ref="A1:Y41"/>
  <sheetViews>
    <sheetView showGridLines="0" topLeftCell="A18"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302</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8</v>
      </c>
      <c r="G16" s="7" t="n">
        <v>495</v>
      </c>
      <c r="H16" s="38" t="inlineStr">
        <is>
          <t>Comments</t>
        </is>
      </c>
      <c r="I16" s="408" t="inlineStr">
        <is>
          <t>Interior of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283</v>
      </c>
      <c r="H17" s="41" t="n"/>
      <c r="Y17" s="410" t="n"/>
    </row>
    <row r="18" ht="18" customHeight="1" thickBot="1">
      <c r="A18" s="411" t="inlineStr">
        <is>
          <t>Daily Pre Survey Metal</t>
        </is>
      </c>
      <c r="B18" s="412" t="n"/>
      <c r="C18" s="412" t="n"/>
      <c r="D18" s="412" t="n"/>
      <c r="E18" s="413" t="n"/>
      <c r="F18" s="34" t="n">
        <v>1</v>
      </c>
      <c r="G18" s="35" t="n">
        <v>302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22</v>
      </c>
      <c r="B22" s="165" t="inlineStr">
        <is>
          <t>South brick wall (interior)</t>
        </is>
      </c>
      <c r="C22" s="366" t="n"/>
      <c r="D22" s="366" t="n"/>
      <c r="E22" s="366" t="n"/>
      <c r="F22" s="366" t="n"/>
      <c r="G22" s="366" t="n"/>
      <c r="H22" s="366" t="n"/>
      <c r="I22" s="385" t="n"/>
      <c r="J22" s="10">
        <f>F8</f>
        <v/>
      </c>
      <c r="K22" s="12">
        <f>F8</f>
        <v/>
      </c>
      <c r="L22" s="11">
        <f>IF(ISBLANK(K22)," ",IF(K22=" "," ",(3+3.29*(((K22)*$N$13*(1+($N$13/$N$12)))^0.5))/($N$11*$N$9*$N$13)))</f>
        <v/>
      </c>
      <c r="M22" s="12">
        <f>IF(ISBLANK(J22)," ",(J22/$N$13)-K22)</f>
        <v/>
      </c>
      <c r="N22" s="13">
        <f>IF(ISBLANK(J22)," ",M22/(N$9*N$10*N$11))</f>
        <v/>
      </c>
      <c r="O22" s="10" t="n">
        <v>734</v>
      </c>
      <c r="P22" s="42">
        <f>G8</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1.xml><?xml version="1.0" encoding="utf-8"?>
<worksheet xmlns="http://schemas.openxmlformats.org/spreadsheetml/2006/main">
  <sheetPr>
    <outlinePr summaryBelow="1" summaryRight="1"/>
    <pageSetUpPr fitToPage="1"/>
  </sheetPr>
  <dimension ref="A1:DH53"/>
  <sheetViews>
    <sheetView topLeftCell="A2"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2.xml><?xml version="1.0" encoding="utf-8"?>
<worksheet xmlns="http://schemas.openxmlformats.org/spreadsheetml/2006/main">
  <sheetPr codeName="Sheet6">
    <outlinePr summaryBelow="1" summaryRight="1"/>
    <pageSetUpPr fitToPage="1"/>
  </sheetPr>
  <dimension ref="A1:Y41"/>
  <sheetViews>
    <sheetView showGridLines="0" topLeftCell="A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260</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393</v>
      </c>
      <c r="H16" s="38" t="inlineStr">
        <is>
          <t>Comments</t>
        </is>
      </c>
      <c r="I16" s="408" t="inlineStr">
        <is>
          <t>Interior west concrete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12</v>
      </c>
      <c r="G17" s="7" t="n">
        <v>318</v>
      </c>
      <c r="H17" s="41" t="n"/>
      <c r="Y17" s="410" t="n"/>
    </row>
    <row r="18" ht="18" customHeight="1" thickBot="1">
      <c r="A18" s="411" t="inlineStr">
        <is>
          <t>Daily Pre Survey Metal</t>
        </is>
      </c>
      <c r="B18" s="412" t="n"/>
      <c r="C18" s="412" t="n"/>
      <c r="D18" s="412" t="n"/>
      <c r="E18" s="413" t="n"/>
      <c r="F18" s="34" t="n">
        <v>1</v>
      </c>
      <c r="G18" s="35" t="n">
        <v>260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23</v>
      </c>
      <c r="B22" s="165" t="inlineStr">
        <is>
          <t>West concrete wall (lower portion, interior)</t>
        </is>
      </c>
      <c r="C22" s="366" t="n"/>
      <c r="D22" s="366" t="n"/>
      <c r="E22" s="366" t="n"/>
      <c r="F22" s="366" t="n"/>
      <c r="G22" s="366" t="n"/>
      <c r="H22" s="366" t="n"/>
      <c r="I22" s="385" t="n"/>
      <c r="J22" s="10" t="n">
        <v>0</v>
      </c>
      <c r="K22" s="12">
        <f>F9</f>
        <v/>
      </c>
      <c r="L22" s="11">
        <f>IF(ISBLANK(K22)," ",IF(K22=" "," ",(3+3.29*(((K22)*$N$13*(1+($N$13/$N$12)))^0.5))/($N$11*$N$9*$N$13)))</f>
        <v/>
      </c>
      <c r="M22" s="12">
        <f>IF(ISBLANK(J22)," ",(J22/$N$13)-K22)</f>
        <v/>
      </c>
      <c r="N22" s="13">
        <f>IF(ISBLANK(J22)," ",M22/(N$9*N$10*N$11))</f>
        <v/>
      </c>
      <c r="O22" s="10" t="n">
        <v>459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3.xml><?xml version="1.0" encoding="utf-8"?>
<worksheet xmlns="http://schemas.openxmlformats.org/spreadsheetml/2006/main">
  <sheetPr codeName="Sheet3">
    <outlinePr summaryBelow="1" summaryRight="1"/>
    <pageSetUpPr fitToPage="1"/>
  </sheetPr>
  <dimension ref="A1:DH53"/>
  <sheetViews>
    <sheetView topLeftCell="D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4.xml><?xml version="1.0" encoding="utf-8"?>
<worksheet xmlns="http://schemas.openxmlformats.org/spreadsheetml/2006/main">
  <sheetPr codeName="Sheet7">
    <outlinePr summaryBelow="1" summaryRight="1"/>
    <pageSetUpPr fitToPage="1"/>
  </sheetPr>
  <dimension ref="A1:Y41"/>
  <sheetViews>
    <sheetView showGridLines="0" topLeftCell="A1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351</v>
      </c>
      <c r="H16" s="38" t="inlineStr">
        <is>
          <t>Comments</t>
        </is>
      </c>
      <c r="I16" s="408" t="inlineStr">
        <is>
          <t>Interior west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11</v>
      </c>
      <c r="G17" s="7" t="n">
        <v>236</v>
      </c>
      <c r="H17" s="41" t="n"/>
      <c r="Y17" s="410" t="n"/>
    </row>
    <row r="18" ht="18" customHeight="1"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24</v>
      </c>
      <c r="B22" s="165" t="inlineStr">
        <is>
          <t>West chain link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295</v>
      </c>
      <c r="P22" s="42">
        <f>G12</f>
        <v/>
      </c>
      <c r="Q22" s="11">
        <f>IF(ISBLANK(P22)," ",IF(P22=" "," ",(3+3.29*(((P22)*$Q$13*(1+($Q$13/$Q$12)))^0.5))/($Q$11*$Q$9*$Q$13)))</f>
        <v/>
      </c>
      <c r="R22" s="14">
        <f>IF(ISBLANK(O22)," ",(O22/$Q$13)-P22)</f>
        <v/>
      </c>
      <c r="S22" s="13">
        <f>IF(ISBLANK(O22)," ",R22/(Q$9*Q$10*Q$11))</f>
        <v/>
      </c>
      <c r="T22" s="15" t="n">
        <v>1</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6.xml><?xml version="1.0" encoding="utf-8"?>
<worksheet xmlns="http://schemas.openxmlformats.org/spreadsheetml/2006/main">
  <sheetPr codeName="Sheet8">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255</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9</v>
      </c>
      <c r="G16" s="7" t="n">
        <v>441</v>
      </c>
      <c r="H16" s="38" t="inlineStr">
        <is>
          <t>Comments</t>
        </is>
      </c>
      <c r="I16" s="408" t="inlineStr">
        <is>
          <t>Structural metal and lower section of fins.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18</v>
      </c>
      <c r="G17" s="7" t="n">
        <v>394</v>
      </c>
      <c r="H17" s="41" t="n"/>
      <c r="Y17" s="410" t="n"/>
    </row>
    <row r="18" ht="18" customHeight="1" thickBot="1">
      <c r="A18" s="411" t="inlineStr">
        <is>
          <t>Daily Pre Survey Metal</t>
        </is>
      </c>
      <c r="B18" s="412" t="n"/>
      <c r="C18" s="412" t="n"/>
      <c r="D18" s="412" t="n"/>
      <c r="E18" s="413" t="n"/>
      <c r="F18" s="34" t="n">
        <v>2</v>
      </c>
      <c r="G18" s="35" t="n">
        <v>255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25</v>
      </c>
      <c r="B22" s="165" t="inlineStr">
        <is>
          <t>Lower half of south bank of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288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31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18.xml><?xml version="1.0" encoding="utf-8"?>
<worksheet xmlns="http://schemas.openxmlformats.org/spreadsheetml/2006/main">
  <sheetPr codeName="Sheet9">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178</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7</v>
      </c>
      <c r="G16" s="7" t="n">
        <v>449</v>
      </c>
      <c r="H16" s="38" t="inlineStr">
        <is>
          <t>Comments</t>
        </is>
      </c>
      <c r="I16" s="408" t="inlineStr">
        <is>
          <t>Interior of north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20</v>
      </c>
      <c r="G17" s="7" t="n">
        <v>384</v>
      </c>
      <c r="H17" s="41" t="n"/>
      <c r="Y17" s="410" t="n"/>
    </row>
    <row r="18" ht="18" customHeight="1" thickBot="1">
      <c r="A18" s="411" t="inlineStr">
        <is>
          <t>Daily Pre Survey Metal</t>
        </is>
      </c>
      <c r="B18" s="412" t="n"/>
      <c r="C18" s="412" t="n"/>
      <c r="D18" s="412" t="n"/>
      <c r="E18" s="413" t="n"/>
      <c r="F18" s="34" t="n">
        <v>1</v>
      </c>
      <c r="G18" s="35" t="n">
        <v>178</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26</v>
      </c>
      <c r="B22" s="165" t="inlineStr">
        <is>
          <t>North section of east brick wall (interior, upper half)</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417</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15</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19.xml><?xml version="1.0" encoding="utf-8"?>
<worksheet xmlns="http://schemas.openxmlformats.org/spreadsheetml/2006/main">
  <sheetPr>
    <outlinePr summaryBelow="1" summaryRight="1"/>
    <pageSetUpPr fitToPage="1"/>
  </sheetPr>
  <dimension ref="A1:DH53"/>
  <sheetViews>
    <sheetView topLeftCell="C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(09)</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xml><?xml version="1.0" encoding="utf-8"?>
<worksheet xmlns="http://schemas.openxmlformats.org/spreadsheetml/2006/main">
  <sheetPr codeName="Sheet1">
    <outlinePr summaryBelow="1" summaryRight="1"/>
    <pageSetUpPr fitToPage="1"/>
  </sheetPr>
  <dimension ref="A1:BU41"/>
  <sheetViews>
    <sheetView showGridLines="0" zoomScaleNormal="100" workbookViewId="0">
      <selection activeCell="B24" sqref="B24:I24"/>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1/8/20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1/9/20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143878/PR147628</t>
        </is>
      </c>
      <c r="U7" s="355" t="n"/>
      <c r="V7" s="356" t="n"/>
      <c r="W7" s="392">
        <f>IF(ISBLANK(T7)," ",T7)</f>
        <v/>
      </c>
      <c r="X7" s="360" t="n"/>
      <c r="Y7" s="363" t="n"/>
    </row>
    <row r="8" ht="18" customHeight="1"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44143</v>
      </c>
      <c r="U8" s="360" t="n"/>
      <c r="V8" s="361" t="n"/>
      <c r="W8" s="394">
        <f>IF(ISBLANK(T8)," ",T8)</f>
        <v/>
      </c>
      <c r="X8" s="360" t="n"/>
      <c r="Y8" s="363" t="n"/>
    </row>
    <row r="9" ht="18" customHeight="1">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0.3787</v>
      </c>
      <c r="U9" s="360" t="n"/>
      <c r="V9" s="361" t="n"/>
      <c r="W9" s="396" t="n">
        <v>0.4214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291</v>
      </c>
      <c r="R14" s="360" t="n"/>
      <c r="S14" s="360" t="n"/>
      <c r="T14" s="401" t="n">
        <v>11</v>
      </c>
      <c r="U14" s="360" t="n"/>
      <c r="V14" s="361" t="n"/>
      <c r="W14" s="402" t="n">
        <v>2384</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291</v>
      </c>
      <c r="H16" s="38" t="inlineStr">
        <is>
          <t>Comments</t>
        </is>
      </c>
      <c r="I16" s="408" t="inlineStr">
        <is>
          <t xml:space="preserve">Washington Department of Health performed concurrent sampling on all 18 points.  Additional survey tech support from Thomas Yardy on elevated surfaces. </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271</v>
      </c>
      <c r="H17" s="41" t="n"/>
      <c r="Y17" s="410" t="n"/>
    </row>
    <row r="18" ht="18" customHeight="1" thickBot="1">
      <c r="A18" s="411" t="inlineStr">
        <is>
          <t>Daily Pre Survey Metal</t>
        </is>
      </c>
      <c r="B18" s="412" t="n"/>
      <c r="C18" s="412" t="n"/>
      <c r="D18" s="412" t="n"/>
      <c r="E18" s="413" t="n"/>
      <c r="F18" s="34" t="n">
        <v>3</v>
      </c>
      <c r="G18" s="35" t="n">
        <v>280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1</v>
      </c>
      <c r="B22" s="165" t="inlineStr">
        <is>
          <t>Large tank west Side</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200</v>
      </c>
      <c r="P22" s="42">
        <f>G12</f>
        <v/>
      </c>
      <c r="Q22" s="11">
        <f>IF(ISBLANK(P22)," ",IF(P22=" "," ",(3+3.29*(((P22)*$Q$13*(1+($Q$13/$Q$12)))^0.5))/($Q$11*$Q$9*$Q$13)))</f>
        <v/>
      </c>
      <c r="R22" s="14">
        <f>IF(ISBLANK(O22)," ",(O22/$Q$13)-P22)</f>
        <v/>
      </c>
      <c r="S22" s="13">
        <f>IF(ISBLANK(O22)," ",R22/(Q$9*Q$10*Q$11))</f>
        <v/>
      </c>
      <c r="T22" s="15" t="n">
        <v>2</v>
      </c>
      <c r="U22" s="43">
        <f>IF(ISBLANK(T22)," ",(T22/$T$13)-$T$14/$T$12)</f>
        <v/>
      </c>
      <c r="V22" s="44">
        <f>IF(ISBLANK(T22), " ", (U22/$T$9))</f>
        <v/>
      </c>
      <c r="W22" s="15" t="n">
        <v>57</v>
      </c>
      <c r="X22" s="43">
        <f>IF(ISBLANK(W22)," ",(W22/$W$13)-($W$14/$W$12))</f>
        <v/>
      </c>
      <c r="Y22" s="45">
        <f>IF(ISBLANK(W22), " ", (X22/$W$9))</f>
        <v/>
      </c>
    </row>
    <row r="23" ht="19.9" customFormat="1" customHeight="1" s="73">
      <c r="A23" s="53" t="n">
        <v>2</v>
      </c>
      <c r="B23" s="158" t="inlineStr">
        <is>
          <t>Small tank west side</t>
        </is>
      </c>
      <c r="C23" s="360" t="n"/>
      <c r="D23" s="360" t="n"/>
      <c r="E23" s="360" t="n"/>
      <c r="F23" s="360" t="n"/>
      <c r="G23" s="360" t="n"/>
      <c r="H23" s="360" t="n"/>
      <c r="I23" s="361" t="n"/>
      <c r="J23" s="16" t="n">
        <v>1</v>
      </c>
      <c r="K23" s="11">
        <f>F12</f>
        <v/>
      </c>
      <c r="L23" s="11">
        <f>IF(ISBLANK(K23)," ",IF(K23=" "," ",(3+3.29*(((K23)*$N$13*(1+($N$13/$N$12)))^0.5))/($N$11*$N$9*$N$13)))</f>
        <v/>
      </c>
      <c r="M23" s="17">
        <f>IF(ISBLANK(J23)," ",(J23/$N$13)-K23)</f>
        <v/>
      </c>
      <c r="N23" s="18">
        <f>IF(ISBLANK(J23)," ",M23/(N$9*N$10*N$11))</f>
        <v/>
      </c>
      <c r="O23" s="16" t="n">
        <v>181</v>
      </c>
      <c r="P23" s="17">
        <f>G12</f>
        <v/>
      </c>
      <c r="Q23" s="11">
        <f>IF(ISBLANK(P23)," ",IF(P23=" "," ",(3+3.29*(((P23)*$Q$13*(1+($Q$13/$Q$12)))^0.5))/($Q$11*$Q$9*$Q$13)))</f>
        <v/>
      </c>
      <c r="R23" s="17">
        <f>IF(ISBLANK(O23)," ",(O23/$Q$13)-P23)</f>
        <v/>
      </c>
      <c r="S23" s="18">
        <f>IF(ISBLANK(O23)," ",R23/(Q$9*Q$10*Q$11))</f>
        <v/>
      </c>
      <c r="T23" s="16" t="n">
        <v>1</v>
      </c>
      <c r="U23" s="46">
        <f>IF(ISBLANK(T23)," ",(T23/$T$13)-$T$14/$T$12)</f>
        <v/>
      </c>
      <c r="V23" s="47">
        <f>IF(ISBLANK(T23), " ", (U23/$T$9))</f>
        <v/>
      </c>
      <c r="W23" s="16" t="n">
        <v>34</v>
      </c>
      <c r="X23" s="46">
        <f>IF(ISBLANK(W23)," ",(W23/$W$13)-($W$14/$W$12))</f>
        <v/>
      </c>
      <c r="Y23" s="48">
        <f>IF(ISBLANK(W23), " ", (X23/$W$9))</f>
        <v/>
      </c>
    </row>
    <row r="24" ht="19.9" customFormat="1" customHeight="1" s="73">
      <c r="A24" s="54" t="n">
        <v>3</v>
      </c>
      <c r="B24" s="158" t="inlineStr">
        <is>
          <t>West interior chain link fence</t>
        </is>
      </c>
      <c r="C24" s="360" t="n"/>
      <c r="D24" s="360" t="n"/>
      <c r="E24" s="360" t="n"/>
      <c r="F24" s="360" t="n"/>
      <c r="G24" s="360" t="n"/>
      <c r="H24" s="360" t="n"/>
      <c r="I24" s="361" t="n"/>
      <c r="J24" s="16" t="n">
        <v>0</v>
      </c>
      <c r="K24" s="11">
        <f>F12</f>
        <v/>
      </c>
      <c r="L24" s="11">
        <f>IF(ISBLANK(K24)," ",IF(K24=" "," ",(3+3.29*(((K24)*$N$13*(1+($N$13/$N$12)))^0.5))/($N$11*$N$9*$N$13)))</f>
        <v/>
      </c>
      <c r="M24" s="17">
        <f>IF(ISBLANK(J24)," ",(J24/$N$13)-K24)</f>
        <v/>
      </c>
      <c r="N24" s="18">
        <f>IF(ISBLANK(J24)," ",M24/(N$9*N$10*N$11))</f>
        <v/>
      </c>
      <c r="O24" s="16" t="n">
        <v>218</v>
      </c>
      <c r="P24" s="17">
        <f>G12</f>
        <v/>
      </c>
      <c r="Q24" s="11">
        <f>IF(ISBLANK(P24)," ",IF(P24=" "," ",(3+3.29*(((P24)*$Q$13*(1+($Q$13/$Q$12)))^0.5))/($Q$11*$Q$9*$Q$13)))</f>
        <v/>
      </c>
      <c r="R24" s="17">
        <f>IF(ISBLANK(O24)," ",(O24/$Q$13)-P24)</f>
        <v/>
      </c>
      <c r="S24" s="18">
        <f>IF(ISBLANK(O24)," ",R24/(Q$9*Q$10*Q$11))</f>
        <v/>
      </c>
      <c r="T24" s="16" t="n">
        <v>0</v>
      </c>
      <c r="U24" s="46">
        <f>IF(ISBLANK(T24)," ",(T24/$T$13)-$T$14/$T$12)</f>
        <v/>
      </c>
      <c r="V24" s="47">
        <f>IF(ISBLANK(T24), " ", (U24/$T$9))</f>
        <v/>
      </c>
      <c r="W24" s="16" t="n">
        <v>45</v>
      </c>
      <c r="X24" s="46">
        <f>IF(ISBLANK(W24)," ",(W24/$W$13)-($W$14/$W$12))</f>
        <v/>
      </c>
      <c r="Y24" s="48">
        <f>IF(ISBLANK(W24), " ", (X24/$W$9))</f>
        <v/>
      </c>
    </row>
    <row r="25" ht="19.9" customFormat="1" customHeight="1" s="73">
      <c r="A25" s="53" t="n">
        <v>4</v>
      </c>
      <c r="B25" s="158" t="inlineStr">
        <is>
          <t>West interior brick wall</t>
        </is>
      </c>
      <c r="C25" s="360" t="n"/>
      <c r="D25" s="360" t="n"/>
      <c r="E25" s="360" t="n"/>
      <c r="F25" s="360" t="n"/>
      <c r="G25" s="360" t="n"/>
      <c r="H25" s="360" t="n"/>
      <c r="I25" s="361" t="n"/>
      <c r="J25" s="16" t="n">
        <v>1</v>
      </c>
      <c r="K25" s="11" t="n">
        <v>1</v>
      </c>
      <c r="L25" s="11">
        <f>IF(ISBLANK(K25)," ",IF(K25=" "," ",(3+3.29*(((K25)*$N$13*(1+($N$13/$N$12)))^0.5))/($N$11*$N$9*$N$13)))</f>
        <v/>
      </c>
      <c r="M25" s="17">
        <f>IF(ISBLANK(J25)," ",(J25/$N$13)-K25)</f>
        <v/>
      </c>
      <c r="N25" s="18">
        <f>IF(ISBLANK(J25)," ",M25/(N$9*N$10*N$11))</f>
        <v/>
      </c>
      <c r="O25" s="16" t="n">
        <v>298</v>
      </c>
      <c r="P25" s="17">
        <f>G8</f>
        <v/>
      </c>
      <c r="Q25" s="11">
        <f>IF(ISBLANK(P25)," ",IF(P25=" "," ",(3+3.29*(((P25)*$Q$13*(1+($Q$13/$Q$12)))^0.5))/($Q$11*$Q$9*$Q$13)))</f>
        <v/>
      </c>
      <c r="R25" s="17">
        <f>IF(ISBLANK(O25)," ",(O25/$Q$13)-P25)</f>
        <v/>
      </c>
      <c r="S25" s="18">
        <f>IF(ISBLANK(O25)," ",R25/(Q$9*Q$10*Q$11))</f>
        <v/>
      </c>
      <c r="T25" s="16" t="n">
        <v>1</v>
      </c>
      <c r="U25" s="46">
        <f>IF(ISBLANK(T25)," ",(T25/$T$13)-$T$14/$T$12)</f>
        <v/>
      </c>
      <c r="V25" s="47">
        <f>IF(ISBLANK(T25), " ", (U25/$T$9))</f>
        <v/>
      </c>
      <c r="W25" s="16" t="n">
        <v>45</v>
      </c>
      <c r="X25" s="46">
        <f>IF(ISBLANK(W25)," ",(W25/$W$13)-($W$14/$W$12))</f>
        <v/>
      </c>
      <c r="Y25" s="48">
        <f>IF(ISBLANK(W25), " ", (X25/$W$9))</f>
        <v/>
      </c>
    </row>
    <row r="26" ht="19.9" customFormat="1" customHeight="1" s="73">
      <c r="A26" s="54" t="n">
        <v>5</v>
      </c>
      <c r="B26" s="158" t="inlineStr">
        <is>
          <t>West interior brick wall</t>
        </is>
      </c>
      <c r="C26" s="360" t="n"/>
      <c r="D26" s="360" t="n"/>
      <c r="E26" s="360" t="n"/>
      <c r="F26" s="360" t="n"/>
      <c r="G26" s="360" t="n"/>
      <c r="H26" s="360" t="n"/>
      <c r="I26" s="361" t="n"/>
      <c r="J26" s="16" t="n">
        <v>1</v>
      </c>
      <c r="K26" s="19" t="n">
        <v>1</v>
      </c>
      <c r="L26" s="11">
        <f>IF(ISBLANK(K26)," ",IF(K26=" "," ",(3+3.29*(((K26)*$N$13*(1+($N$13/$N$12)))^0.5))/($N$11*$N$9*$N$13)))</f>
        <v/>
      </c>
      <c r="M26" s="20">
        <f>IF(ISBLANK(J26)," ",(J26/$N$13)-K26)</f>
        <v/>
      </c>
      <c r="N26" s="21">
        <f>IF(ISBLANK(J26)," ",M26/(N$9*N$10*N$11))</f>
        <v/>
      </c>
      <c r="O26" s="16" t="n">
        <v>321</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r="27" ht="19.9" customFormat="1" customHeight="1" s="73">
      <c r="A27" s="53" t="n">
        <v>6</v>
      </c>
      <c r="B27" s="158" t="inlineStr">
        <is>
          <t>South interior brick wall</t>
        </is>
      </c>
      <c r="C27" s="360" t="n"/>
      <c r="D27" s="360" t="n"/>
      <c r="E27" s="360" t="n"/>
      <c r="F27" s="360" t="n"/>
      <c r="G27" s="360" t="n"/>
      <c r="H27" s="360" t="n"/>
      <c r="I27" s="361" t="n"/>
      <c r="J27" s="16" t="n">
        <v>5</v>
      </c>
      <c r="K27" s="11" t="n">
        <v>1</v>
      </c>
      <c r="L27" s="11">
        <f>IF(ISBLANK(K27)," ",IF(K27=" "," ",(3+3.29*(((K27)*$N$13*(1+($N$13/$N$12)))^0.5))/($N$11*$N$9*$N$13)))</f>
        <v/>
      </c>
      <c r="M27" s="17">
        <f>IF(ISBLANK(J27)," ",(J27/$N$13)-K27)</f>
        <v/>
      </c>
      <c r="N27" s="18">
        <f>IF(ISBLANK(J27)," ",M27/(N$9*N$10*N$11))</f>
        <v/>
      </c>
      <c r="O27" s="16" t="n">
        <v>376</v>
      </c>
      <c r="P27" s="17">
        <f>G8</f>
        <v/>
      </c>
      <c r="Q27" s="11">
        <f>IF(ISBLANK(P27)," ",IF(P27=" "," ",(3+3.29*(((P27)*$Q$13*(1+($Q$13/$Q$12)))^0.5))/($Q$11*$Q$9*$Q$13)))</f>
        <v/>
      </c>
      <c r="R27" s="17">
        <f>IF(ISBLANK(O27)," ",(O27/$Q$13)-P27)</f>
        <v/>
      </c>
      <c r="S27" s="18">
        <f>IF(ISBLANK(O27)," ",R27/(Q$9*Q$10*Q$11))</f>
        <v/>
      </c>
      <c r="T27" s="16" t="n">
        <v>0</v>
      </c>
      <c r="U27" s="46">
        <f>IF(ISBLANK(T27)," ",(T27/$T$13)-$T$14/$T$12)</f>
        <v/>
      </c>
      <c r="V27" s="47">
        <f>IF(ISBLANK(T27), " ", (U27/$T$9))</f>
        <v/>
      </c>
      <c r="W27" s="16" t="n">
        <v>32</v>
      </c>
      <c r="X27" s="46">
        <f>IF(ISBLANK(W27)," ",(W27/$W$13)-($W$14/$W$12))</f>
        <v/>
      </c>
      <c r="Y27" s="48">
        <f>IF(ISBLANK(W27), " ", (X27/$W$9))</f>
        <v/>
      </c>
    </row>
    <row r="28" ht="19.9" customFormat="1" customHeight="1" s="73">
      <c r="A28" s="54" t="n">
        <v>7</v>
      </c>
      <c r="B28" s="158" t="inlineStr">
        <is>
          <t>Concrete (ground surface)</t>
        </is>
      </c>
      <c r="C28" s="360" t="n"/>
      <c r="D28" s="360" t="n"/>
      <c r="E28" s="360" t="n"/>
      <c r="F28" s="360" t="n"/>
      <c r="G28" s="360" t="n"/>
      <c r="H28" s="360" t="n"/>
      <c r="I28" s="361" t="n"/>
      <c r="J28" s="16" t="n">
        <v>1</v>
      </c>
      <c r="K28" s="11" t="n">
        <v>2</v>
      </c>
      <c r="L28" s="11">
        <f>IF(ISBLANK(K28)," ",IF(K28=" "," ",(3+3.29*(((K28)*$N$13*(1+($N$13/$N$12)))^0.5))/($N$11*$N$9*$N$13)))</f>
        <v/>
      </c>
      <c r="M28" s="17">
        <f>IF(ISBLANK(J28)," ",(J28/$N$13)-K28)</f>
        <v/>
      </c>
      <c r="N28" s="18">
        <f>IF(ISBLANK(J28)," ",M28/(N$9*N$10*N$11))</f>
        <v/>
      </c>
      <c r="O28" s="16" t="n">
        <v>231</v>
      </c>
      <c r="P28" s="17">
        <f>G9</f>
        <v/>
      </c>
      <c r="Q28" s="11">
        <f>IF(ISBLANK(P28)," ",IF(P28=" "," ",(3+3.29*(((P28)*$Q$13*(1+($Q$13/$Q$12)))^0.5))/($Q$11*$Q$9*$Q$13)))</f>
        <v/>
      </c>
      <c r="R28" s="17">
        <f>IF(ISBLANK(O28)," ",(O28/$Q$13)-P28)</f>
        <v/>
      </c>
      <c r="S28" s="18">
        <f>IF(ISBLANK(O28)," ",R28/(Q$9*Q$10*Q$11))</f>
        <v/>
      </c>
      <c r="T28" s="16" t="n">
        <v>1</v>
      </c>
      <c r="U28" s="46">
        <f>IF(ISBLANK(T28)," ",(T28/$T$13)-$T$14/$T$12)</f>
        <v/>
      </c>
      <c r="V28" s="47">
        <f>IF(ISBLANK(T28), " ", (U28/$T$9))</f>
        <v/>
      </c>
      <c r="W28" s="16" t="n">
        <v>52</v>
      </c>
      <c r="X28" s="46">
        <f>IF(ISBLANK(W28)," ",(W28/$W$13)-($W$14/$W$12))</f>
        <v/>
      </c>
      <c r="Y28" s="48">
        <f>IF(ISBLANK(W28), " ", (X28/$W$9))</f>
        <v/>
      </c>
    </row>
    <row r="29" ht="19.9" customFormat="1" customHeight="1" s="73">
      <c r="A29" s="53" t="n">
        <v>8</v>
      </c>
      <c r="B29" s="158" t="inlineStr">
        <is>
          <t>Concrete (ground surface)</t>
        </is>
      </c>
      <c r="C29" s="360" t="n"/>
      <c r="D29" s="360" t="n"/>
      <c r="E29" s="360" t="n"/>
      <c r="F29" s="360" t="n"/>
      <c r="G29" s="360" t="n"/>
      <c r="H29" s="360" t="n"/>
      <c r="I29" s="361" t="n"/>
      <c r="J29" s="16" t="n">
        <v>1</v>
      </c>
      <c r="K29" s="11" t="n">
        <v>2</v>
      </c>
      <c r="L29" s="11">
        <f>IF(ISBLANK(K29)," ",IF(K29=" "," ",(3+3.29*(((K29)*$N$13*(1+($N$13/$N$12)))^0.5))/($N$11*$N$9*$N$13)))</f>
        <v/>
      </c>
      <c r="M29" s="17">
        <f>IF(ISBLANK(J29)," ",(J29/$N$13)-K29)</f>
        <v/>
      </c>
      <c r="N29" s="18">
        <f>IF(ISBLANK(J29)," ",M29/(N$9*N$10*N$11))</f>
        <v/>
      </c>
      <c r="O29" s="16" t="n">
        <v>282</v>
      </c>
      <c r="P29" s="17">
        <f>G9</f>
        <v/>
      </c>
      <c r="Q29" s="11">
        <f>IF(ISBLANK(P29)," ",IF(P29=" "," ",(3+3.29*(((P29)*$Q$13*(1+($Q$13/$Q$12)))^0.5))/($Q$11*$Q$9*$Q$13)))</f>
        <v/>
      </c>
      <c r="R29" s="17">
        <f>IF(ISBLANK(O29)," ",(O29/$Q$13)-P29)</f>
        <v/>
      </c>
      <c r="S29" s="18">
        <f>IF(ISBLANK(O29)," ",R29/(Q$9*Q$10*Q$11))</f>
        <v/>
      </c>
      <c r="T29" s="16" t="n">
        <v>0</v>
      </c>
      <c r="U29" s="46">
        <f>IF(ISBLANK(T29)," ",(T29/$T$13)-$T$14/$T$12)</f>
        <v/>
      </c>
      <c r="V29" s="47">
        <f>IF(ISBLANK(T29), " ", (U29/$T$9))</f>
        <v/>
      </c>
      <c r="W29" s="16" t="n">
        <v>42</v>
      </c>
      <c r="X29" s="46">
        <f>IF(ISBLANK(W29)," ",(W29/$W$13)-($W$14/$W$12))</f>
        <v/>
      </c>
      <c r="Y29" s="48">
        <f>IF(ISBLANK(W29), " ", (X29/$W$9))</f>
        <v/>
      </c>
    </row>
    <row r="30" ht="19.9" customFormat="1" customHeight="1" s="73">
      <c r="A30" s="54" t="n">
        <v>9</v>
      </c>
      <c r="B30" s="158" t="inlineStr">
        <is>
          <t>Small tank top surface</t>
        </is>
      </c>
      <c r="C30" s="360" t="n"/>
      <c r="D30" s="360" t="n"/>
      <c r="E30" s="360" t="n"/>
      <c r="F30" s="360" t="n"/>
      <c r="G30" s="360" t="n"/>
      <c r="H30" s="360" t="n"/>
      <c r="I30" s="361" t="n"/>
      <c r="J30" s="16" t="n">
        <v>2</v>
      </c>
      <c r="K30" s="11">
        <f>F12</f>
        <v/>
      </c>
      <c r="L30" s="11">
        <f>IF(ISBLANK(K30)," ",IF(K30=" "," ",(3+3.29*(((K30)*$N$13*(1+($N$13/$N$12)))^0.5))/($N$11*$N$9*$N$13)))</f>
        <v/>
      </c>
      <c r="M30" s="17">
        <f>IF(ISBLANK(J30)," ",(J30/$N$13)-K30)</f>
        <v/>
      </c>
      <c r="N30" s="18">
        <f>IF(ISBLANK(J30)," ",M30/(N$9*N$10*N$11))</f>
        <v/>
      </c>
      <c r="O30" s="16" t="n">
        <v>205</v>
      </c>
      <c r="P30" s="17">
        <f>G12</f>
        <v/>
      </c>
      <c r="Q30" s="11">
        <f>IF(ISBLANK(P30)," ",IF(P30=" "," ",(3+3.29*(((P30)*$Q$13*(1+($Q$13/$Q$12)))^0.5))/($Q$11*$Q$9*$Q$13)))</f>
        <v/>
      </c>
      <c r="R30" s="17">
        <f>IF(ISBLANK(O30)," ",(O30/$Q$13)-P30)</f>
        <v/>
      </c>
      <c r="S30" s="18">
        <f>IF(ISBLANK(O30)," ",R30/(Q$9*Q$10*Q$11))</f>
        <v/>
      </c>
      <c r="T30" s="16" t="n">
        <v>0</v>
      </c>
      <c r="U30" s="46">
        <f>IF(ISBLANK(T30)," ",(T30/$T$13)-$T$14/$T$12)</f>
        <v/>
      </c>
      <c r="V30" s="47">
        <f>IF(ISBLANK(T30), " ", (U30/$T$9))</f>
        <v/>
      </c>
      <c r="W30" s="16" t="n">
        <v>54</v>
      </c>
      <c r="X30" s="46">
        <f>IF(ISBLANK(W30)," ",(W30/$W$13)-($W$14/$W$12))</f>
        <v/>
      </c>
      <c r="Y30" s="48">
        <f>IF(ISBLANK(W30), " ", (X30/$W$9))</f>
        <v/>
      </c>
    </row>
    <row r="31" ht="19.9" customFormat="1" customHeight="1" s="73">
      <c r="A31" s="53" t="n">
        <v>10</v>
      </c>
      <c r="B31" s="158" t="inlineStr">
        <is>
          <t>North exterior louvered fence</t>
        </is>
      </c>
      <c r="C31" s="360" t="n"/>
      <c r="D31" s="360" t="n"/>
      <c r="E31" s="360" t="n"/>
      <c r="F31" s="360" t="n"/>
      <c r="G31" s="360" t="n"/>
      <c r="H31" s="360" t="n"/>
      <c r="I31" s="361" t="n"/>
      <c r="J31" s="16" t="n">
        <v>1</v>
      </c>
      <c r="K31" s="11">
        <f>F12</f>
        <v/>
      </c>
      <c r="L31" s="11">
        <f>IF(ISBLANK(K31)," ",IF(K31=" "," ",(3+3.29*(((K31)*$N$13*(1+($N$13/$N$12)))^0.5))/($N$11*$N$9*$N$13)))</f>
        <v/>
      </c>
      <c r="M31" s="17">
        <f>IF(ISBLANK(J31)," ",(J31/$N$13)-K31)</f>
        <v/>
      </c>
      <c r="N31" s="18">
        <f>IF(ISBLANK(J31)," ",M31/(N$9*N$10*N$11))</f>
        <v/>
      </c>
      <c r="O31" s="16" t="n">
        <v>192</v>
      </c>
      <c r="P31" s="17">
        <f>G12</f>
        <v/>
      </c>
      <c r="Q31" s="11">
        <f>IF(ISBLANK(P31)," ",IF(P31=" "," ",(3+3.29*(((P31)*$Q$13*(1+($Q$13/$Q$12)))^0.5))/($Q$11*$Q$9*$Q$13)))</f>
        <v/>
      </c>
      <c r="R31" s="17">
        <f>IF(ISBLANK(O31)," ",(O31/$Q$13)-P31)</f>
        <v/>
      </c>
      <c r="S31" s="18">
        <f>IF(ISBLANK(O31)," ",R31/(Q$9*Q$10*Q$11))</f>
        <v/>
      </c>
      <c r="T31" s="16" t="n">
        <v>0</v>
      </c>
      <c r="U31" s="46">
        <f>IF(ISBLANK(T31)," ",(T31/$T$13)-$T$14/$T$12)</f>
        <v/>
      </c>
      <c r="V31" s="47">
        <f>IF(ISBLANK(T31), " ", (U31/$T$9))</f>
        <v/>
      </c>
      <c r="W31" s="16" t="n">
        <v>41</v>
      </c>
      <c r="X31" s="46">
        <f>IF(ISBLANK(W31)," ",(W31/$W$13)-($W$14/$W$12))</f>
        <v/>
      </c>
      <c r="Y31" s="48">
        <f>IF(ISBLANK(W31), " ", (X31/$W$9))</f>
        <v/>
      </c>
    </row>
    <row r="32" ht="19.9" customFormat="1" customHeight="1" s="73">
      <c r="A32" s="54" t="n">
        <v>11</v>
      </c>
      <c r="B32" s="158" t="inlineStr">
        <is>
          <t>East interior brick wall</t>
        </is>
      </c>
      <c r="C32" s="360" t="n"/>
      <c r="D32" s="360" t="n"/>
      <c r="E32" s="360" t="n"/>
      <c r="F32" s="360" t="n"/>
      <c r="G32" s="360" t="n"/>
      <c r="H32" s="360" t="n"/>
      <c r="I32" s="361" t="n"/>
      <c r="J32" s="16" t="n">
        <v>4</v>
      </c>
      <c r="K32" s="11" t="n">
        <v>1</v>
      </c>
      <c r="L32" s="11">
        <f>IF(ISBLANK(K32)," ",IF(K32=" "," ",(3+3.29*(((K32)*$N$13*(1+($N$13/$N$12)))^0.5))/($N$11*$N$9*$N$13)))</f>
        <v/>
      </c>
      <c r="M32" s="17">
        <f>IF(ISBLANK(J32)," ",(J32/$N$13)-K32)</f>
        <v/>
      </c>
      <c r="N32" s="18">
        <f>IF(ISBLANK(J32)," ",M32/(N$9*N$10*N$11))</f>
        <v/>
      </c>
      <c r="O32" s="16" t="n">
        <v>389</v>
      </c>
      <c r="P32" s="17">
        <f>G8</f>
        <v/>
      </c>
      <c r="Q32" s="11">
        <f>IF(ISBLANK(P32)," ",IF(P32=" "," ",(3+3.29*(((P32)*$Q$13*(1+($Q$13/$Q$12)))^0.5))/($Q$11*$Q$9*$Q$13)))</f>
        <v/>
      </c>
      <c r="R32" s="17">
        <f>IF(ISBLANK(O32)," ",(O32/$Q$13)-P32)</f>
        <v/>
      </c>
      <c r="S32" s="18">
        <f>IF(ISBLANK(O32)," ",R32/(Q$9*Q$10*Q$11))</f>
        <v/>
      </c>
      <c r="T32" s="16" t="n">
        <v>0</v>
      </c>
      <c r="U32" s="46">
        <f>IF(ISBLANK(T32)," ",(T32/$T$13)-$T$14/$T$12)</f>
        <v/>
      </c>
      <c r="V32" s="47">
        <f>IF(ISBLANK(T32), " ", (U32/$T$9))</f>
        <v/>
      </c>
      <c r="W32" s="16" t="n">
        <v>40</v>
      </c>
      <c r="X32" s="46">
        <f>IF(ISBLANK(W32)," ",(W32/$W$13)-($W$14/$W$12))</f>
        <v/>
      </c>
      <c r="Y32" s="48">
        <f>IF(ISBLANK(W32), " ", (X32/$W$9))</f>
        <v/>
      </c>
      <c r="BU32" s="73" t="inlineStr">
        <is>
          <t>A</t>
        </is>
      </c>
    </row>
    <row r="33" ht="19.9" customFormat="1" customHeight="1" s="73">
      <c r="A33" s="53" t="n">
        <v>12</v>
      </c>
      <c r="B33" s="158" t="inlineStr">
        <is>
          <t>East interior louvered fence</t>
        </is>
      </c>
      <c r="C33" s="360" t="n"/>
      <c r="D33" s="360" t="n"/>
      <c r="E33" s="360" t="n"/>
      <c r="F33" s="360" t="n"/>
      <c r="G33" s="360" t="n"/>
      <c r="H33" s="360" t="n"/>
      <c r="I33" s="361" t="n"/>
      <c r="J33" s="16" t="n">
        <v>0</v>
      </c>
      <c r="K33" s="11">
        <f>F12</f>
        <v/>
      </c>
      <c r="L33" s="11">
        <f>IF(ISBLANK(K33)," ",IF(K33=" "," ",(3+3.29*(((K33)*$N$13*(1+($N$13/$N$12)))^0.5))/($N$11*$N$9*$N$13)))</f>
        <v/>
      </c>
      <c r="M33" s="17">
        <f>IF(ISBLANK(J33)," ",(J33/$N$13)-K33)</f>
        <v/>
      </c>
      <c r="N33" s="18">
        <f>IF(ISBLANK(J33)," ",M33/(N$9*N$10*N$11))</f>
        <v/>
      </c>
      <c r="O33" s="16" t="n">
        <v>217</v>
      </c>
      <c r="P33" s="17">
        <f>G12</f>
        <v/>
      </c>
      <c r="Q33" s="11">
        <f>IF(ISBLANK(P33)," ",IF(P33=" "," ",(3+3.29*(((P33)*$Q$13*(1+($Q$13/$Q$12)))^0.5))/($Q$11*$Q$9*$Q$13)))</f>
        <v/>
      </c>
      <c r="R33" s="17">
        <f>IF(ISBLANK(O33)," ",(O33/$Q$13)-P33)</f>
        <v/>
      </c>
      <c r="S33" s="18">
        <f>IF(ISBLANK(O33)," ",R33/(Q$9*Q$10*Q$11))</f>
        <v/>
      </c>
      <c r="T33" s="16" t="n">
        <v>0</v>
      </c>
      <c r="U33" s="46">
        <f>IF(ISBLANK(T33)," ",(T33/$T$13)-$T$14/$T$12)</f>
        <v/>
      </c>
      <c r="V33" s="47">
        <f>IF(ISBLANK(T33), " ", (U33/$T$9))</f>
        <v/>
      </c>
      <c r="W33" s="16" t="n">
        <v>42</v>
      </c>
      <c r="X33" s="46">
        <f>IF(ISBLANK(W33)," ",(W33/$W$13)-($W$14/$W$12))</f>
        <v/>
      </c>
      <c r="Y33" s="48">
        <f>IF(ISBLANK(W33), " ", (X33/$W$9))</f>
        <v/>
      </c>
    </row>
    <row r="34" ht="19.9" customFormat="1" customHeight="1" s="73">
      <c r="A34" s="54" t="n">
        <v>13</v>
      </c>
      <c r="B34" s="158" t="inlineStr">
        <is>
          <t>East interior louvered fence</t>
        </is>
      </c>
      <c r="C34" s="360" t="n"/>
      <c r="D34" s="360" t="n"/>
      <c r="E34" s="360" t="n"/>
      <c r="F34" s="360" t="n"/>
      <c r="G34" s="360" t="n"/>
      <c r="H34" s="360" t="n"/>
      <c r="I34" s="361" t="n"/>
      <c r="J34" s="16" t="n">
        <v>0</v>
      </c>
      <c r="K34" s="11">
        <f>F12</f>
        <v/>
      </c>
      <c r="L34" s="11">
        <f>IF(ISBLANK(K34)," ",IF(K34=" "," ",(3+3.29*(((K34)*$N$13*(1+($N$13/$N$12)))^0.5))/($N$11*$N$9*$N$13)))</f>
        <v/>
      </c>
      <c r="M34" s="17">
        <f>IF(ISBLANK(J34)," ",(J34/$N$13)-K34)</f>
        <v/>
      </c>
      <c r="N34" s="18">
        <f>IF(ISBLANK(J34)," ",M34/(N$9*N$10*N$11))</f>
        <v/>
      </c>
      <c r="O34" s="16" t="n">
        <v>267</v>
      </c>
      <c r="P34" s="17">
        <f>G12</f>
        <v/>
      </c>
      <c r="Q34" s="11">
        <f>IF(ISBLANK(P34)," ",IF(P34=" "," ",(3+3.29*(((P34)*$Q$13*(1+($Q$13/$Q$12)))^0.5))/($Q$11*$Q$9*$Q$13)))</f>
        <v/>
      </c>
      <c r="R34" s="17">
        <f>IF(ISBLANK(O34)," ",(O34/$Q$13)-P34)</f>
        <v/>
      </c>
      <c r="S34" s="18">
        <f>IF(ISBLANK(O34)," ",R34/(Q$9*Q$10*Q$11))</f>
        <v/>
      </c>
      <c r="T34" s="16" t="n">
        <v>0</v>
      </c>
      <c r="U34" s="46">
        <f>IF(ISBLANK(T34)," ",(T34/$T$13)-$T$14/$T$12)</f>
        <v/>
      </c>
      <c r="V34" s="47">
        <f>IF(ISBLANK(T34), " ", (U34/$T$9))</f>
        <v/>
      </c>
      <c r="W34" s="16" t="n">
        <v>41</v>
      </c>
      <c r="X34" s="46">
        <f>IF(ISBLANK(W34)," ",(W34/$W$13)-($W$14/$W$12))</f>
        <v/>
      </c>
      <c r="Y34" s="48">
        <f>IF(ISBLANK(W34), " ", (X34/$W$9))</f>
        <v/>
      </c>
    </row>
    <row r="35" ht="19.9" customFormat="1" customHeight="1" s="73">
      <c r="A35" s="53" t="n">
        <v>14</v>
      </c>
      <c r="B35" s="158" t="inlineStr">
        <is>
          <t>East exterior brick wall</t>
        </is>
      </c>
      <c r="C35" s="360" t="n"/>
      <c r="D35" s="360" t="n"/>
      <c r="E35" s="360" t="n"/>
      <c r="F35" s="360" t="n"/>
      <c r="G35" s="360" t="n"/>
      <c r="H35" s="360" t="n"/>
      <c r="I35" s="361" t="n"/>
      <c r="J35" s="16" t="n">
        <v>0</v>
      </c>
      <c r="K35" s="11" t="n">
        <v>1</v>
      </c>
      <c r="L35" s="11">
        <f>IF(ISBLANK(K35)," ",IF(K35=" "," ",(3+3.29*(((K35)*$N$13*(1+($N$13/$N$12)))^0.5))/($N$11*$N$9*$N$13)))</f>
        <v/>
      </c>
      <c r="M35" s="17">
        <f>IF(ISBLANK(J35)," ",(J35/$N$13)-K35)</f>
        <v/>
      </c>
      <c r="N35" s="18">
        <f>IF(ISBLANK(J35)," ",M35/(N$9*N$10*N$11))</f>
        <v/>
      </c>
      <c r="O35" s="16" t="n">
        <v>368</v>
      </c>
      <c r="P35" s="17">
        <f>G8</f>
        <v/>
      </c>
      <c r="Q35" s="11">
        <f>IF(ISBLANK(P35)," ",IF(P35=" "," ",(3+3.29*(((P35)*$Q$13*(1+($Q$13/$Q$12)))^0.5))/($Q$11*$Q$9*$Q$13)))</f>
        <v/>
      </c>
      <c r="R35" s="17">
        <f>IF(ISBLANK(O35)," ",(O35/$Q$13)-P35)</f>
        <v/>
      </c>
      <c r="S35" s="18">
        <f>IF(ISBLANK(O35)," ",R35/(Q$9*Q$10*Q$11))</f>
        <v/>
      </c>
      <c r="T35" s="16" t="n">
        <v>0</v>
      </c>
      <c r="U35" s="46">
        <f>IF(ISBLANK(T35)," ",(T35/$T$13)-$T$14/$T$12)</f>
        <v/>
      </c>
      <c r="V35" s="47">
        <f>IF(ISBLANK(T35), " ", (U35/$T$9))</f>
        <v/>
      </c>
      <c r="W35" s="16" t="n">
        <v>43</v>
      </c>
      <c r="X35" s="46">
        <f>IF(ISBLANK(W35)," ",(W35/$W$13)-($W$14/$W$12))</f>
        <v/>
      </c>
      <c r="Y35" s="48">
        <f>IF(ISBLANK(W35), " ", (X35/$W$9))</f>
        <v/>
      </c>
    </row>
    <row r="36" ht="19.9" customFormat="1" customHeight="1" s="73">
      <c r="A36" s="54" t="n">
        <v>15</v>
      </c>
      <c r="B36" s="158" t="inlineStr">
        <is>
          <t>East exterior louvered fence</t>
        </is>
      </c>
      <c r="C36" s="360" t="n"/>
      <c r="D36" s="360" t="n"/>
      <c r="E36" s="360" t="n"/>
      <c r="F36" s="360" t="n"/>
      <c r="G36" s="360" t="n"/>
      <c r="H36" s="360" t="n"/>
      <c r="I36" s="361" t="n"/>
      <c r="J36" s="16" t="n">
        <v>0</v>
      </c>
      <c r="K36" s="11">
        <f>F12</f>
        <v/>
      </c>
      <c r="L36" s="11">
        <f>IF(ISBLANK(K36)," ",IF(K36=" "," ",(3+3.29*(((K36)*$N$13*(1+($N$13/$N$12)))^0.5))/($N$11*$N$9*$N$13)))</f>
        <v/>
      </c>
      <c r="M36" s="17">
        <f>IF(ISBLANK(J36)," ",(J36/$N$13)-K36)</f>
        <v/>
      </c>
      <c r="N36" s="18">
        <f>IF(ISBLANK(J36)," ",M36/(N$9*N$10*N$11))</f>
        <v/>
      </c>
      <c r="O36" s="16" t="n">
        <v>179</v>
      </c>
      <c r="P36" s="17">
        <f>G12</f>
        <v/>
      </c>
      <c r="Q36" s="11">
        <f>IF(ISBLANK(P36)," ",IF(P36=" "," ",(3+3.29*(((P36)*$Q$13*(1+($Q$13/$Q$12)))^0.5))/($Q$11*$Q$9*$Q$13)))</f>
        <v/>
      </c>
      <c r="R36" s="17">
        <f>IF(ISBLANK(O36)," ",(O36/$Q$13)-P36)</f>
        <v/>
      </c>
      <c r="S36" s="18">
        <f>IF(ISBLANK(O36)," ",R36/(Q$9*Q$10*Q$11))</f>
        <v/>
      </c>
      <c r="T36" s="16" t="n">
        <v>1</v>
      </c>
      <c r="U36" s="46">
        <f>IF(ISBLANK(T36)," ",(T36/$T$13)-$T$14/$T$12)</f>
        <v/>
      </c>
      <c r="V36" s="47">
        <f>IF(ISBLANK(T36), " ", (U36/$T$9))</f>
        <v/>
      </c>
      <c r="W36" s="16" t="n">
        <v>33</v>
      </c>
      <c r="X36" s="46">
        <f>IF(ISBLANK(W36)," ",(W36/$W$13)-($W$14/$W$12))</f>
        <v/>
      </c>
      <c r="Y36" s="48">
        <f>IF(ISBLANK(W36), " ", (X36/$W$9))</f>
        <v/>
      </c>
    </row>
    <row r="37" ht="19.9" customFormat="1" customHeight="1" s="73">
      <c r="A37" s="53" t="n">
        <v>16</v>
      </c>
      <c r="B37" s="158" t="inlineStr">
        <is>
          <t>East exterior brick wall</t>
        </is>
      </c>
      <c r="C37" s="360" t="n"/>
      <c r="D37" s="360" t="n"/>
      <c r="E37" s="360" t="n"/>
      <c r="F37" s="360" t="n"/>
      <c r="G37" s="360" t="n"/>
      <c r="H37" s="360" t="n"/>
      <c r="I37" s="361" t="n"/>
      <c r="J37" s="16" t="n">
        <v>3</v>
      </c>
      <c r="K37" s="11" t="n">
        <v>1</v>
      </c>
      <c r="L37" s="11">
        <f>IF(ISBLANK(K37)," ",IF(K37=" "," ",(3+3.29*(((K37)*$N$13*(1+($N$13/$N$12)))^0.5))/($N$11*$N$9*$N$13)))</f>
        <v/>
      </c>
      <c r="M37" s="17">
        <f>IF(ISBLANK(J37)," ",(J37/$N$13)-K37)</f>
        <v/>
      </c>
      <c r="N37" s="18">
        <f>IF(ISBLANK(J37)," ",M37/(N$9*N$10*N$11))</f>
        <v/>
      </c>
      <c r="O37" s="16" t="n">
        <v>391</v>
      </c>
      <c r="P37" s="17">
        <f>G8</f>
        <v/>
      </c>
      <c r="Q37" s="11">
        <f>IF(ISBLANK(P37)," ",IF(P37=" "," ",(3+3.29*(((P37)*$Q$13*(1+($Q$13/$Q$12)))^0.5))/($Q$11*$Q$9*$Q$13)))</f>
        <v/>
      </c>
      <c r="R37" s="17">
        <f>IF(ISBLANK(O37)," ",(O37/$Q$13)-P37)</f>
        <v/>
      </c>
      <c r="S37" s="18">
        <f>IF(ISBLANK(O37)," ",R37/(Q$9*Q$10*Q$11))</f>
        <v/>
      </c>
      <c r="T37" s="16" t="n">
        <v>0</v>
      </c>
      <c r="U37" s="46">
        <f>IF(ISBLANK(T37)," ",(T37/$T$13)-$T$14/$T$12)</f>
        <v/>
      </c>
      <c r="V37" s="47">
        <f>IF(ISBLANK(T37), " ", (U37/$T$9))</f>
        <v/>
      </c>
      <c r="W37" s="16" t="n">
        <v>52</v>
      </c>
      <c r="X37" s="46">
        <f>IF(ISBLANK(W37)," ",(W37/$W$13)-($W$14/$W$12))</f>
        <v/>
      </c>
      <c r="Y37" s="48">
        <f>IF(ISBLANK(W37), " ", (X37/$W$9))</f>
        <v/>
      </c>
    </row>
    <row r="38" ht="19.9" customFormat="1" customHeight="1" s="73">
      <c r="A38" s="54" t="n">
        <v>17</v>
      </c>
      <c r="B38" s="158" t="inlineStr">
        <is>
          <t>Large tank east side</t>
        </is>
      </c>
      <c r="C38" s="360" t="n"/>
      <c r="D38" s="360" t="n"/>
      <c r="E38" s="360" t="n"/>
      <c r="F38" s="360" t="n"/>
      <c r="G38" s="360" t="n"/>
      <c r="H38" s="360" t="n"/>
      <c r="I38" s="361" t="n"/>
      <c r="J38" s="16" t="n">
        <v>0</v>
      </c>
      <c r="K38" s="11">
        <f>F12</f>
        <v/>
      </c>
      <c r="L38" s="11">
        <f>IF(ISBLANK(K38)," ",IF(K38=" "," ",(3+3.29*(((K38)*$N$13*(1+($N$13/$N$12)))^0.5))/($N$11*$N$9*$N$13)))</f>
        <v/>
      </c>
      <c r="M38" s="17">
        <f>IF(ISBLANK(J38)," ",(J38/$N$13)-K38)</f>
        <v/>
      </c>
      <c r="N38" s="18">
        <f>IF(ISBLANK(J38)," ",M38/(N$9*N$10*N$11))</f>
        <v/>
      </c>
      <c r="O38" s="16" t="n">
        <v>199</v>
      </c>
      <c r="P38" s="17">
        <f>G12</f>
        <v/>
      </c>
      <c r="Q38" s="11">
        <f>IF(ISBLANK(P38)," ",IF(P38=" "," ",(3+3.29*(((P38)*$Q$13*(1+($Q$13/$Q$12)))^0.5))/($Q$11*$Q$9*$Q$13)))</f>
        <v/>
      </c>
      <c r="R38" s="17">
        <f>IF(ISBLANK(O38)," ",(O38/$Q$13)-P38)</f>
        <v/>
      </c>
      <c r="S38" s="18">
        <f>IF(ISBLANK(O38)," ",R38/(Q$9*Q$10*Q$11))</f>
        <v/>
      </c>
      <c r="T38" s="16" t="n">
        <v>1</v>
      </c>
      <c r="U38" s="46">
        <f>IF(ISBLANK(T38)," ",(T38/$T$13)-$T$14/$T$12)</f>
        <v/>
      </c>
      <c r="V38" s="47">
        <f>IF(ISBLANK(T38), " ", (U38/$T$9))</f>
        <v/>
      </c>
      <c r="W38" s="16" t="n">
        <v>34</v>
      </c>
      <c r="X38" s="46">
        <f>IF(ISBLANK(W38)," ",(W38/$W$13)-($W$14/$W$12))</f>
        <v/>
      </c>
      <c r="Y38" s="48">
        <f>IF(ISBLANK(W38), " ", (X38/$W$9))</f>
        <v/>
      </c>
    </row>
    <row r="39" ht="19.9" customFormat="1" customHeight="1" s="73">
      <c r="A39" s="53" t="n">
        <v>18</v>
      </c>
      <c r="B39" s="158" t="inlineStr">
        <is>
          <t>Top of large tank (biased)</t>
        </is>
      </c>
      <c r="C39" s="360" t="n"/>
      <c r="D39" s="360" t="n"/>
      <c r="E39" s="360" t="n"/>
      <c r="F39" s="360" t="n"/>
      <c r="G39" s="360" t="n"/>
      <c r="H39" s="360" t="n"/>
      <c r="I39" s="361" t="n"/>
      <c r="J39" s="16" t="n">
        <v>2</v>
      </c>
      <c r="K39" s="11">
        <f>F12</f>
        <v/>
      </c>
      <c r="L39" s="11">
        <f>IF(ISBLANK(K39)," ",IF(K39=" "," ",(3+3.29*(((K39)*$N$13*(1+($N$13/$N$12)))^0.5))/($N$11*$N$9*$N$13)))</f>
        <v/>
      </c>
      <c r="M39" s="17">
        <f>IF(ISBLANK(J39)," ",(J39/$N$13)-K39)</f>
        <v/>
      </c>
      <c r="N39" s="18">
        <f>IF(ISBLANK(J39)," ",M39/(N$9*N$10*N$11))</f>
        <v/>
      </c>
      <c r="O39" s="16" t="n">
        <v>211</v>
      </c>
      <c r="P39" s="17">
        <f>G12</f>
        <v/>
      </c>
      <c r="Q39" s="11">
        <f>IF(ISBLANK(P39)," ",IF(P39=" "," ",(3+3.29*(((P39)*$Q$13*(1+($Q$13/$Q$12)))^0.5))/($Q$11*$Q$9*$Q$13)))</f>
        <v/>
      </c>
      <c r="R39" s="17">
        <f>IF(ISBLANK(O39)," ",(O39/$Q$13)-P39)</f>
        <v/>
      </c>
      <c r="S39" s="18">
        <f>IF(ISBLANK(O39)," ",R39/(Q$9*Q$10*Q$11))</f>
        <v/>
      </c>
      <c r="T39" s="16" t="n">
        <v>0</v>
      </c>
      <c r="U39" s="46">
        <f>IF(ISBLANK(T39)," ",(T39/$T$13)-$T$14/$T$12)</f>
        <v/>
      </c>
      <c r="V39" s="47">
        <f>IF(ISBLANK(T39), " ", (U39/$T$9))</f>
        <v/>
      </c>
      <c r="W39" s="16" t="n">
        <v>44</v>
      </c>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N5:P5"/>
    <mergeCell ref="Q5:S5"/>
    <mergeCell ref="N6:P6"/>
    <mergeCell ref="Q6:S6"/>
    <mergeCell ref="N3:Y3"/>
    <mergeCell ref="N4:S4"/>
    <mergeCell ref="T4:Y4"/>
    <mergeCell ref="N9:P9"/>
    <mergeCell ref="Q9:S9"/>
    <mergeCell ref="N10:P10"/>
    <mergeCell ref="Q10:S10"/>
    <mergeCell ref="T9:V9"/>
    <mergeCell ref="W9:Y9"/>
    <mergeCell ref="N7:P7"/>
    <mergeCell ref="Q7:S7"/>
    <mergeCell ref="N8:P8"/>
    <mergeCell ref="Q8:S8"/>
    <mergeCell ref="T8:V8"/>
    <mergeCell ref="W8:Y8"/>
    <mergeCell ref="T13:V13"/>
    <mergeCell ref="W13:Y13"/>
    <mergeCell ref="T19:Y19"/>
    <mergeCell ref="T14:V14"/>
    <mergeCell ref="W14:Y14"/>
    <mergeCell ref="T15:V15"/>
    <mergeCell ref="W15:Y15"/>
    <mergeCell ref="N11:P11"/>
    <mergeCell ref="Q11:S11"/>
    <mergeCell ref="N12:P12"/>
    <mergeCell ref="Q12:S12"/>
    <mergeCell ref="J19:S19"/>
    <mergeCell ref="A1:C1"/>
    <mergeCell ref="A6:C6"/>
    <mergeCell ref="A5:C5"/>
    <mergeCell ref="A4:C4"/>
    <mergeCell ref="A3:C3"/>
    <mergeCell ref="A2:C2"/>
    <mergeCell ref="T20:V20"/>
    <mergeCell ref="W20:Y20"/>
    <mergeCell ref="T10:V10"/>
    <mergeCell ref="W10:Y10"/>
    <mergeCell ref="T11:V11"/>
    <mergeCell ref="W11:Y11"/>
    <mergeCell ref="T12:V12"/>
    <mergeCell ref="W12:Y12"/>
    <mergeCell ref="T5:V5"/>
    <mergeCell ref="W5:Y5"/>
    <mergeCell ref="T6:V6"/>
    <mergeCell ref="W6:Y6"/>
    <mergeCell ref="T7:V7"/>
    <mergeCell ref="W7:Y7"/>
    <mergeCell ref="N13:P13"/>
    <mergeCell ref="Q13:S13"/>
    <mergeCell ref="N14:P14"/>
    <mergeCell ref="Q14:S14"/>
    <mergeCell ref="A11:E11"/>
    <mergeCell ref="A10:E10"/>
    <mergeCell ref="A18:E18"/>
    <mergeCell ref="A17:E17"/>
    <mergeCell ref="A16:E16"/>
    <mergeCell ref="A15:E15"/>
    <mergeCell ref="B31:I31"/>
    <mergeCell ref="B32:I32"/>
    <mergeCell ref="B33:I33"/>
    <mergeCell ref="D1:G1"/>
    <mergeCell ref="H6:M6"/>
    <mergeCell ref="D6:G6"/>
    <mergeCell ref="D5:G5"/>
    <mergeCell ref="D4:G4"/>
    <mergeCell ref="D3:G3"/>
    <mergeCell ref="D2:G2"/>
    <mergeCell ref="N15:S15"/>
    <mergeCell ref="I16:Y18"/>
    <mergeCell ref="A9:E9"/>
    <mergeCell ref="A8:E8"/>
    <mergeCell ref="A7:E7"/>
    <mergeCell ref="H15:M15"/>
    <mergeCell ref="H14:M14"/>
    <mergeCell ref="H13:M13"/>
    <mergeCell ref="H12:M12"/>
    <mergeCell ref="H11:M11"/>
    <mergeCell ref="H10:M10"/>
    <mergeCell ref="H9:M9"/>
    <mergeCell ref="H8:M8"/>
    <mergeCell ref="H7:M7"/>
    <mergeCell ref="A14:E14"/>
    <mergeCell ref="A13:E13"/>
    <mergeCell ref="A12:E12"/>
    <mergeCell ref="J20:N20"/>
    <mergeCell ref="O20:S20"/>
    <mergeCell ref="B19:I20"/>
    <mergeCell ref="B37:I37"/>
    <mergeCell ref="B38:I38"/>
    <mergeCell ref="B39:I39"/>
    <mergeCell ref="B40:I40"/>
    <mergeCell ref="B41:I41"/>
    <mergeCell ref="B26:I26"/>
    <mergeCell ref="B27:I27"/>
    <mergeCell ref="B28:I28"/>
    <mergeCell ref="B29:I29"/>
    <mergeCell ref="B30:I30"/>
    <mergeCell ref="B21:I21"/>
    <mergeCell ref="B22:I22"/>
    <mergeCell ref="B23:I23"/>
    <mergeCell ref="B24:I24"/>
    <mergeCell ref="B25:I25"/>
    <mergeCell ref="B34:I34"/>
    <mergeCell ref="B35:I35"/>
    <mergeCell ref="B36:I36"/>
  </mergeCells>
  <printOptions horizontalCentered="1"/>
  <pageMargins left="0.25" right="0.25" top="0.25" bottom="0.35" header="0" footer="0"/>
  <pageSetup orientation="landscape" scale="72"/>
</worksheet>
</file>

<file path=xl/worksheets/sheet20.xml><?xml version="1.0" encoding="utf-8"?>
<worksheet xmlns="http://schemas.openxmlformats.org/spreadsheetml/2006/main">
  <sheetPr codeName="Sheet10">
    <outlinePr summaryBelow="1" summaryRight="1"/>
    <pageSetUpPr fitToPage="1"/>
  </sheetPr>
  <dimension ref="A1:Y41"/>
  <sheetViews>
    <sheetView showGridLines="0" topLeftCell="A1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1/13/20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236</v>
      </c>
      <c r="R14" s="360" t="n"/>
      <c r="S14" s="360" t="n"/>
      <c r="T14" s="401" t="n">
        <v>29</v>
      </c>
      <c r="U14" s="360" t="n"/>
      <c r="V14" s="361" t="n"/>
      <c r="W14" s="402" t="n">
        <v>1617</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403</v>
      </c>
      <c r="H16" s="38" t="inlineStr">
        <is>
          <t>Comments</t>
        </is>
      </c>
      <c r="I16" s="408" t="inlineStr">
        <is>
          <t>South half of the lower section of the west bank of cooler fins.  Remainder of lower west fins surveyed on data page 12.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33</v>
      </c>
      <c r="G17" s="7" t="n">
        <v>335</v>
      </c>
      <c r="H17" s="41" t="n"/>
      <c r="Y17" s="410" t="n"/>
    </row>
    <row r="18" ht="18" customHeight="1" thickBot="1">
      <c r="A18" s="411" t="inlineStr">
        <is>
          <t>Daily Pre Survey Metal</t>
        </is>
      </c>
      <c r="B18" s="412" t="n"/>
      <c r="C18" s="412" t="n"/>
      <c r="D18" s="412" t="n"/>
      <c r="E18" s="413" t="n"/>
      <c r="F18" s="34" t="n">
        <v>1</v>
      </c>
      <c r="G18" s="35" t="n">
        <v>236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27</v>
      </c>
      <c r="B22" s="165" t="inlineStr">
        <is>
          <t>Lower section of the west bank of cooling fins (south half)</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701</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27</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21.xml><?xml version="1.0" encoding="utf-8"?>
<worksheet xmlns="http://schemas.openxmlformats.org/spreadsheetml/2006/main">
  <sheetPr>
    <outlinePr summaryBelow="1" summaryRight="1"/>
    <pageSetUpPr fitToPage="1"/>
  </sheetPr>
  <dimension ref="A1:DH53"/>
  <sheetViews>
    <sheetView topLeftCell="D1"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2.xml><?xml version="1.0" encoding="utf-8"?>
<worksheet xmlns="http://schemas.openxmlformats.org/spreadsheetml/2006/main">
  <sheetPr>
    <outlinePr summaryBelow="1" summaryRight="1"/>
    <pageSetUpPr fitToPage="1"/>
  </sheetPr>
  <dimension ref="A1:Y41"/>
  <sheetViews>
    <sheetView showGridLines="0" topLeftCell="G1"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177</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485</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12</v>
      </c>
      <c r="G17" s="7" t="n">
        <v>275</v>
      </c>
      <c r="H17" s="41" t="n"/>
      <c r="Y17" s="410" t="n"/>
    </row>
    <row r="18" ht="18" customHeight="1" thickBot="1">
      <c r="A18" s="411" t="inlineStr">
        <is>
          <t>Daily Pre Survey Metal</t>
        </is>
      </c>
      <c r="B18" s="412" t="n"/>
      <c r="C18" s="412" t="n"/>
      <c r="D18" s="412" t="n"/>
      <c r="E18" s="413" t="n"/>
      <c r="F18" s="34" t="n">
        <v>2</v>
      </c>
      <c r="G18" s="35" t="n">
        <v>177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28</v>
      </c>
      <c r="B22" s="165" t="inlineStr">
        <is>
          <t>North louvered fence (exterior)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315</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59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3.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(11)</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25" sqref="A25"/>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216</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418</v>
      </c>
      <c r="H16" s="38" t="inlineStr">
        <is>
          <t>Comments</t>
        </is>
      </c>
      <c r="I16" s="408" t="inlineStr">
        <is>
          <t>North half of the lower section of the west bank of cooler fins. Remainder of lower west fins surveyed on data page 10.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27</v>
      </c>
      <c r="G17" s="7" t="n">
        <v>332</v>
      </c>
      <c r="H17" s="41" t="n"/>
      <c r="Y17" s="410" t="n"/>
    </row>
    <row r="18" ht="18" customHeight="1" thickBot="1">
      <c r="A18" s="411" t="inlineStr">
        <is>
          <t>Daily Pre Survey Metal</t>
        </is>
      </c>
      <c r="B18" s="412" t="n"/>
      <c r="C18" s="412" t="n"/>
      <c r="D18" s="412" t="n"/>
      <c r="E18" s="413" t="n"/>
      <c r="F18" s="34" t="n">
        <v>1</v>
      </c>
      <c r="G18" s="35" t="n">
        <v>216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29</v>
      </c>
      <c r="B22" s="165" t="inlineStr">
        <is>
          <t>Lower section of west bank of cooler fins (north end)</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225</v>
      </c>
      <c r="P22" s="42" t="n">
        <v>216</v>
      </c>
      <c r="Q22" s="11">
        <f>IF(ISBLANK(P22)," ",IF(P22=" "," ",(3+3.29*(((P22)*$Q$13*(1+($Q$13/$Q$12)))^0.5))/($Q$11*$Q$9*$Q$13)))</f>
        <v/>
      </c>
      <c r="R22" s="14">
        <f>IF(ISBLANK(O22)," ",(O22/$Q$13)-P22)</f>
        <v/>
      </c>
      <c r="S22" s="13">
        <f>IF(ISBLANK(O22)," ",R22/(Q$9*Q$10*Q$11))</f>
        <v/>
      </c>
      <c r="T22" s="15" t="n">
        <v>0</v>
      </c>
      <c r="U22" s="43">
        <f>IF(ISBLANK(T22)," ",(T22/$T$13)-$T$14/$T$12)</f>
        <v/>
      </c>
      <c r="V22" s="44">
        <f>IF(ISBLANK(T22), " ", (U22/$T$9))</f>
        <v/>
      </c>
      <c r="W22" s="15" t="n">
        <v>41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5.xml><?xml version="1.0" encoding="utf-8"?>
<worksheet xmlns="http://schemas.openxmlformats.org/spreadsheetml/2006/main">
  <sheetPr>
    <outlinePr summaryBelow="1" summaryRight="1"/>
    <pageSetUpPr fitToPage="1"/>
  </sheetPr>
  <dimension ref="A1:DH53"/>
  <sheetViews>
    <sheetView zoomScaleNormal="100" workbookViewId="0">
      <selection activeCell="AU3" sqref="AU3"/>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6.xml><?xml version="1.0" encoding="utf-8"?>
<worksheet xmlns="http://schemas.openxmlformats.org/spreadsheetml/2006/main">
  <sheetPr>
    <outlinePr summaryBelow="1" summaryRight="1"/>
    <pageSetUpPr fitToPage="1"/>
  </sheetPr>
  <dimension ref="A1:Y41"/>
  <sheetViews>
    <sheetView showGridLines="0" topLeftCell="A16"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0.3614</v>
      </c>
      <c r="X9" s="360" t="n"/>
      <c r="Y9" s="363" t="n"/>
    </row>
    <row r="10" ht="18" customHeight="1">
      <c r="A10" s="359" t="inlineStr">
        <is>
          <t>Linoleum</t>
        </is>
      </c>
      <c r="B10" s="360" t="n"/>
      <c r="C10" s="360" t="n"/>
      <c r="D10" s="360" t="n"/>
      <c r="E10" s="361" t="n"/>
      <c r="F10" s="122" t="n">
        <v>1.833333333333333</v>
      </c>
      <c r="G10" s="7" t="n">
        <v>215</v>
      </c>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157</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423</v>
      </c>
      <c r="H16" s="38" t="inlineStr">
        <is>
          <t>Comments</t>
        </is>
      </c>
      <c r="I16" s="408" t="inlineStr">
        <is>
          <t>Structural metal underneath also surveyed.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8</v>
      </c>
      <c r="G17" s="7" t="n">
        <v>322</v>
      </c>
      <c r="H17" s="41" t="n"/>
      <c r="Y17" s="410" t="n"/>
    </row>
    <row r="18" ht="18" customHeight="1" thickBot="1">
      <c r="A18" s="411" t="inlineStr">
        <is>
          <t>Daily Pre Survey Metal</t>
        </is>
      </c>
      <c r="B18" s="412" t="n"/>
      <c r="C18" s="412" t="n"/>
      <c r="D18" s="412" t="n"/>
      <c r="E18" s="413" t="n"/>
      <c r="F18" s="34" t="n">
        <v>3</v>
      </c>
      <c r="G18" s="35" t="n">
        <v>157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30</v>
      </c>
      <c r="B22" s="165" t="inlineStr">
        <is>
          <t>Middle bank of cooler fins, lower portion</t>
        </is>
      </c>
      <c r="C22" s="366" t="n"/>
      <c r="D22" s="366" t="n"/>
      <c r="E22" s="366" t="n"/>
      <c r="F22" s="366" t="n"/>
      <c r="G22" s="366" t="n"/>
      <c r="H22" s="366" t="n"/>
      <c r="I22" s="385" t="n"/>
      <c r="J22" s="10" t="n">
        <v>12</v>
      </c>
      <c r="K22" s="12" t="n">
        <v>3</v>
      </c>
      <c r="L22" s="11">
        <f>IF(ISBLANK(K22)," ",IF(K22=" "," ",(3+3.29*(((K22)*$N$13*(1+($N$13/$N$12)))^0.5))/($N$11*$N$9*$N$13)))</f>
        <v/>
      </c>
      <c r="M22" s="12">
        <f>IF(ISBLANK(J22)," ",(J22/$N$13)-K22)</f>
        <v/>
      </c>
      <c r="N22" s="13">
        <f>IF(ISBLANK(J22)," ",M22/(N$9*N$10*N$11))</f>
        <v/>
      </c>
      <c r="O22" s="10" t="n">
        <v>321</v>
      </c>
      <c r="P22" s="42" t="n">
        <v>157</v>
      </c>
      <c r="Q22" s="11">
        <f>IF(ISBLANK(P22)," ",IF(P22=" "," ",(3+3.29*(((P22)*$Q$13*(1+($Q$13/$Q$12)))^0.5))/($Q$11*$Q$9*$Q$13)))</f>
        <v/>
      </c>
      <c r="R22" s="14">
        <f>IF(ISBLANK(O22)," ",(O22/$Q$13)-P22)</f>
        <v/>
      </c>
      <c r="S22" s="13">
        <f>IF(ISBLANK(O22)," ",R22/(Q$9*Q$10*Q$11))</f>
        <v/>
      </c>
      <c r="T22" s="15" t="n">
        <v>0</v>
      </c>
      <c r="U22" s="43">
        <f>IF(ISBLANK(T22)," ",(T22/$T$13)-$T$14/$T$12)</f>
        <v/>
      </c>
      <c r="V22" s="44">
        <f>IF(ISBLANK(T22), " ", (U22/$T$9))</f>
        <v/>
      </c>
      <c r="W22" s="15" t="n">
        <v>39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28.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G16" sqref="G16"/>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121</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Lower four feet read from ground on cooler fins North bank.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c r="G17" s="7" t="n"/>
      <c r="H17" s="41" t="n"/>
      <c r="Y17" s="410" t="n"/>
    </row>
    <row r="18" ht="18" customHeight="1" thickBot="1">
      <c r="A18" s="411" t="inlineStr">
        <is>
          <t>Daily Pre Survey Metal</t>
        </is>
      </c>
      <c r="B18" s="412" t="n"/>
      <c r="C18" s="412" t="n"/>
      <c r="D18" s="412" t="n"/>
      <c r="E18" s="413" t="n"/>
      <c r="F18" s="34" t="n">
        <v>0</v>
      </c>
      <c r="G18" s="35" t="n">
        <v>121</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31</v>
      </c>
      <c r="B22" s="165" t="inlineStr">
        <is>
          <t>North bank cooler fins, lower section</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157</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2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0.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1/13/20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1/14/20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166</v>
      </c>
      <c r="R14" s="360" t="n"/>
      <c r="S14" s="360" t="n"/>
      <c r="T14" s="401" t="n">
        <v>12</v>
      </c>
      <c r="U14" s="360" t="n"/>
      <c r="V14" s="361" t="n"/>
      <c r="W14" s="402" t="n">
        <v>2991</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369</v>
      </c>
      <c r="H16" s="38" t="inlineStr">
        <is>
          <t>Comments</t>
        </is>
      </c>
      <c r="I16" s="408" t="inlineStr">
        <is>
          <t>North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257</v>
      </c>
      <c r="H17" s="41" t="n"/>
      <c r="Y17" s="410" t="n"/>
    </row>
    <row r="18" ht="18" customHeight="1" thickBot="1">
      <c r="A18" s="411" t="inlineStr">
        <is>
          <t>Daily Pre Survey Metal</t>
        </is>
      </c>
      <c r="B18" s="412" t="n"/>
      <c r="C18" s="412" t="n"/>
      <c r="D18" s="412" t="n"/>
      <c r="E18" s="413" t="n"/>
      <c r="F18" s="34" t="n">
        <v>1</v>
      </c>
      <c r="G18" s="35" t="n">
        <v>166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32</v>
      </c>
      <c r="B22" s="165" t="inlineStr">
        <is>
          <t>North section of west brick wall (interior)</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398</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53</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 ref="A8:E8"/>
    <mergeCell ref="H8:M8"/>
    <mergeCell ref="N8:P8"/>
    <mergeCell ref="Q8:S8"/>
    <mergeCell ref="T8:V8"/>
    <mergeCell ref="W8:Y8"/>
    <mergeCell ref="A7:E7"/>
    <mergeCell ref="H7:M7"/>
    <mergeCell ref="N7:P7"/>
    <mergeCell ref="Q7:S7"/>
    <mergeCell ref="T7:V7"/>
    <mergeCell ref="W7:Y7"/>
    <mergeCell ref="A10:E10"/>
    <mergeCell ref="H10:M10"/>
    <mergeCell ref="N10:P10"/>
    <mergeCell ref="Q10:S10"/>
    <mergeCell ref="T10:V10"/>
    <mergeCell ref="W10:Y10"/>
    <mergeCell ref="A9:E9"/>
    <mergeCell ref="H9:M9"/>
    <mergeCell ref="N9:P9"/>
    <mergeCell ref="Q9:S9"/>
    <mergeCell ref="T9:V9"/>
    <mergeCell ref="W9:Y9"/>
    <mergeCell ref="A12:E12"/>
    <mergeCell ref="H12:M12"/>
    <mergeCell ref="N12:P12"/>
    <mergeCell ref="Q12:S12"/>
    <mergeCell ref="T12:V12"/>
    <mergeCell ref="W12:Y12"/>
    <mergeCell ref="A11:E11"/>
    <mergeCell ref="H11:M11"/>
    <mergeCell ref="N11:P11"/>
    <mergeCell ref="Q11:S11"/>
    <mergeCell ref="T11:V11"/>
    <mergeCell ref="W11:Y11"/>
    <mergeCell ref="A14:E14"/>
    <mergeCell ref="H14:M14"/>
    <mergeCell ref="N14:P14"/>
    <mergeCell ref="Q14:S14"/>
    <mergeCell ref="T14:V14"/>
    <mergeCell ref="W14:Y14"/>
    <mergeCell ref="A13:E13"/>
    <mergeCell ref="H13:M13"/>
    <mergeCell ref="N13:P13"/>
    <mergeCell ref="Q13:S13"/>
    <mergeCell ref="T13:V13"/>
    <mergeCell ref="W13:Y13"/>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B27:I27"/>
    <mergeCell ref="B28:I28"/>
    <mergeCell ref="B29:I29"/>
    <mergeCell ref="B30:I30"/>
    <mergeCell ref="B31:I31"/>
    <mergeCell ref="B32:I32"/>
    <mergeCell ref="B21:I21"/>
    <mergeCell ref="B22:I22"/>
    <mergeCell ref="B23:I23"/>
    <mergeCell ref="B24:I24"/>
    <mergeCell ref="B25:I25"/>
    <mergeCell ref="B26:I26"/>
    <mergeCell ref="B39:I39"/>
    <mergeCell ref="B40:I40"/>
    <mergeCell ref="B41:I41"/>
    <mergeCell ref="B33:I33"/>
    <mergeCell ref="B34:I34"/>
    <mergeCell ref="B35:I35"/>
    <mergeCell ref="B36:I36"/>
    <mergeCell ref="B37:I37"/>
    <mergeCell ref="B38:I38"/>
  </mergeCells>
  <printOptions horizontalCentered="1"/>
  <pageMargins left="0.25" right="0.25" top="0.25" bottom="0.35" header="0" footer="0"/>
  <pageSetup orientation="landscape" scale="72" horizontalDpi="4294967293"/>
</worksheet>
</file>

<file path=xl/worksheets/sheet3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2.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395</v>
      </c>
      <c r="H16" s="38" t="inlineStr">
        <is>
          <t>Comments</t>
        </is>
      </c>
      <c r="I16" s="408" t="inlineStr">
        <is>
          <t>South section of interior west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10</v>
      </c>
      <c r="G17" s="7" t="n">
        <v>334</v>
      </c>
      <c r="H17" s="41" t="n"/>
      <c r="Y17" s="410" t="n"/>
    </row>
    <row r="18" ht="18" customHeight="1" thickBot="1">
      <c r="A18" s="411" t="inlineStr">
        <is>
          <t>Daily Pre Survey Metal</t>
        </is>
      </c>
      <c r="B18" s="412" t="n"/>
      <c r="C18" s="412" t="n"/>
      <c r="D18" s="412" t="n"/>
      <c r="E18" s="413" t="n"/>
      <c r="F18" s="34" t="n">
        <v>3</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33</v>
      </c>
      <c r="B22" s="165" t="inlineStr">
        <is>
          <t>South section of west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359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3.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(16)</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G12" sqref="G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1/14/20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7</v>
      </c>
      <c r="G8" s="7" t="n">
        <v>323</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4</v>
      </c>
      <c r="G9" s="7" t="n">
        <v>288</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2</v>
      </c>
      <c r="G12" s="7" t="n">
        <v>170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154</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7</v>
      </c>
      <c r="G16" s="7" t="n">
        <v>323</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288</v>
      </c>
      <c r="H17" s="41" t="n"/>
      <c r="Y17" s="410" t="n"/>
    </row>
    <row r="18" ht="18" customHeight="1" thickBot="1">
      <c r="A18" s="411" t="inlineStr">
        <is>
          <t>Daily Pre Survey Metal</t>
        </is>
      </c>
      <c r="B18" s="412" t="n"/>
      <c r="C18" s="412" t="n"/>
      <c r="D18" s="412" t="n"/>
      <c r="E18" s="413" t="n"/>
      <c r="F18" s="34" t="n">
        <v>2</v>
      </c>
      <c r="G18" s="35" t="n">
        <v>170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34</v>
      </c>
      <c r="B22" s="165" t="inlineStr">
        <is>
          <t>North bank of cooler fins, 4' to 8' section</t>
        </is>
      </c>
      <c r="C22" s="366" t="n"/>
      <c r="D22" s="366" t="n"/>
      <c r="E22" s="366" t="n"/>
      <c r="F22" s="366" t="n"/>
      <c r="G22" s="366" t="n"/>
      <c r="H22" s="366" t="n"/>
      <c r="I22" s="385" t="n"/>
      <c r="J22" s="10" t="n">
        <v>2</v>
      </c>
      <c r="K22" s="12" t="n">
        <v>2</v>
      </c>
      <c r="L22" s="11">
        <f>IF(ISBLANK(K22)," ",IF(K22=" "," ",(3+3.29*(((K22)*$N$13*(1+($N$13/$N$12)))^0.5))/($N$11*$N$9*$N$13)))</f>
        <v/>
      </c>
      <c r="M22" s="12">
        <f>IF(ISBLANK(J22)," ",(J22/$N$13)-K22)</f>
        <v/>
      </c>
      <c r="N22" s="13">
        <f>IF(ISBLANK(J22)," ",M22/(N$9*N$10*N$11))</f>
        <v/>
      </c>
      <c r="O22" s="10" t="n">
        <v>156</v>
      </c>
      <c r="P22" s="42" t="n">
        <v>170</v>
      </c>
      <c r="Q22" s="11">
        <f>IF(ISBLANK(P22)," ",IF(P22=" "," ",(3+3.29*(((P22)*$Q$13*(1+($Q$13/$Q$12)))^0.5))/($Q$11*$Q$9*$Q$13)))</f>
        <v/>
      </c>
      <c r="R22" s="14">
        <f>IF(ISBLANK(O22)," ",(O22/$Q$13)-P22)</f>
        <v/>
      </c>
      <c r="S22" s="13">
        <f>IF(ISBLANK(O22)," ",R22/(Q$9*Q$10*Q$11))</f>
        <v/>
      </c>
      <c r="T22" s="15" t="n">
        <v>0</v>
      </c>
      <c r="U22" s="43">
        <f>IF(ISBLANK(T22)," ",(T22/$T$13)-$T$14/$T$12)</f>
        <v/>
      </c>
      <c r="V22" s="44">
        <f>IF(ISBLANK(T22), " ", (U22/$T$9))</f>
        <v/>
      </c>
      <c r="W22" s="15" t="n">
        <v>30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c r="DG24" s="73"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6.xml><?xml version="1.0" encoding="utf-8"?>
<worksheet xmlns="http://schemas.openxmlformats.org/spreadsheetml/2006/main">
  <sheetPr>
    <outlinePr summaryBelow="1" summaryRight="1"/>
    <pageSetUpPr fitToPage="1"/>
  </sheetPr>
  <dimension ref="A1:Y41"/>
  <sheetViews>
    <sheetView showGridLines="0" topLeftCell="A1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45"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21</v>
      </c>
      <c r="O14" s="360" t="n"/>
      <c r="P14" s="361" t="n"/>
      <c r="Q14" s="223" t="n">
        <v>446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21</v>
      </c>
      <c r="G16" s="7" t="n">
        <v>446</v>
      </c>
      <c r="H16" s="38" t="inlineStr">
        <is>
          <t>Comments</t>
        </is>
      </c>
      <c r="I16" s="408" t="inlineStr">
        <is>
          <t>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22</v>
      </c>
      <c r="G17" s="7" t="n">
        <v>330</v>
      </c>
      <c r="H17" s="41" t="n"/>
      <c r="Y17" s="410" t="n"/>
    </row>
    <row r="18" ht="18" customHeight="1" thickBot="1">
      <c r="A18" s="411" t="inlineStr">
        <is>
          <t>Daily Pre Survey Metal</t>
        </is>
      </c>
      <c r="B18" s="412" t="n"/>
      <c r="C18" s="412" t="n"/>
      <c r="D18" s="412" t="n"/>
      <c r="E18" s="413" t="n"/>
      <c r="F18" s="34" t="n">
        <v>9</v>
      </c>
      <c r="G18" s="35" t="n">
        <v>292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35</v>
      </c>
      <c r="B22" s="165" t="inlineStr">
        <is>
          <t>Eastern portion of south brick wall (exterior)</t>
        </is>
      </c>
      <c r="C22" s="366" t="n"/>
      <c r="D22" s="366" t="n"/>
      <c r="E22" s="366" t="n"/>
      <c r="F22" s="366" t="n"/>
      <c r="G22" s="366" t="n"/>
      <c r="H22" s="366" t="n"/>
      <c r="I22" s="385" t="n"/>
      <c r="J22" s="10" t="n">
        <v>6</v>
      </c>
      <c r="K22" s="12">
        <f>F8</f>
        <v/>
      </c>
      <c r="L22" s="11">
        <f>IF(ISBLANK(K22)," ",IF(K22=" "," ",(3+3.29*(((K22)*$N$13*(1+($N$13/$N$12)))^0.5))/($N$11*$N$9*$N$13)))</f>
        <v/>
      </c>
      <c r="M22" s="12">
        <f>IF(ISBLANK(J22)," ",(J22/$N$13)-K22)</f>
        <v/>
      </c>
      <c r="N22" s="13">
        <f>IF(ISBLANK(J22)," ",M22/(N$9*N$10*N$11))</f>
        <v/>
      </c>
      <c r="O22" s="10" t="n">
        <v>616</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40</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7.xml><?xml version="1.0" encoding="utf-8"?>
<worksheet xmlns="http://schemas.openxmlformats.org/spreadsheetml/2006/main">
  <sheetPr>
    <outlinePr summaryBelow="1" summaryRight="1"/>
    <pageSetUpPr fitToPage="1"/>
  </sheetPr>
  <dimension ref="A1:DH53"/>
  <sheetViews>
    <sheetView topLeftCell="A10"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38.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N7" sqref="N7:P7"/>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(19)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225238/PR294127</t>
        </is>
      </c>
      <c r="O7" s="360" t="n"/>
      <c r="P7" s="360" t="n"/>
      <c r="Q7" s="399">
        <f>IF(ISBLANK(N7)," ",N7)</f>
        <v/>
      </c>
      <c r="R7" s="360" t="n"/>
      <c r="S7" s="361"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349</v>
      </c>
      <c r="H16" s="38" t="inlineStr">
        <is>
          <t>Comments</t>
        </is>
      </c>
      <c r="I16" s="408" t="inlineStr">
        <is>
          <t>Exterior of west chain link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193</v>
      </c>
      <c r="H17" s="41" t="n"/>
      <c r="Y17" s="410" t="n"/>
    </row>
    <row r="18" ht="18" customHeight="1"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36</v>
      </c>
      <c r="B22" s="165" t="inlineStr">
        <is>
          <t>West chain link fence (exterior)</t>
        </is>
      </c>
      <c r="C22" s="366" t="n"/>
      <c r="D22" s="366" t="n"/>
      <c r="E22" s="366" t="n"/>
      <c r="F22" s="366" t="n"/>
      <c r="G22" s="366" t="n"/>
      <c r="H22" s="366" t="n"/>
      <c r="I22" s="385" t="n"/>
      <c r="J22" s="10" t="n">
        <v>3</v>
      </c>
      <c r="K22" s="12" t="n">
        <v>1</v>
      </c>
      <c r="L22" s="11">
        <f>IF(ISBLANK(K22)," ",IF(K22=" "," ",(3+3.29*(((K22)*$N$13*(1+($N$13/$N$12)))^0.5))/($N$11*$N$9*$N$13)))</f>
        <v/>
      </c>
      <c r="M22" s="12">
        <f>IF(ISBLANK(J22)," ",(J22/$N$13)-K22)</f>
        <v/>
      </c>
      <c r="N22" s="13">
        <f>IF(ISBLANK(J22)," ",M22/(N$9*N$10*N$11))</f>
        <v/>
      </c>
      <c r="O22" s="10" t="n">
        <v>157</v>
      </c>
      <c r="P22" s="42" t="n">
        <v>140</v>
      </c>
      <c r="Q22" s="11">
        <f>IF(ISBLANK(P22)," ",IF(P22=" "," ",(3+3.29*(((P22)*$Q$13*(1+($Q$13/$Q$12)))^0.5))/($Q$11*$Q$9*$Q$13)))</f>
        <v/>
      </c>
      <c r="R22" s="14">
        <f>IF(ISBLANK(O22)," ",(O22/$Q$13)-P22)</f>
        <v/>
      </c>
      <c r="S22" s="13">
        <f>IF(ISBLANK(O22)," ",R22/(Q$9*Q$10*Q$11))</f>
        <v/>
      </c>
      <c r="T22" s="15" t="n">
        <v>2</v>
      </c>
      <c r="U22" s="43">
        <f>IF(ISBLANK(T22)," ",(T22/$T$13)-$T$14/$T$12)</f>
        <v/>
      </c>
      <c r="V22" s="44">
        <f>IF(ISBLANK(T22), " ", (U22/$T$9))</f>
        <v/>
      </c>
      <c r="W22" s="15" t="n">
        <v>38</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3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(19)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1/9/20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5.3</v>
      </c>
      <c r="G8" s="7" t="n">
        <v>389</v>
      </c>
      <c r="H8" s="359" t="inlineStr">
        <is>
          <t>Cal Due Date</t>
        </is>
      </c>
      <c r="I8" s="360" t="n"/>
      <c r="J8" s="360" t="n"/>
      <c r="K8" s="360" t="n"/>
      <c r="L8" s="360" t="n"/>
      <c r="M8" s="361" t="n"/>
      <c r="N8" s="248" t="n">
        <v>44183</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6" t="n">
        <v>12.7</v>
      </c>
      <c r="G9" s="7" t="n">
        <v>289</v>
      </c>
      <c r="H9" s="359" t="inlineStr">
        <is>
          <t>Instrument Efficiency</t>
        </is>
      </c>
      <c r="I9" s="360" t="n"/>
      <c r="J9" s="360" t="n"/>
      <c r="K9" s="360" t="n"/>
      <c r="L9" s="360" t="n"/>
      <c r="M9" s="361" t="n"/>
      <c r="N9" s="242" t="n">
        <v>0.2017</v>
      </c>
      <c r="O9" s="360" t="n"/>
      <c r="P9" s="360" t="n"/>
      <c r="Q9" s="245" t="n">
        <v>0.8</v>
      </c>
      <c r="R9" s="360" t="n"/>
      <c r="S9" s="360" t="n"/>
      <c r="T9" s="395" t="n">
        <v>0.3131</v>
      </c>
      <c r="U9" s="360" t="n"/>
      <c r="V9" s="361" t="n"/>
      <c r="W9" s="396" t="n">
        <v>0.3614</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v>
      </c>
      <c r="G12" s="7" t="n">
        <v>246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287</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288</v>
      </c>
      <c r="H16" s="38" t="inlineStr">
        <is>
          <t>Comments</t>
        </is>
      </c>
      <c r="I16" s="408" t="inlineStr">
        <is>
          <t>Interior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279</v>
      </c>
      <c r="H17" s="41" t="n"/>
      <c r="Y17" s="410" t="n"/>
    </row>
    <row r="18" ht="18" customHeight="1" thickBot="1">
      <c r="A18" s="411" t="inlineStr">
        <is>
          <t>Daily Pre Survey Metal</t>
        </is>
      </c>
      <c r="B18" s="412" t="n"/>
      <c r="C18" s="412" t="n"/>
      <c r="D18" s="412" t="n"/>
      <c r="E18" s="413" t="n"/>
      <c r="F18" s="34" t="n">
        <v>1</v>
      </c>
      <c r="G18" s="35" t="n">
        <v>287</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19</v>
      </c>
      <c r="B22" s="165" t="inlineStr">
        <is>
          <t>Southern section of the eastern brick wall (interior)</t>
        </is>
      </c>
      <c r="C22" s="366" t="n"/>
      <c r="D22" s="366" t="n"/>
      <c r="E22" s="366" t="n"/>
      <c r="F22" s="366" t="n"/>
      <c r="G22" s="366" t="n"/>
      <c r="H22" s="366" t="n"/>
      <c r="I22" s="385" t="n"/>
      <c r="J22" s="10" t="n">
        <v>3</v>
      </c>
      <c r="K22" s="12">
        <f>F8</f>
        <v/>
      </c>
      <c r="L22" s="11">
        <f>IF(ISBLANK(K22)," ",IF(K22=" "," ",(3+3.29*(((K22)*$N$13*(1+($N$13/$N$12)))^0.5))/($N$11*$N$9*$N$13)))</f>
        <v/>
      </c>
      <c r="M22" s="12">
        <f>IF(ISBLANK(J22)," ",(J22/$N$13)-K22)</f>
        <v/>
      </c>
      <c r="N22" s="13">
        <f>IF(ISBLANK(J22)," ",M22/(N$9*N$10*N$11))</f>
        <v/>
      </c>
      <c r="O22" s="10" t="n">
        <v>249</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24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0.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Q7" sqref="Q7:S7"/>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2630/43-93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225238/PR294127</t>
        </is>
      </c>
      <c r="O7" s="360" t="n"/>
      <c r="P7" s="361" t="n"/>
      <c r="Q7" s="399">
        <f>IF(ISBLANK(N7)," ",N7)</f>
        <v/>
      </c>
      <c r="R7" s="360" t="n"/>
      <c r="S7" s="361"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2</v>
      </c>
      <c r="G8" s="7" t="n">
        <v>349</v>
      </c>
      <c r="H8" s="359" t="inlineStr">
        <is>
          <t>Cal Due Date</t>
        </is>
      </c>
      <c r="I8" s="360" t="n"/>
      <c r="J8" s="360" t="n"/>
      <c r="K8" s="360" t="n"/>
      <c r="L8" s="360" t="n"/>
      <c r="M8" s="361" t="n"/>
      <c r="N8" s="248" t="n">
        <v>44134</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193</v>
      </c>
      <c r="H9" s="359" t="inlineStr">
        <is>
          <t>Instrument Efficiency</t>
        </is>
      </c>
      <c r="I9" s="360" t="n"/>
      <c r="J9" s="360" t="n"/>
      <c r="K9" s="360" t="n"/>
      <c r="L9" s="360" t="n"/>
      <c r="M9" s="361" t="n"/>
      <c r="N9" s="242" t="n">
        <v>0.206</v>
      </c>
      <c r="O9" s="360" t="n"/>
      <c r="P9" s="360" t="n"/>
      <c r="Q9" s="245" t="n">
        <v>0.354</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140</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140</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349</v>
      </c>
      <c r="H16" s="38" t="inlineStr">
        <is>
          <t>Comments</t>
        </is>
      </c>
      <c r="I16" s="408" t="inlineStr">
        <is>
          <t>Exterior south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193</v>
      </c>
      <c r="H17" s="41" t="n"/>
      <c r="Y17" s="410" t="n"/>
    </row>
    <row r="18" ht="18" customHeight="1" thickBot="1">
      <c r="A18" s="411" t="inlineStr">
        <is>
          <t>Daily Pre Survey Metal</t>
        </is>
      </c>
      <c r="B18" s="412" t="n"/>
      <c r="C18" s="412" t="n"/>
      <c r="D18" s="412" t="n"/>
      <c r="E18" s="413" t="n"/>
      <c r="F18" s="34" t="n">
        <v>1</v>
      </c>
      <c r="G18" s="35" t="n">
        <v>140</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37</v>
      </c>
      <c r="B22" s="165" t="inlineStr">
        <is>
          <t>South section of east brick wall (exterior)</t>
        </is>
      </c>
      <c r="C22" s="366" t="n"/>
      <c r="D22" s="366" t="n"/>
      <c r="E22" s="366" t="n"/>
      <c r="F22" s="366" t="n"/>
      <c r="G22" s="366" t="n"/>
      <c r="H22" s="366" t="n"/>
      <c r="I22" s="385" t="n"/>
      <c r="J22" s="10" t="n">
        <v>5</v>
      </c>
      <c r="K22" s="12" t="n">
        <v>2</v>
      </c>
      <c r="L22" s="11">
        <f>IF(ISBLANK(K22)," ",IF(K22=" "," ",(3+3.29*(((K22)*$N$13*(1+($N$13/$N$12)))^0.5))/($N$11*$N$9*$N$13)))</f>
        <v/>
      </c>
      <c r="M22" s="12">
        <f>IF(ISBLANK(J22)," ",(J22/$N$13)-K22)</f>
        <v/>
      </c>
      <c r="N22" s="13">
        <f>IF(ISBLANK(J22)," ",M22/(N$9*N$10*N$11))</f>
        <v/>
      </c>
      <c r="O22" s="10" t="n">
        <v>1022</v>
      </c>
      <c r="P22" s="42" t="n">
        <v>349</v>
      </c>
      <c r="Q22" s="11">
        <f>IF(ISBLANK(P22)," ",IF(P22=" "," ",(3+3.29*(((P22)*$Q$13*(1+($Q$13/$Q$12)))^0.5))/($Q$11*$Q$9*$Q$13)))</f>
        <v/>
      </c>
      <c r="R22" s="14">
        <f>IF(ISBLANK(O22)," ",(O22/$Q$13)-P22)</f>
        <v/>
      </c>
      <c r="S22" s="13">
        <f>IF(ISBLANK(O22)," ",R22/(Q$9*Q$10*Q$11))</f>
        <v/>
      </c>
      <c r="T22" s="15" t="n">
        <v>0</v>
      </c>
      <c r="U22" s="43">
        <f>IF(ISBLANK(T22)," ",(T22/$T$13)-$T$14/$T$12)</f>
        <v/>
      </c>
      <c r="V22" s="44">
        <f>IF(ISBLANK(T22), " ", (U22/$T$9))</f>
        <v/>
      </c>
      <c r="W22" s="15" t="n">
        <v>36</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2.xml><?xml version="1.0" encoding="utf-8"?>
<worksheet xmlns="http://schemas.openxmlformats.org/spreadsheetml/2006/main">
  <sheetPr>
    <outlinePr summaryBelow="1" summaryRight="1"/>
    <pageSetUpPr fitToPage="1"/>
  </sheetPr>
  <dimension ref="A1:Y41"/>
  <sheetViews>
    <sheetView showGridLines="0" topLeftCell="A17"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0.2009</v>
      </c>
      <c r="O9" s="360" t="n"/>
      <c r="P9" s="360" t="n"/>
      <c r="Q9" s="245" t="n">
        <v>0.6899999999999999</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265</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428</v>
      </c>
      <c r="H16" s="38" t="inlineStr">
        <is>
          <t>Comments</t>
        </is>
      </c>
      <c r="I16" s="408" t="inlineStr">
        <is>
          <t>Exterior of south brick wall. 100% scan of accessible surface with one minute direct and removable measurement made at area of highest activity. Four additional readings were taken at areas with activity above MDC.
Post material backgrounds: Brick - 13/392
                                                   Concrete - 17/340
                                                   Metal - 10/195</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296</v>
      </c>
      <c r="H17" s="41" t="n"/>
      <c r="Y17" s="410" t="n"/>
    </row>
    <row r="18" ht="18" customHeight="1" thickBot="1">
      <c r="A18" s="411" t="inlineStr">
        <is>
          <t>Daily Pre Survey Metal</t>
        </is>
      </c>
      <c r="B18" s="412" t="n"/>
      <c r="C18" s="412" t="n"/>
      <c r="D18" s="412" t="n"/>
      <c r="E18" s="413" t="n"/>
      <c r="F18" s="34" t="n">
        <v>0</v>
      </c>
      <c r="G18" s="35" t="n">
        <v>265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38</v>
      </c>
      <c r="B22" s="158" t="inlineStr">
        <is>
          <t>West section of south brick wall (exterior)</t>
        </is>
      </c>
      <c r="C22" s="360" t="n"/>
      <c r="D22" s="360" t="n"/>
      <c r="E22" s="360" t="n"/>
      <c r="F22" s="360" t="n"/>
      <c r="G22" s="360" t="n"/>
      <c r="H22" s="360" t="n"/>
      <c r="I22" s="361" t="n"/>
      <c r="J22" s="10" t="n">
        <v>3</v>
      </c>
      <c r="K22" s="12">
        <f>F8</f>
        <v/>
      </c>
      <c r="L22" s="11">
        <f>IF(ISBLANK(K22)," ",IF(K22=" "," ",(3+3.29*(((K22)*$N$13*(1+($N$13/$N$12)))^0.5))/($N$11*$N$9*$N$13)))</f>
        <v/>
      </c>
      <c r="M22" s="12">
        <f>IF(ISBLANK(J22)," ",(J22/$N$13)-K22)</f>
        <v/>
      </c>
      <c r="N22" s="13">
        <f>IF(ISBLANK(J22)," ",M22/(N$9*N$10*N$11))</f>
        <v/>
      </c>
      <c r="O22" s="10" t="n">
        <v>935</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52</v>
      </c>
      <c r="X22" s="43">
        <f>IF(ISBLANK(W22)," ",(W22/$W$13)-($W$14/$W$12))</f>
        <v/>
      </c>
      <c r="Y22" s="45">
        <f>IF(ISBLANK(W22), " ", (X22/$W$9))</f>
        <v/>
      </c>
    </row>
    <row r="23" ht="19.9" customFormat="1" customHeight="1" s="73">
      <c r="A23" s="53" t="n">
        <v>39</v>
      </c>
      <c r="B23" s="158" t="inlineStr">
        <is>
          <t>West section of south brick wall (exterior)</t>
        </is>
      </c>
      <c r="C23" s="360" t="n"/>
      <c r="D23" s="360" t="n"/>
      <c r="E23" s="360" t="n"/>
      <c r="F23" s="360" t="n"/>
      <c r="G23" s="360" t="n"/>
      <c r="H23" s="360" t="n"/>
      <c r="I23" s="361" t="n"/>
      <c r="J23" s="16" t="n">
        <v>1</v>
      </c>
      <c r="K23" s="11">
        <f>F8</f>
        <v/>
      </c>
      <c r="L23" s="11">
        <f>IF(ISBLANK(K23)," ",IF(K23=" "," ",(3+3.29*(((K23)*$N$13*(1+($N$13/$N$12)))^0.5))/($N$11*$N$9*$N$13)))</f>
        <v/>
      </c>
      <c r="M23" s="17">
        <f>IF(ISBLANK(J23)," ",(J23/$N$13)-K23)</f>
        <v/>
      </c>
      <c r="N23" s="18">
        <f>IF(ISBLANK(J23)," ",M23/(N$9*N$10*N$11))</f>
        <v/>
      </c>
      <c r="O23" s="16" t="n">
        <v>800</v>
      </c>
      <c r="P23" s="17">
        <f>G8</f>
        <v/>
      </c>
      <c r="Q23" s="11">
        <f>IF(ISBLANK(P23)," ",IF(P23=" "," ",(3+3.29*(((P23)*$Q$13*(1+($Q$13/$Q$12)))^0.5))/($Q$11*$Q$9*$Q$13)))</f>
        <v/>
      </c>
      <c r="R23" s="17">
        <f>IF(ISBLANK(O23)," ",(O23/$Q$13)-P23)</f>
        <v/>
      </c>
      <c r="S23" s="18">
        <f>IF(ISBLANK(O23)," ",R23/(Q$9*Q$10*Q$11))</f>
        <v/>
      </c>
      <c r="T23" s="16" t="n">
        <v>0</v>
      </c>
      <c r="U23" s="46">
        <f>IF(ISBLANK(T23)," ",(T23/$T$13)-$T$14/$T$12)</f>
        <v/>
      </c>
      <c r="V23" s="47">
        <f>IF(ISBLANK(T23), " ", (U23/$T$9))</f>
        <v/>
      </c>
      <c r="W23" s="16" t="n">
        <v>56</v>
      </c>
      <c r="X23" s="46">
        <f>IF(ISBLANK(W23)," ",(W23/$W$13)-($W$14/$W$12))</f>
        <v/>
      </c>
      <c r="Y23" s="48">
        <f>IF(ISBLANK(W23), " ", (X23/$W$9))</f>
        <v/>
      </c>
    </row>
    <row r="24" ht="19.9" customFormat="1" customHeight="1" s="73">
      <c r="A24" s="54" t="n">
        <v>40</v>
      </c>
      <c r="B24" s="158" t="inlineStr">
        <is>
          <t>West section of south brick wall (exterior)</t>
        </is>
      </c>
      <c r="C24" s="360" t="n"/>
      <c r="D24" s="360" t="n"/>
      <c r="E24" s="360" t="n"/>
      <c r="F24" s="360" t="n"/>
      <c r="G24" s="360" t="n"/>
      <c r="H24" s="360" t="n"/>
      <c r="I24" s="361" t="n"/>
      <c r="J24" s="16" t="n">
        <v>6</v>
      </c>
      <c r="K24" s="11">
        <f>F8</f>
        <v/>
      </c>
      <c r="L24" s="11">
        <f>IF(ISBLANK(K24)," ",IF(K24=" "," ",(3+3.29*(((K24)*$N$13*(1+($N$13/$N$12)))^0.5))/($N$11*$N$9*$N$13)))</f>
        <v/>
      </c>
      <c r="M24" s="17">
        <f>IF(ISBLANK(J24)," ",(J24/$N$13)-K24)</f>
        <v/>
      </c>
      <c r="N24" s="18">
        <f>IF(ISBLANK(J24)," ",M24/(N$9*N$10*N$11))</f>
        <v/>
      </c>
      <c r="O24" s="16" t="n">
        <v>838</v>
      </c>
      <c r="P24" s="17">
        <f>G8</f>
        <v/>
      </c>
      <c r="Q24" s="11">
        <f>IF(ISBLANK(P24)," ",IF(P24=" "," ",(3+3.29*(((P24)*$Q$13*(1+($Q$13/$Q$12)))^0.5))/($Q$11*$Q$9*$Q$13)))</f>
        <v/>
      </c>
      <c r="R24" s="17">
        <f>IF(ISBLANK(O24)," ",(O24/$Q$13)-P24)</f>
        <v/>
      </c>
      <c r="S24" s="18">
        <f>IF(ISBLANK(O24)," ",R24/(Q$9*Q$10*Q$11))</f>
        <v/>
      </c>
      <c r="T24" s="16" t="n">
        <v>0</v>
      </c>
      <c r="U24" s="46">
        <f>IF(ISBLANK(T24)," ",(T24/$T$13)-$T$14/$T$12)</f>
        <v/>
      </c>
      <c r="V24" s="47">
        <f>IF(ISBLANK(T24), " ", (U24/$T$9))</f>
        <v/>
      </c>
      <c r="W24" s="16" t="n">
        <v>42</v>
      </c>
      <c r="X24" s="46">
        <f>IF(ISBLANK(W24)," ",(W24/$W$13)-($W$14/$W$12))</f>
        <v/>
      </c>
      <c r="Y24" s="48">
        <f>IF(ISBLANK(W24), " ", (X24/$W$9))</f>
        <v/>
      </c>
    </row>
    <row r="25" ht="19.9" customFormat="1" customHeight="1" s="73">
      <c r="A25" s="54" t="n">
        <v>41</v>
      </c>
      <c r="B25" s="158" t="inlineStr">
        <is>
          <t>West section of south brick wall (exterior)</t>
        </is>
      </c>
      <c r="C25" s="360" t="n"/>
      <c r="D25" s="360" t="n"/>
      <c r="E25" s="360" t="n"/>
      <c r="F25" s="360" t="n"/>
      <c r="G25" s="360" t="n"/>
      <c r="H25" s="360" t="n"/>
      <c r="I25" s="361" t="n"/>
      <c r="J25" s="16" t="n">
        <v>4</v>
      </c>
      <c r="K25" s="11">
        <f>F8</f>
        <v/>
      </c>
      <c r="L25" s="11">
        <f>IF(ISBLANK(K25)," ",IF(K25=" "," ",(3+3.29*(((K25)*$N$13*(1+($N$13/$N$12)))^0.5))/($N$11*$N$9*$N$13)))</f>
        <v/>
      </c>
      <c r="M25" s="17">
        <f>IF(ISBLANK(J25)," ",(J25/$N$13)-K25)</f>
        <v/>
      </c>
      <c r="N25" s="18">
        <f>IF(ISBLANK(J25)," ",M25/(N$9*N$10*N$11))</f>
        <v/>
      </c>
      <c r="O25" s="16" t="n">
        <v>908</v>
      </c>
      <c r="P25" s="17">
        <f>G8</f>
        <v/>
      </c>
      <c r="Q25" s="11">
        <f>IF(ISBLANK(P25)," ",IF(P25=" "," ",(3+3.29*(((P25)*$Q$13*(1+($Q$13/$Q$12)))^0.5))/($Q$11*$Q$9*$Q$13)))</f>
        <v/>
      </c>
      <c r="R25" s="17">
        <f>IF(ISBLANK(O25)," ",(O25/$Q$13)-P25)</f>
        <v/>
      </c>
      <c r="S25" s="18">
        <f>IF(ISBLANK(O25)," ",R25/(Q$9*Q$10*Q$11))</f>
        <v/>
      </c>
      <c r="T25" s="16" t="n">
        <v>0</v>
      </c>
      <c r="U25" s="46">
        <f>IF(ISBLANK(T25)," ",(T25/$T$13)-$T$14/$T$12)</f>
        <v/>
      </c>
      <c r="V25" s="47">
        <f>IF(ISBLANK(T25), " ", (U25/$T$9))</f>
        <v/>
      </c>
      <c r="W25" s="16" t="n">
        <v>46</v>
      </c>
      <c r="X25" s="46">
        <f>IF(ISBLANK(W25)," ",(W25/$W$13)-($W$14/$W$12))</f>
        <v/>
      </c>
      <c r="Y25" s="48">
        <f>IF(ISBLANK(W25), " ", (X25/$W$9))</f>
        <v/>
      </c>
    </row>
    <row r="26" ht="19.9" customFormat="1" customHeight="1" s="73">
      <c r="A26" s="54" t="n">
        <v>42</v>
      </c>
      <c r="B26" s="158" t="inlineStr">
        <is>
          <t>West section of south brick wall (exterior)</t>
        </is>
      </c>
      <c r="C26" s="360" t="n"/>
      <c r="D26" s="360" t="n"/>
      <c r="E26" s="360" t="n"/>
      <c r="F26" s="360" t="n"/>
      <c r="G26" s="360" t="n"/>
      <c r="H26" s="360" t="n"/>
      <c r="I26" s="361" t="n"/>
      <c r="J26" s="16" t="n">
        <v>0</v>
      </c>
      <c r="K26" s="19">
        <f>F8</f>
        <v/>
      </c>
      <c r="L26" s="11">
        <f>IF(ISBLANK(K26)," ",IF(K26=" "," ",(3+3.29*(((K26)*$N$13*(1+($N$13/$N$12)))^0.5))/($N$11*$N$9*$N$13)))</f>
        <v/>
      </c>
      <c r="M26" s="20">
        <f>IF(ISBLANK(J26)," ",(J26/$N$13)-K26)</f>
        <v/>
      </c>
      <c r="N26" s="21">
        <f>IF(ISBLANK(J26)," ",M26/(N$9*N$10*N$11))</f>
        <v/>
      </c>
      <c r="O26" s="16" t="n">
        <v>809</v>
      </c>
      <c r="P26" s="17">
        <f>G8</f>
        <v/>
      </c>
      <c r="Q26" s="11">
        <f>IF(ISBLANK(P26)," ",IF(P26=" "," ",(3+3.29*(((P26)*$Q$13*(1+($Q$13/$Q$12)))^0.5))/($Q$11*$Q$9*$Q$13)))</f>
        <v/>
      </c>
      <c r="R26" s="17">
        <f>IF(ISBLANK(O26)," ",(O26/$Q$13)-P26)</f>
        <v/>
      </c>
      <c r="S26" s="18">
        <f>IF(ISBLANK(O26)," ",R26/(Q$9*Q$10*Q$11))</f>
        <v/>
      </c>
      <c r="T26" s="16" t="n">
        <v>0</v>
      </c>
      <c r="U26" s="46">
        <f>IF(ISBLANK(T26)," ",(T26/$T$13)-$T$14/$T$12)</f>
        <v/>
      </c>
      <c r="V26" s="47">
        <f>IF(ISBLANK(T26), " ", (U26/$T$9))</f>
        <v/>
      </c>
      <c r="W26" s="16" t="n">
        <v>43</v>
      </c>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3.xml><?xml version="1.0" encoding="utf-8"?>
<worksheet xmlns="http://schemas.openxmlformats.org/spreadsheetml/2006/main">
  <sheetPr>
    <outlinePr summaryBelow="1" summaryRight="1"/>
    <pageSetUpPr fitToPage="1"/>
  </sheetPr>
  <dimension ref="A1:DH53"/>
  <sheetViews>
    <sheetView topLeftCell="A9"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4.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0.01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326</v>
      </c>
      <c r="H16" s="38" t="inlineStr">
        <is>
          <t>Comments</t>
        </is>
      </c>
      <c r="I16" s="408" t="inlineStr">
        <is>
          <t>Exterior east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215</v>
      </c>
      <c r="H17" s="41" t="n"/>
      <c r="Y17" s="410" t="n"/>
    </row>
    <row r="18" ht="18" customHeight="1"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43</v>
      </c>
      <c r="B22" s="165" t="inlineStr">
        <is>
          <t>North section of the east brick wall (exterior)</t>
        </is>
      </c>
      <c r="C22" s="366" t="n"/>
      <c r="D22" s="366" t="n"/>
      <c r="E22" s="366" t="n"/>
      <c r="F22" s="366" t="n"/>
      <c r="G22" s="366" t="n"/>
      <c r="H22" s="366" t="n"/>
      <c r="I22" s="385" t="n"/>
      <c r="J22" s="10" t="n">
        <v>3</v>
      </c>
      <c r="K22" s="12" t="n">
        <v>6</v>
      </c>
      <c r="L22" s="11">
        <f>IF(ISBLANK(K22)," ",IF(K22=" "," ",(3+3.29*(((K22)*$N$13*(1+($N$13/$N$12)))^0.5))/($N$11*$N$9*$N$13)))</f>
        <v/>
      </c>
      <c r="M22" s="12">
        <f>IF(ISBLANK(J22)," ",(J22/$N$13)-K22)</f>
        <v/>
      </c>
      <c r="N22" s="13">
        <f>IF(ISBLANK(J22)," ",M22/(N$9*N$10*N$11))</f>
        <v/>
      </c>
      <c r="O22" s="10" t="n">
        <v>267</v>
      </c>
      <c r="P22" s="42" t="n">
        <v>326</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(22)</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6.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248145/PR389059</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6</v>
      </c>
      <c r="G8" s="7" t="n">
        <v>326</v>
      </c>
      <c r="H8" s="359" t="inlineStr">
        <is>
          <t>Cal Due Date</t>
        </is>
      </c>
      <c r="I8" s="360" t="n"/>
      <c r="J8" s="360" t="n"/>
      <c r="K8" s="360" t="n"/>
      <c r="L8" s="360" t="n"/>
      <c r="M8" s="361" t="n"/>
      <c r="N8" s="248" t="n">
        <v>44153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3</v>
      </c>
      <c r="G9" s="7" t="n">
        <v>215</v>
      </c>
      <c r="H9" s="359" t="inlineStr">
        <is>
          <t>Instrument Efficiency</t>
        </is>
      </c>
      <c r="I9" s="360" t="n"/>
      <c r="J9" s="360" t="n"/>
      <c r="K9" s="360" t="n"/>
      <c r="L9" s="360" t="n"/>
      <c r="M9" s="361" t="n"/>
      <c r="N9" s="242" t="n">
        <v>0.2196</v>
      </c>
      <c r="O9" s="360" t="n"/>
      <c r="P9" s="360" t="n"/>
      <c r="Q9" s="245" t="n">
        <v>0.01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1</v>
      </c>
      <c r="G12" s="7" t="n">
        <v>276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6</v>
      </c>
      <c r="G16" s="7" t="n">
        <v>326</v>
      </c>
      <c r="H16" s="38" t="inlineStr">
        <is>
          <t>Comments</t>
        </is>
      </c>
      <c r="I16" s="408" t="inlineStr">
        <is>
          <t>Interior norther fence.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215</v>
      </c>
      <c r="H17" s="41" t="n"/>
      <c r="Y17" s="410" t="n"/>
    </row>
    <row r="18" ht="18" customHeight="1" thickBot="1">
      <c r="A18" s="411" t="inlineStr">
        <is>
          <t>Daily Pre Survey Metal</t>
        </is>
      </c>
      <c r="B18" s="412" t="n"/>
      <c r="C18" s="412" t="n"/>
      <c r="D18" s="412" t="n"/>
      <c r="E18" s="413" t="n"/>
      <c r="F18" s="34" t="n">
        <v>1</v>
      </c>
      <c r="G18" s="35" t="n">
        <v>276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44</v>
      </c>
      <c r="B22" s="165" t="inlineStr">
        <is>
          <t>North louvered fence (interior)</t>
        </is>
      </c>
      <c r="C22" s="366" t="n"/>
      <c r="D22" s="366" t="n"/>
      <c r="E22" s="366" t="n"/>
      <c r="F22" s="366" t="n"/>
      <c r="G22" s="366" t="n"/>
      <c r="H22" s="366" t="n"/>
      <c r="I22" s="385" t="n"/>
      <c r="J22" s="10" t="n">
        <v>5</v>
      </c>
      <c r="K22" s="12" t="n">
        <v>1</v>
      </c>
      <c r="L22" s="11">
        <f>IF(ISBLANK(K22)," ",IF(K22=" "," ",(3+3.29*(((K22)*$N$13*(1+($N$13/$N$12)))^0.5))/($N$11*$N$9*$N$13)))</f>
        <v/>
      </c>
      <c r="M22" s="12">
        <f>IF(ISBLANK(J22)," ",(J22/$N$13)-K22)</f>
        <v/>
      </c>
      <c r="N22" s="13">
        <f>IF(ISBLANK(J22)," ",M22/(N$9*N$10*N$11))</f>
        <v/>
      </c>
      <c r="O22" s="10" t="n">
        <v>366</v>
      </c>
      <c r="P22" s="42" t="n">
        <v>276</v>
      </c>
      <c r="Q22" s="11">
        <f>IF(ISBLANK(P22)," ",IF(P22=" "," ",(3+3.29*(((P22)*$Q$13*(1+($Q$13/$Q$12)))^0.5))/($Q$11*$Q$9*$Q$13)))</f>
        <v/>
      </c>
      <c r="R22" s="14">
        <f>IF(ISBLANK(O22)," ",(O22/$Q$13)-P22)</f>
        <v/>
      </c>
      <c r="S22" s="13">
        <f>IF(ISBLANK(O22)," ",R22/(Q$9*Q$10*Q$11))</f>
        <v/>
      </c>
      <c r="T22" s="15" t="n">
        <v>1</v>
      </c>
      <c r="U22" s="43">
        <f>IF(ISBLANK(T22)," ",(T22/$T$13)-$T$14/$T$12)</f>
        <v/>
      </c>
      <c r="V22" s="44">
        <f>IF(ISBLANK(T22), " ", (U22/$T$9))</f>
        <v/>
      </c>
      <c r="W22" s="15" t="n">
        <v>48</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7.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48.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422</v>
      </c>
      <c r="H16" s="38" t="inlineStr">
        <is>
          <t>Comments</t>
        </is>
      </c>
      <c r="I16" s="408" t="inlineStr">
        <is>
          <t>Lower and upper sections of large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247</v>
      </c>
      <c r="H17" s="41" t="n"/>
      <c r="Y17" s="410" t="n"/>
    </row>
    <row r="18" ht="18" customHeight="1"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45</v>
      </c>
      <c r="B22" s="165" t="inlineStr">
        <is>
          <t>Large tank</t>
        </is>
      </c>
      <c r="C22" s="366" t="n"/>
      <c r="D22" s="366" t="n"/>
      <c r="E22" s="366" t="n"/>
      <c r="F22" s="366" t="n"/>
      <c r="G22" s="366" t="n"/>
      <c r="H22" s="366" t="n"/>
      <c r="I22" s="385" t="n"/>
      <c r="J22" s="10" t="n">
        <v>5</v>
      </c>
      <c r="K22" s="12">
        <f>F12</f>
        <v/>
      </c>
      <c r="L22" s="11">
        <f>IF(ISBLANK(K22)," ",IF(K22=" "," ",(3+3.29*(((K22)*$N$13*(1+($N$13/$N$12)))^0.5))/($N$11*$N$9*$N$13)))</f>
        <v/>
      </c>
      <c r="M22" s="12">
        <f>IF(ISBLANK(J22)," ",(J22/$N$13)-K22)</f>
        <v/>
      </c>
      <c r="N22" s="13">
        <f>IF(ISBLANK(J22)," ",M22/(N$9*N$10*N$11))</f>
        <v/>
      </c>
      <c r="O22" s="10" t="n">
        <v>140</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4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(24)</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0.xml><?xml version="1.0" encoding="utf-8"?>
<worksheet xmlns="http://schemas.openxmlformats.org/spreadsheetml/2006/main">
  <sheetPr>
    <outlinePr summaryBelow="1" summaryRight="1"/>
    <pageSetUpPr fitToPage="1"/>
  </sheetPr>
  <dimension ref="A1:Y41"/>
  <sheetViews>
    <sheetView showGridLines="0" topLeftCell="A4"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White/E. Carter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227401/PR312926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242" t="n">
        <v>0.2004</v>
      </c>
      <c r="O9" s="360" t="n"/>
      <c r="P9" s="360" t="n"/>
      <c r="Q9" s="245" t="n">
        <v>0.51</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176</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422</v>
      </c>
      <c r="H16" s="38" t="inlineStr">
        <is>
          <t>Comments</t>
        </is>
      </c>
      <c r="I16" s="408" t="inlineStr">
        <is>
          <t>Lower and upper sections of small tank.  100% scan of accessible surface with one minute direct and removable measurement made at area of highest activity.
Post material backgrounds: Brick - 7/362
                                                   Concrete - 31/280
                                                   Metal - 5/149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247</v>
      </c>
      <c r="H17" s="41" t="n"/>
      <c r="Y17" s="410" t="n"/>
    </row>
    <row r="18" ht="18" customHeight="1" thickBot="1">
      <c r="A18" s="411" t="inlineStr">
        <is>
          <t>Daily Pre Survey Metal</t>
        </is>
      </c>
      <c r="B18" s="412" t="n"/>
      <c r="C18" s="412" t="n"/>
      <c r="D18" s="412" t="n"/>
      <c r="E18" s="413" t="n"/>
      <c r="F18" s="34" t="n">
        <v>1</v>
      </c>
      <c r="G18" s="35" t="n">
        <v>176</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46</v>
      </c>
      <c r="B22" s="165" t="inlineStr">
        <is>
          <t>Small tank</t>
        </is>
      </c>
      <c r="C22" s="366" t="n"/>
      <c r="D22" s="366" t="n"/>
      <c r="E22" s="366" t="n"/>
      <c r="F22" s="366" t="n"/>
      <c r="G22" s="366" t="n"/>
      <c r="H22" s="366" t="n"/>
      <c r="I22" s="385" t="n"/>
      <c r="J22" s="10" t="n">
        <v>4</v>
      </c>
      <c r="K22" s="12">
        <f>F12</f>
        <v/>
      </c>
      <c r="L22" s="11">
        <f>IF(ISBLANK(K22)," ",IF(K22=" "," ",(3+3.29*(((K22)*$N$13*(1+($N$13/$N$12)))^0.5))/($N$11*$N$9*$N$13)))</f>
        <v/>
      </c>
      <c r="M22" s="12">
        <f>IF(ISBLANK(J22)," ",(J22/$N$13)-K22)</f>
        <v/>
      </c>
      <c r="N22" s="13">
        <f>IF(ISBLANK(J22)," ",M22/(N$9*N$10*N$11))</f>
        <v/>
      </c>
      <c r="O22" s="10" t="n">
        <v>178</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44</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1.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(25)</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2.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1/15/20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6</v>
      </c>
      <c r="O14" s="360" t="n"/>
      <c r="P14" s="361" t="n"/>
      <c r="Q14" s="223" t="n">
        <v>402</v>
      </c>
      <c r="R14" s="360" t="n"/>
      <c r="S14" s="360" t="n"/>
      <c r="T14" s="401" t="n">
        <v>18</v>
      </c>
      <c r="U14" s="360" t="n"/>
      <c r="V14" s="361" t="n"/>
      <c r="W14" s="402" t="n">
        <v>3043</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accessible floor surface via 43-37-1 floor cart with one minute direct and removable measurement made at area of highest activity.  Note that data pages 26 and 27 are linked.
Post material background: Concrete - 7/385</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6</v>
      </c>
      <c r="G17" s="7" t="n">
        <v>433</v>
      </c>
      <c r="H17" s="41" t="n"/>
      <c r="Y17" s="410" t="n"/>
    </row>
    <row r="18" ht="18" customHeight="1" thickBot="1">
      <c r="A18" s="411" t="inlineStr">
        <is>
          <t>Daily Pre Survey Metal</t>
        </is>
      </c>
      <c r="B18" s="412" t="n"/>
      <c r="C18" s="412" t="n"/>
      <c r="D18" s="412" t="n"/>
      <c r="E18" s="413" t="n"/>
      <c r="F18" s="34" t="n">
        <v>6</v>
      </c>
      <c r="G18" s="35" t="n">
        <v>402</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47</v>
      </c>
      <c r="B22" s="165" t="inlineStr">
        <is>
          <t>Direct survey reading at the highest activity location of the floor cart survey</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533</v>
      </c>
      <c r="P22" s="42">
        <f>G9</f>
        <v/>
      </c>
      <c r="Q22" s="11">
        <f>IF(ISBLANK(P22)," ",IF(P22=" "," ",(3+3.29*(((P22)*$Q$13*(1+($Q$13/$Q$12)))^0.5))/($Q$11*$Q$9*$Q$13)))</f>
        <v/>
      </c>
      <c r="R22" s="14">
        <f>IF(ISBLANK(O22)," ",(O22/$Q$13)-P22)</f>
        <v/>
      </c>
      <c r="S22" s="13">
        <f>IF(ISBLANK(O22)," ",R22/(Q$9*Q$10*Q$11))</f>
        <v/>
      </c>
      <c r="T22" s="15" t="n">
        <v>0</v>
      </c>
      <c r="U22" s="43">
        <f>IF(ISBLANK(T22)," ",(T22/$T$13)-$T$14/$T$12)</f>
        <v/>
      </c>
      <c r="V22" s="44">
        <f>IF(ISBLANK(T22), " ", (U22/$T$9))</f>
        <v/>
      </c>
      <c r="W22" s="15" t="n">
        <v>42</v>
      </c>
      <c r="X22" s="43">
        <f>IF(ISBLANK(W22)," ",(W22/$W$13)-($W$14/$W$12))</f>
        <v/>
      </c>
      <c r="Y22" s="45">
        <f>IF(ISBLANK(W22), " ", (X22/$W$9))</f>
        <v/>
      </c>
    </row>
    <row r="23" ht="19.9" customFormat="1" customHeight="1" s="73">
      <c r="A23" s="53" t="n"/>
      <c r="B23" s="158" t="inlineStr">
        <is>
          <t xml:space="preserve"> of open floor area in the southern section of the oxygen farm floor</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3.xml><?xml version="1.0" encoding="utf-8"?>
<worksheet xmlns="http://schemas.openxmlformats.org/spreadsheetml/2006/main">
  <sheetPr>
    <outlinePr summaryBelow="1" summaryRight="1"/>
    <pageSetUpPr fitToPage="1"/>
  </sheetPr>
  <dimension ref="A1:Y49"/>
  <sheetViews>
    <sheetView showGridLines="0" zoomScaleNormal="100" workbookViewId="0">
      <selection activeCell="H12" sqref="H12:M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1/15/20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2360/43-37-1</t>
        </is>
      </c>
      <c r="O6" s="355" t="n"/>
      <c r="P6" s="355" t="n"/>
      <c r="Q6" s="208">
        <f>IF(ISBLANK(N6)," ",N6)</f>
        <v/>
      </c>
      <c r="R6" s="360" t="n"/>
      <c r="S6" s="360" t="n"/>
      <c r="T6" s="386" t="n"/>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177180/PR267677</t>
        </is>
      </c>
      <c r="O7" s="360" t="n"/>
      <c r="P7" s="360" t="n"/>
      <c r="Q7" s="208">
        <f>IF(ISBLANK(N7)," ",N7)</f>
        <v/>
      </c>
      <c r="R7" s="360" t="n"/>
      <c r="S7" s="360" t="n"/>
      <c r="T7" s="391" t="n"/>
      <c r="U7" s="355" t="n"/>
      <c r="V7" s="356" t="n"/>
      <c r="W7" s="392">
        <f>IF(ISBLANK(T7)," ",T7)</f>
        <v/>
      </c>
      <c r="X7" s="360" t="n"/>
      <c r="Y7" s="363" t="n"/>
    </row>
    <row r="8" ht="18" customHeight="1" thickTop="1">
      <c r="A8" s="354" t="inlineStr">
        <is>
          <t>Brick</t>
        </is>
      </c>
      <c r="B8" s="355" t="n"/>
      <c r="C8" s="355" t="n"/>
      <c r="D8" s="355" t="n"/>
      <c r="E8" s="356" t="n"/>
      <c r="F8" s="6" t="n"/>
      <c r="G8" s="7" t="n"/>
      <c r="H8" s="359" t="inlineStr">
        <is>
          <t>Cal Due Date</t>
        </is>
      </c>
      <c r="I8" s="360" t="n"/>
      <c r="J8" s="360" t="n"/>
      <c r="K8" s="360" t="n"/>
      <c r="L8" s="360" t="n"/>
      <c r="M8" s="361" t="n"/>
      <c r="N8" s="248" t="n">
        <v>44001</v>
      </c>
      <c r="O8" s="360" t="n"/>
      <c r="P8" s="360" t="n"/>
      <c r="Q8" s="248">
        <f>IF(ISBLANK(N8)," ",N8)</f>
        <v/>
      </c>
      <c r="R8" s="360" t="n"/>
      <c r="S8" s="360" t="n"/>
      <c r="T8" s="393" t="n"/>
      <c r="U8" s="360" t="n"/>
      <c r="V8" s="361" t="n"/>
      <c r="W8" s="394">
        <f>IF(ISBLANK(T8)," ",T8)</f>
        <v/>
      </c>
      <c r="X8" s="360" t="n"/>
      <c r="Y8" s="363" t="n"/>
    </row>
    <row r="9" ht="18" customHeight="1">
      <c r="A9" s="359" t="inlineStr">
        <is>
          <t>Concrete</t>
        </is>
      </c>
      <c r="B9" s="360" t="n"/>
      <c r="C9" s="360" t="n"/>
      <c r="D9" s="360" t="n"/>
      <c r="E9" s="361" t="n"/>
      <c r="F9" s="6" t="inlineStr">
        <is>
          <t>N/A</t>
        </is>
      </c>
      <c r="G9" s="7">
        <f>AVERAGE(1024,1084)</f>
        <v/>
      </c>
      <c r="H9" s="359" t="inlineStr">
        <is>
          <t>Instrument Efficiency</t>
        </is>
      </c>
      <c r="I9" s="360" t="n"/>
      <c r="J9" s="360" t="n"/>
      <c r="K9" s="360" t="n"/>
      <c r="L9" s="360" t="n"/>
      <c r="M9" s="361" t="n"/>
      <c r="N9" s="242" t="n">
        <v>0.1927</v>
      </c>
      <c r="O9" s="360" t="n"/>
      <c r="P9" s="360" t="n"/>
      <c r="Q9" s="245" t="n">
        <v>0.3233</v>
      </c>
      <c r="R9" s="360" t="n"/>
      <c r="S9" s="360" t="n"/>
      <c r="T9" s="395" t="n"/>
      <c r="U9" s="360" t="n"/>
      <c r="V9" s="361" t="n"/>
      <c r="W9" s="396" t="n"/>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5.84</v>
      </c>
      <c r="O11" s="360" t="n"/>
      <c r="P11" s="361" t="n"/>
      <c r="Q11" s="208" t="n">
        <v>5.84</v>
      </c>
      <c r="R11" s="360" t="n"/>
      <c r="S11" s="360" t="n"/>
      <c r="T11" s="399" t="n"/>
      <c r="U11" s="360" t="n"/>
      <c r="V11" s="361" t="n"/>
      <c r="W11" s="392" t="n"/>
      <c r="X11" s="360" t="n"/>
      <c r="Y11" s="363" t="n"/>
    </row>
    <row r="12" ht="18" customHeight="1">
      <c r="A12" s="359" t="inlineStr">
        <is>
          <t>Metal</t>
        </is>
      </c>
      <c r="B12" s="360" t="n"/>
      <c r="C12" s="360" t="n"/>
      <c r="D12" s="360" t="n"/>
      <c r="E12" s="361" t="n"/>
      <c r="F12" s="6" t="n"/>
      <c r="G12" s="7" t="n"/>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11</v>
      </c>
      <c r="O14" s="360" t="n"/>
      <c r="P14" s="361" t="n"/>
      <c r="Q14" s="223" t="n">
        <v>1066</v>
      </c>
      <c r="R14" s="360" t="n"/>
      <c r="S14" s="360" t="n"/>
      <c r="T14" s="401" t="n"/>
      <c r="U14" s="360" t="n"/>
      <c r="V14" s="361" t="n"/>
      <c r="W14" s="402" t="n"/>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399" t="n">
        <v>1</v>
      </c>
      <c r="O15" s="360" t="n"/>
      <c r="P15" s="361" t="n"/>
      <c r="Q15" s="208" t="n">
        <v>1700</v>
      </c>
      <c r="R15" s="360" t="n"/>
      <c r="S15" s="360"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accessible surface with one minute direct and removable measurement made at area of highest activity. Direct measurement taken at location 47 with model 2360/43-93 meter 287606/PR389075. All areas besides aforementioned area were less than the MDC. 
Pre survey material background: Concrete - 1024 bg
Post material background:            Concrete - 1084 bg</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inlineStr">
        <is>
          <t>N/A</t>
        </is>
      </c>
      <c r="G17" s="7" t="n">
        <v>1024</v>
      </c>
      <c r="H17" s="41" t="n"/>
      <c r="Y17" s="410" t="n"/>
    </row>
    <row r="18" ht="18" customHeight="1" thickBot="1">
      <c r="A18" s="411" t="inlineStr">
        <is>
          <t>Daily Pre Survey Metal</t>
        </is>
      </c>
      <c r="B18" s="412" t="n"/>
      <c r="C18" s="412" t="n"/>
      <c r="D18" s="412" t="n"/>
      <c r="E18" s="413" t="n"/>
      <c r="F18" s="34" t="n"/>
      <c r="G18" s="35" t="n"/>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c r="B22" s="165" t="inlineStr">
        <is>
          <t>All accessible floor surfaces - direct and removable taken at location 47</t>
        </is>
      </c>
      <c r="C22" s="366" t="n"/>
      <c r="D22" s="366" t="n"/>
      <c r="E22" s="366" t="n"/>
      <c r="F22" s="366" t="n"/>
      <c r="G22" s="366" t="n"/>
      <c r="H22" s="366" t="n"/>
      <c r="I22" s="385" t="n"/>
      <c r="J22" s="10" t="n"/>
      <c r="K22" s="12" t="n"/>
      <c r="L22" s="11" t="n"/>
      <c r="M22" s="12" t="n"/>
      <c r="N22" s="13" t="n"/>
      <c r="O22" s="10" t="n">
        <v>1150</v>
      </c>
      <c r="P22" s="42">
        <f>G9</f>
        <v/>
      </c>
      <c r="Q22" s="11">
        <f>IF(ISBLANK(P22)," ",IF(P22=" "," ",(3+3.29*(((P22)*$Q$13*(1+($Q$13/$Q$12)))^0.5))/($Q$11*$Q$9*$Q$13)))</f>
        <v/>
      </c>
      <c r="R22" s="14">
        <f>IF(ISBLANK(O22)," ",(O22/$Q$13)-P22)</f>
        <v/>
      </c>
      <c r="S22" s="13">
        <f>IF(ISBLANK(O22)," ",R22/(Q$9*Q$10*Q$11))</f>
        <v/>
      </c>
      <c r="T22" s="15" t="n"/>
      <c r="U22" s="43">
        <f>IF(ISBLANK(T22)," ",(T22/$T$13)-$T$14/$T$12)</f>
        <v/>
      </c>
      <c r="V22" s="44">
        <f>IF(ISBLANK(T22), " ", (U22/$T$9))</f>
        <v/>
      </c>
      <c r="W22" s="15" t="n"/>
      <c r="X22" s="43">
        <f>IF(ISBLANK(W22)," ",(W22/$W$13)-($W$14/$W$12))</f>
        <v/>
      </c>
      <c r="Y22" s="45">
        <f>IF(ISBLANK(W22), " ", (X22/$W$9))</f>
        <v/>
      </c>
    </row>
    <row r="23" ht="19.9" customFormat="1" customHeight="1" s="73">
      <c r="A23" s="53" t="n"/>
      <c r="B23" s="158" t="inlineStr">
        <is>
          <t>Floor cart used to count area, all counts &lt;1150 cpm gross counts</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row r="43"/>
    <row r="44"/>
    <row r="45"/>
    <row r="46"/>
    <row r="47"/>
    <row r="48"/>
    <row r="49"/>
  </sheetData>
  <mergeCells count="110">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T15:V15"/>
    <mergeCell ref="W15:Y15"/>
    <mergeCell ref="A16:E16"/>
    <mergeCell ref="I16:Y18"/>
    <mergeCell ref="A17:E17"/>
    <mergeCell ref="A18:E18"/>
    <mergeCell ref="N15:P15"/>
    <mergeCell ref="Q15:S15"/>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4.xml><?xml version="1.0" encoding="utf-8"?>
<worksheet xmlns="http://schemas.openxmlformats.org/spreadsheetml/2006/main">
  <sheetPr>
    <outlinePr summaryBelow="1" summaryRight="1"/>
    <pageSetUpPr fitToPage="1"/>
  </sheetPr>
  <dimension ref="A1:DH53"/>
  <sheetViews>
    <sheetView topLeftCell="A19"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5.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(28)</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N/A</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N/A</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n"/>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c r="U8" s="360" t="n"/>
      <c r="V8" s="361" t="n"/>
      <c r="W8" s="394">
        <f>IF(ISBLANK(T8)," ",T8)</f>
        <v/>
      </c>
      <c r="X8" s="360" t="n"/>
      <c r="Y8" s="363" t="n"/>
    </row>
    <row r="9" ht="18" customHeight="1">
      <c r="A9" s="359" t="inlineStr">
        <is>
          <t>Concrete</t>
        </is>
      </c>
      <c r="B9" s="360" t="n"/>
      <c r="C9" s="360" t="n"/>
      <c r="D9" s="360" t="n"/>
      <c r="E9" s="361" t="n"/>
      <c r="F9" s="122" t="n">
        <v>7</v>
      </c>
      <c r="G9" s="7" t="n">
        <v>361.4</v>
      </c>
      <c r="H9" s="359" t="inlineStr">
        <is>
          <t>Instrument Efficiency</t>
        </is>
      </c>
      <c r="I9" s="360" t="n"/>
      <c r="J9" s="360" t="n"/>
      <c r="K9" s="360" t="n"/>
      <c r="L9" s="360" t="n"/>
      <c r="M9" s="361" t="n"/>
      <c r="N9" s="242" t="n">
        <v>0.22</v>
      </c>
      <c r="O9" s="360" t="n"/>
      <c r="P9" s="360" t="n"/>
      <c r="Q9" s="245" t="n">
        <v>0.67</v>
      </c>
      <c r="R9" s="360" t="n"/>
      <c r="S9" s="360" t="n"/>
      <c r="T9" s="395" t="n"/>
      <c r="U9" s="360" t="n"/>
      <c r="V9" s="361" t="n"/>
      <c r="W9" s="424" t="n"/>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c r="U10" s="360" t="n"/>
      <c r="V10" s="361" t="n"/>
      <c r="W10" s="398" t="n"/>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c r="U11" s="360" t="n"/>
      <c r="V11" s="361" t="n"/>
      <c r="W11" s="392" t="n"/>
      <c r="X11" s="360" t="n"/>
      <c r="Y11" s="363" t="n"/>
    </row>
    <row r="12" ht="18" customHeight="1">
      <c r="A12" s="359" t="inlineStr">
        <is>
          <t>Metal</t>
        </is>
      </c>
      <c r="B12" s="360" t="n"/>
      <c r="C12" s="360" t="n"/>
      <c r="D12" s="360" t="n"/>
      <c r="E12" s="361" t="n"/>
      <c r="F12" s="122" t="n">
        <v>2.75</v>
      </c>
      <c r="G12" s="7" t="n">
        <v>293.25</v>
      </c>
      <c r="H12" s="359" t="inlineStr">
        <is>
          <t>Background Count Time (min)</t>
        </is>
      </c>
      <c r="I12" s="360" t="n"/>
      <c r="J12" s="360" t="n"/>
      <c r="K12" s="360" t="n"/>
      <c r="L12" s="360" t="n"/>
      <c r="M12" s="361" t="n"/>
      <c r="N12" s="399" t="n">
        <v>1</v>
      </c>
      <c r="O12" s="360" t="n"/>
      <c r="P12" s="361" t="n"/>
      <c r="Q12" s="208" t="n">
        <v>1</v>
      </c>
      <c r="R12" s="360" t="n"/>
      <c r="S12" s="360" t="n"/>
      <c r="T12" s="399" t="n"/>
      <c r="U12" s="360" t="n"/>
      <c r="V12" s="361" t="n"/>
      <c r="W12" s="392" t="n"/>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c r="U13" s="360" t="n"/>
      <c r="V13" s="361" t="n"/>
      <c r="W13" s="392" t="n"/>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297</v>
      </c>
      <c r="R14" s="360" t="n"/>
      <c r="S14" s="360" t="n"/>
      <c r="T14" s="401" t="n"/>
      <c r="U14" s="360" t="n"/>
      <c r="V14" s="361" t="n"/>
      <c r="W14" s="402" t="n"/>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all floor areas were unable to be scanned by a 43-37-1. The remainder of the floor area within oxygen farm were divided into a six part grid. This data page shows the the scan results of grid areas 5 and 6.  Static direct and smearable measurements are recorded on data page 29.  All six grids are indicated on this survey map
Post material background: Concrete - 3/312</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283</v>
      </c>
      <c r="H17" s="100" t="n"/>
      <c r="Y17" s="410" t="n"/>
    </row>
    <row r="18" ht="18" customHeight="1" thickBot="1">
      <c r="A18" s="411" t="inlineStr">
        <is>
          <t>Daily Pre Survey Metal</t>
        </is>
      </c>
      <c r="B18" s="412" t="n"/>
      <c r="C18" s="412" t="n"/>
      <c r="D18" s="412" t="n"/>
      <c r="E18" s="413" t="n"/>
      <c r="F18" s="34" t="n">
        <v>2</v>
      </c>
      <c r="G18" s="35" t="n">
        <v>297</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c r="B22" s="165" t="inlineStr">
        <is>
          <t>Floor - Areas unable to be surveyed with 43-37-1 were scanned by 43-93.</t>
        </is>
      </c>
      <c r="C22" s="366" t="n"/>
      <c r="D22" s="366" t="n"/>
      <c r="E22" s="366" t="n"/>
      <c r="F22" s="366" t="n"/>
      <c r="G22" s="366" t="n"/>
      <c r="H22" s="366" t="n"/>
      <c r="I22" s="385" t="n"/>
      <c r="J22" s="10" t="n"/>
      <c r="K22" s="12" t="n"/>
      <c r="L22" s="11">
        <f>IF(ISBLANK(K22)," ",IF(K22=" "," ",(3+3.29*(((K22)*$N$13*(1+($N$13/$N$12)))^0.5))/($N$11*$N$9*$N$13)))</f>
        <v/>
      </c>
      <c r="M22" s="12">
        <f>IF(ISBLANK(J22)," ",(J22/$N$13)-K22)</f>
        <v/>
      </c>
      <c r="N22" s="13">
        <f>IF(ISBLANK(J22)," ",M22/(N$9*N$10*N$11))</f>
        <v/>
      </c>
      <c r="O22" s="10" t="n"/>
      <c r="P22" s="42" t="n"/>
      <c r="Q22" s="11">
        <f>IF(ISBLANK(P22)," ",IF(P22=" "," ",(3+3.29*(((P22)*$Q$13*(1+($Q$13/$Q$12)))^0.5))/($Q$11*$Q$9*$Q$13)))</f>
        <v/>
      </c>
      <c r="R22" s="14">
        <f>IF(ISBLANK(O22)," ",(O22/$Q$13)-P22)</f>
        <v/>
      </c>
      <c r="S22" s="13">
        <f>IF(ISBLANK(O22)," ",R22/(Q$9*Q$10*Q$11))</f>
        <v/>
      </c>
      <c r="T22" s="15" t="n"/>
      <c r="U22" s="102">
        <f>IF(ISBLANK(T22)," ",(T22/$T$13)-$T$14/$T$12)</f>
        <v/>
      </c>
      <c r="V22" s="44">
        <f>IF(ISBLANK(T22), " ", (U22/$T$9))</f>
        <v/>
      </c>
      <c r="W22" s="15" t="n"/>
      <c r="X22" s="102">
        <f>IF(ISBLANK(W22)," ",(W22/$W$13)-($W$14/$W$12))</f>
        <v/>
      </c>
      <c r="Y22" s="45">
        <f>IF(ISBLANK(W22), " ", (X22/$W$9))</f>
        <v/>
      </c>
    </row>
    <row r="23" ht="19.9" customFormat="1" customHeight="1" s="73">
      <c r="A23" s="103" t="n"/>
      <c r="B23" s="158" t="inlineStr">
        <is>
          <t>All were &lt;425 cpm gross counts. 3 static counts above MDC on data page 29</t>
        </is>
      </c>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6.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67"/>
    <col width="2" bestFit="1" customWidth="1" style="96" min="68" max="68"/>
    <col width="1.7109375" customWidth="1" style="96" min="69" max="71"/>
    <col width="2" bestFit="1" customWidth="1" style="96" min="72" max="72"/>
    <col width="1.7109375" customWidth="1" style="96" min="73"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312" t="n"/>
      <c r="BT15" s="312"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312" t="n"/>
      <c r="BT16" s="312"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(28)</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9">
    <mergeCell ref="A1:BY1"/>
    <mergeCell ref="A42:J42"/>
    <mergeCell ref="K42:Y42"/>
    <mergeCell ref="A43:J43"/>
    <mergeCell ref="K43:Y43"/>
    <mergeCell ref="BP15:BS15"/>
    <mergeCell ref="BP16:BS16"/>
    <mergeCell ref="BT15:BW15"/>
    <mergeCell ref="BT16:BW16"/>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7.xml><?xml version="1.0" encoding="utf-8"?>
<worksheet xmlns="http://schemas.openxmlformats.org/spreadsheetml/2006/main">
  <sheetPr>
    <outlinePr summaryBelow="1" summaryRight="1"/>
    <pageSetUpPr fitToPage="1"/>
  </sheetPr>
  <dimension ref="A1:Y41"/>
  <sheetViews>
    <sheetView showGridLines="0" topLeftCell="E1"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(29)</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M. Renderos</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316</v>
      </c>
      <c r="R14" s="360" t="n"/>
      <c r="S14" s="360" t="n"/>
      <c r="T14" s="401" t="n">
        <v>10</v>
      </c>
      <c r="U14" s="360" t="n"/>
      <c r="V14" s="361" t="n"/>
      <c r="W14" s="402" t="n">
        <v>3038</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100% scan of all areas unscanned by 43-37-1. Area within Prax Air O2 Farm were divided into a grid of 1-6. This survey is centered around grid areas 5 and 6. One minute statics taken at area of highest activity with a smear taken at the same locations.
Post material background: Concrete - 1/251.</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245</v>
      </c>
      <c r="H17" s="100" t="n"/>
      <c r="Y17" s="410" t="n"/>
    </row>
    <row r="18" ht="18" customHeight="1" thickBot="1">
      <c r="A18" s="411" t="inlineStr">
        <is>
          <t>Daily Pre Survey Metal</t>
        </is>
      </c>
      <c r="B18" s="412" t="n"/>
      <c r="C18" s="412" t="n"/>
      <c r="D18" s="412" t="n"/>
      <c r="E18" s="413" t="n"/>
      <c r="F18" s="34" t="n">
        <v>2</v>
      </c>
      <c r="G18" s="35" t="n">
        <v>316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48</v>
      </c>
      <c r="B22" s="165" t="inlineStr">
        <is>
          <t>Northeast floor near large tank (grid 6)</t>
        </is>
      </c>
      <c r="C22" s="366" t="n"/>
      <c r="D22" s="366" t="n"/>
      <c r="E22" s="366" t="n"/>
      <c r="F22" s="366" t="n"/>
      <c r="G22" s="366" t="n"/>
      <c r="H22" s="366" t="n"/>
      <c r="I22" s="385" t="n"/>
      <c r="J22" s="10" t="n">
        <v>2</v>
      </c>
      <c r="K22" s="12">
        <f>F9</f>
        <v/>
      </c>
      <c r="L22" s="11">
        <f>IF(ISBLANK(K22)," ",IF(K22=" "," ",(3+3.29*(((K22)*$N$13*(1+($N$13/$N$12)))^0.5))/($N$11*$N$9*$N$13)))</f>
        <v/>
      </c>
      <c r="M22" s="12">
        <f>IF(ISBLANK(J22)," ",(J22/$N$13)-K22)</f>
        <v/>
      </c>
      <c r="N22" s="13">
        <f>IF(ISBLANK(J22)," ",M22/(N$9*N$10*N$11))</f>
        <v/>
      </c>
      <c r="O22" s="10" t="n">
        <v>361</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54</v>
      </c>
      <c r="X22" s="102">
        <f>IF(ISBLANK(W22)," ",(W22/$W$13)-($W$14/$W$12))</f>
        <v/>
      </c>
      <c r="Y22" s="45">
        <f>IF(ISBLANK(W22), " ", (X22/$W$9))</f>
        <v/>
      </c>
    </row>
    <row r="23" ht="19.9" customFormat="1" customHeight="1" s="73">
      <c r="A23" s="103" t="n">
        <v>49</v>
      </c>
      <c r="B23" s="158" t="inlineStr">
        <is>
          <t>Northeast section of oxygen farm floor (grid 6)</t>
        </is>
      </c>
      <c r="C23" s="360" t="n"/>
      <c r="D23" s="360" t="n"/>
      <c r="E23" s="360" t="n"/>
      <c r="F23" s="360" t="n"/>
      <c r="G23" s="360" t="n"/>
      <c r="H23" s="360" t="n"/>
      <c r="I23" s="361" t="n"/>
      <c r="J23" s="16" t="n">
        <v>1</v>
      </c>
      <c r="K23" s="11">
        <f>F9</f>
        <v/>
      </c>
      <c r="L23" s="11">
        <f>IF(ISBLANK(K23)," ",IF(K23=" "," ",(3+3.29*(((K23)*$N$13*(1+($N$13/$N$12)))^0.5))/($N$11*$N$9*$N$13)))</f>
        <v/>
      </c>
      <c r="M23" s="17">
        <f>IF(ISBLANK(J23)," ",(J23/$N$13)-K23)</f>
        <v/>
      </c>
      <c r="N23" s="18">
        <f>IF(ISBLANK(J23)," ",M23/(N$9*N$10*N$11))</f>
        <v/>
      </c>
      <c r="O23" s="16" t="n">
        <v>347</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43</v>
      </c>
      <c r="X23" s="104">
        <f>IF(ISBLANK(W23)," ",(W23/$W$13)-($W$14/$W$12))</f>
        <v/>
      </c>
      <c r="Y23" s="48">
        <f>IF(ISBLANK(W23), " ", (X23/$W$9))</f>
        <v/>
      </c>
    </row>
    <row r="24" ht="19.9" customFormat="1" customHeight="1" s="73">
      <c r="A24" s="105" t="n">
        <v>50</v>
      </c>
      <c r="B24" s="158" t="inlineStr">
        <is>
          <t>Northwest floor under piping (grid 5)</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352</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37</v>
      </c>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58.xml><?xml version="1.0" encoding="utf-8"?>
<worksheet xmlns="http://schemas.openxmlformats.org/spreadsheetml/2006/main">
  <sheetPr>
    <outlinePr summaryBelow="1" summaryRight="1"/>
    <pageSetUpPr fitToPage="1"/>
  </sheetPr>
  <dimension ref="A1:DH53"/>
  <sheetViews>
    <sheetView topLeftCell="A13"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(29)</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59.xml><?xml version="1.0" encoding="utf-8"?>
<worksheet xmlns="http://schemas.openxmlformats.org/spreadsheetml/2006/main">
  <sheetPr>
    <outlinePr summaryBelow="1" summaryRight="1"/>
    <pageSetUpPr fitToPage="1"/>
  </sheetPr>
  <dimension ref="A1:Y41"/>
  <sheetViews>
    <sheetView showGridLines="0" topLeftCell="A16"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(30)</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L. Cuneo</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268475/PR289416</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6.333333333333333</v>
      </c>
      <c r="G8" s="7" t="n">
        <v>387.6666666666667</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7.5</v>
      </c>
      <c r="G9" s="7" t="n">
        <v>301</v>
      </c>
      <c r="H9" s="359" t="inlineStr">
        <is>
          <t>Instrument Efficiency</t>
        </is>
      </c>
      <c r="I9" s="360" t="n"/>
      <c r="J9" s="360" t="n"/>
      <c r="K9" s="360" t="n"/>
      <c r="L9" s="360" t="n"/>
      <c r="M9" s="361" t="n"/>
      <c r="N9" s="242" t="n">
        <v>0.2256</v>
      </c>
      <c r="O9" s="360" t="n"/>
      <c r="P9" s="360" t="n"/>
      <c r="Q9" s="293" t="n">
        <v>0.6899999999999999</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v>
      </c>
      <c r="G12" s="7" t="n">
        <v>228</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122"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230</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343</v>
      </c>
      <c r="H16" s="38" t="inlineStr">
        <is>
          <t>Comments</t>
        </is>
      </c>
      <c r="I16" s="408" t="inlineStr">
        <is>
          <t>Scan of sections 1 and 2 of the floor.  100% scan of accessible surface with one minute direct and removable measurement made at area of highest activity.
Location 51 was above the action level.  Technicians were directed to perform a spot decon with water and brush.
Location 53 is post decontamination (water and brush)
Post concrete reference background = 3/291</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9</v>
      </c>
      <c r="G17" s="7" t="n">
        <v>277</v>
      </c>
      <c r="H17" s="100" t="n"/>
      <c r="Y17" s="410" t="n"/>
    </row>
    <row r="18" ht="18" customHeight="1" thickBot="1">
      <c r="A18" s="411" t="inlineStr">
        <is>
          <t>Daily Pre Survey Metal</t>
        </is>
      </c>
      <c r="B18" s="412" t="n"/>
      <c r="C18" s="412" t="n"/>
      <c r="D18" s="412" t="n"/>
      <c r="E18" s="413" t="n"/>
      <c r="F18" s="34" t="n">
        <v>2</v>
      </c>
      <c r="G18" s="35" t="n">
        <v>191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51</v>
      </c>
      <c r="B22" s="165" t="inlineStr">
        <is>
          <t>West side of floor (section #1) on the edge of the concrete slab under fence</t>
        </is>
      </c>
      <c r="C22" s="366" t="n"/>
      <c r="D22" s="366" t="n"/>
      <c r="E22" s="366" t="n"/>
      <c r="F22" s="366" t="n"/>
      <c r="G22" s="366" t="n"/>
      <c r="H22" s="366" t="n"/>
      <c r="I22" s="385" t="n"/>
      <c r="J22" s="10" t="n">
        <v>3</v>
      </c>
      <c r="K22" s="12">
        <f>F9</f>
        <v/>
      </c>
      <c r="L22" s="11">
        <f>IF(ISBLANK(K22)," ",IF(K22=" "," ",(3+3.29*(((K22)*$N$13*(1+($N$13/$N$12)))^0.5))/($N$11*$N$9*$N$13)))</f>
        <v/>
      </c>
      <c r="M22" s="12">
        <f>IF(ISBLANK(J22)," ",(J22/$N$13)-K22)</f>
        <v/>
      </c>
      <c r="N22" s="13">
        <f>IF(ISBLANK(J22)," ",M22/(N$9*N$10*N$11))</f>
        <v/>
      </c>
      <c r="O22" s="10" t="n">
        <v>2646</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r="23" ht="19.9" customFormat="1" customHeight="1" s="73">
      <c r="A23" s="103" t="n">
        <v>52</v>
      </c>
      <c r="B23" s="158" t="inlineStr">
        <is>
          <t>East side of floor (section #2) under louvers</t>
        </is>
      </c>
      <c r="C23" s="360" t="n"/>
      <c r="D23" s="360" t="n"/>
      <c r="E23" s="360" t="n"/>
      <c r="F23" s="360" t="n"/>
      <c r="G23" s="360" t="n"/>
      <c r="H23" s="360" t="n"/>
      <c r="I23" s="361" t="n"/>
      <c r="J23" s="16" t="n">
        <v>7</v>
      </c>
      <c r="K23" s="11">
        <f>F9</f>
        <v/>
      </c>
      <c r="L23" s="11">
        <f>IF(ISBLANK(K23)," ",IF(K23=" "," ",(3+3.29*(((K23)*$N$13*(1+($N$13/$N$12)))^0.5))/($N$11*$N$9*$N$13)))</f>
        <v/>
      </c>
      <c r="M23" s="17">
        <f>IF(ISBLANK(J23)," ",(J23/$N$13)-K23)</f>
        <v/>
      </c>
      <c r="N23" s="18">
        <f>IF(ISBLANK(J23)," ",M23/(N$9*N$10*N$11))</f>
        <v/>
      </c>
      <c r="O23" s="16" t="n">
        <v>322</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41</v>
      </c>
      <c r="X23" s="104">
        <f>IF(ISBLANK(W23)," ",(W23/$W$13)-($W$14/$W$12))</f>
        <v/>
      </c>
      <c r="Y23" s="48">
        <f>IF(ISBLANK(W23), " ", (X23/$W$9))</f>
        <v/>
      </c>
    </row>
    <row r="24" ht="19.9" customFormat="1" customHeight="1" s="73">
      <c r="A24" s="105" t="n">
        <v>53</v>
      </c>
      <c r="B24" s="158" t="inlineStr">
        <is>
          <t>Resurvey of location 51 after spot decontamination</t>
        </is>
      </c>
      <c r="C24" s="360" t="n"/>
      <c r="D24" s="360" t="n"/>
      <c r="E24" s="360" t="n"/>
      <c r="F24" s="360" t="n"/>
      <c r="G24" s="360" t="n"/>
      <c r="H24" s="360" t="n"/>
      <c r="I24" s="361" t="n"/>
      <c r="J24" s="16" t="n">
        <v>2</v>
      </c>
      <c r="K24" s="11">
        <f>F9</f>
        <v/>
      </c>
      <c r="L24" s="11">
        <f>IF(ISBLANK(K24)," ",IF(K24=" "," ",(3+3.29*(((K24)*$N$13*(1+($N$13/$N$12)))^0.5))/($N$11*$N$9*$N$13)))</f>
        <v/>
      </c>
      <c r="M24" s="17">
        <f>IF(ISBLANK(J24)," ",(J24/$N$13)-K24)</f>
        <v/>
      </c>
      <c r="N24" s="18">
        <f>IF(ISBLANK(J24)," ",M24/(N$9*N$10*N$11))</f>
        <v/>
      </c>
      <c r="O24" s="16" t="n">
        <v>2133</v>
      </c>
      <c r="P24" s="17">
        <f>G9</f>
        <v/>
      </c>
      <c r="Q24" s="11">
        <f>IF(ISBLANK(P24)," ",IF(P24=" "," ",(3+3.29*(((P24)*$Q$13*(1+($Q$13/$Q$12)))^0.5))/($Q$11*$Q$9*$Q$13)))</f>
        <v/>
      </c>
      <c r="R24" s="17">
        <f>IF(ISBLANK(O24)," ",(O24/$Q$13)-P24)</f>
        <v/>
      </c>
      <c r="S24" s="18">
        <f>IF(ISBLANK(O24)," ",R24/(Q$9*Q$10*Q$11))</f>
        <v/>
      </c>
      <c r="T24" s="16" t="n">
        <v>0</v>
      </c>
      <c r="U24" s="104">
        <f>IF(ISBLANK(T24)," ",(T24/$T$13)-$T$14/$T$12)</f>
        <v/>
      </c>
      <c r="V24" s="47">
        <f>IF(ISBLANK(T24), " ", (U24/$T$9))</f>
        <v/>
      </c>
      <c r="W24" s="16" t="n">
        <v>44</v>
      </c>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xml><?xml version="1.0" encoding="utf-8"?>
<worksheet xmlns="http://schemas.openxmlformats.org/spreadsheetml/2006/main">
  <sheetPr codeName="Sheet2">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287606/PR389075</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9</v>
      </c>
      <c r="G8" s="7" t="n">
        <v>441</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7</v>
      </c>
      <c r="G9" s="7" t="n">
        <v>361</v>
      </c>
      <c r="H9" s="359" t="inlineStr">
        <is>
          <t>Instrument Efficiency</t>
        </is>
      </c>
      <c r="I9" s="360" t="n"/>
      <c r="J9" s="360" t="n"/>
      <c r="K9" s="360" t="n"/>
      <c r="L9" s="360" t="n"/>
      <c r="M9" s="361" t="n"/>
      <c r="N9" s="242" t="n">
        <v>0.22</v>
      </c>
      <c r="O9" s="360" t="n"/>
      <c r="P9" s="360" t="n"/>
      <c r="Q9" s="245" t="n">
        <v>0.67</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2.8</v>
      </c>
      <c r="G12" s="7" t="n">
        <v>293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219</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c r="G16" s="7" t="n"/>
      <c r="H16" s="38" t="inlineStr">
        <is>
          <t>Comments</t>
        </is>
      </c>
      <c r="I16" s="408" t="inlineStr">
        <is>
          <t>Bottom of each louver scanned with one minute direct and removable measurement made at area of highest activity. Top of louvers to be scanned on exterior survey.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c r="G17" s="7" t="n"/>
      <c r="H17" s="41" t="n"/>
      <c r="Y17" s="410" t="n"/>
    </row>
    <row r="18" ht="18" customHeight="1" thickBot="1">
      <c r="A18" s="411" t="inlineStr">
        <is>
          <t>Daily Pre Survey Metal</t>
        </is>
      </c>
      <c r="B18" s="412" t="n"/>
      <c r="C18" s="412" t="n"/>
      <c r="D18" s="412" t="n"/>
      <c r="E18" s="413" t="n"/>
      <c r="F18" s="34" t="n">
        <v>1</v>
      </c>
      <c r="G18" s="35" t="n">
        <v>219</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20</v>
      </c>
      <c r="B22" s="165" t="inlineStr">
        <is>
          <t>East louvered fence (interior)</t>
        </is>
      </c>
      <c r="C22" s="366" t="n"/>
      <c r="D22" s="366" t="n"/>
      <c r="E22" s="366" t="n"/>
      <c r="F22" s="366" t="n"/>
      <c r="G22" s="366" t="n"/>
      <c r="H22" s="366" t="n"/>
      <c r="I22" s="385" t="n"/>
      <c r="J22" s="10" t="n">
        <v>3</v>
      </c>
      <c r="K22" s="12">
        <f>F12</f>
        <v/>
      </c>
      <c r="L22" s="11">
        <f>IF(ISBLANK(K22)," ",IF(K22=" "," ",(3+3.29*(((K22)*$N$13*(1+($N$13/$N$12)))^0.5))/($N$11*$N$9*$N$13)))</f>
        <v/>
      </c>
      <c r="M22" s="12">
        <f>IF(ISBLANK(J22)," ",(J22/$N$13)-K22)</f>
        <v/>
      </c>
      <c r="N22" s="13">
        <f>IF(ISBLANK(J22)," ",M22/(N$9*N$10*N$11))</f>
        <v/>
      </c>
      <c r="O22" s="10" t="n">
        <v>246</v>
      </c>
      <c r="P22" s="42">
        <f>G12</f>
        <v/>
      </c>
      <c r="Q22" s="11">
        <f>IF(ISBLANK(P22)," ",IF(P22=" "," ",(3+3.29*(((P22)*$Q$13*(1+($Q$13/$Q$12)))^0.5))/($Q$11*$Q$9*$Q$13)))</f>
        <v/>
      </c>
      <c r="R22" s="14">
        <f>IF(ISBLANK(O22)," ",(O22/$Q$13)-P22)</f>
        <v/>
      </c>
      <c r="S22" s="13">
        <f>IF(ISBLANK(O22)," ",R22/(Q$9*Q$10*Q$11))</f>
        <v/>
      </c>
      <c r="T22" s="15" t="n">
        <v>0</v>
      </c>
      <c r="U22" s="43">
        <f>IF(ISBLANK(T22)," ",(T22/$T$13)-$T$14/$T$12)</f>
        <v/>
      </c>
      <c r="V22" s="44">
        <f>IF(ISBLANK(T22), " ", (U22/$T$9))</f>
        <v/>
      </c>
      <c r="W22" s="15" t="n">
        <v>21</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0.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(30)</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1.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(31)</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D. Dodge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48" t="inlineStr">
        <is>
          <t>251035/PR293951</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4.25</v>
      </c>
      <c r="G8" s="7" t="n">
        <v>389.75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7.25</v>
      </c>
      <c r="G9" s="7" t="n">
        <v>301.25</v>
      </c>
      <c r="H9" s="359" t="inlineStr">
        <is>
          <t>Instrument Efficiency</t>
        </is>
      </c>
      <c r="I9" s="360" t="n"/>
      <c r="J9" s="360" t="n"/>
      <c r="K9" s="360" t="n"/>
      <c r="L9" s="360" t="n"/>
      <c r="M9" s="361" t="n"/>
      <c r="N9" s="242" t="n">
        <v>0.1992</v>
      </c>
      <c r="O9" s="360" t="n"/>
      <c r="P9" s="360" t="n"/>
      <c r="Q9" s="245" t="n">
        <v>0.3375</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4.5</v>
      </c>
      <c r="G12" s="7" t="n">
        <v>193.5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393</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2</v>
      </c>
      <c r="G16" s="7" t="n">
        <v>402</v>
      </c>
      <c r="H16" s="38" t="inlineStr">
        <is>
          <t>Comments</t>
        </is>
      </c>
      <c r="I16" s="408" t="inlineStr">
        <is>
          <t xml:space="preserve">Top of south and southeast brick wall.  100% scan of accessible surface with one minute direct and removable measurement made at area of highest activity.
</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4</v>
      </c>
      <c r="G17" s="7" t="n">
        <v>296</v>
      </c>
      <c r="H17" s="100" t="n"/>
      <c r="Y17" s="410" t="n"/>
    </row>
    <row r="18" ht="18" customHeight="1" thickBot="1">
      <c r="A18" s="411" t="inlineStr">
        <is>
          <t>Daily Pre Survey Metal</t>
        </is>
      </c>
      <c r="B18" s="412" t="n"/>
      <c r="C18" s="412" t="n"/>
      <c r="D18" s="412" t="n"/>
      <c r="E18" s="413" t="n"/>
      <c r="F18" s="34" t="n">
        <v>2</v>
      </c>
      <c r="G18" s="35" t="n">
        <v>172</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54</v>
      </c>
      <c r="B22" s="165" t="inlineStr">
        <is>
          <t>Top of south and southeast brick wall</t>
        </is>
      </c>
      <c r="C22" s="366" t="n"/>
      <c r="D22" s="366" t="n"/>
      <c r="E22" s="366" t="n"/>
      <c r="F22" s="366" t="n"/>
      <c r="G22" s="366" t="n"/>
      <c r="H22" s="366" t="n"/>
      <c r="I22" s="385" t="n"/>
      <c r="J22" s="10" t="n">
        <v>1</v>
      </c>
      <c r="K22" s="12">
        <f>F8</f>
        <v/>
      </c>
      <c r="L22" s="11">
        <f>IF(ISBLANK(K22)," ",IF(K22=" "," ",(3+3.29*(((K22)*$N$13*(1+($N$13/$N$12)))^0.5))/($N$11*$N$9*$N$13)))</f>
        <v/>
      </c>
      <c r="M22" s="12">
        <f>IF(ISBLANK(J22)," ",(J22/$N$13)-K22)</f>
        <v/>
      </c>
      <c r="N22" s="13">
        <f>IF(ISBLANK(J22)," ",M22/(N$9*N$10*N$11))</f>
        <v/>
      </c>
      <c r="O22" s="10" t="n">
        <v>450</v>
      </c>
      <c r="P22" s="42">
        <f>G8</f>
        <v/>
      </c>
      <c r="Q22" s="11">
        <f>IF(ISBLANK(P22)," ",IF(P22=" "," ",(3+3.29*(((P22)*$Q$13*(1+($Q$13/$Q$12)))^0.5))/($Q$11*$Q$9*$Q$13)))</f>
        <v/>
      </c>
      <c r="R22" s="14">
        <f>IF(ISBLANK(O22)," ",(O22/$Q$13)-P22)</f>
        <v/>
      </c>
      <c r="S22" s="13">
        <f>IF(ISBLANK(O22)," ",R22/(Q$9*Q$10*Q$11))</f>
        <v/>
      </c>
      <c r="T22" s="15" t="n">
        <v>1</v>
      </c>
      <c r="U22" s="102">
        <f>IF(ISBLANK(T22)," ",(T22/$T$13)-$T$14/$T$12)</f>
        <v/>
      </c>
      <c r="V22" s="44">
        <f>IF(ISBLANK(T22), " ", (U22/$T$9))</f>
        <v/>
      </c>
      <c r="W22" s="15" t="n">
        <v>51</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2.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(31)</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3.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(32)</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362</v>
      </c>
      <c r="H16" s="38" t="inlineStr">
        <is>
          <t>Comments</t>
        </is>
      </c>
      <c r="I16" s="408" t="inlineStr">
        <is>
          <t>West end of southern brick wall next to exterior gate.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198</v>
      </c>
      <c r="H17" s="100" t="n"/>
      <c r="Y17" s="410" t="n"/>
    </row>
    <row r="18" ht="18" customHeight="1"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55</v>
      </c>
      <c r="B22" s="165" t="inlineStr">
        <is>
          <t>West end of south brick wall (exterior)</t>
        </is>
      </c>
      <c r="C22" s="366" t="n"/>
      <c r="D22" s="366" t="n"/>
      <c r="E22" s="366" t="n"/>
      <c r="F22" s="366" t="n"/>
      <c r="G22" s="366" t="n"/>
      <c r="H22" s="366" t="n"/>
      <c r="I22" s="385" t="n"/>
      <c r="J22" s="10" t="n">
        <v>2</v>
      </c>
      <c r="K22" s="12" t="n">
        <v>1</v>
      </c>
      <c r="L22" s="11">
        <f>IF(ISBLANK(K22)," ",IF(K22=" "," ",(3+3.29*(((K22)*$N$13*(1+($N$13/$N$12)))^0.5))/($N$11*$N$9*$N$13)))</f>
        <v/>
      </c>
      <c r="M22" s="12">
        <f>IF(ISBLANK(J22)," ",(J22/$N$13)-K22)</f>
        <v/>
      </c>
      <c r="N22" s="13">
        <f>IF(ISBLANK(J22)," ",M22/(N$9*N$10*N$11))</f>
        <v/>
      </c>
      <c r="O22" s="10" t="n">
        <v>579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44</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4.xml><?xml version="1.0" encoding="utf-8"?>
<worksheet xmlns="http://schemas.openxmlformats.org/spreadsheetml/2006/main">
  <sheetPr>
    <outlinePr summaryBelow="1" summaryRight="1"/>
    <pageSetUpPr fitToPage="1"/>
  </sheetPr>
  <dimension ref="A1:DH53"/>
  <sheetViews>
    <sheetView topLeftCell="A2"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(32)</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5.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(33)</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Faulkner</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184905/PR289400</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5.333333333333333</v>
      </c>
      <c r="G8" s="7" t="n">
        <v>388.5555555555555</v>
      </c>
      <c r="H8" s="359" t="inlineStr">
        <is>
          <t>Cal Due Date</t>
        </is>
      </c>
      <c r="I8" s="360" t="n"/>
      <c r="J8" s="360" t="n"/>
      <c r="K8" s="360" t="n"/>
      <c r="L8" s="360" t="n"/>
      <c r="M8" s="361" t="n"/>
      <c r="N8" s="248" t="n">
        <v>44183</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12.66666666666667</v>
      </c>
      <c r="G9" s="7" t="n">
        <v>289.2222222222222</v>
      </c>
      <c r="H9" s="359" t="inlineStr">
        <is>
          <t>Instrument Efficiency</t>
        </is>
      </c>
      <c r="I9" s="360" t="n"/>
      <c r="J9" s="360" t="n"/>
      <c r="K9" s="360" t="n"/>
      <c r="L9" s="360" t="n"/>
      <c r="M9" s="361" t="n"/>
      <c r="N9" s="242" t="n">
        <v>0.2017</v>
      </c>
      <c r="O9" s="360" t="n"/>
      <c r="P9" s="360" t="n"/>
      <c r="Q9" s="293" t="n">
        <v>0.8</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2.333333333333333</v>
      </c>
      <c r="G12" s="7" t="n">
        <v>246.3333333333333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2</v>
      </c>
      <c r="O14" s="360" t="n"/>
      <c r="P14" s="361" t="n"/>
      <c r="Q14" s="223" t="n">
        <v>211</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3</v>
      </c>
      <c r="G16" s="7" t="n">
        <v>320</v>
      </c>
      <c r="H16" s="38" t="inlineStr">
        <is>
          <t>Comments</t>
        </is>
      </c>
      <c r="I16" s="408" t="inlineStr">
        <is>
          <t>Exterior of east lourvered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242</v>
      </c>
      <c r="H17" s="100" t="n"/>
      <c r="Y17" s="410" t="n"/>
    </row>
    <row r="18" ht="18" customHeight="1" thickBot="1">
      <c r="A18" s="411" t="inlineStr">
        <is>
          <t>Daily Pre Survey Metal</t>
        </is>
      </c>
      <c r="B18" s="412" t="n"/>
      <c r="C18" s="412" t="n"/>
      <c r="D18" s="412" t="n"/>
      <c r="E18" s="413" t="n"/>
      <c r="F18" s="34" t="n">
        <v>2</v>
      </c>
      <c r="G18" s="35" t="n">
        <v>211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56</v>
      </c>
      <c r="B22" s="165" t="inlineStr">
        <is>
          <t>North portion of east louvered wall (exterior)</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211</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41</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6.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(33)</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7.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J. Kallunki</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234860/PR289402</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4</v>
      </c>
      <c r="G8" s="7" t="n">
        <v>403</v>
      </c>
      <c r="H8" s="359" t="inlineStr">
        <is>
          <t>Cal Due Date</t>
        </is>
      </c>
      <c r="I8" s="360" t="n"/>
      <c r="J8" s="360" t="n"/>
      <c r="K8" s="360" t="n"/>
      <c r="L8" s="360" t="n"/>
      <c r="M8" s="361" t="n"/>
      <c r="N8" s="248" t="n">
        <v>44000</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2.5</v>
      </c>
      <c r="G9" s="7" t="n">
        <v>274</v>
      </c>
      <c r="H9" s="359" t="inlineStr">
        <is>
          <t>Instrument Efficiency</t>
        </is>
      </c>
      <c r="I9" s="360" t="n"/>
      <c r="J9" s="360" t="n"/>
      <c r="K9" s="360" t="n"/>
      <c r="L9" s="360" t="n"/>
      <c r="M9" s="361" t="n"/>
      <c r="N9" s="242" t="n">
        <v>0.2093</v>
      </c>
      <c r="O9" s="360" t="n"/>
      <c r="P9" s="360" t="n"/>
      <c r="Q9" s="293" t="n">
        <v>0.5</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3</v>
      </c>
      <c r="G12" s="7" t="n">
        <v>192.5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181</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402</v>
      </c>
      <c r="H16" s="38" t="inlineStr">
        <is>
          <t>Comments</t>
        </is>
      </c>
      <c r="I16" s="408" t="inlineStr">
        <is>
          <t>Middle and upper portions of all four banks of cooling fins scanned.  100% scan of accessible surface with one minute direct and removable measurement made at area of highest activity.  Post material backgrounds:  Brick - 3/404
                                                                                                    Concrete - 3/271
                                                                                                    Metal - 3/204</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3</v>
      </c>
      <c r="G17" s="7" t="n">
        <v>277</v>
      </c>
      <c r="H17" s="100" t="n"/>
      <c r="Y17" s="410" t="n"/>
    </row>
    <row r="18" ht="18" customHeight="1" thickBot="1">
      <c r="A18" s="411" t="inlineStr">
        <is>
          <t>Daily Pre Survey Metal</t>
        </is>
      </c>
      <c r="B18" s="412" t="n"/>
      <c r="C18" s="412" t="n"/>
      <c r="D18" s="412" t="n"/>
      <c r="E18" s="413" t="n"/>
      <c r="F18" s="34" t="n">
        <v>3</v>
      </c>
      <c r="G18" s="35" t="n">
        <v>181</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57</v>
      </c>
      <c r="B22" s="165" t="inlineStr">
        <is>
          <t>Middle section of middle row cooling fins</t>
        </is>
      </c>
      <c r="C22" s="366" t="n"/>
      <c r="D22" s="366" t="n"/>
      <c r="E22" s="366" t="n"/>
      <c r="F22" s="366" t="n"/>
      <c r="G22" s="366" t="n"/>
      <c r="H22" s="366" t="n"/>
      <c r="I22" s="385" t="n"/>
      <c r="J22" s="10" t="n">
        <v>2</v>
      </c>
      <c r="K22" s="12">
        <f>F12</f>
        <v/>
      </c>
      <c r="L22" s="11">
        <f>IF(ISBLANK(K22)," ",IF(K22=" "," ",(3+3.29*(((K22)*$N$13*(1+($N$13/$N$12)))^0.5))/($N$11*$N$9*$N$13)))</f>
        <v/>
      </c>
      <c r="M22" s="12">
        <f>IF(ISBLANK(J22)," ",(J22/$N$13)-K22)</f>
        <v/>
      </c>
      <c r="N22" s="13">
        <f>IF(ISBLANK(J22)," ",M22/(N$9*N$10*N$11))</f>
        <v/>
      </c>
      <c r="O22" s="10" t="n">
        <v>204</v>
      </c>
      <c r="P22" s="42">
        <f>G12</f>
        <v/>
      </c>
      <c r="Q22" s="11">
        <f>IF(ISBLANK(P22)," ",IF(P22=" "," ",(3+3.29*(((P22)*$Q$13*(1+($Q$13/$Q$12)))^0.5))/($Q$11*$Q$9*$Q$13)))</f>
        <v/>
      </c>
      <c r="R22" s="14">
        <f>IF(ISBLANK(O22)," ",(O22/$Q$13)-P22)</f>
        <v/>
      </c>
      <c r="S22" s="13">
        <f>IF(ISBLANK(O22)," ",R22/(Q$9*Q$10*Q$11))</f>
        <v/>
      </c>
      <c r="T22" s="15" t="n">
        <v>0</v>
      </c>
      <c r="U22" s="102">
        <f>IF(ISBLANK(T22)," ",(T22/$T$13)-$T$14/$T$12)</f>
        <v/>
      </c>
      <c r="V22" s="44">
        <f>IF(ISBLANK(T22), " ", (U22/$T$9))</f>
        <v/>
      </c>
      <c r="W22" s="15" t="n">
        <v>52</v>
      </c>
      <c r="X22" s="102">
        <f>IF(ISBLANK(W22)," ",(W22/$W$13)-($W$14/$W$12))</f>
        <v/>
      </c>
      <c r="Y22" s="45">
        <f>IF(ISBLANK(W22), " ", (X22/$W$9))</f>
        <v/>
      </c>
    </row>
    <row r="23" ht="19.9" customFormat="1" customHeight="1" s="73">
      <c r="A23" s="103" t="n">
        <v>58</v>
      </c>
      <c r="B23" s="158" t="inlineStr">
        <is>
          <t>Upper section of middle row cooling fins</t>
        </is>
      </c>
      <c r="C23" s="360" t="n"/>
      <c r="D23" s="360" t="n"/>
      <c r="E23" s="360" t="n"/>
      <c r="F23" s="360" t="n"/>
      <c r="G23" s="360" t="n"/>
      <c r="H23" s="360" t="n"/>
      <c r="I23" s="361" t="n"/>
      <c r="J23" s="16" t="n">
        <v>7</v>
      </c>
      <c r="K23" s="11">
        <f>F12</f>
        <v/>
      </c>
      <c r="L23" s="11">
        <f>IF(ISBLANK(K23)," ",IF(K23=" "," ",(3+3.29*(((K23)*$N$13*(1+($N$13/$N$12)))^0.5))/($N$11*$N$9*$N$13)))</f>
        <v/>
      </c>
      <c r="M23" s="17">
        <f>IF(ISBLANK(J23)," ",(J23/$N$13)-K23)</f>
        <v/>
      </c>
      <c r="N23" s="18">
        <f>IF(ISBLANK(J23)," ",M23/(N$9*N$10*N$11))</f>
        <v/>
      </c>
      <c r="O23" s="16" t="n">
        <v>210</v>
      </c>
      <c r="P23" s="17">
        <f>G12</f>
        <v/>
      </c>
      <c r="Q23" s="11">
        <f>IF(ISBLANK(P23)," ",IF(P23=" "," ",(3+3.29*(((P23)*$Q$13*(1+($Q$13/$Q$12)))^0.5))/($Q$11*$Q$9*$Q$13)))</f>
        <v/>
      </c>
      <c r="R23" s="17">
        <f>IF(ISBLANK(O23)," ",(O23/$Q$13)-P23)</f>
        <v/>
      </c>
      <c r="S23" s="18">
        <f>IF(ISBLANK(O23)," ",R23/(Q$9*Q$10*Q$11))</f>
        <v/>
      </c>
      <c r="T23" s="16" t="n">
        <v>0</v>
      </c>
      <c r="U23" s="104">
        <f>IF(ISBLANK(T23)," ",(T23/$T$13)-$T$14/$T$12)</f>
        <v/>
      </c>
      <c r="V23" s="47">
        <f>IF(ISBLANK(T23), " ", (U23/$T$9))</f>
        <v/>
      </c>
      <c r="W23" s="16" t="n">
        <v>45</v>
      </c>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68.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69.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(35)</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0.3179</v>
      </c>
      <c r="U9" s="360" t="n"/>
      <c r="V9" s="361" t="n"/>
      <c r="W9" s="396" t="n">
        <v>0.4141</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3</v>
      </c>
      <c r="O14" s="360" t="n"/>
      <c r="P14" s="361" t="n"/>
      <c r="Q14" s="223" t="n">
        <v>175</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5</v>
      </c>
      <c r="G16" s="7" t="n">
        <v>423</v>
      </c>
      <c r="H16" s="38" t="inlineStr">
        <is>
          <t>Comments</t>
        </is>
      </c>
      <c r="I16" s="408" t="inlineStr">
        <is>
          <t>Exterior east louvered wall. 100% scan of accessible surface with one minute direct and removable measurement made at area of highest activity.
Post material backgrounds: Brick - 4/441
                                                   Concrete - 1/184
                                                   Metal - 0/249</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0</v>
      </c>
      <c r="G17" s="7" t="n">
        <v>270</v>
      </c>
      <c r="H17" s="100" t="n"/>
      <c r="Y17" s="410" t="n"/>
    </row>
    <row r="18" ht="18" customHeight="1" thickBot="1">
      <c r="A18" s="411" t="inlineStr">
        <is>
          <t>Daily Pre Survey Metal</t>
        </is>
      </c>
      <c r="B18" s="412" t="n"/>
      <c r="C18" s="412" t="n"/>
      <c r="D18" s="412" t="n"/>
      <c r="E18" s="413" t="n"/>
      <c r="F18" s="34" t="n">
        <v>3</v>
      </c>
      <c r="G18" s="35" t="n">
        <v>175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59</v>
      </c>
      <c r="B22" s="165" t="inlineStr">
        <is>
          <t>South section of east louvered wall (exterior)</t>
        </is>
      </c>
      <c r="C22" s="366" t="n"/>
      <c r="D22" s="366" t="n"/>
      <c r="E22" s="366" t="n"/>
      <c r="F22" s="366" t="n"/>
      <c r="G22" s="366" t="n"/>
      <c r="H22" s="366" t="n"/>
      <c r="I22" s="385" t="n"/>
      <c r="J22" s="10" t="n">
        <v>2</v>
      </c>
      <c r="K22" s="12" t="n">
        <v>3</v>
      </c>
      <c r="L22" s="11">
        <f>IF(ISBLANK(K22)," ",IF(K22=" "," ",(3+3.29*(((K22)*$N$13*(1+($N$13/$N$12)))^0.5))/($N$11*$N$9*$N$13)))</f>
        <v/>
      </c>
      <c r="M22" s="12">
        <f>IF(ISBLANK(J22)," ",(J22/$N$13)-K22)</f>
        <v/>
      </c>
      <c r="N22" s="13">
        <f>IF(ISBLANK(J22)," ",M22/(N$9*N$10*N$11))</f>
        <v/>
      </c>
      <c r="O22" s="10" t="n">
        <v>184</v>
      </c>
      <c r="P22" s="42" t="n">
        <v>175</v>
      </c>
      <c r="Q22" s="11">
        <f>IF(ISBLANK(P22)," ",IF(P22=" "," ",(3+3.29*(((P22)*$Q$13*(1+($Q$13/$Q$12)))^0.5))/($Q$11*$Q$9*$Q$13)))</f>
        <v/>
      </c>
      <c r="R22" s="14">
        <f>IF(ISBLANK(O22)," ",(O22/$Q$13)-P22)</f>
        <v/>
      </c>
      <c r="S22" s="13">
        <f>IF(ISBLANK(O22)," ",R22/(Q$9*Q$10*Q$11))</f>
        <v/>
      </c>
      <c r="T22" s="15" t="n">
        <v>0</v>
      </c>
      <c r="U22" s="102">
        <f>IF(ISBLANK(T22)," ",(T22/$T$13)-$T$14/$T$12)</f>
        <v/>
      </c>
      <c r="V22" s="44">
        <f>IF(ISBLANK(T22), " ", (U22/$T$9))</f>
        <v/>
      </c>
      <c r="W22" s="15" t="n">
        <v>42</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xml><?xml version="1.0" encoding="utf-8"?>
<worksheet xmlns="http://schemas.openxmlformats.org/spreadsheetml/2006/main">
  <sheetPr codeName="Sheet4">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(03)</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42:J42"/>
    <mergeCell ref="K42:Y42"/>
    <mergeCell ref="A43:J43"/>
    <mergeCell ref="K43:Y43"/>
    <mergeCell ref="A1:BY1"/>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0.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(35)</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1.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(36)</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1/16/20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1/16/20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259730/PR374384</t>
        </is>
      </c>
      <c r="O7" s="360" t="n"/>
      <c r="P7" s="360"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6" t="n">
        <v>1</v>
      </c>
      <c r="G8" s="7" t="n">
        <v>362</v>
      </c>
      <c r="H8" s="359" t="inlineStr">
        <is>
          <t>Cal Due Date</t>
        </is>
      </c>
      <c r="I8" s="360" t="n"/>
      <c r="J8" s="360" t="n"/>
      <c r="K8" s="360" t="n"/>
      <c r="L8" s="360" t="n"/>
      <c r="M8" s="361" t="n"/>
      <c r="N8" s="248" t="n">
        <v>44087</v>
      </c>
      <c r="O8" s="360" t="n"/>
      <c r="P8" s="360"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2</v>
      </c>
      <c r="G9" s="7" t="n">
        <v>198</v>
      </c>
      <c r="H9" s="359" t="inlineStr">
        <is>
          <t>Instrument Efficiency</t>
        </is>
      </c>
      <c r="I9" s="360" t="n"/>
      <c r="J9" s="360" t="n"/>
      <c r="K9" s="360" t="n"/>
      <c r="L9" s="360" t="n"/>
      <c r="M9" s="361" t="n"/>
      <c r="N9" s="242" t="n">
        <v>0.2054</v>
      </c>
      <c r="O9" s="360" t="n"/>
      <c r="P9" s="360" t="n"/>
      <c r="Q9" s="293" t="n">
        <v>0.62</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204" t="n">
        <v>0.25</v>
      </c>
      <c r="O10" s="360" t="n"/>
      <c r="P10" s="360" t="n"/>
      <c r="Q10" s="316"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6" t="n">
        <v>0</v>
      </c>
      <c r="G12" s="7" t="n">
        <v>126</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0</v>
      </c>
      <c r="O14" s="360" t="n"/>
      <c r="P14" s="361" t="n"/>
      <c r="Q14" s="223" t="n">
        <v>126</v>
      </c>
      <c r="R14" s="360" t="n"/>
      <c r="S14" s="360" t="n"/>
      <c r="T14" s="401" t="n">
        <v>15</v>
      </c>
      <c r="U14" s="360" t="n"/>
      <c r="V14" s="361" t="n"/>
      <c r="W14" s="402" t="n">
        <v>3085</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362</v>
      </c>
      <c r="H16" s="38" t="inlineStr">
        <is>
          <t>Comments</t>
        </is>
      </c>
      <c r="I16" s="408" t="inlineStr">
        <is>
          <t>Top of eastern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2</v>
      </c>
      <c r="G17" s="7" t="n">
        <v>198</v>
      </c>
      <c r="H17" s="100" t="n"/>
      <c r="Y17" s="410" t="n"/>
    </row>
    <row r="18" ht="18" customHeight="1" thickBot="1">
      <c r="A18" s="411" t="inlineStr">
        <is>
          <t>Daily Pre Survey Metal</t>
        </is>
      </c>
      <c r="B18" s="412" t="n"/>
      <c r="C18" s="412" t="n"/>
      <c r="D18" s="412" t="n"/>
      <c r="E18" s="413" t="n"/>
      <c r="F18" s="34" t="n">
        <v>0</v>
      </c>
      <c r="G18" s="35" t="n">
        <v>126</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60</v>
      </c>
      <c r="B22" s="165" t="inlineStr">
        <is>
          <t>Top of north section of east brick wall</t>
        </is>
      </c>
      <c r="C22" s="366" t="n"/>
      <c r="D22" s="366" t="n"/>
      <c r="E22" s="366" t="n"/>
      <c r="F22" s="366" t="n"/>
      <c r="G22" s="366" t="n"/>
      <c r="H22" s="366" t="n"/>
      <c r="I22" s="385" t="n"/>
      <c r="J22" s="10" t="n">
        <v>0</v>
      </c>
      <c r="K22" s="12" t="n">
        <v>1</v>
      </c>
      <c r="L22" s="11">
        <f>IF(ISBLANK(K22)," ",IF(K22=" "," ",(3+3.29*(((K22)*$N$13*(1+($N$13/$N$12)))^0.5))/($N$11*$N$9*$N$13)))</f>
        <v/>
      </c>
      <c r="M22" s="12">
        <f>IF(ISBLANK(J22)," ",(J22/$N$13)-K22)</f>
        <v/>
      </c>
      <c r="N22" s="13">
        <f>IF(ISBLANK(J22)," ",M22/(N$9*N$10*N$11))</f>
        <v/>
      </c>
      <c r="O22" s="10" t="n">
        <v>289</v>
      </c>
      <c r="P22" s="42" t="n">
        <v>362</v>
      </c>
      <c r="Q22" s="11">
        <f>IF(ISBLANK(P22)," ",IF(P22=" "," ",(3+3.29*(((P22)*$Q$13*(1+($Q$13/$Q$12)))^0.5))/($Q$11*$Q$9*$Q$13)))</f>
        <v/>
      </c>
      <c r="R22" s="14">
        <f>IF(ISBLANK(O22)," ",(O22/$Q$13)-P22)</f>
        <v/>
      </c>
      <c r="S22" s="13">
        <f>IF(ISBLANK(O22)," ",R22/(Q$9*Q$10*Q$11))</f>
        <v/>
      </c>
      <c r="T22" s="15" t="n">
        <v>0</v>
      </c>
      <c r="U22" s="102">
        <f>IF(ISBLANK(T22)," ",(T22/$T$13)-$T$14/$T$12)</f>
        <v/>
      </c>
      <c r="V22" s="44">
        <f>IF(ISBLANK(T22), " ", (U22/$T$9))</f>
        <v/>
      </c>
      <c r="W22" s="15" t="n">
        <v>49</v>
      </c>
      <c r="X22" s="102">
        <f>IF(ISBLANK(W22)," ",(W22/$W$13)-($W$14/$W$12))</f>
        <v/>
      </c>
      <c r="Y22" s="45">
        <f>IF(ISBLANK(W22), " ", (X22/$W$9))</f>
        <v/>
      </c>
    </row>
    <row r="23" ht="19.9" customFormat="1" customHeight="1" s="73">
      <c r="A23" s="10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104">
        <f>IF(ISBLANK(T23)," ",(T23/$T$13)-$T$14/$T$12)</f>
        <v/>
      </c>
      <c r="V23" s="47">
        <f>IF(ISBLANK(T23), " ", (U23/$T$9))</f>
        <v/>
      </c>
      <c r="W23" s="16" t="n"/>
      <c r="X23" s="104">
        <f>IF(ISBLANK(W23)," ",(W23/$W$13)-($W$14/$W$12))</f>
        <v/>
      </c>
      <c r="Y23" s="48">
        <f>IF(ISBLANK(W23), " ", (X23/$W$9))</f>
        <v/>
      </c>
    </row>
    <row r="24" ht="19.9" customFormat="1" customHeight="1" s="73">
      <c r="A24" s="105"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104">
        <f>IF(ISBLANK(T24)," ",(T24/$T$13)-$T$14/$T$12)</f>
        <v/>
      </c>
      <c r="V24" s="47">
        <f>IF(ISBLANK(T24), " ", (U24/$T$9))</f>
        <v/>
      </c>
      <c r="W24" s="16" t="n"/>
      <c r="X24" s="104">
        <f>IF(ISBLANK(W24)," ",(W24/$W$13)-($W$14/$W$12))</f>
        <v/>
      </c>
      <c r="Y24" s="48">
        <f>IF(ISBLANK(W24), " ", (X24/$W$9))</f>
        <v/>
      </c>
    </row>
    <row r="25" ht="19.9" customFormat="1" customHeight="1" s="73">
      <c r="A25" s="105"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104">
        <f>IF(ISBLANK(T25)," ",(T25/$T$13)-$T$14/$T$12)</f>
        <v/>
      </c>
      <c r="V25" s="47">
        <f>IF(ISBLANK(T25), " ", (U25/$T$9))</f>
        <v/>
      </c>
      <c r="W25" s="16" t="n"/>
      <c r="X25" s="104">
        <f>IF(ISBLANK(W25)," ",(W25/$W$13)-($W$14/$W$12))</f>
        <v/>
      </c>
      <c r="Y25" s="48">
        <f>IF(ISBLANK(W25), " ", (X25/$W$9))</f>
        <v/>
      </c>
    </row>
    <row r="26" ht="19.9" customFormat="1" customHeight="1" s="73">
      <c r="A26" s="105"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104">
        <f>IF(ISBLANK(T26)," ",(T26/$T$13)-$T$14/$T$12)</f>
        <v/>
      </c>
      <c r="V26" s="47">
        <f>IF(ISBLANK(T26), " ", (U26/$T$9))</f>
        <v/>
      </c>
      <c r="W26" s="16" t="n"/>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2.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(36)</t>
        </is>
      </c>
      <c r="L42" s="355" t="n"/>
      <c r="M42" s="355" t="n"/>
      <c r="N42" s="355" t="n"/>
      <c r="O42" s="355" t="n"/>
      <c r="P42" s="355" t="n"/>
      <c r="Q42" s="355" t="n"/>
      <c r="R42" s="355" t="n"/>
      <c r="S42" s="355" t="n"/>
      <c r="T42" s="355" t="n"/>
      <c r="U42" s="355" t="n"/>
      <c r="V42" s="355" t="n"/>
      <c r="W42" s="355" t="n"/>
      <c r="X42" s="355" t="n"/>
      <c r="Y42" s="358" t="n"/>
      <c r="Z42" s="96" t="n"/>
      <c r="AA42" s="87"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3.xml><?xml version="1.0" encoding="utf-8"?>
<worksheet xmlns="http://schemas.openxmlformats.org/spreadsheetml/2006/main">
  <sheetPr>
    <outlinePr summaryBelow="1" summaryRight="1"/>
    <pageSetUpPr fitToPage="1"/>
  </sheetPr>
  <dimension ref="A1:Y41"/>
  <sheetViews>
    <sheetView showGridLines="0" zoomScaleNormal="100" workbookViewId="0">
      <selection activeCell="A12" sqref="A12:E12"/>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(37)</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99" t="n"/>
      <c r="S2" s="99" t="n"/>
      <c r="T2" s="99" t="n"/>
      <c r="U2" s="99" t="n"/>
      <c r="V2" s="99" t="n"/>
      <c r="W2" s="99" t="n"/>
      <c r="X2" s="99" t="n"/>
      <c r="Y2" s="99" t="n"/>
    </row>
    <row r="3" ht="18" customHeight="1" thickTop="1">
      <c r="A3" s="368" t="inlineStr">
        <is>
          <t>Date Counted</t>
        </is>
      </c>
      <c r="B3" s="360" t="n"/>
      <c r="C3" s="363" t="n"/>
      <c r="D3" s="369" t="inlineStr">
        <is>
          <t>1/17/20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R. Florence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P. Ray</t>
        </is>
      </c>
      <c r="E5" s="360" t="n"/>
      <c r="F5" s="360" t="n"/>
      <c r="G5" s="363" t="n"/>
      <c r="H5" s="9" t="n"/>
      <c r="I5" s="4" t="n"/>
      <c r="J5" s="4" t="n"/>
      <c r="K5" s="4" t="n"/>
      <c r="L5" s="4" t="n"/>
      <c r="M5" s="4" t="n"/>
      <c r="N5" s="252" t="inlineStr">
        <is>
          <t>Alpha</t>
        </is>
      </c>
      <c r="O5" s="376" t="n"/>
      <c r="P5" s="377" t="n"/>
      <c r="Q5" s="201" t="inlineStr">
        <is>
          <t>Beta-Gamma</t>
        </is>
      </c>
      <c r="R5" s="376" t="n"/>
      <c r="S5" s="376"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1/17/20</t>
        </is>
      </c>
      <c r="E6" s="381" t="n"/>
      <c r="F6" s="381" t="n"/>
      <c r="G6" s="382" t="n"/>
      <c r="H6" s="384" t="inlineStr">
        <is>
          <t>Instrument Model</t>
        </is>
      </c>
      <c r="I6" s="366" t="n"/>
      <c r="J6" s="366" t="n"/>
      <c r="K6" s="366" t="n"/>
      <c r="L6" s="366" t="n"/>
      <c r="M6" s="385" t="n"/>
      <c r="N6" s="386" t="inlineStr">
        <is>
          <t>2360/43-93</t>
        </is>
      </c>
      <c r="O6" s="366" t="n"/>
      <c r="P6" s="385" t="n"/>
      <c r="Q6" s="216">
        <f>IF(ISBLANK(N6)," ",N6)</f>
        <v/>
      </c>
      <c r="R6" s="366" t="n"/>
      <c r="S6" s="366" t="n"/>
      <c r="T6" s="386" t="inlineStr">
        <is>
          <t>2929/43-10-1</t>
        </is>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399" t="inlineStr">
        <is>
          <t>227401/PR312929</t>
        </is>
      </c>
      <c r="O7" s="360" t="n"/>
      <c r="P7" s="361" t="n"/>
      <c r="Q7" s="208">
        <f>IF(ISBLANK(N7)," ",N7)</f>
        <v/>
      </c>
      <c r="R7" s="360" t="n"/>
      <c r="S7" s="360" t="n"/>
      <c r="T7" s="391" t="inlineStr">
        <is>
          <t>208310/PR229222</t>
        </is>
      </c>
      <c r="U7" s="355" t="n"/>
      <c r="V7" s="356" t="n"/>
      <c r="W7" s="392">
        <f>IF(ISBLANK(T7)," ",T7)</f>
        <v/>
      </c>
      <c r="X7" s="360" t="n"/>
      <c r="Y7" s="363" t="n"/>
    </row>
    <row r="8" ht="18" customHeight="1" thickTop="1">
      <c r="A8" s="354" t="inlineStr">
        <is>
          <t>Brick</t>
        </is>
      </c>
      <c r="B8" s="355" t="n"/>
      <c r="C8" s="355" t="n"/>
      <c r="D8" s="355" t="n"/>
      <c r="E8" s="356" t="n"/>
      <c r="F8" s="122" t="n">
        <v>5.6</v>
      </c>
      <c r="G8" s="7" t="n">
        <v>388.4</v>
      </c>
      <c r="H8" s="359" t="inlineStr">
        <is>
          <t>Cal Due Date</t>
        </is>
      </c>
      <c r="I8" s="360" t="n"/>
      <c r="J8" s="360" t="n"/>
      <c r="K8" s="360" t="n"/>
      <c r="L8" s="360" t="n"/>
      <c r="M8" s="361" t="n"/>
      <c r="N8" s="393" t="n">
        <v>44183</v>
      </c>
      <c r="O8" s="360" t="n"/>
      <c r="P8" s="361" t="n"/>
      <c r="Q8" s="248">
        <f>IF(ISBLANK(N8)," ",N8)</f>
        <v/>
      </c>
      <c r="R8" s="360" t="n"/>
      <c r="S8" s="360" t="n"/>
      <c r="T8" s="393" t="n">
        <v>44141</v>
      </c>
      <c r="U8" s="360" t="n"/>
      <c r="V8" s="361" t="n"/>
      <c r="W8" s="394">
        <f>IF(ISBLANK(T8)," ",T8)</f>
        <v/>
      </c>
      <c r="X8" s="360" t="n"/>
      <c r="Y8" s="363" t="n"/>
    </row>
    <row r="9" ht="18" customHeight="1">
      <c r="A9" s="359" t="inlineStr">
        <is>
          <t>Concrete</t>
        </is>
      </c>
      <c r="B9" s="360" t="n"/>
      <c r="C9" s="360" t="n"/>
      <c r="D9" s="360" t="n"/>
      <c r="E9" s="361" t="n"/>
      <c r="F9" s="6" t="n">
        <v>11.16666666666667</v>
      </c>
      <c r="G9" s="7" t="n">
        <v>248.5</v>
      </c>
      <c r="H9" s="359" t="inlineStr">
        <is>
          <t>Instrument Efficiency</t>
        </is>
      </c>
      <c r="I9" s="360" t="n"/>
      <c r="J9" s="360" t="n"/>
      <c r="K9" s="360" t="n"/>
      <c r="L9" s="360" t="n"/>
      <c r="M9" s="361" t="n"/>
      <c r="N9" s="395" t="n">
        <v>0.2004</v>
      </c>
      <c r="O9" s="360" t="n"/>
      <c r="P9" s="361" t="n"/>
      <c r="Q9" s="245" t="n">
        <v>0.77</v>
      </c>
      <c r="R9" s="360" t="n"/>
      <c r="S9" s="360" t="n"/>
      <c r="T9" s="395" t="n">
        <v>0.3179</v>
      </c>
      <c r="U9" s="360" t="n"/>
      <c r="V9" s="361" t="n"/>
      <c r="W9" s="396" t="n">
        <v>0.4141</v>
      </c>
      <c r="X9" s="360" t="n"/>
      <c r="Y9" s="363" t="n"/>
    </row>
    <row r="10" ht="18" customHeight="1">
      <c r="A10" s="359" t="inlineStr">
        <is>
          <t>Linoleum</t>
        </is>
      </c>
      <c r="B10" s="360" t="n"/>
      <c r="C10" s="360" t="n"/>
      <c r="D10" s="360" t="n"/>
      <c r="E10" s="361" t="n"/>
      <c r="F10" s="6" t="n"/>
      <c r="G10" s="7" t="n"/>
      <c r="H10" s="359" t="inlineStr">
        <is>
          <t>Surface Efficiency</t>
        </is>
      </c>
      <c r="I10" s="360" t="n"/>
      <c r="J10" s="360" t="n"/>
      <c r="K10" s="360" t="n"/>
      <c r="L10" s="360" t="n"/>
      <c r="M10" s="361" t="n"/>
      <c r="N10" s="397" t="n">
        <v>0.25</v>
      </c>
      <c r="O10" s="360" t="n"/>
      <c r="P10" s="361"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6"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2.5</v>
      </c>
      <c r="G12" s="7" t="n">
        <v>149.3333333333333</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00" t="n">
        <v>1</v>
      </c>
      <c r="O14" s="360" t="n"/>
      <c r="P14" s="361" t="n"/>
      <c r="Q14" s="223" t="n">
        <v>211</v>
      </c>
      <c r="R14" s="360" t="n"/>
      <c r="S14" s="360" t="n"/>
      <c r="T14" s="401" t="n">
        <v>10</v>
      </c>
      <c r="U14" s="360" t="n"/>
      <c r="V14" s="361" t="n"/>
      <c r="W14" s="402" t="n">
        <v>3038</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4</v>
      </c>
      <c r="G16" s="7" t="n">
        <v>374</v>
      </c>
      <c r="H16" s="38" t="inlineStr">
        <is>
          <t>Comments</t>
        </is>
      </c>
      <c r="I16" s="408" t="inlineStr">
        <is>
          <t>Scan of sections 3 and 4 of the floor.  100% scan of accessible surface with one minute direct and removable measurement made at area of highest activity.
Post survey material background: Concrete - 2/226</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v>
      </c>
      <c r="G17" s="7" t="n">
        <v>211</v>
      </c>
      <c r="H17" s="100" t="n"/>
      <c r="Y17" s="410" t="n"/>
    </row>
    <row r="18" ht="18" customHeight="1" thickBot="1">
      <c r="A18" s="411" t="inlineStr">
        <is>
          <t>Daily Pre Survey Metal</t>
        </is>
      </c>
      <c r="B18" s="412" t="n"/>
      <c r="C18" s="412" t="n"/>
      <c r="D18" s="412" t="n"/>
      <c r="E18" s="413" t="n"/>
      <c r="F18" s="34" t="n">
        <v>3</v>
      </c>
      <c r="G18" s="35" t="n">
        <v>125</v>
      </c>
      <c r="H18" s="100"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301"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25"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101" t="n">
        <v>61</v>
      </c>
      <c r="B22" s="165" t="inlineStr">
        <is>
          <t>Floor at support for copper pipe near north cooler fins</t>
        </is>
      </c>
      <c r="C22" s="366" t="n"/>
      <c r="D22" s="366" t="n"/>
      <c r="E22" s="366" t="n"/>
      <c r="F22" s="366" t="n"/>
      <c r="G22" s="366" t="n"/>
      <c r="H22" s="366" t="n"/>
      <c r="I22" s="385" t="n"/>
      <c r="J22" s="10" t="n">
        <v>1</v>
      </c>
      <c r="K22" s="12" t="n">
        <v>1</v>
      </c>
      <c r="L22" s="11">
        <f>IF(ISBLANK(K22)," ",IF(K22=" "," ",(3+3.29*(((K22)*$N$13*(1+($N$13/$N$12)))^0.5))/($N$11*$N$9*$N$13)))</f>
        <v/>
      </c>
      <c r="M22" s="12">
        <f>IF(ISBLANK(J22)," ",(J22/$N$13)-K22)</f>
        <v/>
      </c>
      <c r="N22" s="13">
        <f>IF(ISBLANK(J22)," ",M22/(N$9*N$10*N$11))</f>
        <v/>
      </c>
      <c r="O22" s="10" t="n">
        <v>537</v>
      </c>
      <c r="P22" s="42">
        <f>G9</f>
        <v/>
      </c>
      <c r="Q22" s="11">
        <f>IF(ISBLANK(P22)," ",IF(P22=" "," ",(3+3.29*(((P22)*$Q$13*(1+($Q$13/$Q$12)))^0.5))/($Q$11*$Q$9*$Q$13)))</f>
        <v/>
      </c>
      <c r="R22" s="14">
        <f>IF(ISBLANK(O22)," ",(O22/$Q$13)-P22)</f>
        <v/>
      </c>
      <c r="S22" s="13">
        <f>IF(ISBLANK(O22)," ",R22/(Q$9*Q$10*Q$11))</f>
        <v/>
      </c>
      <c r="T22" s="15" t="n">
        <v>0</v>
      </c>
      <c r="U22" s="102">
        <f>IF(ISBLANK(T22)," ",(T22/$T$13)-$T$14/$T$12)</f>
        <v/>
      </c>
      <c r="V22" s="44">
        <f>IF(ISBLANK(T22), " ", (U22/$T$9))</f>
        <v/>
      </c>
      <c r="W22" s="15" t="n">
        <v>47</v>
      </c>
      <c r="X22" s="102">
        <f>IF(ISBLANK(W22)," ",(W22/$W$13)-($W$14/$W$12))</f>
        <v/>
      </c>
      <c r="Y22" s="45">
        <f>IF(ISBLANK(W22), " ", (X22/$W$9))</f>
        <v/>
      </c>
    </row>
    <row r="23" ht="19.9" customFormat="1" customHeight="1" s="73">
      <c r="A23" s="103" t="n">
        <v>62</v>
      </c>
      <c r="B23" s="158" t="inlineStr">
        <is>
          <t>Floor at support for copper pipe east side of south cooler fins</t>
        </is>
      </c>
      <c r="C23" s="360" t="n"/>
      <c r="D23" s="360" t="n"/>
      <c r="E23" s="360" t="n"/>
      <c r="F23" s="360" t="n"/>
      <c r="G23" s="360" t="n"/>
      <c r="H23" s="360" t="n"/>
      <c r="I23" s="361" t="n"/>
      <c r="J23" s="16" t="n">
        <v>0</v>
      </c>
      <c r="K23" s="11" t="n">
        <v>1</v>
      </c>
      <c r="L23" s="11">
        <f>IF(ISBLANK(K23)," ",IF(K23=" "," ",(3+3.29*(((K23)*$N$13*(1+($N$13/$N$12)))^0.5))/($N$11*$N$9*$N$13)))</f>
        <v/>
      </c>
      <c r="M23" s="17">
        <f>IF(ISBLANK(J23)," ",(J23/$N$13)-K23)</f>
        <v/>
      </c>
      <c r="N23" s="18">
        <f>IF(ISBLANK(J23)," ",M23/(N$9*N$10*N$11))</f>
        <v/>
      </c>
      <c r="O23" s="16" t="n">
        <v>356</v>
      </c>
      <c r="P23" s="17">
        <f>G9</f>
        <v/>
      </c>
      <c r="Q23" s="11">
        <f>IF(ISBLANK(P23)," ",IF(P23=" "," ",(3+3.29*(((P23)*$Q$13*(1+($Q$13/$Q$12)))^0.5))/($Q$11*$Q$9*$Q$13)))</f>
        <v/>
      </c>
      <c r="R23" s="17">
        <f>IF(ISBLANK(O23)," ",(O23/$Q$13)-P23)</f>
        <v/>
      </c>
      <c r="S23" s="18">
        <f>IF(ISBLANK(O23)," ",R23/(Q$9*Q$10*Q$11))</f>
        <v/>
      </c>
      <c r="T23" s="16" t="n">
        <v>0</v>
      </c>
      <c r="U23" s="104">
        <f>IF(ISBLANK(T23)," ",(T23/$T$13)-$T$14/$T$12)</f>
        <v/>
      </c>
      <c r="V23" s="47">
        <f>IF(ISBLANK(T23), " ", (U23/$T$9))</f>
        <v/>
      </c>
      <c r="W23" s="16" t="n">
        <v>54</v>
      </c>
      <c r="X23" s="104">
        <f>IF(ISBLANK(W23)," ",(W23/$W$13)-($W$14/$W$12))</f>
        <v/>
      </c>
      <c r="Y23" s="48">
        <f>IF(ISBLANK(W23), " ", (X23/$W$9))</f>
        <v/>
      </c>
    </row>
    <row r="24" ht="19.9" customFormat="1" customHeight="1" s="73">
      <c r="A24" s="105" t="n">
        <v>63</v>
      </c>
      <c r="B24" s="158" t="inlineStr">
        <is>
          <t>Floor at support for west power panel</t>
        </is>
      </c>
      <c r="C24" s="360" t="n"/>
      <c r="D24" s="360" t="n"/>
      <c r="E24" s="360" t="n"/>
      <c r="F24" s="360" t="n"/>
      <c r="G24" s="360" t="n"/>
      <c r="H24" s="360" t="n"/>
      <c r="I24" s="361" t="n"/>
      <c r="J24" s="16" t="n">
        <v>2</v>
      </c>
      <c r="K24" s="11" t="n">
        <v>1</v>
      </c>
      <c r="L24" s="11">
        <f>IF(ISBLANK(K24)," ",IF(K24=" "," ",(3+3.29*(((K24)*$N$13*(1+($N$13/$N$12)))^0.5))/($N$11*$N$9*$N$13)))</f>
        <v/>
      </c>
      <c r="M24" s="17">
        <f>IF(ISBLANK(J24)," ",(J24/$N$13)-K24)</f>
        <v/>
      </c>
      <c r="N24" s="18">
        <f>IF(ISBLANK(J24)," ",M24/(N$9*N$10*N$11))</f>
        <v/>
      </c>
      <c r="O24" s="16" t="n">
        <v>317</v>
      </c>
      <c r="P24" s="17">
        <f>G9</f>
        <v/>
      </c>
      <c r="Q24" s="11">
        <f>IF(ISBLANK(P24)," ",IF(P24=" "," ",(3+3.29*(((P24)*$Q$13*(1+($Q$13/$Q$12)))^0.5))/($Q$11*$Q$9*$Q$13)))</f>
        <v/>
      </c>
      <c r="R24" s="17">
        <f>IF(ISBLANK(O24)," ",(O24/$Q$13)-P24)</f>
        <v/>
      </c>
      <c r="S24" s="18">
        <f>IF(ISBLANK(O24)," ",R24/(Q$9*Q$10*Q$11))</f>
        <v/>
      </c>
      <c r="T24" s="16" t="n">
        <v>1</v>
      </c>
      <c r="U24" s="104">
        <f>IF(ISBLANK(T24)," ",(T24/$T$13)-$T$14/$T$12)</f>
        <v/>
      </c>
      <c r="V24" s="47">
        <f>IF(ISBLANK(T24), " ", (U24/$T$9))</f>
        <v/>
      </c>
      <c r="W24" s="16" t="n">
        <v>40</v>
      </c>
      <c r="X24" s="104">
        <f>IF(ISBLANK(W24)," ",(W24/$W$13)-($W$14/$W$12))</f>
        <v/>
      </c>
      <c r="Y24" s="48">
        <f>IF(ISBLANK(W24), " ", (X24/$W$9))</f>
        <v/>
      </c>
    </row>
    <row r="25" ht="19.9" customFormat="1" customHeight="1" s="73">
      <c r="A25" s="105" t="n">
        <v>64</v>
      </c>
      <c r="B25" s="158" t="inlineStr">
        <is>
          <t>Floor at support for center cooler fins</t>
        </is>
      </c>
      <c r="C25" s="360" t="n"/>
      <c r="D25" s="360" t="n"/>
      <c r="E25" s="360" t="n"/>
      <c r="F25" s="360" t="n"/>
      <c r="G25" s="360" t="n"/>
      <c r="H25" s="360" t="n"/>
      <c r="I25" s="361" t="n"/>
      <c r="J25" s="16" t="n">
        <v>4</v>
      </c>
      <c r="K25" s="11" t="n">
        <v>1</v>
      </c>
      <c r="L25" s="11">
        <f>IF(ISBLANK(K25)," ",IF(K25=" "," ",(3+3.29*(((K25)*$N$13*(1+($N$13/$N$12)))^0.5))/($N$11*$N$9*$N$13)))</f>
        <v/>
      </c>
      <c r="M25" s="17">
        <f>IF(ISBLANK(J25)," ",(J25/$N$13)-K25)</f>
        <v/>
      </c>
      <c r="N25" s="18">
        <f>IF(ISBLANK(J25)," ",M25/(N$9*N$10*N$11))</f>
        <v/>
      </c>
      <c r="O25" s="16" t="n">
        <v>636</v>
      </c>
      <c r="P25" s="17">
        <f>G9</f>
        <v/>
      </c>
      <c r="Q25" s="11">
        <f>IF(ISBLANK(P25)," ",IF(P25=" "," ",(3+3.29*(((P25)*$Q$13*(1+($Q$13/$Q$12)))^0.5))/($Q$11*$Q$9*$Q$13)))</f>
        <v/>
      </c>
      <c r="R25" s="17">
        <f>IF(ISBLANK(O25)," ",(O25/$Q$13)-P25)</f>
        <v/>
      </c>
      <c r="S25" s="18">
        <f>IF(ISBLANK(O25)," ",R25/(Q$9*Q$10*Q$11))</f>
        <v/>
      </c>
      <c r="T25" s="16" t="n">
        <v>0</v>
      </c>
      <c r="U25" s="104">
        <f>IF(ISBLANK(T25)," ",(T25/$T$13)-$T$14/$T$12)</f>
        <v/>
      </c>
      <c r="V25" s="47">
        <f>IF(ISBLANK(T25), " ", (U25/$T$9))</f>
        <v/>
      </c>
      <c r="W25" s="16" t="n">
        <v>42</v>
      </c>
      <c r="X25" s="104">
        <f>IF(ISBLANK(W25)," ",(W25/$W$13)-($W$14/$W$12))</f>
        <v/>
      </c>
      <c r="Y25" s="48">
        <f>IF(ISBLANK(W25), " ", (X25/$W$9))</f>
        <v/>
      </c>
    </row>
    <row r="26" ht="19.9" customFormat="1" customHeight="1" s="73">
      <c r="A26" s="105" t="n">
        <v>65</v>
      </c>
      <c r="B26" s="158" t="inlineStr">
        <is>
          <t>Floor at support for south cooler fins</t>
        </is>
      </c>
      <c r="C26" s="360" t="n"/>
      <c r="D26" s="360" t="n"/>
      <c r="E26" s="360" t="n"/>
      <c r="F26" s="360" t="n"/>
      <c r="G26" s="360" t="n"/>
      <c r="H26" s="360" t="n"/>
      <c r="I26" s="361" t="n"/>
      <c r="J26" s="16" t="n">
        <v>2</v>
      </c>
      <c r="K26" s="19" t="n">
        <v>1</v>
      </c>
      <c r="L26" s="11">
        <f>IF(ISBLANK(K26)," ",IF(K26=" "," ",(3+3.29*(((K26)*$N$13*(1+($N$13/$N$12)))^0.5))/($N$11*$N$9*$N$13)))</f>
        <v/>
      </c>
      <c r="M26" s="20">
        <f>IF(ISBLANK(J26)," ",(J26/$N$13)-K26)</f>
        <v/>
      </c>
      <c r="N26" s="21">
        <f>IF(ISBLANK(J26)," ",M26/(N$9*N$10*N$11))</f>
        <v/>
      </c>
      <c r="O26" s="16" t="n">
        <v>359</v>
      </c>
      <c r="P26" s="17">
        <f>G9</f>
        <v/>
      </c>
      <c r="Q26" s="11">
        <f>IF(ISBLANK(P26)," ",IF(P26=" "," ",(3+3.29*(((P26)*$Q$13*(1+($Q$13/$Q$12)))^0.5))/($Q$11*$Q$9*$Q$13)))</f>
        <v/>
      </c>
      <c r="R26" s="17">
        <f>IF(ISBLANK(O26)," ",(O26/$Q$13)-P26)</f>
        <v/>
      </c>
      <c r="S26" s="18">
        <f>IF(ISBLANK(O26)," ",R26/(Q$9*Q$10*Q$11))</f>
        <v/>
      </c>
      <c r="T26" s="16" t="n">
        <v>0</v>
      </c>
      <c r="U26" s="104">
        <f>IF(ISBLANK(T26)," ",(T26/$T$13)-$T$14/$T$12)</f>
        <v/>
      </c>
      <c r="V26" s="47">
        <f>IF(ISBLANK(T26), " ", (U26/$T$9))</f>
        <v/>
      </c>
      <c r="W26" s="16" t="n">
        <v>45</v>
      </c>
      <c r="X26" s="104">
        <f>IF(ISBLANK(W26)," ",(W26/$W$13)-($W$14/$W$12))</f>
        <v/>
      </c>
      <c r="Y26" s="48">
        <f>IF(ISBLANK(W26), " ", (X26/$W$9))</f>
        <v/>
      </c>
    </row>
    <row r="27" ht="19.9" customFormat="1" customHeight="1" s="73">
      <c r="A27" s="105"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104">
        <f>IF(ISBLANK(T27)," ",(T27/$T$13)-$T$14/$T$12)</f>
        <v/>
      </c>
      <c r="V27" s="47">
        <f>IF(ISBLANK(T27), " ", (U27/$T$9))</f>
        <v/>
      </c>
      <c r="W27" s="16" t="n"/>
      <c r="X27" s="104">
        <f>IF(ISBLANK(W27)," ",(W27/$W$13)-($W$14/$W$12))</f>
        <v/>
      </c>
      <c r="Y27" s="48">
        <f>IF(ISBLANK(W27), " ", (X27/$W$9))</f>
        <v/>
      </c>
    </row>
    <row r="28" ht="19.9" customFormat="1" customHeight="1" s="73">
      <c r="A28" s="105"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104">
        <f>IF(ISBLANK(T28)," ",(T28/$T$13)-$T$14/$T$12)</f>
        <v/>
      </c>
      <c r="V28" s="47">
        <f>IF(ISBLANK(T28), " ", (U28/$T$9))</f>
        <v/>
      </c>
      <c r="W28" s="16" t="n"/>
      <c r="X28" s="104">
        <f>IF(ISBLANK(W28)," ",(W28/$W$13)-($W$14/$W$12))</f>
        <v/>
      </c>
      <c r="Y28" s="48">
        <f>IF(ISBLANK(W28), " ", (X28/$W$9))</f>
        <v/>
      </c>
    </row>
    <row r="29" ht="19.9" customFormat="1" customHeight="1" s="73">
      <c r="A29" s="105"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104">
        <f>IF(ISBLANK(T29)," ",(T29/$T$13)-$T$14/$T$12)</f>
        <v/>
      </c>
      <c r="V29" s="47">
        <f>IF(ISBLANK(T29), " ", (U29/$T$9))</f>
        <v/>
      </c>
      <c r="W29" s="16" t="n"/>
      <c r="X29" s="104">
        <f>IF(ISBLANK(W29)," ",(W29/$W$13)-($W$14/$W$12))</f>
        <v/>
      </c>
      <c r="Y29" s="48">
        <f>IF(ISBLANK(W29), " ", (X29/$W$9))</f>
        <v/>
      </c>
    </row>
    <row r="30" ht="19.9" customFormat="1" customHeight="1" s="73">
      <c r="A30" s="105"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104">
        <f>IF(ISBLANK(T30)," ",(T30/$T$13)-$T$14/$T$12)</f>
        <v/>
      </c>
      <c r="V30" s="47">
        <f>IF(ISBLANK(T30), " ", (U30/$T$9))</f>
        <v/>
      </c>
      <c r="W30" s="16" t="n"/>
      <c r="X30" s="104">
        <f>IF(ISBLANK(W30)," ",(W30/$W$13)-($W$14/$W$12))</f>
        <v/>
      </c>
      <c r="Y30" s="48">
        <f>IF(ISBLANK(W30), " ", (X30/$W$9))</f>
        <v/>
      </c>
    </row>
    <row r="31" ht="19.9" customFormat="1" customHeight="1" s="73">
      <c r="A31" s="105"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104">
        <f>IF(ISBLANK(T31)," ",(T31/$T$13)-$T$14/$T$12)</f>
        <v/>
      </c>
      <c r="V31" s="47">
        <f>IF(ISBLANK(T31), " ", (U31/$T$9))</f>
        <v/>
      </c>
      <c r="W31" s="16" t="n"/>
      <c r="X31" s="104">
        <f>IF(ISBLANK(W31)," ",(W31/$W$13)-($W$14/$W$12))</f>
        <v/>
      </c>
      <c r="Y31" s="48">
        <f>IF(ISBLANK(W31), " ", (X31/$W$9))</f>
        <v/>
      </c>
    </row>
    <row r="32" ht="19.9" customFormat="1" customHeight="1" s="73">
      <c r="A32" s="105"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104">
        <f>IF(ISBLANK(T32)," ",(T32/$T$13)-$T$14/$T$12)</f>
        <v/>
      </c>
      <c r="V32" s="47">
        <f>IF(ISBLANK(T32), " ", (U32/$T$9))</f>
        <v/>
      </c>
      <c r="W32" s="16" t="n"/>
      <c r="X32" s="104">
        <f>IF(ISBLANK(W32)," ",(W32/$W$13)-($W$14/$W$12))</f>
        <v/>
      </c>
      <c r="Y32" s="48">
        <f>IF(ISBLANK(W32), " ", (X32/$W$9))</f>
        <v/>
      </c>
    </row>
    <row r="33" ht="19.9" customFormat="1" customHeight="1" s="73">
      <c r="A33" s="10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104">
        <f>IF(ISBLANK(T33)," ",(T33/$T$13)-$T$14/$T$12)</f>
        <v/>
      </c>
      <c r="V33" s="47">
        <f>IF(ISBLANK(T33), " ", (U33/$T$9))</f>
        <v/>
      </c>
      <c r="W33" s="16" t="n"/>
      <c r="X33" s="104">
        <f>IF(ISBLANK(W33)," ",(W33/$W$13)-($W$14/$W$12))</f>
        <v/>
      </c>
      <c r="Y33" s="48">
        <f>IF(ISBLANK(W33), " ", (X33/$W$9))</f>
        <v/>
      </c>
    </row>
    <row r="34" ht="19.9" customFormat="1" customHeight="1" s="73">
      <c r="A34" s="10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104">
        <f>IF(ISBLANK(T34)," ",(T34/$T$13)-$T$14/$T$12)</f>
        <v/>
      </c>
      <c r="V34" s="47">
        <f>IF(ISBLANK(T34), " ", (U34/$T$9))</f>
        <v/>
      </c>
      <c r="W34" s="16" t="n"/>
      <c r="X34" s="104">
        <f>IF(ISBLANK(W34)," ",(W34/$W$13)-($W$14/$W$12))</f>
        <v/>
      </c>
      <c r="Y34" s="48">
        <f>IF(ISBLANK(W34), " ", (X34/$W$9))</f>
        <v/>
      </c>
    </row>
    <row r="35" ht="19.9" customFormat="1" customHeight="1" s="73">
      <c r="A35" s="105"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104">
        <f>IF(ISBLANK(T35)," ",(T35/$T$13)-$T$14/$T$12)</f>
        <v/>
      </c>
      <c r="V35" s="47">
        <f>IF(ISBLANK(T35), " ", (U35/$T$9))</f>
        <v/>
      </c>
      <c r="W35" s="16" t="n"/>
      <c r="X35" s="104">
        <f>IF(ISBLANK(W35)," ",(W35/$W$13)-($W$14/$W$12))</f>
        <v/>
      </c>
      <c r="Y35" s="48">
        <f>IF(ISBLANK(W35), " ", (X35/$W$9))</f>
        <v/>
      </c>
    </row>
    <row r="36" ht="19.9" customFormat="1" customHeight="1" s="73">
      <c r="A36" s="105"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104">
        <f>IF(ISBLANK(T36)," ",(T36/$T$13)-$T$14/$T$12)</f>
        <v/>
      </c>
      <c r="V36" s="47">
        <f>IF(ISBLANK(T36), " ", (U36/$T$9))</f>
        <v/>
      </c>
      <c r="W36" s="16" t="n"/>
      <c r="X36" s="104">
        <f>IF(ISBLANK(W36)," ",(W36/$W$13)-($W$14/$W$12))</f>
        <v/>
      </c>
      <c r="Y36" s="48">
        <f>IF(ISBLANK(W36), " ", (X36/$W$9))</f>
        <v/>
      </c>
    </row>
    <row r="37" ht="19.9" customFormat="1" customHeight="1" s="73">
      <c r="A37" s="10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104">
        <f>IF(ISBLANK(T37)," ",(T37/$T$13)-$T$14/$T$12)</f>
        <v/>
      </c>
      <c r="V37" s="47">
        <f>IF(ISBLANK(T37), " ", (U37/$T$9))</f>
        <v/>
      </c>
      <c r="W37" s="16" t="n"/>
      <c r="X37" s="104">
        <f>IF(ISBLANK(W37)," ",(W37/$W$13)-($W$14/$W$12))</f>
        <v/>
      </c>
      <c r="Y37" s="48">
        <f>IF(ISBLANK(W37), " ", (X37/$W$9))</f>
        <v/>
      </c>
    </row>
    <row r="38" ht="19.9" customFormat="1" customHeight="1" s="73">
      <c r="A38" s="105"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104">
        <f>IF(ISBLANK(T38)," ",(T38/$T$13)-$T$14/$T$12)</f>
        <v/>
      </c>
      <c r="V38" s="47">
        <f>IF(ISBLANK(T38), " ", (U38/$T$9))</f>
        <v/>
      </c>
      <c r="W38" s="16" t="n"/>
      <c r="X38" s="104">
        <f>IF(ISBLANK(W38)," ",(W38/$W$13)-($W$14/$W$12))</f>
        <v/>
      </c>
      <c r="Y38" s="48">
        <f>IF(ISBLANK(W38), " ", (X38/$W$9))</f>
        <v/>
      </c>
    </row>
    <row r="39" ht="19.9" customFormat="1" customHeight="1" s="73">
      <c r="A39" s="105"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104">
        <f>IF(ISBLANK(T39)," ",(T39/$T$13)-$T$14/$T$12)</f>
        <v/>
      </c>
      <c r="V39" s="47">
        <f>IF(ISBLANK(T39), " ", (U39/$T$9))</f>
        <v/>
      </c>
      <c r="W39" s="16" t="n"/>
      <c r="X39" s="104">
        <f>IF(ISBLANK(W39)," ",(W39/$W$13)-($W$14/$W$12))</f>
        <v/>
      </c>
      <c r="Y39" s="48">
        <f>IF(ISBLANK(W39), " ", (X39/$W$9))</f>
        <v/>
      </c>
    </row>
    <row r="40" ht="19.9" customFormat="1" customHeight="1" s="73">
      <c r="A40" s="105"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104">
        <f>IF(ISBLANK(T40)," ",(T40/$T$13)-$T$14/$T$12)</f>
        <v/>
      </c>
      <c r="V40" s="47">
        <f>IF(ISBLANK(T40), " ", (U40/$T$9))</f>
        <v/>
      </c>
      <c r="W40" s="16" t="n"/>
      <c r="X40" s="104">
        <f>IF(ISBLANK(W40)," ",(W40/$W$13)-($W$14/$W$12))</f>
        <v/>
      </c>
      <c r="Y40" s="48">
        <f>IF(ISBLANK(W40), " ", (X40/$W$9))</f>
        <v/>
      </c>
    </row>
    <row r="41" ht="19.9" customFormat="1" customHeight="1" s="73" thickBot="1">
      <c r="A41" s="106"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107">
        <f>IF(ISBLANK(T41)," ",(T41/$T$13)-$T$14/$T$12)</f>
        <v/>
      </c>
      <c r="V41" s="50">
        <f>IF(ISBLANK(T41), " ", (U41/$T$9))</f>
        <v/>
      </c>
      <c r="W41" s="22" t="n"/>
      <c r="X41" s="107">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74.xml><?xml version="1.0" encoding="utf-8"?>
<worksheet xmlns="http://schemas.openxmlformats.org/spreadsheetml/2006/main">
  <sheetPr>
    <outlinePr summaryBelow="1" summaryRight="1"/>
    <pageSetUpPr fitToPage="1"/>
  </sheetPr>
  <dimension ref="A1:DH53"/>
  <sheetViews>
    <sheetView topLeftCell="A3"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thickBot="1">
      <c r="A24" s="94" t="n"/>
      <c r="B24" s="96" t="n"/>
      <c r="C24" s="96" t="n"/>
      <c r="D24" s="108"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(37)</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xl/worksheets/sheet75.xml><?xml version="1.0" encoding="utf-8"?>
<worksheet xmlns="http://schemas.openxmlformats.org/spreadsheetml/2006/main">
  <sheetPr>
    <outlinePr summaryBelow="1" summaryRight="1"/>
    <pageSetUpPr/>
  </sheetPr>
  <dimension ref="A1:V49"/>
  <sheetViews>
    <sheetView zoomScaleNormal="100" workbookViewId="0">
      <selection activeCell="K19" sqref="K19"/>
    </sheetView>
  </sheetViews>
  <sheetFormatPr baseColWidth="8" defaultRowHeight="12.75"/>
  <cols>
    <col width="10.5703125" customWidth="1" min="1" max="1"/>
    <col width="16.28515625" bestFit="1" customWidth="1" min="2" max="2"/>
    <col width="10" bestFit="1" customWidth="1" min="3" max="3"/>
    <col width="10.140625" bestFit="1" customWidth="1" min="8" max="8"/>
  </cols>
  <sheetData>
    <row r="1">
      <c r="A1" s="346" t="inlineStr">
        <is>
          <t>Summary of Instrument Information</t>
        </is>
      </c>
    </row>
    <row r="2"/>
    <row r="3">
      <c r="A3" s="339" t="inlineStr">
        <is>
          <t>Instrument
Type</t>
        </is>
      </c>
      <c r="B3" s="340" t="inlineStr">
        <is>
          <t>Instrument</t>
        </is>
      </c>
      <c r="C3" s="340" t="inlineStr">
        <is>
          <t>Material</t>
        </is>
      </c>
      <c r="D3" s="341" t="inlineStr">
        <is>
          <t>Backgrounds</t>
        </is>
      </c>
      <c r="E3" s="426" t="n"/>
      <c r="F3" s="341" t="inlineStr">
        <is>
          <t>Efficiency</t>
        </is>
      </c>
      <c r="G3" s="426" t="n"/>
      <c r="H3" s="339" t="inlineStr">
        <is>
          <t>Calibration Due</t>
        </is>
      </c>
    </row>
    <row r="4">
      <c r="A4" s="427" t="n"/>
      <c r="B4" s="427" t="n"/>
      <c r="C4" s="427" t="n"/>
      <c r="D4" s="341" t="inlineStr">
        <is>
          <t>Alpha</t>
        </is>
      </c>
      <c r="E4" s="341" t="inlineStr">
        <is>
          <t>Beta</t>
        </is>
      </c>
      <c r="F4" s="341" t="inlineStr">
        <is>
          <t>Alpha</t>
        </is>
      </c>
      <c r="G4" s="341" t="inlineStr">
        <is>
          <t>Beta</t>
        </is>
      </c>
      <c r="H4" s="427" t="n"/>
    </row>
    <row r="5">
      <c r="A5" s="110" t="inlineStr">
        <is>
          <t>2360/</t>
        </is>
      </c>
      <c r="B5" s="110" t="inlineStr">
        <is>
          <t>164689/PR389073</t>
        </is>
      </c>
      <c r="C5" s="341" t="inlineStr">
        <is>
          <t>Brick</t>
        </is>
      </c>
      <c r="D5" s="111" t="n">
        <v>4</v>
      </c>
      <c r="E5" s="112" t="n">
        <v>429.4</v>
      </c>
      <c r="F5" s="113" t="n">
        <v>0.2245</v>
      </c>
      <c r="G5" s="113" t="n">
        <v>0.35893</v>
      </c>
      <c r="H5" s="130" t="n">
        <v>44167</v>
      </c>
    </row>
    <row r="6">
      <c r="A6" s="114" t="inlineStr">
        <is>
          <t>43-93</t>
        </is>
      </c>
      <c r="B6" s="114" t="n"/>
      <c r="C6" s="341" t="inlineStr">
        <is>
          <t>Concrete</t>
        </is>
      </c>
      <c r="D6" s="111" t="n">
        <v>6.285714285714286</v>
      </c>
      <c r="E6" s="112" t="n">
        <v>283.1428571428572</v>
      </c>
      <c r="F6" s="115" t="n"/>
      <c r="G6" s="115" t="n"/>
      <c r="H6" s="114" t="n"/>
    </row>
    <row r="7">
      <c r="A7" s="116" t="n"/>
      <c r="B7" s="116" t="n"/>
      <c r="C7" s="341" t="inlineStr">
        <is>
          <t>Metal</t>
        </is>
      </c>
      <c r="D7" s="111" t="n">
        <v>1.833333333333333</v>
      </c>
      <c r="E7" s="112" t="n">
        <v>215</v>
      </c>
      <c r="F7" s="117" t="n"/>
      <c r="G7" s="117" t="n"/>
      <c r="H7" s="116" t="n"/>
    </row>
    <row r="8">
      <c r="A8" s="110" t="inlineStr">
        <is>
          <t>2360/</t>
        </is>
      </c>
      <c r="B8" s="110" t="inlineStr">
        <is>
          <t>184905/PR289400</t>
        </is>
      </c>
      <c r="C8" s="341" t="inlineStr">
        <is>
          <t>Brick</t>
        </is>
      </c>
      <c r="D8" s="111" t="n">
        <v>5.333333333333333</v>
      </c>
      <c r="E8" s="112" t="n">
        <v>388.5555555555555</v>
      </c>
      <c r="F8" s="113" t="n">
        <v>0.2017</v>
      </c>
      <c r="G8" s="113" t="n">
        <v>0.3144</v>
      </c>
      <c r="H8" s="130" t="n">
        <v>44183</v>
      </c>
    </row>
    <row r="9">
      <c r="A9" s="114" t="inlineStr">
        <is>
          <t>43-93</t>
        </is>
      </c>
      <c r="B9" s="114" t="n"/>
      <c r="C9" s="341" t="inlineStr">
        <is>
          <t>Concrete</t>
        </is>
      </c>
      <c r="D9" s="111" t="n">
        <v>12.66666666666667</v>
      </c>
      <c r="E9" s="112" t="n">
        <v>289.2222222222222</v>
      </c>
      <c r="F9" s="115" t="n"/>
      <c r="G9" s="115" t="n"/>
      <c r="H9" s="114" t="n"/>
    </row>
    <row r="10">
      <c r="A10" s="116" t="n"/>
      <c r="B10" s="116" t="n"/>
      <c r="C10" s="341" t="inlineStr">
        <is>
          <t>Metal</t>
        </is>
      </c>
      <c r="D10" s="111" t="n">
        <v>2.333333333333333</v>
      </c>
      <c r="E10" s="112" t="n">
        <v>246.3333333333333</v>
      </c>
      <c r="F10" s="117" t="n"/>
      <c r="G10" s="117" t="n"/>
      <c r="H10" s="116" t="n"/>
    </row>
    <row r="11">
      <c r="A11" s="110" t="inlineStr">
        <is>
          <t>2360/</t>
        </is>
      </c>
      <c r="B11" s="128" t="inlineStr">
        <is>
          <t>225238/PR294127</t>
        </is>
      </c>
      <c r="C11" s="341" t="inlineStr">
        <is>
          <t>Brick</t>
        </is>
      </c>
      <c r="D11" s="111" t="n">
        <v>2</v>
      </c>
      <c r="E11" s="112" t="n">
        <v>349</v>
      </c>
      <c r="F11" s="113" t="n">
        <v>0.206</v>
      </c>
      <c r="G11" s="113" t="n">
        <v>0.354</v>
      </c>
      <c r="H11" s="130" t="n">
        <v>44134</v>
      </c>
    </row>
    <row r="12">
      <c r="A12" s="114" t="inlineStr">
        <is>
          <t>43-93</t>
        </is>
      </c>
      <c r="B12" s="114" t="n"/>
      <c r="C12" s="341" t="inlineStr">
        <is>
          <t>Concrete</t>
        </is>
      </c>
      <c r="D12" s="111" t="n">
        <v>3</v>
      </c>
      <c r="E12" s="112" t="n">
        <v>193</v>
      </c>
      <c r="F12" s="115" t="n"/>
      <c r="G12" s="115" t="n"/>
      <c r="H12" s="114" t="n"/>
    </row>
    <row r="13">
      <c r="A13" s="116" t="n"/>
      <c r="B13" s="116" t="n"/>
      <c r="C13" s="341" t="inlineStr">
        <is>
          <t>Metal</t>
        </is>
      </c>
      <c r="D13" s="111" t="n">
        <v>1</v>
      </c>
      <c r="E13" s="112" t="n">
        <v>140</v>
      </c>
      <c r="F13" s="117" t="n"/>
      <c r="G13" s="117" t="n"/>
      <c r="H13" s="116" t="n"/>
    </row>
    <row r="14">
      <c r="A14" s="110" t="inlineStr">
        <is>
          <t>2360/</t>
        </is>
      </c>
      <c r="B14" s="110" t="inlineStr">
        <is>
          <t>227401/PR312926</t>
        </is>
      </c>
      <c r="C14" s="341" t="inlineStr">
        <is>
          <t>Brick</t>
        </is>
      </c>
      <c r="D14" s="111" t="n">
        <v>5.6</v>
      </c>
      <c r="E14" s="112" t="n">
        <v>388.4</v>
      </c>
      <c r="F14" s="113" t="n">
        <v>0.2004</v>
      </c>
      <c r="G14" s="113" t="n">
        <v>0.3406</v>
      </c>
      <c r="H14" s="130" t="n">
        <v>44183</v>
      </c>
    </row>
    <row r="15">
      <c r="A15" s="114" t="inlineStr">
        <is>
          <t>43-93</t>
        </is>
      </c>
      <c r="B15" s="114" t="n"/>
      <c r="C15" s="341" t="inlineStr">
        <is>
          <t>Concrete</t>
        </is>
      </c>
      <c r="D15" s="111" t="n">
        <v>11.16666666666667</v>
      </c>
      <c r="E15" s="112" t="n">
        <v>248.5</v>
      </c>
      <c r="F15" s="115" t="n"/>
      <c r="G15" s="115" t="n"/>
      <c r="H15" s="114" t="n"/>
    </row>
    <row r="16">
      <c r="A16" s="116" t="n"/>
      <c r="B16" s="116" t="n"/>
      <c r="C16" s="341" t="inlineStr">
        <is>
          <t>Metal</t>
        </is>
      </c>
      <c r="D16" s="111" t="n">
        <v>2.5</v>
      </c>
      <c r="E16" s="112" t="n">
        <v>149.3333333333333</v>
      </c>
      <c r="F16" s="117" t="n"/>
      <c r="G16" s="117" t="n"/>
      <c r="H16" s="116" t="n"/>
    </row>
    <row r="17">
      <c r="A17" s="110" t="inlineStr">
        <is>
          <t>2360/</t>
        </is>
      </c>
      <c r="B17" s="110" t="inlineStr">
        <is>
          <t>234860/PR289402</t>
        </is>
      </c>
      <c r="C17" s="341" t="inlineStr">
        <is>
          <t>Brick</t>
        </is>
      </c>
      <c r="D17" s="111" t="n">
        <v>4</v>
      </c>
      <c r="E17" s="112" t="n">
        <v>403</v>
      </c>
      <c r="F17" s="113" t="n">
        <v>0.2093</v>
      </c>
      <c r="G17" s="113" t="n">
        <v>0.3378</v>
      </c>
      <c r="H17" s="130" t="n">
        <v>44000</v>
      </c>
    </row>
    <row r="18">
      <c r="A18" s="114" t="inlineStr">
        <is>
          <t>43-93</t>
        </is>
      </c>
      <c r="B18" s="114" t="n"/>
      <c r="C18" s="341" t="inlineStr">
        <is>
          <t>Concrete</t>
        </is>
      </c>
      <c r="D18" s="111" t="n">
        <v>2.5</v>
      </c>
      <c r="E18" s="112" t="n">
        <v>274</v>
      </c>
      <c r="F18" s="115" t="n"/>
      <c r="G18" s="115" t="n"/>
      <c r="H18" s="114" t="n"/>
    </row>
    <row r="19">
      <c r="A19" s="116" t="n"/>
      <c r="B19" s="116" t="n"/>
      <c r="C19" s="341" t="inlineStr">
        <is>
          <t>Metal</t>
        </is>
      </c>
      <c r="D19" s="111" t="n">
        <v>3</v>
      </c>
      <c r="E19" s="112" t="n">
        <v>192.5</v>
      </c>
      <c r="F19" s="117" t="n"/>
      <c r="G19" s="117" t="n"/>
      <c r="H19" s="116" t="n"/>
    </row>
    <row r="20">
      <c r="A20" s="110" t="inlineStr">
        <is>
          <t>2360/</t>
        </is>
      </c>
      <c r="B20" s="110" t="inlineStr">
        <is>
          <t>248145/PR389059</t>
        </is>
      </c>
      <c r="C20" s="341" t="inlineStr">
        <is>
          <t>Brick</t>
        </is>
      </c>
      <c r="D20" s="111" t="n">
        <v>6</v>
      </c>
      <c r="E20" s="112" t="n">
        <v>326</v>
      </c>
      <c r="F20" s="113" t="n">
        <v>0.2196</v>
      </c>
      <c r="G20" s="113" t="n">
        <v>0.3572</v>
      </c>
      <c r="H20" s="130" t="n">
        <v>44153</v>
      </c>
    </row>
    <row r="21">
      <c r="A21" s="114" t="inlineStr">
        <is>
          <t>43-93</t>
        </is>
      </c>
      <c r="B21" s="114" t="n"/>
      <c r="C21" s="341" t="inlineStr">
        <is>
          <t>Concrete</t>
        </is>
      </c>
      <c r="D21" s="111" t="n">
        <v>3</v>
      </c>
      <c r="E21" s="112" t="n">
        <v>215</v>
      </c>
      <c r="F21" s="115" t="n"/>
      <c r="G21" s="115" t="n"/>
      <c r="H21" s="114" t="n"/>
    </row>
    <row r="22">
      <c r="A22" s="116" t="n"/>
      <c r="B22" s="116" t="n"/>
      <c r="C22" s="341" t="inlineStr">
        <is>
          <t>Metal</t>
        </is>
      </c>
      <c r="D22" s="111" t="n">
        <v>1</v>
      </c>
      <c r="E22" s="112" t="n">
        <v>276</v>
      </c>
      <c r="F22" s="117" t="n"/>
      <c r="G22" s="117" t="n"/>
      <c r="H22" s="116" t="n"/>
    </row>
    <row r="23">
      <c r="A23" s="110" t="inlineStr">
        <is>
          <t>2360/</t>
        </is>
      </c>
      <c r="B23" s="110" t="inlineStr">
        <is>
          <t>251035/PR293951</t>
        </is>
      </c>
      <c r="C23" s="341" t="inlineStr">
        <is>
          <t>Brick</t>
        </is>
      </c>
      <c r="D23" s="111" t="n">
        <v>4.25</v>
      </c>
      <c r="E23" s="112" t="n">
        <v>389.75</v>
      </c>
      <c r="F23" s="113" t="n">
        <v>0.1992</v>
      </c>
      <c r="G23" s="113" t="n">
        <v>0.3375</v>
      </c>
      <c r="H23" s="130" t="n">
        <v>44183</v>
      </c>
    </row>
    <row r="24">
      <c r="A24" s="114" t="inlineStr">
        <is>
          <t>43-93</t>
        </is>
      </c>
      <c r="B24" s="114" t="n"/>
      <c r="C24" s="341" t="inlineStr">
        <is>
          <t>Concrete</t>
        </is>
      </c>
      <c r="D24" s="111" t="n">
        <v>7.25</v>
      </c>
      <c r="E24" s="112" t="n">
        <v>301.25</v>
      </c>
      <c r="F24" s="115" t="n"/>
      <c r="G24" s="115" t="n"/>
      <c r="H24" s="114" t="n"/>
    </row>
    <row r="25">
      <c r="A25" s="116" t="n"/>
      <c r="B25" s="116" t="n"/>
      <c r="C25" s="341" t="inlineStr">
        <is>
          <t>Metal</t>
        </is>
      </c>
      <c r="D25" s="111" t="n">
        <v>4.5</v>
      </c>
      <c r="E25" s="112" t="n">
        <v>193.5</v>
      </c>
      <c r="F25" s="117" t="n"/>
      <c r="G25" s="117" t="n"/>
      <c r="H25" s="116" t="n"/>
    </row>
    <row r="26">
      <c r="A26" s="110" t="inlineStr">
        <is>
          <t>2360/</t>
        </is>
      </c>
      <c r="B26" s="110" t="inlineStr">
        <is>
          <t>259730/PR374384</t>
        </is>
      </c>
      <c r="C26" s="341" t="inlineStr">
        <is>
          <t>Brick</t>
        </is>
      </c>
      <c r="D26" s="111" t="n">
        <v>1</v>
      </c>
      <c r="E26" s="112" t="n">
        <v>362</v>
      </c>
      <c r="F26" s="113" t="n">
        <v>0.2054</v>
      </c>
      <c r="G26" s="113" t="n">
        <v>0.3578</v>
      </c>
      <c r="H26" s="130" t="n">
        <v>44087</v>
      </c>
    </row>
    <row r="27">
      <c r="A27" s="114" t="inlineStr">
        <is>
          <t>43-93</t>
        </is>
      </c>
      <c r="B27" s="114" t="n"/>
      <c r="C27" s="341" t="inlineStr">
        <is>
          <t>Concrete</t>
        </is>
      </c>
      <c r="D27" s="111" t="n">
        <v>2</v>
      </c>
      <c r="E27" s="112" t="n">
        <v>198</v>
      </c>
      <c r="F27" s="115" t="n"/>
      <c r="G27" s="115" t="n"/>
      <c r="H27" s="114" t="n"/>
    </row>
    <row r="28">
      <c r="A28" s="116" t="n"/>
      <c r="B28" s="116" t="n"/>
      <c r="C28" s="341" t="inlineStr">
        <is>
          <t>Metal</t>
        </is>
      </c>
      <c r="D28" s="111" t="n">
        <v>0</v>
      </c>
      <c r="E28" s="112" t="n">
        <v>126</v>
      </c>
      <c r="F28" s="117" t="n"/>
      <c r="G28" s="117" t="n"/>
      <c r="H28" s="116" t="n"/>
    </row>
    <row r="29">
      <c r="A29" s="110" t="inlineStr">
        <is>
          <t>2360/</t>
        </is>
      </c>
      <c r="B29" s="110" t="inlineStr">
        <is>
          <t>268475/PR289416</t>
        </is>
      </c>
      <c r="C29" s="341" t="inlineStr">
        <is>
          <t>Brick</t>
        </is>
      </c>
      <c r="D29" s="111" t="n">
        <v>6.333333333333333</v>
      </c>
      <c r="E29" s="112" t="n">
        <v>387.6666666666667</v>
      </c>
      <c r="F29" s="113" t="n">
        <v>0.2256</v>
      </c>
      <c r="G29" s="113" t="n">
        <v>0.3445</v>
      </c>
      <c r="H29" s="130" t="n">
        <v>44183</v>
      </c>
    </row>
    <row r="30">
      <c r="A30" s="114" t="inlineStr">
        <is>
          <t>43-93</t>
        </is>
      </c>
      <c r="B30" s="114" t="n"/>
      <c r="C30" s="341" t="inlineStr">
        <is>
          <t>Concrete</t>
        </is>
      </c>
      <c r="D30" s="111" t="n">
        <v>7.5</v>
      </c>
      <c r="E30" s="112" t="n">
        <v>301</v>
      </c>
      <c r="F30" s="115" t="n"/>
      <c r="G30" s="115" t="n"/>
      <c r="H30" s="114" t="n"/>
    </row>
    <row r="31">
      <c r="A31" s="116" t="n"/>
      <c r="B31" s="116" t="n"/>
      <c r="C31" s="341" t="inlineStr">
        <is>
          <t>Metal</t>
        </is>
      </c>
      <c r="D31" s="111" t="n">
        <v>1</v>
      </c>
      <c r="E31" s="112" t="n">
        <v>228</v>
      </c>
      <c r="F31" s="117" t="n"/>
      <c r="G31" s="117" t="n"/>
      <c r="H31" s="116" t="n"/>
    </row>
    <row r="32">
      <c r="A32" s="110" t="inlineStr">
        <is>
          <t>2360/</t>
        </is>
      </c>
      <c r="B32" s="110" t="inlineStr">
        <is>
          <t>287606/PR389075</t>
        </is>
      </c>
      <c r="C32" s="341" t="inlineStr">
        <is>
          <t>Brick</t>
        </is>
      </c>
      <c r="D32" s="111" t="n">
        <v>9</v>
      </c>
      <c r="E32" s="112" t="n">
        <v>441</v>
      </c>
      <c r="F32" s="113" t="n">
        <v>0.22</v>
      </c>
      <c r="G32" s="113" t="n">
        <v>0.347</v>
      </c>
      <c r="H32" s="130" t="n">
        <v>44167</v>
      </c>
      <c r="J32" s="132" t="n"/>
    </row>
    <row r="33">
      <c r="A33" s="114" t="inlineStr">
        <is>
          <t>43-93</t>
        </is>
      </c>
      <c r="B33" s="114" t="n"/>
      <c r="C33" s="341" t="inlineStr">
        <is>
          <t>Concrete</t>
        </is>
      </c>
      <c r="D33" s="111" t="n">
        <v>7</v>
      </c>
      <c r="E33" s="112" t="n">
        <v>361.4</v>
      </c>
      <c r="F33" s="115" t="n"/>
      <c r="G33" s="115" t="n"/>
      <c r="H33" s="114" t="n"/>
    </row>
    <row r="34">
      <c r="A34" s="116" t="n"/>
      <c r="B34" s="116" t="n"/>
      <c r="C34" s="341" t="inlineStr">
        <is>
          <t>Metal</t>
        </is>
      </c>
      <c r="D34" s="111" t="n">
        <v>2.75</v>
      </c>
      <c r="E34" s="112" t="n">
        <v>293.25</v>
      </c>
      <c r="F34" s="117" t="n"/>
      <c r="G34" s="117" t="n"/>
      <c r="H34" s="116" t="n"/>
    </row>
    <row r="35"/>
    <row r="36">
      <c r="A36" s="339" t="inlineStr">
        <is>
          <t>Instrument
Type</t>
        </is>
      </c>
      <c r="B36" s="340" t="inlineStr">
        <is>
          <t>Instrument</t>
        </is>
      </c>
      <c r="C36" s="340" t="inlineStr">
        <is>
          <t>Material</t>
        </is>
      </c>
      <c r="D36" s="341" t="inlineStr">
        <is>
          <t>Backgrounds</t>
        </is>
      </c>
      <c r="E36" s="426" t="n"/>
      <c r="F36" s="341" t="inlineStr">
        <is>
          <t>Efficiency</t>
        </is>
      </c>
      <c r="G36" s="426" t="n"/>
      <c r="H36" s="339" t="inlineStr">
        <is>
          <t>Calibration Due</t>
        </is>
      </c>
    </row>
    <row r="37">
      <c r="A37" s="427" t="n"/>
      <c r="B37" s="427" t="n"/>
      <c r="C37" s="427" t="n"/>
      <c r="D37" s="341" t="inlineStr">
        <is>
          <t>Alpha</t>
        </is>
      </c>
      <c r="E37" s="341" t="inlineStr">
        <is>
          <t>Beta</t>
        </is>
      </c>
      <c r="F37" s="341" t="inlineStr">
        <is>
          <t>Alpha</t>
        </is>
      </c>
      <c r="G37" s="341" t="inlineStr">
        <is>
          <t>Beta</t>
        </is>
      </c>
      <c r="H37" s="427" t="n"/>
    </row>
    <row r="38">
      <c r="A38" s="110" t="inlineStr">
        <is>
          <t>2360/</t>
        </is>
      </c>
      <c r="B38" s="428" t="inlineStr">
        <is>
          <t>177180/PR267677</t>
        </is>
      </c>
      <c r="C38" s="428" t="inlineStr">
        <is>
          <t>Concrete</t>
        </is>
      </c>
      <c r="D38" s="429" t="inlineStr">
        <is>
          <t>N/A</t>
        </is>
      </c>
      <c r="E38" s="430" t="n">
        <v>1054</v>
      </c>
      <c r="F38" s="431" t="n">
        <v>0.1927</v>
      </c>
      <c r="G38" s="431" t="n">
        <v>0.3233</v>
      </c>
      <c r="H38" s="432" t="n">
        <v>44001</v>
      </c>
    </row>
    <row r="39">
      <c r="A39" s="116" t="inlineStr">
        <is>
          <t>43-37-1</t>
        </is>
      </c>
      <c r="B39" s="433" t="n"/>
      <c r="C39" s="433" t="n"/>
      <c r="D39" s="433" t="n"/>
      <c r="E39" s="433" t="n"/>
      <c r="F39" s="433" t="n"/>
      <c r="G39" s="433" t="n"/>
      <c r="H39" s="433" t="n"/>
    </row>
    <row r="40"/>
    <row r="41">
      <c r="A41" s="339" t="inlineStr">
        <is>
          <t>Instrument
Type</t>
        </is>
      </c>
      <c r="B41" s="340" t="inlineStr">
        <is>
          <t>Instrument</t>
        </is>
      </c>
      <c r="C41" s="340" t="inlineStr">
        <is>
          <t>Material</t>
        </is>
      </c>
      <c r="D41" s="341" t="inlineStr">
        <is>
          <t>Backgrounds</t>
        </is>
      </c>
      <c r="E41" s="426" t="n"/>
      <c r="F41" s="341" t="inlineStr">
        <is>
          <t>Efficiency</t>
        </is>
      </c>
      <c r="G41" s="426" t="n"/>
      <c r="H41" s="339" t="inlineStr">
        <is>
          <t>Calibration Due</t>
        </is>
      </c>
    </row>
    <row r="42">
      <c r="A42" s="427" t="n"/>
      <c r="B42" s="427" t="n"/>
      <c r="C42" s="427" t="n"/>
      <c r="D42" s="341" t="inlineStr">
        <is>
          <t>Alpha</t>
        </is>
      </c>
      <c r="E42" s="341" t="inlineStr">
        <is>
          <t>Beta</t>
        </is>
      </c>
      <c r="F42" s="341" t="inlineStr">
        <is>
          <t>Alpha</t>
        </is>
      </c>
      <c r="G42" s="341" t="inlineStr">
        <is>
          <t>Beta</t>
        </is>
      </c>
      <c r="H42" s="427" t="n"/>
    </row>
    <row r="43">
      <c r="A43" s="128" t="inlineStr">
        <is>
          <t>2929/</t>
        </is>
      </c>
      <c r="B43" s="434" t="inlineStr">
        <is>
          <t>208310/PR229222</t>
        </is>
      </c>
      <c r="C43" s="434" t="inlineStr">
        <is>
          <t>Removable</t>
        </is>
      </c>
      <c r="D43" s="435" t="inlineStr">
        <is>
          <t>Determined Daily via 60 minute count</t>
        </is>
      </c>
      <c r="E43" s="436" t="n"/>
      <c r="F43" s="431" t="n">
        <v>0.3179</v>
      </c>
      <c r="G43" s="431" t="n">
        <v>0.4141</v>
      </c>
      <c r="H43" s="432" t="n">
        <v>44141</v>
      </c>
    </row>
    <row r="44">
      <c r="A44" s="129" t="inlineStr">
        <is>
          <t>43-10-1</t>
        </is>
      </c>
      <c r="B44" s="433" t="n"/>
      <c r="C44" s="433" t="n"/>
      <c r="D44" s="437" t="n"/>
      <c r="E44" s="438" t="n"/>
      <c r="F44" s="433" t="n"/>
      <c r="G44" s="433" t="n"/>
      <c r="H44" s="433" t="n"/>
    </row>
    <row r="45"/>
    <row r="46"/>
    <row r="47"/>
    <row r="48"/>
    <row r="49"/>
  </sheetData>
  <mergeCells count="32">
    <mergeCell ref="A1:H1"/>
    <mergeCell ref="C36:C37"/>
    <mergeCell ref="D36:E36"/>
    <mergeCell ref="F36:G36"/>
    <mergeCell ref="B38:B39"/>
    <mergeCell ref="C38:C39"/>
    <mergeCell ref="D38:D39"/>
    <mergeCell ref="E38:E39"/>
    <mergeCell ref="F38:F39"/>
    <mergeCell ref="H3:H4"/>
    <mergeCell ref="H36:H37"/>
    <mergeCell ref="A3:A4"/>
    <mergeCell ref="A36:A37"/>
    <mergeCell ref="B3:B4"/>
    <mergeCell ref="C3:C4"/>
    <mergeCell ref="D3:E3"/>
    <mergeCell ref="A41:A42"/>
    <mergeCell ref="B41:B42"/>
    <mergeCell ref="C41:C42"/>
    <mergeCell ref="D41:E41"/>
    <mergeCell ref="F41:G41"/>
    <mergeCell ref="F3:G3"/>
    <mergeCell ref="G38:G39"/>
    <mergeCell ref="B36:B37"/>
    <mergeCell ref="G43:G44"/>
    <mergeCell ref="D43:E44"/>
    <mergeCell ref="H38:H39"/>
    <mergeCell ref="H43:H44"/>
    <mergeCell ref="B43:B44"/>
    <mergeCell ref="C43:C44"/>
    <mergeCell ref="F43:F44"/>
    <mergeCell ref="H41:H42"/>
  </mergeCells>
  <printOptions horizontalCentered="1"/>
  <pageMargins left="0.7" right="0.7" top="0.75" bottom="0.75" header="0.3" footer="0.3"/>
  <pageSetup orientation="portrait"/>
</worksheet>
</file>

<file path=xl/worksheets/sheet76.xml><?xml version="1.0" encoding="utf-8"?>
<worksheet xmlns="http://schemas.openxmlformats.org/spreadsheetml/2006/main">
  <sheetPr>
    <outlinePr summaryBelow="1" summaryRight="1"/>
    <pageSetUpPr/>
  </sheetPr>
  <dimension ref="A1:V198"/>
  <sheetViews>
    <sheetView zoomScaleNormal="100" workbookViewId="0">
      <selection activeCell="G193" sqref="G193"/>
    </sheetView>
  </sheetViews>
  <sheetFormatPr baseColWidth="8" defaultRowHeight="12.75"/>
  <cols>
    <col width="5.140625" customWidth="1" min="1" max="1"/>
    <col width="9.7109375" bestFit="1" customWidth="1" min="2" max="2"/>
    <col width="16.28515625" bestFit="1" customWidth="1" min="3" max="3"/>
    <col width="9" bestFit="1" customWidth="1" min="4" max="4"/>
    <col width="11.5703125" bestFit="1" customWidth="1" min="5" max="5"/>
    <col width="9.7109375" bestFit="1" customWidth="1" min="6" max="6"/>
  </cols>
  <sheetData>
    <row r="1">
      <c r="A1" s="346" t="inlineStr">
        <is>
          <t>Materials Background Collection</t>
        </is>
      </c>
      <c r="G1" s="346" t="n"/>
      <c r="H1" s="346" t="n"/>
    </row>
    <row r="2"/>
    <row r="3">
      <c r="A3" s="352" t="inlineStr">
        <is>
          <t>2360 / 43-93's</t>
        </is>
      </c>
      <c r="B3" s="373" t="n"/>
      <c r="C3" s="373" t="n"/>
      <c r="D3" s="373" t="n"/>
      <c r="E3" s="373" t="n"/>
      <c r="F3" s="373" t="n"/>
    </row>
    <row r="4">
      <c r="A4" s="341" t="inlineStr">
        <is>
          <t>Page</t>
        </is>
      </c>
      <c r="B4" s="341" t="inlineStr">
        <is>
          <t>Date</t>
        </is>
      </c>
      <c r="C4" s="341" t="inlineStr">
        <is>
          <t>Instrument</t>
        </is>
      </c>
      <c r="D4" s="341" t="inlineStr">
        <is>
          <t>Material</t>
        </is>
      </c>
      <c r="E4" s="341" t="inlineStr">
        <is>
          <t>Alpha Bkgd</t>
        </is>
      </c>
      <c r="F4" s="341" t="inlineStr">
        <is>
          <t>Beta Bkgd</t>
        </is>
      </c>
    </row>
    <row r="5">
      <c r="A5" s="346" t="n">
        <v>4</v>
      </c>
      <c r="B5" s="119" t="n">
        <v>43840</v>
      </c>
      <c r="C5" s="346" t="inlineStr">
        <is>
          <t>164689/PR389073</t>
        </is>
      </c>
      <c r="D5" s="346" t="inlineStr">
        <is>
          <t>Brick</t>
        </is>
      </c>
      <c r="E5" s="346" t="n">
        <v>1</v>
      </c>
      <c r="F5" s="346" t="n">
        <v>411</v>
      </c>
    </row>
    <row r="6">
      <c r="A6" s="346" t="n">
        <v>9</v>
      </c>
      <c r="B6" s="119" t="n">
        <v>43841</v>
      </c>
      <c r="C6" s="346" t="inlineStr">
        <is>
          <t>164689/PR389073</t>
        </is>
      </c>
      <c r="D6" s="346" t="inlineStr">
        <is>
          <t>Brick</t>
        </is>
      </c>
      <c r="E6" s="346" t="n">
        <v>7</v>
      </c>
      <c r="F6" s="346" t="n">
        <v>449</v>
      </c>
    </row>
    <row r="7">
      <c r="A7" s="346" t="n">
        <v>13</v>
      </c>
      <c r="B7" s="119" t="n">
        <v>43843</v>
      </c>
      <c r="C7" s="346" t="inlineStr">
        <is>
          <t>164689/PR389073</t>
        </is>
      </c>
      <c r="D7" s="346" t="inlineStr">
        <is>
          <t>Brick</t>
        </is>
      </c>
      <c r="E7" s="346" t="n">
        <v>3</v>
      </c>
      <c r="F7" s="346" t="n">
        <v>423</v>
      </c>
    </row>
    <row r="8">
      <c r="A8" s="346" t="n">
        <v>29</v>
      </c>
      <c r="B8" s="119" t="n">
        <v>43847</v>
      </c>
      <c r="C8" s="346" t="inlineStr">
        <is>
          <t>164689/PR389073</t>
        </is>
      </c>
      <c r="D8" s="346" t="inlineStr">
        <is>
          <t>Brick</t>
        </is>
      </c>
      <c r="E8" s="346" t="n"/>
      <c r="F8" s="346" t="n"/>
    </row>
    <row r="9">
      <c r="A9" s="346" t="n">
        <v>35</v>
      </c>
      <c r="B9" s="119" t="n">
        <v>43846</v>
      </c>
      <c r="C9" s="346" t="inlineStr">
        <is>
          <t>164689/PR389073</t>
        </is>
      </c>
      <c r="D9" s="346" t="inlineStr">
        <is>
          <t>Brick</t>
        </is>
      </c>
      <c r="E9" s="346" t="n">
        <v>5</v>
      </c>
      <c r="F9" s="346" t="n">
        <v>423</v>
      </c>
    </row>
    <row r="10">
      <c r="A10" s="346" t="inlineStr">
        <is>
          <t>35P</t>
        </is>
      </c>
      <c r="B10" s="119" t="n">
        <v>43846</v>
      </c>
      <c r="C10" s="346" t="inlineStr">
        <is>
          <t>164689/PR389073</t>
        </is>
      </c>
      <c r="D10" s="346" t="inlineStr">
        <is>
          <t>Brick</t>
        </is>
      </c>
      <c r="E10" s="346" t="n">
        <v>4</v>
      </c>
      <c r="F10" s="346" t="n">
        <v>441</v>
      </c>
    </row>
    <row r="11">
      <c r="A11" s="346" t="n">
        <v>4</v>
      </c>
      <c r="B11" s="119" t="n">
        <v>43840</v>
      </c>
      <c r="C11" s="346" t="inlineStr">
        <is>
          <t>164689/PR389073</t>
        </is>
      </c>
      <c r="D11" s="346" t="inlineStr">
        <is>
          <t>Concrete</t>
        </is>
      </c>
      <c r="E11" s="346" t="n">
        <v>11</v>
      </c>
      <c r="F11" s="346" t="n">
        <v>326</v>
      </c>
    </row>
    <row r="12">
      <c r="A12" s="346" t="n">
        <v>9</v>
      </c>
      <c r="B12" s="119" t="n">
        <v>43841</v>
      </c>
      <c r="C12" s="346" t="inlineStr">
        <is>
          <t>164689/PR389073</t>
        </is>
      </c>
      <c r="D12" s="346" t="inlineStr">
        <is>
          <t>Concrete</t>
        </is>
      </c>
      <c r="E12" s="346" t="n">
        <v>20</v>
      </c>
      <c r="F12" s="346" t="n">
        <v>384</v>
      </c>
    </row>
    <row r="13">
      <c r="A13" s="346" t="n">
        <v>13</v>
      </c>
      <c r="B13" s="119" t="n">
        <v>43843</v>
      </c>
      <c r="C13" s="346" t="inlineStr">
        <is>
          <t>164689/PR389073</t>
        </is>
      </c>
      <c r="D13" s="346" t="inlineStr">
        <is>
          <t>Concrete</t>
        </is>
      </c>
      <c r="E13" s="346" t="n">
        <v>8</v>
      </c>
      <c r="F13" s="346" t="n">
        <v>322</v>
      </c>
    </row>
    <row r="14">
      <c r="A14" s="346" t="n">
        <v>29</v>
      </c>
      <c r="B14" s="119" t="n">
        <v>43847</v>
      </c>
      <c r="C14" s="346" t="inlineStr">
        <is>
          <t>164689/PR389073</t>
        </is>
      </c>
      <c r="D14" s="346" t="inlineStr">
        <is>
          <t>Concrete</t>
        </is>
      </c>
      <c r="E14" s="346" t="n">
        <v>3</v>
      </c>
      <c r="F14" s="346" t="n">
        <v>245</v>
      </c>
    </row>
    <row r="15">
      <c r="A15" s="346" t="n">
        <v>35</v>
      </c>
      <c r="B15" s="119" t="n">
        <v>43846</v>
      </c>
      <c r="C15" s="346" t="inlineStr">
        <is>
          <t>164689/PR389073</t>
        </is>
      </c>
      <c r="D15" s="346" t="inlineStr">
        <is>
          <t>Concrete</t>
        </is>
      </c>
      <c r="E15" s="346" t="n">
        <v>0</v>
      </c>
      <c r="F15" s="346" t="n">
        <v>270</v>
      </c>
    </row>
    <row r="16">
      <c r="A16" s="346" t="inlineStr">
        <is>
          <t>29P</t>
        </is>
      </c>
      <c r="B16" s="119" t="n">
        <v>43847</v>
      </c>
      <c r="C16" s="346" t="inlineStr">
        <is>
          <t>164689/PR389073</t>
        </is>
      </c>
      <c r="D16" s="346" t="inlineStr">
        <is>
          <t>Concrete</t>
        </is>
      </c>
      <c r="E16" s="346" t="n">
        <v>1</v>
      </c>
      <c r="F16" s="346" t="n">
        <v>251</v>
      </c>
    </row>
    <row r="17">
      <c r="A17" s="346" t="inlineStr">
        <is>
          <t>35P</t>
        </is>
      </c>
      <c r="B17" s="119" t="n">
        <v>43846</v>
      </c>
      <c r="C17" s="346" t="inlineStr">
        <is>
          <t>164689/PR389073</t>
        </is>
      </c>
      <c r="D17" s="346" t="inlineStr">
        <is>
          <t>Concrete</t>
        </is>
      </c>
      <c r="E17" s="346" t="n">
        <v>1</v>
      </c>
      <c r="F17" s="346" t="n">
        <v>184</v>
      </c>
    </row>
    <row r="18">
      <c r="A18" s="346" t="n">
        <v>4</v>
      </c>
      <c r="B18" s="119" t="n">
        <v>43840</v>
      </c>
      <c r="C18" s="346" t="inlineStr">
        <is>
          <t>164689/PR389073</t>
        </is>
      </c>
      <c r="D18" s="346" t="inlineStr">
        <is>
          <t>Metal</t>
        </is>
      </c>
      <c r="E18" s="346" t="n">
        <v>2</v>
      </c>
      <c r="F18" s="346" t="n">
        <v>215</v>
      </c>
    </row>
    <row r="19">
      <c r="A19" s="346" t="n">
        <v>9</v>
      </c>
      <c r="B19" s="119" t="n">
        <v>43841</v>
      </c>
      <c r="C19" s="346" t="inlineStr">
        <is>
          <t>164689/PR389073</t>
        </is>
      </c>
      <c r="D19" s="346" t="inlineStr">
        <is>
          <t>Metal</t>
        </is>
      </c>
      <c r="E19" s="346" t="n">
        <v>1</v>
      </c>
      <c r="F19" s="346" t="n">
        <v>178</v>
      </c>
    </row>
    <row r="20">
      <c r="A20" s="346" t="n">
        <v>13</v>
      </c>
      <c r="B20" s="119" t="n">
        <v>43843</v>
      </c>
      <c r="C20" s="346" t="inlineStr">
        <is>
          <t>164689/PR389073</t>
        </is>
      </c>
      <c r="D20" s="346" t="inlineStr">
        <is>
          <t>Metal</t>
        </is>
      </c>
      <c r="E20" s="346" t="n">
        <v>3</v>
      </c>
      <c r="F20" s="346" t="n">
        <v>157</v>
      </c>
    </row>
    <row r="21">
      <c r="A21" s="346" t="n">
        <v>29</v>
      </c>
      <c r="B21" s="119" t="n">
        <v>43847</v>
      </c>
      <c r="C21" s="346" t="inlineStr">
        <is>
          <t>164689/PR389073</t>
        </is>
      </c>
      <c r="D21" s="346" t="inlineStr">
        <is>
          <t>Metal</t>
        </is>
      </c>
      <c r="E21" s="346" t="n">
        <v>2</v>
      </c>
      <c r="F21" s="346" t="n">
        <v>316</v>
      </c>
    </row>
    <row r="22">
      <c r="A22" s="346" t="n">
        <v>35</v>
      </c>
      <c r="B22" s="119" t="n">
        <v>43846</v>
      </c>
      <c r="C22" s="346" t="inlineStr">
        <is>
          <t>164689/PR389073</t>
        </is>
      </c>
      <c r="D22" s="346" t="inlineStr">
        <is>
          <t>Metal</t>
        </is>
      </c>
      <c r="E22" s="346" t="n">
        <v>3</v>
      </c>
      <c r="F22" s="346" t="n">
        <v>175</v>
      </c>
    </row>
    <row r="23">
      <c r="A23" s="346" t="inlineStr">
        <is>
          <t>35P</t>
        </is>
      </c>
      <c r="B23" s="119" t="n">
        <v>43846</v>
      </c>
      <c r="C23" s="346" t="inlineStr">
        <is>
          <t>164689/PR389073</t>
        </is>
      </c>
      <c r="D23" s="346" t="inlineStr">
        <is>
          <t>Metal</t>
        </is>
      </c>
      <c r="E23" s="346" t="n">
        <v>0</v>
      </c>
      <c r="F23" s="346" t="n">
        <v>249</v>
      </c>
    </row>
    <row r="24">
      <c r="A24" s="346" t="n"/>
      <c r="B24" s="119" t="n"/>
      <c r="C24" s="346" t="n"/>
      <c r="D24" s="346" t="n"/>
      <c r="E24" s="346" t="n"/>
      <c r="F24" s="346" t="n"/>
      <c r="G24" s="125" t="n"/>
    </row>
    <row r="25">
      <c r="A25" s="346" t="n"/>
      <c r="B25" s="119" t="inlineStr">
        <is>
          <t>Averages</t>
        </is>
      </c>
      <c r="C25" s="346" t="inlineStr">
        <is>
          <t>164689/PR389073</t>
        </is>
      </c>
      <c r="D25" s="346" t="inlineStr">
        <is>
          <t>Brick</t>
        </is>
      </c>
      <c r="E25" s="120">
        <f>AVERAGE(E5:E10)</f>
        <v/>
      </c>
      <c r="F25" s="121">
        <f>AVERAGE(F5:F10)</f>
        <v/>
      </c>
      <c r="G25" s="124" t="n"/>
      <c r="H25" s="123" t="n"/>
    </row>
    <row r="26">
      <c r="A26" s="346" t="n"/>
      <c r="B26" s="119" t="n"/>
      <c r="C26" s="346" t="n"/>
      <c r="D26" s="346" t="inlineStr">
        <is>
          <t>Concrete</t>
        </is>
      </c>
      <c r="E26" s="120">
        <f>AVERAGE(E11:E17)</f>
        <v/>
      </c>
      <c r="F26" s="121">
        <f>AVERAGE(F11:F17)</f>
        <v/>
      </c>
      <c r="G26" s="124" t="n"/>
      <c r="H26" s="123" t="n"/>
    </row>
    <row r="27">
      <c r="A27" s="346" t="n"/>
      <c r="B27" s="119" t="n"/>
      <c r="C27" s="346" t="n"/>
      <c r="D27" s="346" t="inlineStr">
        <is>
          <t>Metal</t>
        </is>
      </c>
      <c r="E27" s="120">
        <f>AVERAGE(E18:E23)</f>
        <v/>
      </c>
      <c r="F27" s="346">
        <f>AVERAGE(F18:F23)</f>
        <v/>
      </c>
      <c r="G27" s="124" t="n"/>
      <c r="H27" s="123" t="n"/>
    </row>
    <row r="28">
      <c r="A28" s="346" t="n"/>
      <c r="B28" s="119" t="n"/>
      <c r="C28" s="346" t="n"/>
      <c r="D28" s="346" t="n"/>
      <c r="E28" s="120" t="n"/>
      <c r="F28" s="346" t="n"/>
      <c r="G28" s="124" t="n"/>
      <c r="H28" s="123" t="n"/>
    </row>
    <row r="29">
      <c r="A29" s="341" t="inlineStr">
        <is>
          <t>Page</t>
        </is>
      </c>
      <c r="B29" s="341" t="inlineStr">
        <is>
          <t>Date</t>
        </is>
      </c>
      <c r="C29" s="341" t="inlineStr">
        <is>
          <t>Instrument</t>
        </is>
      </c>
      <c r="D29" s="341" t="inlineStr">
        <is>
          <t>Material</t>
        </is>
      </c>
      <c r="E29" s="341" t="inlineStr">
        <is>
          <t>Alpha Bkgd</t>
        </is>
      </c>
      <c r="F29" s="341" t="inlineStr">
        <is>
          <t>Beta Bkgd</t>
        </is>
      </c>
    </row>
    <row r="30">
      <c r="A30" s="346" t="n">
        <v>1</v>
      </c>
      <c r="B30" s="119" t="n">
        <v>43838</v>
      </c>
      <c r="C30" s="346" t="inlineStr">
        <is>
          <t>184905/PR289400</t>
        </is>
      </c>
      <c r="D30" s="346" t="inlineStr">
        <is>
          <t>Brick</t>
        </is>
      </c>
      <c r="E30" s="346" t="n">
        <v>1</v>
      </c>
      <c r="F30" s="346" t="n">
        <v>291</v>
      </c>
    </row>
    <row r="31">
      <c r="A31" s="346" t="n">
        <v>2</v>
      </c>
      <c r="B31" s="119" t="n">
        <v>43839</v>
      </c>
      <c r="C31" s="346" t="inlineStr">
        <is>
          <t>184905/PR289400</t>
        </is>
      </c>
      <c r="D31" s="346" t="inlineStr">
        <is>
          <t>Brick</t>
        </is>
      </c>
      <c r="E31" s="346" t="n">
        <v>3</v>
      </c>
      <c r="F31" s="346" t="n">
        <v>288</v>
      </c>
    </row>
    <row r="32">
      <c r="A32" s="346" t="n">
        <v>5</v>
      </c>
      <c r="B32" s="119" t="n">
        <v>43841</v>
      </c>
      <c r="C32" s="346" t="inlineStr">
        <is>
          <t>184905/PR289400</t>
        </is>
      </c>
      <c r="D32" s="346" t="inlineStr">
        <is>
          <t>Brick</t>
        </is>
      </c>
      <c r="E32" s="346" t="n">
        <v>8</v>
      </c>
      <c r="F32" s="346" t="n">
        <v>495</v>
      </c>
    </row>
    <row r="33">
      <c r="A33" s="346" t="n">
        <v>7</v>
      </c>
      <c r="B33" s="119" t="n">
        <v>43841</v>
      </c>
      <c r="C33" s="346" t="inlineStr">
        <is>
          <t>184905/PR289400</t>
        </is>
      </c>
      <c r="D33" s="346" t="inlineStr">
        <is>
          <t>Brick</t>
        </is>
      </c>
      <c r="E33" s="346" t="n">
        <v>3</v>
      </c>
      <c r="F33" s="346" t="n">
        <v>351</v>
      </c>
    </row>
    <row r="34">
      <c r="A34" s="346" t="n">
        <v>10</v>
      </c>
      <c r="B34" s="119" t="n">
        <v>43841</v>
      </c>
      <c r="C34" s="346" t="inlineStr">
        <is>
          <t>184905/PR289400</t>
        </is>
      </c>
      <c r="D34" s="346" t="inlineStr">
        <is>
          <t>Brick</t>
        </is>
      </c>
      <c r="E34" s="346" t="n">
        <v>2</v>
      </c>
      <c r="F34" s="346" t="n">
        <v>403</v>
      </c>
    </row>
    <row r="35">
      <c r="A35" s="346" t="n">
        <v>11</v>
      </c>
      <c r="B35" s="119" t="n">
        <v>43843</v>
      </c>
      <c r="C35" s="346" t="inlineStr">
        <is>
          <t>184905/PR289400</t>
        </is>
      </c>
      <c r="D35" s="346" t="inlineStr">
        <is>
          <t>Brick</t>
        </is>
      </c>
      <c r="E35" s="346" t="n">
        <v>3</v>
      </c>
      <c r="F35" s="346" t="n">
        <v>485</v>
      </c>
    </row>
    <row r="36">
      <c r="A36" s="346" t="n">
        <v>12</v>
      </c>
      <c r="B36" s="119" t="n">
        <v>43843</v>
      </c>
      <c r="C36" s="346" t="inlineStr">
        <is>
          <t>184905/PR289400</t>
        </is>
      </c>
      <c r="D36" s="346" t="inlineStr">
        <is>
          <t>Brick</t>
        </is>
      </c>
      <c r="E36" s="346" t="n">
        <v>4</v>
      </c>
      <c r="F36" s="346" t="n">
        <v>418</v>
      </c>
    </row>
    <row r="37">
      <c r="A37" s="346" t="n">
        <v>18</v>
      </c>
      <c r="B37" s="119" t="n">
        <v>43845</v>
      </c>
      <c r="C37" s="346" t="inlineStr">
        <is>
          <t>184905/PR289400</t>
        </is>
      </c>
      <c r="D37" s="346" t="inlineStr">
        <is>
          <t>Brick</t>
        </is>
      </c>
      <c r="E37" s="346" t="n">
        <v>21</v>
      </c>
      <c r="F37" s="346" t="n">
        <v>446</v>
      </c>
    </row>
    <row r="38">
      <c r="A38" s="346" t="n">
        <v>33</v>
      </c>
      <c r="B38" s="119" t="n">
        <v>43846</v>
      </c>
      <c r="C38" s="346" t="inlineStr">
        <is>
          <t>184905/PR289400</t>
        </is>
      </c>
      <c r="D38" s="346" t="inlineStr">
        <is>
          <t>Brick</t>
        </is>
      </c>
      <c r="E38" s="346" t="n">
        <v>3</v>
      </c>
      <c r="F38" s="346" t="n">
        <v>320</v>
      </c>
    </row>
    <row r="39">
      <c r="A39" s="346" t="n">
        <v>1</v>
      </c>
      <c r="B39" s="119" t="n">
        <v>43838</v>
      </c>
      <c r="C39" s="346" t="inlineStr">
        <is>
          <t>184905/PR289400</t>
        </is>
      </c>
      <c r="D39" s="346" t="inlineStr">
        <is>
          <t>Concrete</t>
        </is>
      </c>
      <c r="E39" s="346" t="n">
        <v>2</v>
      </c>
      <c r="F39" s="346" t="n">
        <v>271</v>
      </c>
    </row>
    <row r="40">
      <c r="A40" s="346" t="n">
        <v>2</v>
      </c>
      <c r="B40" s="119" t="n">
        <v>43839</v>
      </c>
      <c r="C40" s="346" t="inlineStr">
        <is>
          <t>184905/PR289400</t>
        </is>
      </c>
      <c r="D40" s="346" t="inlineStr">
        <is>
          <t>Concrete</t>
        </is>
      </c>
      <c r="E40" s="346" t="n">
        <v>2</v>
      </c>
      <c r="F40" s="346" t="n">
        <v>279</v>
      </c>
    </row>
    <row r="41">
      <c r="A41" s="346" t="n">
        <v>5</v>
      </c>
      <c r="B41" s="119" t="n">
        <v>43841</v>
      </c>
      <c r="C41" s="346" t="inlineStr">
        <is>
          <t>184905/PR289400</t>
        </is>
      </c>
      <c r="D41" s="346" t="inlineStr">
        <is>
          <t>Concrete</t>
        </is>
      </c>
      <c r="E41" s="346" t="n">
        <v>4</v>
      </c>
      <c r="F41" s="346" t="n">
        <v>283</v>
      </c>
    </row>
    <row r="42">
      <c r="A42" s="346" t="n">
        <v>7</v>
      </c>
      <c r="B42" s="119" t="n">
        <v>43841</v>
      </c>
      <c r="C42" s="346" t="inlineStr">
        <is>
          <t>184905/PR289400</t>
        </is>
      </c>
      <c r="D42" s="346" t="inlineStr">
        <is>
          <t>Concrete</t>
        </is>
      </c>
      <c r="E42" s="346" t="n">
        <v>11</v>
      </c>
      <c r="F42" s="346" t="n">
        <v>236</v>
      </c>
    </row>
    <row r="43">
      <c r="A43" s="346" t="n">
        <v>10</v>
      </c>
      <c r="B43" s="119" t="n">
        <v>43841</v>
      </c>
      <c r="C43" s="346" t="inlineStr">
        <is>
          <t>184905/PR289400</t>
        </is>
      </c>
      <c r="D43" s="346" t="inlineStr">
        <is>
          <t>Concrete</t>
        </is>
      </c>
      <c r="E43" s="346" t="n">
        <v>33</v>
      </c>
      <c r="F43" s="346" t="n">
        <v>355</v>
      </c>
    </row>
    <row r="44">
      <c r="A44" s="346" t="n">
        <v>11</v>
      </c>
      <c r="B44" s="119" t="n">
        <v>43843</v>
      </c>
      <c r="C44" s="346" t="inlineStr">
        <is>
          <t>184905/PR289400</t>
        </is>
      </c>
      <c r="D44" s="346" t="inlineStr">
        <is>
          <t>Concrete</t>
        </is>
      </c>
      <c r="E44" s="346" t="n">
        <v>12</v>
      </c>
      <c r="F44" s="346" t="n">
        <v>275</v>
      </c>
    </row>
    <row r="45">
      <c r="A45" s="346" t="n">
        <v>12</v>
      </c>
      <c r="B45" s="119" t="n">
        <v>43843</v>
      </c>
      <c r="C45" s="346" t="inlineStr">
        <is>
          <t>184905/PR289400</t>
        </is>
      </c>
      <c r="D45" s="346" t="inlineStr">
        <is>
          <t>Concrete</t>
        </is>
      </c>
      <c r="E45" s="346" t="n">
        <v>27</v>
      </c>
      <c r="F45" s="346" t="n">
        <v>332</v>
      </c>
    </row>
    <row r="46">
      <c r="A46" s="346" t="n">
        <v>18</v>
      </c>
      <c r="B46" s="119" t="n">
        <v>43845</v>
      </c>
      <c r="C46" s="346" t="inlineStr">
        <is>
          <t>184905/PR289400</t>
        </is>
      </c>
      <c r="D46" s="346" t="inlineStr">
        <is>
          <t>Concrete</t>
        </is>
      </c>
      <c r="E46" s="346" t="n">
        <v>22</v>
      </c>
      <c r="F46" s="346" t="n">
        <v>330</v>
      </c>
    </row>
    <row r="47">
      <c r="A47" s="346" t="n">
        <v>33</v>
      </c>
      <c r="B47" s="119" t="n">
        <v>43846</v>
      </c>
      <c r="C47" s="346" t="inlineStr">
        <is>
          <t>184905/PR289400</t>
        </is>
      </c>
      <c r="D47" s="346" t="inlineStr">
        <is>
          <t>Concrete</t>
        </is>
      </c>
      <c r="E47" s="346" t="n">
        <v>1</v>
      </c>
      <c r="F47" s="346" t="n">
        <v>242</v>
      </c>
    </row>
    <row r="48">
      <c r="A48" s="346" t="n">
        <v>1</v>
      </c>
      <c r="B48" s="119" t="n">
        <v>43838</v>
      </c>
      <c r="C48" s="346" t="inlineStr">
        <is>
          <t>184905/PR289400</t>
        </is>
      </c>
      <c r="D48" s="346" t="inlineStr">
        <is>
          <t>Metal</t>
        </is>
      </c>
      <c r="E48" s="346" t="n">
        <v>3</v>
      </c>
      <c r="F48" s="346" t="n">
        <v>280</v>
      </c>
    </row>
    <row r="49">
      <c r="A49" s="346" t="n">
        <v>2</v>
      </c>
      <c r="B49" s="119" t="n">
        <v>43839</v>
      </c>
      <c r="C49" s="346" t="inlineStr">
        <is>
          <t>184905/PR289400</t>
        </is>
      </c>
      <c r="D49" s="346" t="inlineStr">
        <is>
          <t>Metal</t>
        </is>
      </c>
      <c r="E49" s="346" t="n">
        <v>1</v>
      </c>
      <c r="F49" s="346" t="n">
        <v>287</v>
      </c>
    </row>
    <row r="50">
      <c r="A50" s="346" t="n">
        <v>5</v>
      </c>
      <c r="B50" s="119" t="n">
        <v>43841</v>
      </c>
      <c r="C50" s="346" t="inlineStr">
        <is>
          <t>184905/PR289400</t>
        </is>
      </c>
      <c r="D50" s="346" t="inlineStr">
        <is>
          <t>Metal</t>
        </is>
      </c>
      <c r="E50" s="346" t="n">
        <v>1</v>
      </c>
      <c r="F50" s="346" t="n">
        <v>302</v>
      </c>
    </row>
    <row r="51">
      <c r="A51" s="346" t="n">
        <v>7</v>
      </c>
      <c r="B51" s="119" t="n">
        <v>43841</v>
      </c>
      <c r="C51" s="346" t="inlineStr">
        <is>
          <t>184905/PR289400</t>
        </is>
      </c>
      <c r="D51" s="346" t="inlineStr">
        <is>
          <t>Metal</t>
        </is>
      </c>
      <c r="E51" s="346" t="n">
        <v>1</v>
      </c>
      <c r="F51" s="346" t="n">
        <v>216</v>
      </c>
    </row>
    <row r="52">
      <c r="A52" s="346" t="n">
        <v>10</v>
      </c>
      <c r="B52" s="119" t="n">
        <v>43841</v>
      </c>
      <c r="C52" s="346" t="inlineStr">
        <is>
          <t>184905/PR289400</t>
        </is>
      </c>
      <c r="D52" s="346" t="inlineStr">
        <is>
          <t>Metal</t>
        </is>
      </c>
      <c r="E52" s="346" t="n">
        <v>1</v>
      </c>
      <c r="F52" s="346" t="n">
        <v>236</v>
      </c>
    </row>
    <row r="53">
      <c r="A53" s="346" t="n">
        <v>11</v>
      </c>
      <c r="B53" s="119" t="n">
        <v>43843</v>
      </c>
      <c r="C53" s="346" t="inlineStr">
        <is>
          <t>184905/PR289400</t>
        </is>
      </c>
      <c r="D53" s="346" t="inlineStr">
        <is>
          <t>Metal</t>
        </is>
      </c>
      <c r="E53" s="346" t="n">
        <v>2</v>
      </c>
      <c r="F53" s="346" t="n">
        <v>177</v>
      </c>
    </row>
    <row r="54">
      <c r="A54" s="346" t="n">
        <v>12</v>
      </c>
      <c r="B54" s="119" t="n">
        <v>43843</v>
      </c>
      <c r="C54" s="346" t="inlineStr">
        <is>
          <t>184905/PR289400</t>
        </is>
      </c>
      <c r="D54" s="346" t="inlineStr">
        <is>
          <t>Metal</t>
        </is>
      </c>
      <c r="E54" s="346" t="n">
        <v>1</v>
      </c>
      <c r="F54" s="346" t="n">
        <v>216</v>
      </c>
    </row>
    <row r="55">
      <c r="A55" s="346" t="n">
        <v>18</v>
      </c>
      <c r="B55" s="119" t="n">
        <v>43845</v>
      </c>
      <c r="C55" s="346" t="inlineStr">
        <is>
          <t>184905/PR289400</t>
        </is>
      </c>
      <c r="D55" s="346" t="inlineStr">
        <is>
          <t>Metal</t>
        </is>
      </c>
      <c r="E55" s="346" t="n">
        <v>9</v>
      </c>
      <c r="F55" s="346" t="n">
        <v>292</v>
      </c>
    </row>
    <row r="56">
      <c r="A56" s="346" t="n">
        <v>33</v>
      </c>
      <c r="B56" s="119" t="n">
        <v>43846</v>
      </c>
      <c r="C56" s="346" t="inlineStr">
        <is>
          <t>184905/PR289400</t>
        </is>
      </c>
      <c r="D56" s="346" t="inlineStr">
        <is>
          <t>Metal</t>
        </is>
      </c>
      <c r="E56" s="346" t="n">
        <v>2</v>
      </c>
      <c r="F56" s="346" t="n">
        <v>211</v>
      </c>
    </row>
    <row r="57">
      <c r="A57" s="346" t="n"/>
      <c r="B57" s="119" t="n"/>
      <c r="C57" s="346" t="n"/>
      <c r="D57" s="346" t="n"/>
      <c r="E57" s="346" t="n"/>
      <c r="F57" s="346" t="n"/>
      <c r="G57" s="125" t="n"/>
    </row>
    <row r="58">
      <c r="A58" s="346" t="n"/>
      <c r="B58" s="119" t="inlineStr">
        <is>
          <t>Averages</t>
        </is>
      </c>
      <c r="C58" s="346" t="inlineStr">
        <is>
          <t>184905/PR289400</t>
        </is>
      </c>
      <c r="D58" s="346" t="inlineStr">
        <is>
          <t>Brick</t>
        </is>
      </c>
      <c r="E58" s="120">
        <f>AVERAGE(E30:E38)</f>
        <v/>
      </c>
      <c r="F58" s="121">
        <f>AVERAGE(F30:F38)</f>
        <v/>
      </c>
      <c r="G58" s="124" t="n"/>
      <c r="H58" s="123" t="n"/>
    </row>
    <row r="59">
      <c r="A59" s="346" t="n"/>
      <c r="B59" s="119" t="n"/>
      <c r="C59" s="346" t="n"/>
      <c r="D59" s="346" t="inlineStr">
        <is>
          <t>Concrete</t>
        </is>
      </c>
      <c r="E59" s="120">
        <f>AVERAGE(E39:E47)</f>
        <v/>
      </c>
      <c r="F59" s="121">
        <f>AVERAGE(F39:F47)</f>
        <v/>
      </c>
      <c r="G59" s="124" t="n"/>
      <c r="H59" s="123" t="n"/>
    </row>
    <row r="60">
      <c r="A60" s="346" t="n"/>
      <c r="B60" s="119" t="n"/>
      <c r="C60" s="346" t="n"/>
      <c r="D60" s="346" t="inlineStr">
        <is>
          <t>Metal</t>
        </is>
      </c>
      <c r="E60" s="120">
        <f>AVERAGE(E48:E56)</f>
        <v/>
      </c>
      <c r="F60" s="121">
        <f>AVERAGE(F48:F56)</f>
        <v/>
      </c>
      <c r="G60" s="124" t="n"/>
      <c r="H60" s="123" t="n"/>
    </row>
    <row r="61">
      <c r="A61" s="346" t="n"/>
      <c r="B61" s="119" t="n"/>
      <c r="C61" s="346" t="n"/>
      <c r="D61" s="346" t="n"/>
      <c r="E61" s="120" t="n"/>
      <c r="F61" s="121" t="n"/>
      <c r="G61" s="124" t="n"/>
      <c r="H61" s="123" t="n"/>
    </row>
    <row r="62">
      <c r="A62" s="341" t="inlineStr">
        <is>
          <t>Page</t>
        </is>
      </c>
      <c r="B62" s="341" t="inlineStr">
        <is>
          <t>Date</t>
        </is>
      </c>
      <c r="C62" s="341" t="inlineStr">
        <is>
          <t>Instrument</t>
        </is>
      </c>
      <c r="D62" s="341" t="inlineStr">
        <is>
          <t>Material</t>
        </is>
      </c>
      <c r="E62" s="341" t="inlineStr">
        <is>
          <t>Alpha Bkgd</t>
        </is>
      </c>
      <c r="F62" s="341" t="inlineStr">
        <is>
          <t>Beta Bkgd</t>
        </is>
      </c>
    </row>
    <row r="63">
      <c r="A63" s="346" t="n">
        <v>19</v>
      </c>
      <c r="B63" s="119" t="n">
        <v>43845</v>
      </c>
      <c r="C63" s="346" t="inlineStr">
        <is>
          <t>225238/PR294127</t>
        </is>
      </c>
      <c r="D63" s="346" t="inlineStr">
        <is>
          <t>Brick</t>
        </is>
      </c>
      <c r="E63" s="346" t="n">
        <v>2</v>
      </c>
      <c r="F63" s="346" t="n">
        <v>349</v>
      </c>
    </row>
    <row r="64">
      <c r="A64" s="346" t="n">
        <v>20</v>
      </c>
      <c r="B64" s="119" t="n">
        <v>43845</v>
      </c>
      <c r="C64" s="346" t="inlineStr">
        <is>
          <t>225238/PR294127</t>
        </is>
      </c>
      <c r="D64" s="346" t="inlineStr">
        <is>
          <t>Brick</t>
        </is>
      </c>
      <c r="E64" s="346" t="n">
        <v>2</v>
      </c>
      <c r="F64" s="346" t="n">
        <v>349</v>
      </c>
    </row>
    <row r="65">
      <c r="A65" s="346" t="n">
        <v>19</v>
      </c>
      <c r="B65" s="119" t="n">
        <v>43845</v>
      </c>
      <c r="C65" s="346" t="inlineStr">
        <is>
          <t>225238/PR294127</t>
        </is>
      </c>
      <c r="D65" s="346" t="inlineStr">
        <is>
          <t>Concrete</t>
        </is>
      </c>
      <c r="E65" s="346" t="n">
        <v>3</v>
      </c>
      <c r="F65" s="346" t="n">
        <v>193</v>
      </c>
    </row>
    <row r="66">
      <c r="A66" s="346" t="n">
        <v>20</v>
      </c>
      <c r="B66" s="119" t="n">
        <v>43845</v>
      </c>
      <c r="C66" s="346" t="inlineStr">
        <is>
          <t>225238/PR294127</t>
        </is>
      </c>
      <c r="D66" s="346" t="inlineStr">
        <is>
          <t>Concrete</t>
        </is>
      </c>
      <c r="E66" s="346" t="n">
        <v>3</v>
      </c>
      <c r="F66" s="346" t="n">
        <v>193</v>
      </c>
    </row>
    <row r="67">
      <c r="A67" s="346" t="n">
        <v>19</v>
      </c>
      <c r="B67" s="119" t="n">
        <v>43845</v>
      </c>
      <c r="C67" s="346" t="inlineStr">
        <is>
          <t>225238/PR294127</t>
        </is>
      </c>
      <c r="D67" s="346" t="inlineStr">
        <is>
          <t>Metal</t>
        </is>
      </c>
      <c r="E67" s="346" t="n">
        <v>1</v>
      </c>
      <c r="F67" s="346" t="n">
        <v>140</v>
      </c>
    </row>
    <row r="68">
      <c r="A68" s="346" t="n">
        <v>20</v>
      </c>
      <c r="B68" s="119" t="n">
        <v>43845</v>
      </c>
      <c r="C68" s="346" t="inlineStr">
        <is>
          <t>225238/PR294127</t>
        </is>
      </c>
      <c r="D68" s="346" t="inlineStr">
        <is>
          <t>Metal</t>
        </is>
      </c>
      <c r="E68" s="346" t="n">
        <v>1</v>
      </c>
      <c r="F68" s="346" t="n">
        <v>140</v>
      </c>
    </row>
    <row r="69">
      <c r="A69" s="346" t="n"/>
      <c r="B69" s="119" t="n"/>
      <c r="C69" s="346" t="n"/>
      <c r="D69" s="346" t="n"/>
      <c r="E69" s="346" t="n"/>
      <c r="F69" s="346" t="n"/>
    </row>
    <row r="70">
      <c r="A70" s="346" t="n"/>
      <c r="B70" s="119" t="inlineStr">
        <is>
          <t>Averages</t>
        </is>
      </c>
      <c r="C70" s="346" t="inlineStr">
        <is>
          <t>225238/PR294127</t>
        </is>
      </c>
      <c r="D70" s="346" t="inlineStr">
        <is>
          <t>Brick</t>
        </is>
      </c>
      <c r="E70" s="120">
        <f>AVERAGE(E63:E64)</f>
        <v/>
      </c>
      <c r="F70" s="121">
        <f>AVERAGE(F63:F64)</f>
        <v/>
      </c>
    </row>
    <row r="71">
      <c r="A71" s="346" t="n"/>
      <c r="B71" s="119" t="n"/>
      <c r="C71" s="346" t="n"/>
      <c r="D71" s="346" t="inlineStr">
        <is>
          <t>Concrete</t>
        </is>
      </c>
      <c r="E71" s="120">
        <f>AVERAGE(E65:E66)</f>
        <v/>
      </c>
      <c r="F71" s="121">
        <f>AVERAGE(F65:F66)</f>
        <v/>
      </c>
    </row>
    <row r="72">
      <c r="A72" s="346" t="n"/>
      <c r="B72" s="119" t="n"/>
      <c r="C72" s="346" t="n"/>
      <c r="D72" s="346" t="inlineStr">
        <is>
          <t>Metal</t>
        </is>
      </c>
      <c r="E72" s="120">
        <f>AVERAGE(E67:E68)</f>
        <v/>
      </c>
      <c r="F72" s="121">
        <f>AVERAGE(F67:F68)</f>
        <v/>
      </c>
    </row>
    <row r="73">
      <c r="A73" s="346" t="n"/>
      <c r="B73" s="119" t="n"/>
      <c r="C73" s="346" t="n"/>
      <c r="D73" s="346" t="n"/>
      <c r="E73" s="120" t="n"/>
      <c r="F73" s="121" t="n"/>
    </row>
    <row r="74">
      <c r="A74" s="341" t="inlineStr">
        <is>
          <t>Page</t>
        </is>
      </c>
      <c r="B74" s="341" t="inlineStr">
        <is>
          <t>Date</t>
        </is>
      </c>
      <c r="C74" s="341" t="inlineStr">
        <is>
          <t>Instrument</t>
        </is>
      </c>
      <c r="D74" s="341" t="inlineStr">
        <is>
          <t>Material</t>
        </is>
      </c>
      <c r="E74" s="341" t="inlineStr">
        <is>
          <t>Alpha Bkgd</t>
        </is>
      </c>
      <c r="F74" s="341" t="inlineStr">
        <is>
          <t>Beta Bkgd</t>
        </is>
      </c>
    </row>
    <row r="75">
      <c r="A75" s="346" t="n">
        <v>17</v>
      </c>
      <c r="B75" s="119" t="n">
        <v>43844</v>
      </c>
      <c r="C75" s="346" t="inlineStr">
        <is>
          <t>227401/PR312926</t>
        </is>
      </c>
      <c r="D75" s="346" t="inlineStr">
        <is>
          <t>Brick</t>
        </is>
      </c>
      <c r="E75" s="346" t="n">
        <v>7</v>
      </c>
      <c r="F75" s="346" t="n">
        <v>323</v>
      </c>
    </row>
    <row r="76">
      <c r="A76" s="346" t="n">
        <v>24</v>
      </c>
      <c r="B76" s="119" t="n">
        <v>43845</v>
      </c>
      <c r="C76" s="346" t="inlineStr">
        <is>
          <t>227401/PR312926</t>
        </is>
      </c>
      <c r="D76" s="346" t="inlineStr">
        <is>
          <t>Brick</t>
        </is>
      </c>
      <c r="E76" s="346" t="n">
        <v>5</v>
      </c>
      <c r="F76" s="346" t="n">
        <v>422</v>
      </c>
    </row>
    <row r="77">
      <c r="A77" s="346" t="n">
        <v>25</v>
      </c>
      <c r="B77" s="119" t="n">
        <v>43845</v>
      </c>
      <c r="C77" s="346" t="inlineStr">
        <is>
          <t>227401/PR312926</t>
        </is>
      </c>
      <c r="D77" s="346" t="inlineStr">
        <is>
          <t>Brick</t>
        </is>
      </c>
      <c r="E77" s="346" t="n">
        <v>5</v>
      </c>
      <c r="F77" s="346" t="n">
        <v>422</v>
      </c>
    </row>
    <row r="78">
      <c r="A78" s="346" t="n">
        <v>37</v>
      </c>
      <c r="B78" s="119" t="n">
        <v>43847</v>
      </c>
      <c r="C78" s="346" t="inlineStr">
        <is>
          <t>227401/PR312926</t>
        </is>
      </c>
      <c r="D78" s="346" t="inlineStr">
        <is>
          <t>Brick</t>
        </is>
      </c>
      <c r="E78" s="346" t="n">
        <v>4</v>
      </c>
      <c r="F78" s="346" t="n">
        <v>374</v>
      </c>
    </row>
    <row r="79">
      <c r="A79" s="346" t="inlineStr">
        <is>
          <t>24P</t>
        </is>
      </c>
      <c r="B79" s="119" t="n">
        <v>43845</v>
      </c>
      <c r="C79" s="346" t="inlineStr">
        <is>
          <t>227401/PR312926</t>
        </is>
      </c>
      <c r="D79" s="346" t="inlineStr">
        <is>
          <t>Brick</t>
        </is>
      </c>
      <c r="E79" s="346" t="n">
        <v>7</v>
      </c>
      <c r="F79" s="346" t="n">
        <v>362</v>
      </c>
    </row>
    <row r="80">
      <c r="A80" s="346" t="inlineStr">
        <is>
          <t>25P</t>
        </is>
      </c>
      <c r="B80" s="119" t="n">
        <v>43845</v>
      </c>
      <c r="C80" s="346" t="inlineStr">
        <is>
          <t>227401/PR312926</t>
        </is>
      </c>
      <c r="D80" s="346" t="inlineStr">
        <is>
          <t>Brick</t>
        </is>
      </c>
      <c r="E80" s="346" t="n">
        <v>7</v>
      </c>
      <c r="F80" s="346" t="n">
        <v>362</v>
      </c>
    </row>
    <row r="81">
      <c r="A81" s="346" t="n">
        <v>17</v>
      </c>
      <c r="B81" s="119" t="n">
        <v>43844</v>
      </c>
      <c r="C81" s="346" t="inlineStr">
        <is>
          <t>227401/PR312926</t>
        </is>
      </c>
      <c r="D81" s="346" t="inlineStr">
        <is>
          <t>Concrete</t>
        </is>
      </c>
      <c r="E81" s="346" t="n">
        <v>4</v>
      </c>
      <c r="F81" s="346" t="n">
        <v>288</v>
      </c>
    </row>
    <row r="82">
      <c r="A82" s="346" t="n">
        <v>24</v>
      </c>
      <c r="B82" s="119" t="n">
        <v>43845</v>
      </c>
      <c r="C82" s="346" t="inlineStr">
        <is>
          <t>227401/PR312926</t>
        </is>
      </c>
      <c r="D82" s="346" t="inlineStr">
        <is>
          <t>Concrete</t>
        </is>
      </c>
      <c r="E82" s="346" t="n">
        <v>1</v>
      </c>
      <c r="F82" s="346" t="n">
        <v>247</v>
      </c>
    </row>
    <row r="83">
      <c r="A83" s="346" t="n">
        <v>25</v>
      </c>
      <c r="B83" s="119" t="n">
        <v>43845</v>
      </c>
      <c r="C83" s="346" t="inlineStr">
        <is>
          <t>227401/PR312926</t>
        </is>
      </c>
      <c r="D83" s="346" t="inlineStr">
        <is>
          <t>Concrete</t>
        </is>
      </c>
      <c r="E83" s="346" t="n">
        <v>1</v>
      </c>
      <c r="F83" s="346" t="n">
        <v>247</v>
      </c>
    </row>
    <row r="84">
      <c r="A84" s="346" t="n">
        <v>37</v>
      </c>
      <c r="B84" s="119" t="n">
        <v>43847</v>
      </c>
      <c r="C84" s="346" t="inlineStr">
        <is>
          <t>227401/PR312926</t>
        </is>
      </c>
      <c r="D84" s="346" t="inlineStr">
        <is>
          <t>Concrete</t>
        </is>
      </c>
      <c r="E84" s="346" t="n">
        <v>1</v>
      </c>
      <c r="F84" s="346" t="n">
        <v>211</v>
      </c>
    </row>
    <row r="85">
      <c r="A85" s="346" t="inlineStr">
        <is>
          <t>24P</t>
        </is>
      </c>
      <c r="B85" s="119" t="n">
        <v>43845</v>
      </c>
      <c r="C85" s="346" t="inlineStr">
        <is>
          <t>227401/PR312926</t>
        </is>
      </c>
      <c r="D85" s="346" t="inlineStr">
        <is>
          <t>Concrete</t>
        </is>
      </c>
      <c r="E85" s="346" t="n">
        <v>31</v>
      </c>
      <c r="F85" s="346" t="n">
        <v>280</v>
      </c>
    </row>
    <row r="86">
      <c r="A86" s="346" t="inlineStr">
        <is>
          <t>25P</t>
        </is>
      </c>
      <c r="B86" s="119" t="n">
        <v>43845</v>
      </c>
      <c r="C86" s="346" t="inlineStr">
        <is>
          <t>227401/PR312926</t>
        </is>
      </c>
      <c r="D86" s="346" t="inlineStr">
        <is>
          <t>Concrete</t>
        </is>
      </c>
      <c r="E86" s="346" t="n">
        <v>31</v>
      </c>
      <c r="F86" s="346" t="n">
        <v>280</v>
      </c>
    </row>
    <row r="87">
      <c r="A87" s="346" t="inlineStr">
        <is>
          <t>37P</t>
        </is>
      </c>
      <c r="B87" s="119" t="n">
        <v>43847</v>
      </c>
      <c r="C87" s="346" t="inlineStr">
        <is>
          <t>227401/PR312926</t>
        </is>
      </c>
      <c r="D87" s="346" t="inlineStr">
        <is>
          <t>Concrete</t>
        </is>
      </c>
      <c r="E87" s="346" t="n">
        <v>2</v>
      </c>
      <c r="F87" s="346" t="n">
        <v>226</v>
      </c>
    </row>
    <row r="88">
      <c r="A88" s="346" t="n">
        <v>14</v>
      </c>
      <c r="B88" s="119" t="n">
        <v>43843</v>
      </c>
      <c r="C88" s="346" t="inlineStr">
        <is>
          <t>227401/PR312926</t>
        </is>
      </c>
      <c r="D88" s="346" t="inlineStr">
        <is>
          <t>Metal</t>
        </is>
      </c>
      <c r="E88" s="346" t="n">
        <v>0</v>
      </c>
      <c r="F88" s="346" t="n">
        <v>121</v>
      </c>
    </row>
    <row r="89">
      <c r="A89" s="346" t="n">
        <v>17</v>
      </c>
      <c r="B89" s="119" t="n">
        <v>43844</v>
      </c>
      <c r="C89" s="346" t="inlineStr">
        <is>
          <t>227401/PR312926</t>
        </is>
      </c>
      <c r="D89" s="346" t="inlineStr">
        <is>
          <t>Metal</t>
        </is>
      </c>
      <c r="E89" s="346" t="n">
        <v>2</v>
      </c>
      <c r="F89" s="346" t="n">
        <v>170</v>
      </c>
    </row>
    <row r="90">
      <c r="A90" s="346" t="n">
        <v>24</v>
      </c>
      <c r="B90" s="119" t="n">
        <v>43845</v>
      </c>
      <c r="C90" s="346" t="inlineStr">
        <is>
          <t>227401/PR312926</t>
        </is>
      </c>
      <c r="D90" s="346" t="inlineStr">
        <is>
          <t>Metal</t>
        </is>
      </c>
      <c r="E90" s="346" t="n">
        <v>1</v>
      </c>
      <c r="F90" s="346" t="n">
        <v>176</v>
      </c>
    </row>
    <row r="91">
      <c r="A91" s="346" t="n">
        <v>25</v>
      </c>
      <c r="B91" s="119" t="n">
        <v>43845</v>
      </c>
      <c r="C91" s="346" t="inlineStr">
        <is>
          <t>227401/PR312926</t>
        </is>
      </c>
      <c r="D91" s="346" t="inlineStr">
        <is>
          <t>Metal</t>
        </is>
      </c>
      <c r="E91" s="346" t="n">
        <v>1</v>
      </c>
      <c r="F91" s="346" t="n">
        <v>176</v>
      </c>
    </row>
    <row r="92">
      <c r="A92" s="346" t="n">
        <v>37</v>
      </c>
      <c r="B92" s="119" t="n">
        <v>43847</v>
      </c>
      <c r="C92" s="346" t="inlineStr">
        <is>
          <t>227401/PR312926</t>
        </is>
      </c>
      <c r="D92" s="346" t="inlineStr">
        <is>
          <t>Metal</t>
        </is>
      </c>
      <c r="E92" s="346" t="n">
        <v>3</v>
      </c>
      <c r="F92" s="346" t="n">
        <v>125</v>
      </c>
    </row>
    <row r="93">
      <c r="A93" s="346" t="inlineStr">
        <is>
          <t>24P</t>
        </is>
      </c>
      <c r="B93" s="119" t="n">
        <v>43845</v>
      </c>
      <c r="C93" s="346" t="inlineStr">
        <is>
          <t>227401/PR312926</t>
        </is>
      </c>
      <c r="D93" s="346" t="inlineStr">
        <is>
          <t>Metal</t>
        </is>
      </c>
      <c r="E93" s="346" t="n">
        <v>5</v>
      </c>
      <c r="F93" s="346" t="n">
        <v>149</v>
      </c>
    </row>
    <row r="94">
      <c r="A94" s="346" t="inlineStr">
        <is>
          <t>25P</t>
        </is>
      </c>
      <c r="B94" s="119" t="n">
        <v>43845</v>
      </c>
      <c r="C94" s="346" t="inlineStr">
        <is>
          <t>227401/PR312926</t>
        </is>
      </c>
      <c r="D94" s="346" t="inlineStr">
        <is>
          <t>Metal</t>
        </is>
      </c>
      <c r="E94" s="346" t="n">
        <v>5</v>
      </c>
      <c r="F94" s="346" t="n">
        <v>149</v>
      </c>
    </row>
    <row r="95">
      <c r="A95" s="346" t="n"/>
      <c r="B95" s="119" t="n"/>
      <c r="C95" s="346" t="n"/>
      <c r="D95" s="346" t="n"/>
      <c r="E95" s="346" t="n"/>
      <c r="F95" s="346" t="n"/>
    </row>
    <row r="96">
      <c r="A96" s="346" t="n"/>
      <c r="B96" s="119" t="inlineStr">
        <is>
          <t>Averages</t>
        </is>
      </c>
      <c r="C96" s="346" t="inlineStr">
        <is>
          <t>227401/PR312926</t>
        </is>
      </c>
      <c r="D96" s="346" t="inlineStr">
        <is>
          <t>Brick</t>
        </is>
      </c>
      <c r="E96" s="120" t="n">
        <v>5.6</v>
      </c>
      <c r="F96" s="121" t="n">
        <v>388</v>
      </c>
    </row>
    <row r="97">
      <c r="A97" s="346" t="n"/>
      <c r="B97" s="119" t="n"/>
      <c r="C97" s="346" t="n"/>
      <c r="D97" s="346" t="inlineStr">
        <is>
          <t>Concrete</t>
        </is>
      </c>
      <c r="E97" s="120" t="n">
        <v>11.2</v>
      </c>
      <c r="F97" s="121" t="n">
        <v>249</v>
      </c>
    </row>
    <row r="98">
      <c r="A98" s="346" t="n"/>
      <c r="B98" s="119" t="n"/>
      <c r="C98" s="346" t="n"/>
      <c r="D98" s="346" t="inlineStr">
        <is>
          <t>Metal</t>
        </is>
      </c>
      <c r="E98" s="120" t="n">
        <v>2.5</v>
      </c>
      <c r="F98" s="121" t="n">
        <v>149</v>
      </c>
    </row>
    <row r="99">
      <c r="A99" s="346" t="n"/>
      <c r="B99" s="119" t="n"/>
      <c r="C99" s="346" t="n"/>
      <c r="D99" s="346" t="n"/>
      <c r="E99" s="120" t="n"/>
      <c r="F99" s="121" t="n"/>
    </row>
    <row r="100">
      <c r="A100" s="346" t="n"/>
      <c r="B100" s="119" t="n"/>
      <c r="C100" s="346" t="n"/>
      <c r="D100" s="346" t="n"/>
      <c r="E100" s="120" t="n"/>
      <c r="F100" s="121" t="n"/>
    </row>
    <row r="101">
      <c r="A101" s="341" t="inlineStr">
        <is>
          <t>Page</t>
        </is>
      </c>
      <c r="B101" s="341" t="inlineStr">
        <is>
          <t>Date</t>
        </is>
      </c>
      <c r="C101" s="341" t="inlineStr">
        <is>
          <t>Instrument</t>
        </is>
      </c>
      <c r="D101" s="341" t="inlineStr">
        <is>
          <t>Material</t>
        </is>
      </c>
      <c r="E101" s="341" t="inlineStr">
        <is>
          <t>Alpha Bkgd</t>
        </is>
      </c>
      <c r="F101" s="341" t="inlineStr">
        <is>
          <t>Beta Bkgd</t>
        </is>
      </c>
    </row>
    <row r="102">
      <c r="A102" s="346" t="n">
        <v>34</v>
      </c>
      <c r="B102" s="119" t="n">
        <v>43846</v>
      </c>
      <c r="C102" s="346" t="inlineStr">
        <is>
          <t>234860/PR289402</t>
        </is>
      </c>
      <c r="D102" s="346" t="inlineStr">
        <is>
          <t>Brick</t>
        </is>
      </c>
      <c r="E102" s="346" t="n">
        <v>5</v>
      </c>
      <c r="F102" s="346" t="n">
        <v>402</v>
      </c>
    </row>
    <row r="103">
      <c r="A103" s="346" t="inlineStr">
        <is>
          <t>34P</t>
        </is>
      </c>
      <c r="B103" s="119" t="n">
        <v>43846</v>
      </c>
      <c r="C103" s="346" t="inlineStr">
        <is>
          <t>234860/PR289402</t>
        </is>
      </c>
      <c r="D103" s="346" t="inlineStr">
        <is>
          <t>Brick</t>
        </is>
      </c>
      <c r="E103" s="346" t="n">
        <v>3</v>
      </c>
      <c r="F103" s="346" t="n">
        <v>404</v>
      </c>
    </row>
    <row r="104">
      <c r="A104" s="346" t="n">
        <v>34</v>
      </c>
      <c r="B104" s="119" t="n">
        <v>43846</v>
      </c>
      <c r="C104" s="346" t="inlineStr">
        <is>
          <t>234860/PR289402</t>
        </is>
      </c>
      <c r="D104" s="346" t="inlineStr">
        <is>
          <t>Concrete</t>
        </is>
      </c>
      <c r="E104" s="346" t="n">
        <v>3</v>
      </c>
      <c r="F104" s="346" t="n">
        <v>277</v>
      </c>
    </row>
    <row r="105">
      <c r="A105" s="346" t="inlineStr">
        <is>
          <t>34P</t>
        </is>
      </c>
      <c r="B105" s="119" t="n">
        <v>43846</v>
      </c>
      <c r="C105" s="346" t="inlineStr">
        <is>
          <t>234860/PR289402</t>
        </is>
      </c>
      <c r="D105" s="346" t="inlineStr">
        <is>
          <t>Concrete</t>
        </is>
      </c>
      <c r="E105" s="346" t="n">
        <v>2</v>
      </c>
      <c r="F105" s="346" t="n">
        <v>271</v>
      </c>
    </row>
    <row r="106">
      <c r="A106" s="346" t="n">
        <v>34</v>
      </c>
      <c r="B106" s="119" t="n">
        <v>43846</v>
      </c>
      <c r="C106" s="346" t="inlineStr">
        <is>
          <t>234860/PR289402</t>
        </is>
      </c>
      <c r="D106" s="346" t="inlineStr">
        <is>
          <t>Metal</t>
        </is>
      </c>
      <c r="E106" s="346" t="n">
        <v>3</v>
      </c>
      <c r="F106" s="346" t="n">
        <v>181</v>
      </c>
    </row>
    <row r="107">
      <c r="A107" s="346" t="inlineStr">
        <is>
          <t>34P</t>
        </is>
      </c>
      <c r="B107" s="119" t="n">
        <v>43846</v>
      </c>
      <c r="C107" s="346" t="inlineStr">
        <is>
          <t>234860/PR289402</t>
        </is>
      </c>
      <c r="D107" s="346" t="inlineStr">
        <is>
          <t>Metal</t>
        </is>
      </c>
      <c r="E107" s="346" t="n">
        <v>3</v>
      </c>
      <c r="F107" s="346" t="n">
        <v>204</v>
      </c>
    </row>
    <row r="108">
      <c r="A108" s="346" t="n"/>
      <c r="B108" s="119" t="n"/>
      <c r="C108" s="346" t="n"/>
      <c r="D108" s="346" t="n"/>
      <c r="E108" s="346" t="n"/>
      <c r="F108" s="346" t="n"/>
    </row>
    <row r="109">
      <c r="A109" s="346" t="n"/>
      <c r="B109" s="119" t="inlineStr">
        <is>
          <t>Averages</t>
        </is>
      </c>
      <c r="C109" s="346" t="inlineStr">
        <is>
          <t>234860/PR289402</t>
        </is>
      </c>
      <c r="D109" s="346" t="inlineStr">
        <is>
          <t>Brick</t>
        </is>
      </c>
      <c r="E109" s="120">
        <f>AVERAGE(E102:E103)</f>
        <v/>
      </c>
      <c r="F109" s="121">
        <f>AVERAGE(F102:F103)</f>
        <v/>
      </c>
    </row>
    <row r="110">
      <c r="A110" s="346" t="n"/>
      <c r="B110" s="119" t="n"/>
      <c r="C110" s="346" t="n"/>
      <c r="D110" s="346" t="inlineStr">
        <is>
          <t>Concrete</t>
        </is>
      </c>
      <c r="E110" s="120">
        <f>AVERAGE(E104:E105)</f>
        <v/>
      </c>
      <c r="F110" s="121">
        <f>AVERAGE(F104:F105)</f>
        <v/>
      </c>
    </row>
    <row r="111">
      <c r="A111" s="346" t="n"/>
      <c r="B111" s="119" t="n"/>
      <c r="C111" s="346" t="n"/>
      <c r="D111" s="346" t="inlineStr">
        <is>
          <t>Metal</t>
        </is>
      </c>
      <c r="E111" s="120">
        <f>AVERAGE(E106:E107)</f>
        <v/>
      </c>
      <c r="F111" s="121">
        <f>AVERAGE(F106:F107)</f>
        <v/>
      </c>
    </row>
    <row r="112">
      <c r="A112" s="346" t="n"/>
      <c r="B112" s="119" t="n"/>
      <c r="C112" s="346" t="n"/>
      <c r="D112" s="346" t="n"/>
      <c r="E112" s="346" t="n"/>
      <c r="F112" s="346" t="n"/>
    </row>
    <row r="113">
      <c r="A113" s="341" t="inlineStr">
        <is>
          <t>Page</t>
        </is>
      </c>
      <c r="B113" s="341" t="inlineStr">
        <is>
          <t>Date</t>
        </is>
      </c>
      <c r="C113" s="341" t="inlineStr">
        <is>
          <t>Instrument</t>
        </is>
      </c>
      <c r="D113" s="341" t="inlineStr">
        <is>
          <t>Material</t>
        </is>
      </c>
      <c r="E113" s="341" t="inlineStr">
        <is>
          <t>Alpha Bkgd</t>
        </is>
      </c>
      <c r="F113" s="341" t="inlineStr">
        <is>
          <t>Beta Bkgd</t>
        </is>
      </c>
    </row>
    <row r="114">
      <c r="A114" s="346" t="n">
        <v>22</v>
      </c>
      <c r="B114" s="119" t="n">
        <v>43845</v>
      </c>
      <c r="C114" s="346" t="inlineStr">
        <is>
          <t>248145/PR389059</t>
        </is>
      </c>
      <c r="D114" s="346" t="inlineStr">
        <is>
          <t>Brick</t>
        </is>
      </c>
      <c r="E114" s="346" t="n">
        <v>6</v>
      </c>
      <c r="F114" s="346" t="n">
        <v>326</v>
      </c>
    </row>
    <row r="115">
      <c r="A115" s="346" t="n">
        <v>23</v>
      </c>
      <c r="B115" s="119" t="n">
        <v>43845</v>
      </c>
      <c r="C115" s="346" t="inlineStr">
        <is>
          <t>248145/PR389059</t>
        </is>
      </c>
      <c r="D115" s="346" t="inlineStr">
        <is>
          <t>Brick</t>
        </is>
      </c>
      <c r="E115" s="346" t="n">
        <v>6</v>
      </c>
      <c r="F115" s="346" t="n">
        <v>326</v>
      </c>
    </row>
    <row r="116">
      <c r="A116" s="346" t="n">
        <v>22</v>
      </c>
      <c r="B116" s="119" t="n">
        <v>43845</v>
      </c>
      <c r="C116" s="346" t="inlineStr">
        <is>
          <t>248145/PR389059</t>
        </is>
      </c>
      <c r="D116" s="346" t="inlineStr">
        <is>
          <t>Concrete</t>
        </is>
      </c>
      <c r="E116" s="346" t="n">
        <v>3</v>
      </c>
      <c r="F116" s="346" t="n">
        <v>215</v>
      </c>
    </row>
    <row r="117">
      <c r="A117" s="346" t="n">
        <v>23</v>
      </c>
      <c r="B117" s="119" t="n">
        <v>43845</v>
      </c>
      <c r="C117" s="346" t="inlineStr">
        <is>
          <t>248145/PR389059</t>
        </is>
      </c>
      <c r="D117" s="346" t="inlineStr">
        <is>
          <t>Concrete</t>
        </is>
      </c>
      <c r="E117" s="346" t="n">
        <v>3</v>
      </c>
      <c r="F117" s="346" t="n">
        <v>215</v>
      </c>
    </row>
    <row r="118">
      <c r="A118" s="346" t="n">
        <v>22</v>
      </c>
      <c r="B118" s="119" t="n">
        <v>43845</v>
      </c>
      <c r="C118" s="346" t="inlineStr">
        <is>
          <t>248145/PR389059</t>
        </is>
      </c>
      <c r="D118" s="346" t="inlineStr">
        <is>
          <t>Metal</t>
        </is>
      </c>
      <c r="E118" s="346" t="n">
        <v>1</v>
      </c>
      <c r="F118" s="346" t="n">
        <v>276</v>
      </c>
    </row>
    <row r="119">
      <c r="A119" s="346" t="n">
        <v>23</v>
      </c>
      <c r="B119" s="119" t="n">
        <v>43845</v>
      </c>
      <c r="C119" s="346" t="inlineStr">
        <is>
          <t>248145/PR389059</t>
        </is>
      </c>
      <c r="D119" s="346" t="inlineStr">
        <is>
          <t>Metal</t>
        </is>
      </c>
      <c r="E119" s="346" t="n">
        <v>1</v>
      </c>
      <c r="F119" s="346" t="n">
        <v>276</v>
      </c>
    </row>
    <row r="120">
      <c r="A120" s="346" t="n"/>
      <c r="B120" s="119" t="n"/>
      <c r="C120" s="346" t="n"/>
      <c r="D120" s="346" t="n"/>
      <c r="E120" s="346" t="n"/>
      <c r="F120" s="346" t="n"/>
    </row>
    <row r="121">
      <c r="A121" s="346" t="n"/>
      <c r="B121" s="119" t="inlineStr">
        <is>
          <t>Averages</t>
        </is>
      </c>
      <c r="C121" s="346" t="inlineStr">
        <is>
          <t>248145/PR389059</t>
        </is>
      </c>
      <c r="D121" s="346" t="inlineStr">
        <is>
          <t>Brick</t>
        </is>
      </c>
      <c r="E121" s="120">
        <f>AVERAGE(E114:E115)</f>
        <v/>
      </c>
      <c r="F121" s="121">
        <f>AVERAGE(F114:F115)</f>
        <v/>
      </c>
    </row>
    <row r="122">
      <c r="A122" s="346" t="n"/>
      <c r="B122" s="119" t="n"/>
      <c r="C122" s="346" t="n"/>
      <c r="D122" s="346" t="inlineStr">
        <is>
          <t>Concrete</t>
        </is>
      </c>
      <c r="E122" s="120">
        <f>AVERAGE(E116:E117)</f>
        <v/>
      </c>
      <c r="F122" s="121">
        <f>AVERAGE(F116:F117)</f>
        <v/>
      </c>
    </row>
    <row r="123">
      <c r="A123" s="346" t="n"/>
      <c r="B123" s="119" t="n"/>
      <c r="C123" s="346" t="n"/>
      <c r="D123" s="346" t="inlineStr">
        <is>
          <t>Metal</t>
        </is>
      </c>
      <c r="E123" s="120">
        <f>AVERAGE(E118:E119)</f>
        <v/>
      </c>
      <c r="F123" s="121">
        <f>AVERAGE(F118:F119)</f>
        <v/>
      </c>
    </row>
    <row r="124">
      <c r="A124" s="346" t="n"/>
      <c r="B124" s="119" t="n"/>
      <c r="C124" s="346" t="n"/>
      <c r="D124" s="346" t="n"/>
      <c r="E124" s="346" t="n"/>
      <c r="F124" s="346" t="n"/>
    </row>
    <row r="125">
      <c r="A125" s="341" t="inlineStr">
        <is>
          <t>Page</t>
        </is>
      </c>
      <c r="B125" s="341" t="inlineStr">
        <is>
          <t>Date</t>
        </is>
      </c>
      <c r="C125" s="341" t="inlineStr">
        <is>
          <t>Instrument</t>
        </is>
      </c>
      <c r="D125" s="341" t="inlineStr">
        <is>
          <t>Material</t>
        </is>
      </c>
      <c r="E125" s="341" t="inlineStr">
        <is>
          <t>Alpha Bkgd</t>
        </is>
      </c>
      <c r="F125" s="341" t="inlineStr">
        <is>
          <t>Beta Bkgd</t>
        </is>
      </c>
    </row>
    <row r="126">
      <c r="A126" s="346" t="n">
        <v>6</v>
      </c>
      <c r="B126" s="119" t="n">
        <v>43841</v>
      </c>
      <c r="C126" s="346" t="inlineStr">
        <is>
          <t>251035/PR293951</t>
        </is>
      </c>
      <c r="D126" s="346" t="inlineStr">
        <is>
          <t>Brick</t>
        </is>
      </c>
      <c r="E126" s="346" t="n">
        <v>4</v>
      </c>
      <c r="F126" s="346" t="n">
        <v>393</v>
      </c>
    </row>
    <row r="127">
      <c r="A127" s="346" t="n">
        <v>15</v>
      </c>
      <c r="B127" s="119" t="n">
        <v>43843</v>
      </c>
      <c r="C127" s="346" t="inlineStr">
        <is>
          <t>251035/PR293951</t>
        </is>
      </c>
      <c r="D127" s="346" t="inlineStr">
        <is>
          <t>Brick</t>
        </is>
      </c>
      <c r="E127" s="346" t="n">
        <v>5</v>
      </c>
      <c r="F127" s="346" t="n">
        <v>369</v>
      </c>
    </row>
    <row r="128">
      <c r="A128" s="346" t="n">
        <v>16</v>
      </c>
      <c r="B128" s="119" t="n">
        <v>43844</v>
      </c>
      <c r="C128" s="346" t="inlineStr">
        <is>
          <t>251035/PR293951</t>
        </is>
      </c>
      <c r="D128" s="346" t="inlineStr">
        <is>
          <t>Brick</t>
        </is>
      </c>
      <c r="E128" s="346" t="n">
        <v>6</v>
      </c>
      <c r="F128" s="346" t="n">
        <v>395</v>
      </c>
    </row>
    <row r="129">
      <c r="A129" s="346" t="n">
        <v>31</v>
      </c>
      <c r="B129" s="119" t="n">
        <v>43846</v>
      </c>
      <c r="C129" s="346" t="inlineStr">
        <is>
          <t>251035/PR293951</t>
        </is>
      </c>
      <c r="D129" s="346" t="inlineStr">
        <is>
          <t>Brick</t>
        </is>
      </c>
      <c r="E129" s="346" t="n">
        <v>2</v>
      </c>
      <c r="F129" s="346" t="n">
        <v>402</v>
      </c>
    </row>
    <row r="130">
      <c r="A130" s="346" t="n">
        <v>6</v>
      </c>
      <c r="B130" s="119" t="n">
        <v>43841</v>
      </c>
      <c r="C130" s="346" t="inlineStr">
        <is>
          <t>251035/PR293951</t>
        </is>
      </c>
      <c r="D130" s="346" t="inlineStr">
        <is>
          <t>Concrete</t>
        </is>
      </c>
      <c r="E130" s="346" t="n">
        <v>12</v>
      </c>
      <c r="F130" s="346" t="n">
        <v>318</v>
      </c>
    </row>
    <row r="131">
      <c r="A131" s="346" t="n">
        <v>15</v>
      </c>
      <c r="B131" s="119" t="n">
        <v>43843</v>
      </c>
      <c r="C131" s="346" t="inlineStr">
        <is>
          <t>251035/PR293951</t>
        </is>
      </c>
      <c r="D131" s="346" t="inlineStr">
        <is>
          <t>Concrete</t>
        </is>
      </c>
      <c r="E131" s="346" t="n">
        <v>3</v>
      </c>
      <c r="F131" s="346" t="n">
        <v>257</v>
      </c>
    </row>
    <row r="132">
      <c r="A132" s="346" t="n">
        <v>16</v>
      </c>
      <c r="B132" s="119" t="n">
        <v>43844</v>
      </c>
      <c r="C132" s="346" t="inlineStr">
        <is>
          <t>251035/PR293951</t>
        </is>
      </c>
      <c r="D132" s="346" t="inlineStr">
        <is>
          <t>Concrete</t>
        </is>
      </c>
      <c r="E132" s="346" t="n">
        <v>10</v>
      </c>
      <c r="F132" s="346" t="n">
        <v>334</v>
      </c>
    </row>
    <row r="133">
      <c r="A133" s="346" t="n">
        <v>31</v>
      </c>
      <c r="B133" s="119" t="n">
        <v>43846</v>
      </c>
      <c r="C133" s="346" t="inlineStr">
        <is>
          <t>251035/PR293951</t>
        </is>
      </c>
      <c r="D133" s="346" t="inlineStr">
        <is>
          <t>Concrete</t>
        </is>
      </c>
      <c r="E133" s="346" t="n">
        <v>4</v>
      </c>
      <c r="F133" s="346" t="n">
        <v>296</v>
      </c>
    </row>
    <row r="134">
      <c r="A134" s="346" t="n">
        <v>6</v>
      </c>
      <c r="B134" s="119" t="n">
        <v>43841</v>
      </c>
      <c r="C134" s="346" t="inlineStr">
        <is>
          <t>251035/PR293951</t>
        </is>
      </c>
      <c r="D134" s="346" t="inlineStr">
        <is>
          <t>Metal</t>
        </is>
      </c>
      <c r="E134" s="346" t="n">
        <v>12</v>
      </c>
      <c r="F134" s="346" t="n">
        <v>260</v>
      </c>
    </row>
    <row r="135">
      <c r="A135" s="346" t="n">
        <v>15</v>
      </c>
      <c r="B135" s="119" t="n">
        <v>43843</v>
      </c>
      <c r="C135" s="346" t="inlineStr">
        <is>
          <t>251035/PR293951</t>
        </is>
      </c>
      <c r="D135" s="346" t="inlineStr">
        <is>
          <t>Metal</t>
        </is>
      </c>
      <c r="E135" s="346" t="n">
        <v>1</v>
      </c>
      <c r="F135" s="346" t="n">
        <v>166</v>
      </c>
    </row>
    <row r="136">
      <c r="A136" s="346" t="n">
        <v>16</v>
      </c>
      <c r="B136" s="119" t="n">
        <v>43844</v>
      </c>
      <c r="C136" s="346" t="inlineStr">
        <is>
          <t>251035/PR293951</t>
        </is>
      </c>
      <c r="D136" s="346" t="inlineStr">
        <is>
          <t>Metal</t>
        </is>
      </c>
      <c r="E136" s="346" t="n">
        <v>3</v>
      </c>
      <c r="F136" s="346" t="n">
        <v>176</v>
      </c>
    </row>
    <row r="137">
      <c r="A137" s="346" t="n">
        <v>31</v>
      </c>
      <c r="B137" s="119" t="n">
        <v>43846</v>
      </c>
      <c r="C137" s="346" t="inlineStr">
        <is>
          <t>251035/PR293951</t>
        </is>
      </c>
      <c r="D137" s="346" t="inlineStr">
        <is>
          <t>Metal</t>
        </is>
      </c>
      <c r="E137" s="346" t="n">
        <v>2</v>
      </c>
      <c r="F137" s="346" t="n">
        <v>172</v>
      </c>
    </row>
    <row r="138">
      <c r="A138" s="346" t="n"/>
      <c r="B138" s="119" t="n"/>
      <c r="C138" s="346" t="n"/>
      <c r="D138" s="346" t="n"/>
      <c r="E138" s="346" t="n"/>
      <c r="F138" s="346" t="n"/>
    </row>
    <row r="139">
      <c r="A139" s="346" t="n"/>
      <c r="B139" s="119" t="inlineStr">
        <is>
          <t>Averages</t>
        </is>
      </c>
      <c r="C139" s="346" t="inlineStr">
        <is>
          <t>251035/PR293951</t>
        </is>
      </c>
      <c r="D139" s="346" t="inlineStr">
        <is>
          <t>Brick</t>
        </is>
      </c>
      <c r="E139" s="120">
        <f>AVERAGE(E126:E129)</f>
        <v/>
      </c>
      <c r="F139" s="121">
        <f>AVERAGE(F126:F129)</f>
        <v/>
      </c>
    </row>
    <row r="140">
      <c r="A140" s="346" t="n"/>
      <c r="B140" s="119" t="n"/>
      <c r="C140" s="346" t="n"/>
      <c r="D140" s="346" t="inlineStr">
        <is>
          <t>Concrete</t>
        </is>
      </c>
      <c r="E140" s="120">
        <f>AVERAGE(E130:E133)</f>
        <v/>
      </c>
      <c r="F140" s="121">
        <f>AVERAGE(F130:F133)</f>
        <v/>
      </c>
    </row>
    <row r="141">
      <c r="A141" s="346" t="n"/>
      <c r="B141" s="119" t="n"/>
      <c r="C141" s="346" t="n"/>
      <c r="D141" s="346" t="inlineStr">
        <is>
          <t>Metal</t>
        </is>
      </c>
      <c r="E141" s="120">
        <f>AVERAGE(E134:E137)</f>
        <v/>
      </c>
      <c r="F141" s="121">
        <f>AVERAGE(F134:F137)</f>
        <v/>
      </c>
    </row>
    <row r="142">
      <c r="A142" s="346" t="n"/>
      <c r="B142" s="119" t="n"/>
      <c r="C142" s="346" t="n"/>
      <c r="D142" s="346" t="n"/>
      <c r="E142" s="346" t="n"/>
      <c r="F142" s="346" t="n"/>
    </row>
    <row r="143">
      <c r="A143" s="341" t="inlineStr">
        <is>
          <t>Page</t>
        </is>
      </c>
      <c r="B143" s="341" t="inlineStr">
        <is>
          <t>Date</t>
        </is>
      </c>
      <c r="C143" s="341" t="inlineStr">
        <is>
          <t>Instrument</t>
        </is>
      </c>
      <c r="D143" s="341" t="inlineStr">
        <is>
          <t>Material</t>
        </is>
      </c>
      <c r="E143" s="341" t="inlineStr">
        <is>
          <t>Alpha Bkgd</t>
        </is>
      </c>
      <c r="F143" s="341" t="inlineStr">
        <is>
          <t>Beta Bkgd</t>
        </is>
      </c>
    </row>
    <row r="144">
      <c r="A144" s="346" t="n">
        <v>32</v>
      </c>
      <c r="B144" s="119" t="n">
        <v>43846</v>
      </c>
      <c r="C144" s="346" t="inlineStr">
        <is>
          <t>259730/PR374384</t>
        </is>
      </c>
      <c r="D144" s="346" t="inlineStr">
        <is>
          <t>Brick</t>
        </is>
      </c>
      <c r="E144" s="346" t="n">
        <v>1</v>
      </c>
      <c r="F144" s="346" t="n">
        <v>362</v>
      </c>
    </row>
    <row r="145">
      <c r="A145" s="346" t="n">
        <v>36</v>
      </c>
      <c r="B145" s="119" t="n">
        <v>43846</v>
      </c>
      <c r="C145" s="346" t="inlineStr">
        <is>
          <t>259730/PR374384</t>
        </is>
      </c>
      <c r="D145" s="346" t="inlineStr">
        <is>
          <t>Brick</t>
        </is>
      </c>
      <c r="E145" s="346" t="n">
        <v>1</v>
      </c>
      <c r="F145" s="346" t="n">
        <v>362</v>
      </c>
    </row>
    <row r="146">
      <c r="A146" s="346" t="n">
        <v>32</v>
      </c>
      <c r="B146" s="119" t="n">
        <v>43846</v>
      </c>
      <c r="C146" s="346" t="inlineStr">
        <is>
          <t>259730/PR374384</t>
        </is>
      </c>
      <c r="D146" s="346" t="inlineStr">
        <is>
          <t>Concrete</t>
        </is>
      </c>
      <c r="E146" s="346" t="n">
        <v>2</v>
      </c>
      <c r="F146" s="346" t="n">
        <v>198</v>
      </c>
    </row>
    <row r="147">
      <c r="A147" s="346" t="n">
        <v>36</v>
      </c>
      <c r="B147" s="119" t="n">
        <v>43846</v>
      </c>
      <c r="C147" s="346" t="inlineStr">
        <is>
          <t>259730/PR374384</t>
        </is>
      </c>
      <c r="D147" s="346" t="inlineStr">
        <is>
          <t>Concrete</t>
        </is>
      </c>
      <c r="E147" s="346" t="n">
        <v>2</v>
      </c>
      <c r="F147" s="346" t="n">
        <v>198</v>
      </c>
    </row>
    <row r="148">
      <c r="A148" s="346" t="n">
        <v>32</v>
      </c>
      <c r="B148" s="119" t="n">
        <v>43846</v>
      </c>
      <c r="C148" s="346" t="inlineStr">
        <is>
          <t>259730/PR374384</t>
        </is>
      </c>
      <c r="D148" s="346" t="inlineStr">
        <is>
          <t>Metal</t>
        </is>
      </c>
      <c r="E148" s="346" t="n">
        <v>0</v>
      </c>
      <c r="F148" s="346" t="n">
        <v>126</v>
      </c>
    </row>
    <row r="149">
      <c r="A149" s="346" t="n">
        <v>36</v>
      </c>
      <c r="B149" s="119" t="n">
        <v>43846</v>
      </c>
      <c r="C149" s="346" t="inlineStr">
        <is>
          <t>259730/PR374384</t>
        </is>
      </c>
      <c r="D149" s="346" t="inlineStr">
        <is>
          <t>Metal</t>
        </is>
      </c>
      <c r="E149" s="346" t="n">
        <v>0</v>
      </c>
      <c r="F149" s="346" t="n">
        <v>126</v>
      </c>
    </row>
    <row r="150">
      <c r="A150" s="346" t="n"/>
      <c r="B150" s="119" t="n"/>
      <c r="C150" s="346" t="n"/>
      <c r="D150" s="346" t="n"/>
      <c r="E150" s="346" t="n"/>
      <c r="F150" s="346" t="n"/>
    </row>
    <row r="151">
      <c r="A151" s="346" t="n"/>
      <c r="B151" s="119" t="inlineStr">
        <is>
          <t>Averages</t>
        </is>
      </c>
      <c r="C151" s="346" t="inlineStr">
        <is>
          <t>259730/PR374384</t>
        </is>
      </c>
      <c r="D151" s="346" t="inlineStr">
        <is>
          <t>Brick</t>
        </is>
      </c>
      <c r="E151" s="120">
        <f>AVERAGE(E144:E145)</f>
        <v/>
      </c>
      <c r="F151" s="121">
        <f>AVERAGE(F144:F145)</f>
        <v/>
      </c>
    </row>
    <row r="152">
      <c r="A152" s="346" t="n"/>
      <c r="B152" s="119" t="n"/>
      <c r="C152" s="346" t="n"/>
      <c r="D152" s="346" t="inlineStr">
        <is>
          <t>Concrete</t>
        </is>
      </c>
      <c r="E152" s="120">
        <f>AVERAGE(E146:E147)</f>
        <v/>
      </c>
      <c r="F152" s="121">
        <f>AVERAGE(F146:F147)</f>
        <v/>
      </c>
    </row>
    <row r="153">
      <c r="A153" s="346" t="n"/>
      <c r="B153" s="119" t="n"/>
      <c r="C153" s="346" t="n"/>
      <c r="D153" s="346" t="inlineStr">
        <is>
          <t>Metal</t>
        </is>
      </c>
      <c r="E153" s="120">
        <f>AVERAGE(E148:E149)</f>
        <v/>
      </c>
      <c r="F153" s="121">
        <f>AVERAGE(F148:F149)</f>
        <v/>
      </c>
    </row>
    <row r="154">
      <c r="A154" s="346" t="n"/>
      <c r="B154" s="119" t="n"/>
      <c r="C154" s="346" t="n"/>
      <c r="D154" s="346" t="n"/>
      <c r="E154" s="346" t="n"/>
      <c r="F154" s="346" t="n"/>
    </row>
    <row r="155">
      <c r="A155" s="341" t="inlineStr">
        <is>
          <t>Page</t>
        </is>
      </c>
      <c r="B155" s="341" t="inlineStr">
        <is>
          <t>Date</t>
        </is>
      </c>
      <c r="C155" s="341" t="inlineStr">
        <is>
          <t>Instrument</t>
        </is>
      </c>
      <c r="D155" s="341" t="inlineStr">
        <is>
          <t>Material</t>
        </is>
      </c>
      <c r="E155" s="341" t="inlineStr">
        <is>
          <t>Alpha Bkgd</t>
        </is>
      </c>
      <c r="F155" s="341" t="inlineStr">
        <is>
          <t>Beta Bkgd</t>
        </is>
      </c>
    </row>
    <row r="156">
      <c r="A156" s="346" t="n">
        <v>21</v>
      </c>
      <c r="B156" s="119" t="n">
        <v>43845</v>
      </c>
      <c r="C156" s="346" t="inlineStr">
        <is>
          <t>268475/PR289416</t>
        </is>
      </c>
      <c r="D156" s="346" t="inlineStr">
        <is>
          <t>Brick</t>
        </is>
      </c>
      <c r="E156" s="346" t="n">
        <v>3</v>
      </c>
      <c r="F156" s="346" t="n">
        <v>428</v>
      </c>
    </row>
    <row r="157">
      <c r="A157" s="346" t="n">
        <v>30</v>
      </c>
      <c r="B157" s="119" t="n">
        <v>43846</v>
      </c>
      <c r="C157" s="346" t="inlineStr">
        <is>
          <t>268475/PR289416</t>
        </is>
      </c>
      <c r="D157" s="346" t="inlineStr">
        <is>
          <t>Brick</t>
        </is>
      </c>
      <c r="E157" s="346" t="n">
        <v>3</v>
      </c>
      <c r="F157" s="346" t="n">
        <v>343</v>
      </c>
    </row>
    <row r="158">
      <c r="A158" s="346" t="inlineStr">
        <is>
          <t>21P</t>
        </is>
      </c>
      <c r="B158" s="119" t="n">
        <v>43845</v>
      </c>
      <c r="C158" s="346" t="inlineStr">
        <is>
          <t>268475/PR289416</t>
        </is>
      </c>
      <c r="D158" s="346" t="inlineStr">
        <is>
          <t>Brick</t>
        </is>
      </c>
      <c r="E158" s="346" t="n">
        <v>13</v>
      </c>
      <c r="F158" s="346" t="n">
        <v>392</v>
      </c>
    </row>
    <row r="159">
      <c r="A159" s="346" t="n">
        <v>21</v>
      </c>
      <c r="B159" s="119" t="n">
        <v>43845</v>
      </c>
      <c r="C159" s="346" t="inlineStr">
        <is>
          <t>268475/PR289416</t>
        </is>
      </c>
      <c r="D159" s="346" t="inlineStr">
        <is>
          <t>Concrete</t>
        </is>
      </c>
      <c r="E159" s="346" t="n">
        <v>1</v>
      </c>
      <c r="F159" s="346" t="n">
        <v>296</v>
      </c>
    </row>
    <row r="160">
      <c r="A160" s="346" t="n">
        <v>30</v>
      </c>
      <c r="B160" s="119" t="n">
        <v>43846</v>
      </c>
      <c r="C160" s="346" t="inlineStr">
        <is>
          <t>268475/PR289416</t>
        </is>
      </c>
      <c r="D160" s="346" t="inlineStr">
        <is>
          <t>Concrete</t>
        </is>
      </c>
      <c r="E160" s="346" t="n">
        <v>9</v>
      </c>
      <c r="F160" s="346" t="n">
        <v>277</v>
      </c>
    </row>
    <row r="161">
      <c r="A161" s="346" t="inlineStr">
        <is>
          <t>21P</t>
        </is>
      </c>
      <c r="B161" s="119" t="n">
        <v>43845</v>
      </c>
      <c r="C161" s="346" t="inlineStr">
        <is>
          <t>268475/PR289416</t>
        </is>
      </c>
      <c r="D161" s="346" t="inlineStr">
        <is>
          <t>Concrete</t>
        </is>
      </c>
      <c r="E161" s="346" t="n">
        <v>17</v>
      </c>
      <c r="F161" s="346" t="n">
        <v>340</v>
      </c>
    </row>
    <row r="162">
      <c r="A162" s="346" t="inlineStr">
        <is>
          <t>30P</t>
        </is>
      </c>
      <c r="B162" s="119" t="n">
        <v>43846</v>
      </c>
      <c r="C162" s="346" t="inlineStr">
        <is>
          <t>268475/PR289416</t>
        </is>
      </c>
      <c r="D162" s="346" t="inlineStr">
        <is>
          <t>Concrete</t>
        </is>
      </c>
      <c r="E162" s="346" t="n">
        <v>3</v>
      </c>
      <c r="F162" s="346" t="n">
        <v>291</v>
      </c>
    </row>
    <row r="163">
      <c r="A163" s="346" t="n">
        <v>21</v>
      </c>
      <c r="B163" s="119" t="n">
        <v>43845</v>
      </c>
      <c r="C163" s="346" t="inlineStr">
        <is>
          <t>268475/PR289416</t>
        </is>
      </c>
      <c r="D163" s="346" t="inlineStr">
        <is>
          <t>Metal</t>
        </is>
      </c>
      <c r="E163" s="346" t="n">
        <v>0</v>
      </c>
      <c r="F163" s="346" t="n">
        <v>265</v>
      </c>
    </row>
    <row r="164">
      <c r="A164" s="346" t="n">
        <v>30</v>
      </c>
      <c r="B164" s="119" t="n">
        <v>43846</v>
      </c>
      <c r="C164" s="346" t="inlineStr">
        <is>
          <t>268475/PR289416</t>
        </is>
      </c>
      <c r="D164" s="346" t="inlineStr">
        <is>
          <t>Metal</t>
        </is>
      </c>
      <c r="E164" s="346" t="n">
        <v>2</v>
      </c>
      <c r="F164" s="346" t="n">
        <v>191</v>
      </c>
    </row>
    <row r="165">
      <c r="A165" s="346" t="n"/>
      <c r="B165" s="119" t="n"/>
      <c r="C165" s="346" t="n"/>
      <c r="D165" s="346" t="n"/>
      <c r="E165" s="346" t="n"/>
      <c r="F165" s="346" t="n"/>
    </row>
    <row r="166">
      <c r="A166" s="346" t="n"/>
      <c r="B166" s="119" t="inlineStr">
        <is>
          <t>Averages</t>
        </is>
      </c>
      <c r="C166" s="346" t="inlineStr">
        <is>
          <t>268475/PR289416</t>
        </is>
      </c>
      <c r="D166" s="346" t="inlineStr">
        <is>
          <t>Brick</t>
        </is>
      </c>
      <c r="E166" s="120">
        <f>AVERAGE(E156:E158)</f>
        <v/>
      </c>
      <c r="F166" s="121">
        <f>AVERAGE(F156:F158)</f>
        <v/>
      </c>
    </row>
    <row r="167">
      <c r="A167" s="346" t="n"/>
      <c r="B167" s="119" t="n"/>
      <c r="C167" s="346" t="n"/>
      <c r="D167" s="346" t="inlineStr">
        <is>
          <t>Concrete</t>
        </is>
      </c>
      <c r="E167" s="120">
        <f>AVERAGE(E159:E162)</f>
        <v/>
      </c>
      <c r="F167" s="121">
        <f>AVERAGE(F159:F162)</f>
        <v/>
      </c>
    </row>
    <row r="168">
      <c r="A168" s="346" t="n"/>
      <c r="B168" s="119" t="n"/>
      <c r="C168" s="346" t="n"/>
      <c r="D168" s="346" t="inlineStr">
        <is>
          <t>Metal</t>
        </is>
      </c>
      <c r="E168" s="120">
        <f>AVERAGE(E163:E164)</f>
        <v/>
      </c>
      <c r="F168" s="121">
        <f>AVERAGE(F163:F164)</f>
        <v/>
      </c>
    </row>
    <row r="169">
      <c r="A169" s="346" t="n"/>
      <c r="B169" s="119" t="n"/>
      <c r="C169" s="346" t="n"/>
      <c r="D169" s="346" t="n"/>
      <c r="E169" s="346" t="n"/>
      <c r="F169" s="346" t="n"/>
    </row>
    <row r="170">
      <c r="A170" s="341" t="inlineStr">
        <is>
          <t>Page</t>
        </is>
      </c>
      <c r="B170" s="341" t="inlineStr">
        <is>
          <t>Date</t>
        </is>
      </c>
      <c r="C170" s="341" t="inlineStr">
        <is>
          <t>Instrument</t>
        </is>
      </c>
      <c r="D170" s="341" t="inlineStr">
        <is>
          <t>Material</t>
        </is>
      </c>
      <c r="E170" s="341" t="inlineStr">
        <is>
          <t>Alpha Bkgd</t>
        </is>
      </c>
      <c r="F170" s="341" t="inlineStr">
        <is>
          <t>Beta Bkgd</t>
        </is>
      </c>
    </row>
    <row r="171">
      <c r="A171" s="346" t="n">
        <v>3</v>
      </c>
      <c r="B171" s="119" t="n">
        <v>43840</v>
      </c>
      <c r="C171" s="346" t="inlineStr">
        <is>
          <t>287606/PR389075</t>
        </is>
      </c>
      <c r="D171" s="346" t="inlineStr">
        <is>
          <t>Brick</t>
        </is>
      </c>
      <c r="E171" s="346" t="n"/>
      <c r="F171" s="346" t="n"/>
    </row>
    <row r="172">
      <c r="A172" s="346" t="n">
        <v>8</v>
      </c>
      <c r="B172" s="119" t="n">
        <v>43841</v>
      </c>
      <c r="C172" s="346" t="inlineStr">
        <is>
          <t>287606/PR389075</t>
        </is>
      </c>
      <c r="D172" s="346" t="inlineStr">
        <is>
          <t>Brick</t>
        </is>
      </c>
      <c r="E172" s="346" t="n">
        <v>9</v>
      </c>
      <c r="F172" s="346" t="n">
        <v>441</v>
      </c>
    </row>
    <row r="173">
      <c r="A173" s="346" t="n">
        <v>26</v>
      </c>
      <c r="B173" s="119" t="n">
        <v>43845</v>
      </c>
      <c r="C173" s="346" t="inlineStr">
        <is>
          <t>287606/PR389075</t>
        </is>
      </c>
      <c r="D173" s="346" t="inlineStr">
        <is>
          <t>Brick</t>
        </is>
      </c>
      <c r="E173" s="346" t="n"/>
      <c r="F173" s="346" t="n"/>
    </row>
    <row r="174">
      <c r="A174" s="346" t="n">
        <v>28</v>
      </c>
      <c r="B174" s="119" t="n">
        <v>43846</v>
      </c>
      <c r="C174" s="346" t="inlineStr">
        <is>
          <t>287606/PR389075</t>
        </is>
      </c>
      <c r="D174" s="346" t="inlineStr">
        <is>
          <t>Brick</t>
        </is>
      </c>
      <c r="E174" s="346" t="n"/>
      <c r="F174" s="346" t="n"/>
    </row>
    <row r="175">
      <c r="A175" s="346" t="n">
        <v>3</v>
      </c>
      <c r="B175" s="119" t="n">
        <v>43840</v>
      </c>
      <c r="C175" s="346" t="inlineStr">
        <is>
          <t>287606/PR389075</t>
        </is>
      </c>
      <c r="D175" s="346" t="inlineStr">
        <is>
          <t>Concrete</t>
        </is>
      </c>
      <c r="E175" s="346" t="n"/>
      <c r="F175" s="346" t="n"/>
    </row>
    <row r="176">
      <c r="A176" s="346" t="n">
        <v>8</v>
      </c>
      <c r="B176" s="119" t="n">
        <v>43841</v>
      </c>
      <c r="C176" s="346" t="inlineStr">
        <is>
          <t>287606/PR389075</t>
        </is>
      </c>
      <c r="D176" s="346" t="inlineStr">
        <is>
          <t>Concrete</t>
        </is>
      </c>
      <c r="E176" s="346" t="n">
        <v>18</v>
      </c>
      <c r="F176" s="346" t="n">
        <v>394</v>
      </c>
    </row>
    <row r="177">
      <c r="A177" s="346" t="n">
        <v>26</v>
      </c>
      <c r="B177" s="119" t="n">
        <v>43845</v>
      </c>
      <c r="C177" s="346" t="inlineStr">
        <is>
          <t>287606/PR389075</t>
        </is>
      </c>
      <c r="D177" s="346" t="inlineStr">
        <is>
          <t>Concrete</t>
        </is>
      </c>
      <c r="E177" s="346" t="n">
        <v>6</v>
      </c>
      <c r="F177" s="346" t="n">
        <v>433</v>
      </c>
    </row>
    <row r="178">
      <c r="A178" s="346" t="n">
        <v>28</v>
      </c>
      <c r="B178" s="119" t="n">
        <v>43846</v>
      </c>
      <c r="C178" s="346" t="inlineStr">
        <is>
          <t>287606/PR389075</t>
        </is>
      </c>
      <c r="D178" s="346" t="inlineStr">
        <is>
          <t>Concrete</t>
        </is>
      </c>
      <c r="E178" s="346" t="n">
        <v>1</v>
      </c>
      <c r="F178" s="346" t="n">
        <v>283</v>
      </c>
    </row>
    <row r="179">
      <c r="A179" s="346" t="inlineStr">
        <is>
          <t>26P</t>
        </is>
      </c>
      <c r="B179" s="119" t="n">
        <v>43845</v>
      </c>
      <c r="C179" s="346" t="inlineStr">
        <is>
          <t>287606/PR389075</t>
        </is>
      </c>
      <c r="D179" s="346" t="inlineStr">
        <is>
          <t>Concrete</t>
        </is>
      </c>
      <c r="E179" s="346" t="n">
        <v>7</v>
      </c>
      <c r="F179" s="346" t="n">
        <v>385</v>
      </c>
    </row>
    <row r="180">
      <c r="A180" s="346" t="inlineStr">
        <is>
          <t>28P</t>
        </is>
      </c>
      <c r="B180" s="119" t="n">
        <v>43846</v>
      </c>
      <c r="C180" s="346" t="inlineStr">
        <is>
          <t>287606/PR389075</t>
        </is>
      </c>
      <c r="D180" s="346" t="inlineStr">
        <is>
          <t>Concrete</t>
        </is>
      </c>
      <c r="E180" s="346" t="n">
        <v>3</v>
      </c>
      <c r="F180" s="346" t="n">
        <v>312</v>
      </c>
    </row>
    <row r="181">
      <c r="A181" s="346" t="n">
        <v>3</v>
      </c>
      <c r="B181" s="119" t="n">
        <v>43840</v>
      </c>
      <c r="C181" s="346" t="inlineStr">
        <is>
          <t>287606/PR389075</t>
        </is>
      </c>
      <c r="D181" s="346" t="inlineStr">
        <is>
          <t>Metal</t>
        </is>
      </c>
      <c r="E181" s="346" t="n">
        <v>1</v>
      </c>
      <c r="F181" s="346" t="n">
        <v>219</v>
      </c>
    </row>
    <row r="182">
      <c r="A182" s="346" t="n">
        <v>8</v>
      </c>
      <c r="B182" s="119" t="n">
        <v>43841</v>
      </c>
      <c r="C182" s="346" t="inlineStr">
        <is>
          <t>287606/PR389075</t>
        </is>
      </c>
      <c r="D182" s="346" t="inlineStr">
        <is>
          <t>Metal</t>
        </is>
      </c>
      <c r="E182" s="346" t="n">
        <v>2</v>
      </c>
      <c r="F182" s="346" t="n">
        <v>255</v>
      </c>
    </row>
    <row r="183">
      <c r="A183" s="346" t="n">
        <v>26</v>
      </c>
      <c r="B183" s="119" t="n">
        <v>43845</v>
      </c>
      <c r="C183" s="346" t="inlineStr">
        <is>
          <t>287606/PR389075</t>
        </is>
      </c>
      <c r="D183" s="346" t="inlineStr">
        <is>
          <t>Metal</t>
        </is>
      </c>
      <c r="E183" s="346" t="n">
        <v>6</v>
      </c>
      <c r="F183" s="346" t="n">
        <v>402</v>
      </c>
    </row>
    <row r="184">
      <c r="A184" s="346" t="n">
        <v>28</v>
      </c>
      <c r="B184" s="119" t="n">
        <v>43846</v>
      </c>
      <c r="C184" s="346" t="inlineStr">
        <is>
          <t>287606/PR389075</t>
        </is>
      </c>
      <c r="D184" s="346" t="inlineStr">
        <is>
          <t>Metal</t>
        </is>
      </c>
      <c r="E184" s="346" t="n">
        <v>2</v>
      </c>
      <c r="F184" s="346" t="n">
        <v>297</v>
      </c>
    </row>
    <row r="185">
      <c r="A185" s="346" t="n"/>
      <c r="B185" s="346" t="n"/>
      <c r="C185" s="346" t="n"/>
      <c r="D185" s="346" t="n"/>
    </row>
    <row r="186">
      <c r="A186" s="346" t="n"/>
      <c r="B186" s="119" t="inlineStr">
        <is>
          <t>Averages</t>
        </is>
      </c>
      <c r="C186" s="346" t="inlineStr">
        <is>
          <t>287606/PR389075</t>
        </is>
      </c>
      <c r="D186" s="346" t="inlineStr">
        <is>
          <t>Brick</t>
        </is>
      </c>
      <c r="E186" s="120">
        <f>E172</f>
        <v/>
      </c>
      <c r="F186" s="121">
        <f>F172</f>
        <v/>
      </c>
    </row>
    <row r="187">
      <c r="A187" s="346" t="n"/>
      <c r="B187" s="119" t="n"/>
      <c r="C187" s="346" t="n"/>
      <c r="D187" s="346" t="inlineStr">
        <is>
          <t>Concrete</t>
        </is>
      </c>
      <c r="E187" s="120">
        <f>AVERAGE(E175:E180)</f>
        <v/>
      </c>
      <c r="F187" s="121">
        <f>AVERAGE(F175:F180)</f>
        <v/>
      </c>
    </row>
    <row r="188">
      <c r="A188" s="346" t="n"/>
      <c r="B188" s="119" t="n"/>
      <c r="C188" s="346" t="n"/>
      <c r="D188" s="346" t="inlineStr">
        <is>
          <t>Metal</t>
        </is>
      </c>
      <c r="E188" s="120">
        <f>AVERAGE(E181:E184)</f>
        <v/>
      </c>
      <c r="F188" s="121">
        <f>AVERAGE(F181:F184)</f>
        <v/>
      </c>
    </row>
    <row r="189">
      <c r="A189" s="346" t="n"/>
      <c r="B189" s="119" t="n"/>
      <c r="C189" s="346" t="n"/>
      <c r="D189" s="346" t="n"/>
    </row>
    <row r="190">
      <c r="A190" s="352" t="inlineStr">
        <is>
          <t>2360 / 43-37-1</t>
        </is>
      </c>
      <c r="B190" s="373" t="n"/>
      <c r="C190" s="373" t="n"/>
      <c r="D190" s="373" t="n"/>
      <c r="E190" s="373" t="n"/>
      <c r="F190" s="373" t="n"/>
    </row>
    <row r="191">
      <c r="A191" s="341" t="inlineStr">
        <is>
          <t>Page</t>
        </is>
      </c>
      <c r="B191" s="341" t="inlineStr">
        <is>
          <t>Date</t>
        </is>
      </c>
      <c r="C191" s="341" t="inlineStr">
        <is>
          <t>Instrument</t>
        </is>
      </c>
      <c r="D191" s="341" t="inlineStr">
        <is>
          <t>Material</t>
        </is>
      </c>
      <c r="E191" s="341" t="inlineStr">
        <is>
          <t>Alpha Bkgd</t>
        </is>
      </c>
      <c r="F191" s="341" t="inlineStr">
        <is>
          <t>Beta Bkgd</t>
        </is>
      </c>
    </row>
    <row r="192">
      <c r="A192" s="346" t="n">
        <v>27</v>
      </c>
      <c r="B192" s="119" t="n">
        <v>43845</v>
      </c>
      <c r="C192" t="inlineStr">
        <is>
          <t>177180/PR267677</t>
        </is>
      </c>
      <c r="D192" s="346" t="inlineStr">
        <is>
          <t>Concrete</t>
        </is>
      </c>
      <c r="E192" s="346" t="inlineStr">
        <is>
          <t>N/A</t>
        </is>
      </c>
      <c r="F192" s="346" t="n">
        <v>1024</v>
      </c>
    </row>
    <row r="193">
      <c r="A193" s="346" t="n"/>
      <c r="B193" s="119" t="n">
        <v>43845</v>
      </c>
      <c r="C193" t="inlineStr">
        <is>
          <t>177180/PR267677</t>
        </is>
      </c>
      <c r="D193" s="346" t="inlineStr">
        <is>
          <t>Concrete</t>
        </is>
      </c>
      <c r="E193" s="346" t="inlineStr">
        <is>
          <t>N/A</t>
        </is>
      </c>
      <c r="F193" s="346" t="n">
        <v>1084</v>
      </c>
    </row>
    <row r="194">
      <c r="A194" s="346" t="n"/>
      <c r="B194" s="119" t="n"/>
      <c r="C194" s="346" t="n"/>
      <c r="D194" s="346" t="n"/>
    </row>
    <row r="195">
      <c r="A195" s="346" t="n"/>
      <c r="B195" s="119" t="n"/>
      <c r="C195" s="346" t="n"/>
      <c r="D195" s="346" t="inlineStr">
        <is>
          <t>Concrete</t>
        </is>
      </c>
      <c r="E195" s="120" t="inlineStr">
        <is>
          <t>N/A</t>
        </is>
      </c>
      <c r="F195" s="121">
        <f>AVERAGE(F192:F193)</f>
        <v/>
      </c>
    </row>
    <row r="196">
      <c r="A196" s="346" t="n"/>
      <c r="B196" s="346" t="n"/>
      <c r="C196" s="346" t="n"/>
      <c r="D196" s="346" t="n"/>
    </row>
    <row r="197">
      <c r="A197" s="346" t="n"/>
      <c r="B197" s="119" t="n"/>
      <c r="C197" s="346" t="n"/>
      <c r="D197" s="346" t="n"/>
    </row>
    <row r="198">
      <c r="A198" s="346" t="n"/>
      <c r="B198" s="119" t="n"/>
      <c r="C198" s="346" t="n"/>
      <c r="D198" s="346" t="n"/>
    </row>
  </sheetData>
  <mergeCells count="3">
    <mergeCell ref="A1:F1"/>
    <mergeCell ref="A3:F3"/>
    <mergeCell ref="A190:F190"/>
  </mergeCells>
  <printOptions horizontalCentered="1"/>
  <pageMargins left="0.7" right="0.7" top="0.75" bottom="0.75" header="0.3" footer="0.3"/>
  <pageSetup orientation="portrait"/>
</worksheet>
</file>

<file path=xl/worksheets/sheet8.xml><?xml version="1.0" encoding="utf-8"?>
<worksheet xmlns="http://schemas.openxmlformats.org/spreadsheetml/2006/main">
  <sheetPr codeName="Sheet3">
    <outlinePr summaryBelow="1" summaryRight="1"/>
    <pageSetUpPr fitToPage="1"/>
  </sheetPr>
  <dimension ref="A1:Y41"/>
  <sheetViews>
    <sheetView showGridLines="0" zoomScaleNormal="100" workbookViewId="0">
      <selection activeCell="AQ49" sqref="AQ49"/>
    </sheetView>
  </sheetViews>
  <sheetFormatPr baseColWidth="8" defaultColWidth="9.140625" defaultRowHeight="12.75"/>
  <cols>
    <col width="7.28515625" customWidth="1" style="81" min="1" max="7"/>
    <col width="9" customWidth="1" style="81" min="8" max="8"/>
    <col width="7.28515625" customWidth="1" style="81" min="9" max="25"/>
    <col width="9.140625" customWidth="1" style="81" min="26" max="16384"/>
  </cols>
  <sheetData>
    <row r="1" ht="18" customHeight="1" thickTop="1">
      <c r="A1" s="365" t="inlineStr">
        <is>
          <t>Survey Number</t>
        </is>
      </c>
      <c r="B1" s="366" t="n"/>
      <c r="C1" s="367" t="n"/>
      <c r="D1" s="166" t="inlineStr">
        <is>
          <t>INIS-FSS-010820-001 (04)</t>
        </is>
      </c>
      <c r="E1" s="366" t="n"/>
      <c r="F1" s="366" t="n"/>
      <c r="G1" s="366" t="n"/>
      <c r="H1" s="9" t="n"/>
      <c r="I1" s="27" t="n"/>
      <c r="J1" s="27" t="n"/>
      <c r="K1" s="27" t="n"/>
      <c r="L1" s="27" t="n"/>
      <c r="M1" s="27" t="n"/>
      <c r="N1" s="27" t="n"/>
      <c r="O1" s="4" t="n"/>
      <c r="P1" s="4" t="n"/>
      <c r="Q1" s="27" t="n"/>
      <c r="R1" s="27" t="n"/>
      <c r="S1" s="27" t="n"/>
      <c r="T1" s="27" t="n"/>
      <c r="U1" s="27" t="n"/>
      <c r="V1" s="27" t="n"/>
      <c r="W1" s="27" t="n"/>
      <c r="X1" s="27" t="n"/>
      <c r="Y1" s="27" t="n"/>
    </row>
    <row r="2" ht="18" customHeight="1" thickBot="1">
      <c r="A2" s="368" t="inlineStr">
        <is>
          <t>Survey Unit</t>
        </is>
      </c>
      <c r="B2" s="360" t="n"/>
      <c r="C2" s="363" t="n"/>
      <c r="D2" s="369" t="inlineStr">
        <is>
          <t>Praxair Oxygen Tank Farm</t>
        </is>
      </c>
      <c r="E2" s="360" t="n"/>
      <c r="F2" s="360" t="n"/>
      <c r="G2" s="363" t="n"/>
      <c r="H2" s="9" t="n"/>
      <c r="I2" s="4" t="n"/>
      <c r="J2" s="4" t="n"/>
      <c r="K2" s="4" t="n"/>
      <c r="L2" s="4" t="n"/>
      <c r="M2" s="4" t="n"/>
      <c r="N2" s="4" t="n"/>
      <c r="O2" s="4" t="n"/>
      <c r="P2" s="4" t="n"/>
      <c r="Q2" s="4" t="n"/>
      <c r="R2" s="5" t="n"/>
      <c r="S2" s="5" t="n"/>
      <c r="T2" s="5" t="n"/>
      <c r="U2" s="5" t="n"/>
      <c r="V2" s="5" t="n"/>
      <c r="W2" s="5" t="n"/>
      <c r="X2" s="5" t="n"/>
      <c r="Y2" s="5" t="n"/>
    </row>
    <row r="3" ht="18" customHeight="1" thickTop="1">
      <c r="A3" s="368" t="inlineStr">
        <is>
          <t>Date Counted</t>
        </is>
      </c>
      <c r="B3" s="360" t="n"/>
      <c r="C3" s="363" t="n"/>
      <c r="D3" s="369" t="inlineStr">
        <is>
          <t>1/10/20</t>
        </is>
      </c>
      <c r="E3" s="360" t="n"/>
      <c r="F3" s="360" t="n"/>
      <c r="G3" s="363" t="n"/>
      <c r="H3" s="9" t="n"/>
      <c r="I3" s="4" t="n"/>
      <c r="J3" s="4" t="n"/>
      <c r="K3" s="4" t="n"/>
      <c r="L3" s="4" t="n"/>
      <c r="M3" s="4" t="n"/>
      <c r="N3" s="370" t="inlineStr">
        <is>
          <t>Instrumentation</t>
        </is>
      </c>
      <c r="O3" s="371" t="n"/>
      <c r="P3" s="371" t="n"/>
      <c r="Q3" s="371" t="n"/>
      <c r="R3" s="371" t="n"/>
      <c r="S3" s="371" t="n"/>
      <c r="T3" s="371" t="n"/>
      <c r="U3" s="371" t="n"/>
      <c r="V3" s="371" t="n"/>
      <c r="W3" s="371" t="n"/>
      <c r="X3" s="371" t="n"/>
      <c r="Y3" s="372" t="n"/>
    </row>
    <row r="4" ht="18" customHeight="1">
      <c r="A4" s="368" t="inlineStr">
        <is>
          <t>Survey Tech</t>
        </is>
      </c>
      <c r="B4" s="360" t="n"/>
      <c r="C4" s="363" t="n"/>
      <c r="D4" s="369" t="inlineStr">
        <is>
          <t>K. White</t>
        </is>
      </c>
      <c r="E4" s="360" t="n"/>
      <c r="F4" s="360" t="n"/>
      <c r="G4" s="363" t="n"/>
      <c r="H4" s="9" t="n"/>
      <c r="I4" s="4" t="n"/>
      <c r="J4" s="4" t="n"/>
      <c r="K4" s="4" t="n"/>
      <c r="L4" s="4" t="n"/>
      <c r="M4" s="4" t="n"/>
      <c r="N4" s="261" t="inlineStr">
        <is>
          <t>Total Activity</t>
        </is>
      </c>
      <c r="O4" s="373" t="n"/>
      <c r="P4" s="373" t="n"/>
      <c r="Q4" s="373" t="n"/>
      <c r="R4" s="373" t="n"/>
      <c r="S4" s="373" t="n"/>
      <c r="T4" s="374" t="inlineStr">
        <is>
          <t>Removable Activity</t>
        </is>
      </c>
      <c r="U4" s="373" t="n"/>
      <c r="V4" s="373" t="n"/>
      <c r="W4" s="373" t="n"/>
      <c r="X4" s="373" t="n"/>
      <c r="Y4" s="375" t="n"/>
    </row>
    <row r="5" ht="18" customHeight="1" thickBot="1">
      <c r="A5" s="368" t="inlineStr">
        <is>
          <t>Count Room Tech</t>
        </is>
      </c>
      <c r="B5" s="360" t="n"/>
      <c r="C5" s="363" t="n"/>
      <c r="D5" s="369" t="inlineStr">
        <is>
          <t>S. Baine</t>
        </is>
      </c>
      <c r="E5" s="360" t="n"/>
      <c r="F5" s="360" t="n"/>
      <c r="G5" s="363" t="n"/>
      <c r="H5" s="9" t="n"/>
      <c r="I5" s="4" t="n"/>
      <c r="J5" s="4" t="n"/>
      <c r="K5" s="4" t="n"/>
      <c r="L5" s="4" t="n"/>
      <c r="M5" s="4" t="n"/>
      <c r="N5" s="252" t="inlineStr">
        <is>
          <t>Alpha</t>
        </is>
      </c>
      <c r="O5" s="376" t="n"/>
      <c r="P5" s="377" t="n"/>
      <c r="Q5" s="254" t="inlineStr">
        <is>
          <t>Beta-Gamma</t>
        </is>
      </c>
      <c r="R5" s="376" t="n"/>
      <c r="S5" s="377" t="n"/>
      <c r="T5" s="254" t="inlineStr">
        <is>
          <t>Alpha</t>
        </is>
      </c>
      <c r="U5" s="376" t="n"/>
      <c r="V5" s="377" t="n"/>
      <c r="W5" s="378" t="inlineStr">
        <is>
          <t>Beta-Gamma</t>
        </is>
      </c>
      <c r="X5" s="376" t="n"/>
      <c r="Y5" s="379" t="n"/>
    </row>
    <row r="6" ht="18" customHeight="1" thickBot="1" thickTop="1">
      <c r="A6" s="380" t="inlineStr">
        <is>
          <t>Date Counted</t>
        </is>
      </c>
      <c r="B6" s="381" t="n"/>
      <c r="C6" s="382" t="n"/>
      <c r="D6" s="383" t="inlineStr">
        <is>
          <t>1/11/20</t>
        </is>
      </c>
      <c r="E6" s="381" t="n"/>
      <c r="F6" s="381" t="n"/>
      <c r="G6" s="382" t="n"/>
      <c r="H6" s="384" t="inlineStr">
        <is>
          <t>Instrument Model</t>
        </is>
      </c>
      <c r="I6" s="366" t="n"/>
      <c r="J6" s="366" t="n"/>
      <c r="K6" s="366" t="n"/>
      <c r="L6" s="366" t="n"/>
      <c r="M6" s="385" t="n"/>
      <c r="N6" s="256" t="inlineStr">
        <is>
          <t>2360/43-93</t>
        </is>
      </c>
      <c r="O6" s="355" t="n"/>
      <c r="P6" s="355" t="n"/>
      <c r="Q6" s="208">
        <f>IF(ISBLANK(N6)," ",N6)</f>
        <v/>
      </c>
      <c r="R6" s="360" t="n"/>
      <c r="S6" s="360" t="n"/>
      <c r="T6" s="386" t="n">
        <v>3030</v>
      </c>
      <c r="U6" s="366" t="n"/>
      <c r="V6" s="385" t="n"/>
      <c r="W6" s="387">
        <f>IF(ISBLANK(T6)," ",T6)</f>
        <v/>
      </c>
      <c r="X6" s="366" t="n"/>
      <c r="Y6" s="367" t="n"/>
    </row>
    <row r="7" ht="18" customHeight="1" thickBot="1" thickTop="1">
      <c r="A7" s="388" t="inlineStr">
        <is>
          <t>Building Material Background - cpm</t>
        </is>
      </c>
      <c r="B7" s="389" t="n"/>
      <c r="C7" s="389" t="n"/>
      <c r="D7" s="389" t="n"/>
      <c r="E7" s="390" t="n"/>
      <c r="F7" s="39" t="inlineStr">
        <is>
          <t>Alpha</t>
        </is>
      </c>
      <c r="G7" s="40" t="inlineStr">
        <is>
          <t>Beta</t>
        </is>
      </c>
      <c r="H7" s="354" t="inlineStr">
        <is>
          <t>Instrument SN</t>
        </is>
      </c>
      <c r="I7" s="355" t="n"/>
      <c r="J7" s="355" t="n"/>
      <c r="K7" s="355" t="n"/>
      <c r="L7" s="355" t="n"/>
      <c r="M7" s="356" t="n"/>
      <c r="N7" s="208" t="inlineStr">
        <is>
          <t>164689/PR389073</t>
        </is>
      </c>
      <c r="O7" s="360" t="n"/>
      <c r="P7" s="360" t="n"/>
      <c r="Q7" s="208">
        <f>IF(ISBLANK(N7)," ",N7)</f>
        <v/>
      </c>
      <c r="R7" s="360" t="n"/>
      <c r="S7" s="360" t="n"/>
      <c r="T7" s="391" t="inlineStr">
        <is>
          <t>247862</t>
        </is>
      </c>
      <c r="U7" s="355" t="n"/>
      <c r="V7" s="356" t="n"/>
      <c r="W7" s="392">
        <f>IF(ISBLANK(T7)," ",T7)</f>
        <v/>
      </c>
      <c r="X7" s="360" t="n"/>
      <c r="Y7" s="363" t="n"/>
    </row>
    <row r="8" ht="18" customHeight="1" thickTop="1">
      <c r="A8" s="354" t="inlineStr">
        <is>
          <t>Brick</t>
        </is>
      </c>
      <c r="B8" s="355" t="n"/>
      <c r="C8" s="355" t="n"/>
      <c r="D8" s="355" t="n"/>
      <c r="E8" s="356" t="n"/>
      <c r="F8" s="122" t="n">
        <v>4</v>
      </c>
      <c r="G8" s="7" t="n">
        <v>429.4</v>
      </c>
      <c r="H8" s="359" t="inlineStr">
        <is>
          <t>Cal Due Date</t>
        </is>
      </c>
      <c r="I8" s="360" t="n"/>
      <c r="J8" s="360" t="n"/>
      <c r="K8" s="360" t="n"/>
      <c r="L8" s="360" t="n"/>
      <c r="M8" s="361" t="n"/>
      <c r="N8" s="248" t="n">
        <v>44167</v>
      </c>
      <c r="O8" s="360" t="n"/>
      <c r="P8" s="360" t="n"/>
      <c r="Q8" s="248">
        <f>IF(ISBLANK(N8)," ",N8)</f>
        <v/>
      </c>
      <c r="R8" s="360" t="n"/>
      <c r="S8" s="360" t="n"/>
      <c r="T8" s="393" t="n">
        <v>43865</v>
      </c>
      <c r="U8" s="360" t="n"/>
      <c r="V8" s="361" t="n"/>
      <c r="W8" s="394">
        <f>IF(ISBLANK(T8)," ",T8)</f>
        <v/>
      </c>
      <c r="X8" s="360" t="n"/>
      <c r="Y8" s="363" t="n"/>
    </row>
    <row r="9" ht="18" customHeight="1">
      <c r="A9" s="359" t="inlineStr">
        <is>
          <t>Concrete</t>
        </is>
      </c>
      <c r="B9" s="360" t="n"/>
      <c r="C9" s="360" t="n"/>
      <c r="D9" s="360" t="n"/>
      <c r="E9" s="361" t="n"/>
      <c r="F9" s="122" t="n">
        <v>6.285714285714286</v>
      </c>
      <c r="G9" s="7" t="n">
        <v>283.1428571428572</v>
      </c>
      <c r="H9" s="359" t="inlineStr">
        <is>
          <t>Instrument Efficiency</t>
        </is>
      </c>
      <c r="I9" s="360" t="n"/>
      <c r="J9" s="360" t="n"/>
      <c r="K9" s="360" t="n"/>
      <c r="L9" s="360" t="n"/>
      <c r="M9" s="361" t="n"/>
      <c r="N9" s="242" t="n">
        <v>0.2245</v>
      </c>
      <c r="O9" s="360" t="n"/>
      <c r="P9" s="360" t="n"/>
      <c r="Q9" s="245" t="n">
        <v>0.88</v>
      </c>
      <c r="R9" s="360" t="n"/>
      <c r="S9" s="360" t="n"/>
      <c r="T9" s="395" t="n">
        <v>0.3131</v>
      </c>
      <c r="U9" s="360" t="n"/>
      <c r="V9" s="361" t="n"/>
      <c r="W9" s="396" t="n">
        <v>0.3614</v>
      </c>
      <c r="X9" s="360" t="n"/>
      <c r="Y9" s="363" t="n"/>
    </row>
    <row r="10" ht="18" customHeight="1">
      <c r="A10" s="359" t="inlineStr">
        <is>
          <t>Linoleum</t>
        </is>
      </c>
      <c r="B10" s="360" t="n"/>
      <c r="C10" s="360" t="n"/>
      <c r="D10" s="360" t="n"/>
      <c r="E10" s="361" t="n"/>
      <c r="F10" s="122" t="n"/>
      <c r="G10" s="7" t="n"/>
      <c r="H10" s="359" t="inlineStr">
        <is>
          <t>Surface Efficiency</t>
        </is>
      </c>
      <c r="I10" s="360" t="n"/>
      <c r="J10" s="360" t="n"/>
      <c r="K10" s="360" t="n"/>
      <c r="L10" s="360" t="n"/>
      <c r="M10" s="361" t="n"/>
      <c r="N10" s="204" t="n">
        <v>0.25</v>
      </c>
      <c r="O10" s="360" t="n"/>
      <c r="P10" s="360" t="n"/>
      <c r="Q10" s="240" t="n">
        <v>0.5</v>
      </c>
      <c r="R10" s="360" t="n"/>
      <c r="S10" s="360" t="n"/>
      <c r="T10" s="397" t="n">
        <v>1</v>
      </c>
      <c r="U10" s="360" t="n"/>
      <c r="V10" s="361" t="n"/>
      <c r="W10" s="398" t="n">
        <v>1</v>
      </c>
      <c r="X10" s="360" t="n"/>
      <c r="Y10" s="363" t="n"/>
    </row>
    <row r="11" ht="18" customHeight="1">
      <c r="A11" s="359" t="inlineStr">
        <is>
          <t>Drywall</t>
        </is>
      </c>
      <c r="B11" s="360" t="n"/>
      <c r="C11" s="360" t="n"/>
      <c r="D11" s="360" t="n"/>
      <c r="E11" s="361" t="n"/>
      <c r="F11" s="122" t="n"/>
      <c r="G11" s="7" t="n"/>
      <c r="H11" s="359" t="inlineStr">
        <is>
          <t>Probe Correction Factor</t>
        </is>
      </c>
      <c r="I11" s="360" t="n"/>
      <c r="J11" s="360" t="n"/>
      <c r="K11" s="360" t="n"/>
      <c r="L11" s="360" t="n"/>
      <c r="M11" s="361" t="n"/>
      <c r="N11" s="399" t="n">
        <v>1</v>
      </c>
      <c r="O11" s="360" t="n"/>
      <c r="P11" s="361" t="n"/>
      <c r="Q11" s="208" t="n">
        <v>1</v>
      </c>
      <c r="R11" s="360" t="n"/>
      <c r="S11" s="360" t="n"/>
      <c r="T11" s="399" t="n">
        <v>1</v>
      </c>
      <c r="U11" s="360" t="n"/>
      <c r="V11" s="361" t="n"/>
      <c r="W11" s="392" t="n">
        <v>1</v>
      </c>
      <c r="X11" s="360" t="n"/>
      <c r="Y11" s="363" t="n"/>
    </row>
    <row r="12" ht="18" customHeight="1">
      <c r="A12" s="359" t="inlineStr">
        <is>
          <t>Metal</t>
        </is>
      </c>
      <c r="B12" s="360" t="n"/>
      <c r="C12" s="360" t="n"/>
      <c r="D12" s="360" t="n"/>
      <c r="E12" s="361" t="n"/>
      <c r="F12" s="122" t="n">
        <v>1.833333333333333</v>
      </c>
      <c r="G12" s="7" t="n">
        <v>215</v>
      </c>
      <c r="H12" s="359" t="inlineStr">
        <is>
          <t>Background Count Time (min)</t>
        </is>
      </c>
      <c r="I12" s="360" t="n"/>
      <c r="J12" s="360" t="n"/>
      <c r="K12" s="360" t="n"/>
      <c r="L12" s="360" t="n"/>
      <c r="M12" s="361" t="n"/>
      <c r="N12" s="399" t="n">
        <v>1</v>
      </c>
      <c r="O12" s="360" t="n"/>
      <c r="P12" s="361" t="n"/>
      <c r="Q12" s="208" t="n">
        <v>1</v>
      </c>
      <c r="R12" s="360" t="n"/>
      <c r="S12" s="360" t="n"/>
      <c r="T12" s="399" t="n">
        <v>60</v>
      </c>
      <c r="U12" s="360" t="n"/>
      <c r="V12" s="361" t="n"/>
      <c r="W12" s="392" t="n">
        <v>60</v>
      </c>
      <c r="X12" s="360" t="n"/>
      <c r="Y12" s="363" t="n"/>
    </row>
    <row r="13" ht="18" customHeight="1">
      <c r="A13" s="359" t="inlineStr">
        <is>
          <t>Asphalt</t>
        </is>
      </c>
      <c r="B13" s="360" t="n"/>
      <c r="C13" s="360" t="n"/>
      <c r="D13" s="360" t="n"/>
      <c r="E13" s="361" t="n"/>
      <c r="F13" s="6" t="n"/>
      <c r="G13" s="7" t="n"/>
      <c r="H13" s="359" t="inlineStr">
        <is>
          <t>Sample Count Time (min)</t>
        </is>
      </c>
      <c r="I13" s="360" t="n"/>
      <c r="J13" s="360" t="n"/>
      <c r="K13" s="360" t="n"/>
      <c r="L13" s="360" t="n"/>
      <c r="M13" s="361" t="n"/>
      <c r="N13" s="399" t="n">
        <v>1</v>
      </c>
      <c r="O13" s="360" t="n"/>
      <c r="P13" s="361" t="n"/>
      <c r="Q13" s="208" t="n">
        <v>1</v>
      </c>
      <c r="R13" s="360" t="n"/>
      <c r="S13" s="360" t="n"/>
      <c r="T13" s="399" t="n">
        <v>1</v>
      </c>
      <c r="U13" s="360" t="n"/>
      <c r="V13" s="361" t="n"/>
      <c r="W13" s="392" t="n">
        <v>1</v>
      </c>
      <c r="X13" s="360" t="n"/>
      <c r="Y13" s="363" t="n"/>
    </row>
    <row r="14" ht="18" customHeight="1">
      <c r="A14" s="359" t="inlineStr">
        <is>
          <t>Ceiling Tile</t>
        </is>
      </c>
      <c r="B14" s="360" t="n"/>
      <c r="C14" s="360" t="n"/>
      <c r="D14" s="360" t="n"/>
      <c r="E14" s="361" t="n"/>
      <c r="F14" s="6" t="n"/>
      <c r="G14" s="7" t="n"/>
      <c r="H14" s="359" t="inlineStr">
        <is>
          <t>Instrument Background</t>
        </is>
      </c>
      <c r="I14" s="360" t="n"/>
      <c r="J14" s="360" t="n"/>
      <c r="K14" s="360" t="n"/>
      <c r="L14" s="360" t="n"/>
      <c r="M14" s="361" t="n"/>
      <c r="N14" s="423" t="n">
        <v>2</v>
      </c>
      <c r="O14" s="360" t="n"/>
      <c r="P14" s="361" t="n"/>
      <c r="Q14" s="265" t="n">
        <v>215</v>
      </c>
      <c r="R14" s="360" t="n"/>
      <c r="S14" s="360" t="n"/>
      <c r="T14" s="401" t="n">
        <v>29</v>
      </c>
      <c r="U14" s="360" t="n"/>
      <c r="V14" s="361" t="n"/>
      <c r="W14" s="402" t="n">
        <v>1342</v>
      </c>
      <c r="X14" s="360" t="n"/>
      <c r="Y14" s="363" t="n"/>
    </row>
    <row r="15" ht="18" customHeight="1" thickBot="1">
      <c r="A15" s="359" t="inlineStr">
        <is>
          <t>Wood</t>
        </is>
      </c>
      <c r="B15" s="360" t="n"/>
      <c r="C15" s="360" t="n"/>
      <c r="D15" s="360" t="n"/>
      <c r="E15" s="361" t="n"/>
      <c r="F15" s="6" t="n"/>
      <c r="G15" s="7" t="n"/>
      <c r="H15" s="403" t="inlineStr">
        <is>
          <t>MDC (dpm/100 cm2)</t>
        </is>
      </c>
      <c r="I15" s="381" t="n"/>
      <c r="J15" s="381" t="n"/>
      <c r="K15" s="381" t="n"/>
      <c r="L15" s="381" t="n"/>
      <c r="M15" s="404" t="n"/>
      <c r="N15" s="405" t="inlineStr">
        <is>
          <t>See Below</t>
        </is>
      </c>
      <c r="O15" s="381" t="n"/>
      <c r="P15" s="381" t="n"/>
      <c r="Q15" s="381" t="n"/>
      <c r="R15" s="381" t="n"/>
      <c r="S15" s="404" t="n"/>
      <c r="T15" s="406">
        <f>IF(ISBLANK(T14)," ",(3+3.29*(((T14/T12)*T13*(1+(T13/T12)))^0.5))/(T9*T11*T13))</f>
        <v/>
      </c>
      <c r="U15" s="381" t="n"/>
      <c r="V15" s="404" t="n"/>
      <c r="W15" s="407">
        <f>IF(ISBLANK(W14)," ",(3+3.29*(((W14/W12)*W13*(1+(W13/W12)))^0.5))/(W9*W11*W13))</f>
        <v/>
      </c>
      <c r="X15" s="381" t="n"/>
      <c r="Y15" s="382" t="n"/>
    </row>
    <row r="16" ht="18" customHeight="1" thickTop="1">
      <c r="A16" s="359" t="inlineStr">
        <is>
          <t>Daily Pre Survey Brick</t>
        </is>
      </c>
      <c r="B16" s="360" t="n"/>
      <c r="C16" s="360" t="n"/>
      <c r="D16" s="360" t="n"/>
      <c r="E16" s="361" t="n"/>
      <c r="F16" s="6" t="n">
        <v>1</v>
      </c>
      <c r="G16" s="7" t="n">
        <v>411</v>
      </c>
      <c r="H16" s="38" t="inlineStr">
        <is>
          <t>Comments</t>
        </is>
      </c>
      <c r="I16" s="408" t="inlineStr">
        <is>
          <t>Lower portion interior east of brick wall.  100% scan of accessible surface with one minute direct and removable measurement made at area of highest activity.</t>
        </is>
      </c>
      <c r="J16" s="364" t="n"/>
      <c r="K16" s="364" t="n"/>
      <c r="L16" s="364" t="n"/>
      <c r="M16" s="364" t="n"/>
      <c r="N16" s="364" t="n"/>
      <c r="O16" s="364" t="n"/>
      <c r="P16" s="364" t="n"/>
      <c r="Q16" s="364" t="n"/>
      <c r="R16" s="364" t="n"/>
      <c r="S16" s="364" t="n"/>
      <c r="T16" s="364" t="n"/>
      <c r="U16" s="364" t="n"/>
      <c r="V16" s="364" t="n"/>
      <c r="W16" s="364" t="n"/>
      <c r="X16" s="364" t="n"/>
      <c r="Y16" s="409" t="n"/>
    </row>
    <row r="17" ht="18" customHeight="1">
      <c r="A17" s="359" t="inlineStr">
        <is>
          <t>Daily Pre Survey Concrete</t>
        </is>
      </c>
      <c r="B17" s="360" t="n"/>
      <c r="C17" s="360" t="n"/>
      <c r="D17" s="360" t="n"/>
      <c r="E17" s="361" t="n"/>
      <c r="F17" s="6" t="n">
        <v>11</v>
      </c>
      <c r="G17" s="7" t="n">
        <v>326</v>
      </c>
      <c r="H17" s="41" t="n"/>
      <c r="Y17" s="410" t="n"/>
    </row>
    <row r="18" ht="18" customHeight="1" thickBot="1">
      <c r="A18" s="411" t="inlineStr">
        <is>
          <t>Daily Pre Survey Metal</t>
        </is>
      </c>
      <c r="B18" s="412" t="n"/>
      <c r="C18" s="412" t="n"/>
      <c r="D18" s="412" t="n"/>
      <c r="E18" s="413" t="n"/>
      <c r="F18" s="34" t="n">
        <v>2</v>
      </c>
      <c r="G18" s="35" t="n">
        <v>215</v>
      </c>
      <c r="H18" s="41" t="n"/>
      <c r="I18" s="353" t="n"/>
      <c r="J18" s="353" t="n"/>
      <c r="K18" s="353" t="n"/>
      <c r="L18" s="353" t="n"/>
      <c r="M18" s="353" t="n"/>
      <c r="N18" s="353" t="n"/>
      <c r="O18" s="353" t="n"/>
      <c r="P18" s="353" t="n"/>
      <c r="Q18" s="353" t="n"/>
      <c r="R18" s="353" t="n"/>
      <c r="S18" s="353" t="n"/>
      <c r="T18" s="353" t="n"/>
      <c r="U18" s="353" t="n"/>
      <c r="V18" s="353" t="n"/>
      <c r="W18" s="353" t="n"/>
      <c r="X18" s="353" t="n"/>
      <c r="Y18" s="414" t="n"/>
    </row>
    <row r="19" ht="18" customHeight="1" thickTop="1">
      <c r="A19" s="37" t="inlineStr">
        <is>
          <t>Notes</t>
        </is>
      </c>
      <c r="B19" s="415" t="inlineStr">
        <is>
          <t>*MDC &amp; Net Activity given in dpm/100cm2</t>
        </is>
      </c>
      <c r="C19" s="364" t="n"/>
      <c r="D19" s="364" t="n"/>
      <c r="E19" s="364" t="n"/>
      <c r="F19" s="364" t="n"/>
      <c r="G19" s="364" t="n"/>
      <c r="H19" s="364" t="n"/>
      <c r="I19" s="409" t="n"/>
      <c r="J19" s="239" t="inlineStr">
        <is>
          <t>Total Activity</t>
        </is>
      </c>
      <c r="K19" s="371" t="n"/>
      <c r="L19" s="371" t="n"/>
      <c r="M19" s="371" t="n"/>
      <c r="N19" s="371" t="n"/>
      <c r="O19" s="371" t="n"/>
      <c r="P19" s="371" t="n"/>
      <c r="Q19" s="371" t="n"/>
      <c r="R19" s="371" t="n"/>
      <c r="S19" s="416" t="n"/>
      <c r="T19" s="417" t="inlineStr">
        <is>
          <t>Removable Activity</t>
        </is>
      </c>
      <c r="U19" s="371" t="n"/>
      <c r="V19" s="371" t="n"/>
      <c r="W19" s="371" t="n"/>
      <c r="X19" s="371" t="n"/>
      <c r="Y19" s="372" t="n"/>
    </row>
    <row r="20" ht="18" customHeight="1" thickBot="1">
      <c r="A20" s="36" t="n"/>
      <c r="B20" s="353" t="n"/>
      <c r="C20" s="353" t="n"/>
      <c r="D20" s="353" t="n"/>
      <c r="E20" s="353" t="n"/>
      <c r="F20" s="353" t="n"/>
      <c r="G20" s="353" t="n"/>
      <c r="H20" s="353" t="n"/>
      <c r="I20" s="414" t="n"/>
      <c r="J20" s="149" t="inlineStr">
        <is>
          <t>Alpha</t>
        </is>
      </c>
      <c r="K20" s="376" t="n"/>
      <c r="L20" s="376" t="n"/>
      <c r="M20" s="376" t="n"/>
      <c r="N20" s="376" t="n"/>
      <c r="O20" s="418" t="inlineStr">
        <is>
          <t>Beta-Gamma</t>
        </is>
      </c>
      <c r="P20" s="376" t="n"/>
      <c r="Q20" s="376" t="n"/>
      <c r="R20" s="376" t="n"/>
      <c r="S20" s="377" t="n"/>
      <c r="T20" s="419" t="inlineStr">
        <is>
          <t>Alpha</t>
        </is>
      </c>
      <c r="U20" s="420" t="n"/>
      <c r="V20" s="421" t="n"/>
      <c r="W20" s="378" t="inlineStr">
        <is>
          <t>Beta</t>
        </is>
      </c>
      <c r="X20" s="376" t="n"/>
      <c r="Y20" s="379" t="n"/>
    </row>
    <row r="21" ht="49.9" customHeight="1" thickBot="1" thickTop="1">
      <c r="A21" s="8" t="inlineStr">
        <is>
          <t>No</t>
        </is>
      </c>
      <c r="B21" s="163" t="inlineStr">
        <is>
          <t>Description/Location</t>
        </is>
      </c>
      <c r="C21" s="389" t="n"/>
      <c r="D21" s="389" t="n"/>
      <c r="E21" s="389" t="n"/>
      <c r="F21" s="389" t="n"/>
      <c r="G21" s="389" t="n"/>
      <c r="H21" s="389" t="n"/>
      <c r="I21" s="390" t="n"/>
      <c r="J21" s="28" t="inlineStr">
        <is>
          <t>Gross Counts</t>
        </is>
      </c>
      <c r="K21" s="29" t="inlineStr">
        <is>
          <t>Bldg Material Bkg</t>
        </is>
      </c>
      <c r="L21" s="29" t="inlineStr">
        <is>
          <t>MDC*</t>
        </is>
      </c>
      <c r="M21" s="29" t="inlineStr">
        <is>
          <t>Net cpm</t>
        </is>
      </c>
      <c r="N21" s="30" t="inlineStr">
        <is>
          <t>Net Activity*</t>
        </is>
      </c>
      <c r="O21" s="31" t="inlineStr">
        <is>
          <t>Gross Counts</t>
        </is>
      </c>
      <c r="P21" s="29" t="inlineStr">
        <is>
          <t>Bldg Material Bkg</t>
        </is>
      </c>
      <c r="Q21" s="29" t="inlineStr">
        <is>
          <t>MDC*</t>
        </is>
      </c>
      <c r="R21" s="29" t="inlineStr">
        <is>
          <t>Net cpm</t>
        </is>
      </c>
      <c r="S21" s="30" t="inlineStr">
        <is>
          <t>Net Activity*</t>
        </is>
      </c>
      <c r="T21" s="32" t="inlineStr">
        <is>
          <t>Gross Counts</t>
        </is>
      </c>
      <c r="U21" s="29" t="inlineStr">
        <is>
          <t>Net cpm</t>
        </is>
      </c>
      <c r="V21" s="30" t="inlineStr">
        <is>
          <t>Net Activity*</t>
        </is>
      </c>
      <c r="W21" s="32" t="inlineStr">
        <is>
          <t>Gross Counts</t>
        </is>
      </c>
      <c r="X21" s="29" t="inlineStr">
        <is>
          <t>Net cpm</t>
        </is>
      </c>
      <c r="Y21" s="33" t="inlineStr">
        <is>
          <t>Net Activity*</t>
        </is>
      </c>
    </row>
    <row r="22" ht="19.9" customFormat="1" customHeight="1" s="73" thickTop="1">
      <c r="A22" s="52" t="n">
        <v>21</v>
      </c>
      <c r="B22" s="165" t="inlineStr">
        <is>
          <t>North section of east brick wall (interior, lower half)</t>
        </is>
      </c>
      <c r="C22" s="366" t="n"/>
      <c r="D22" s="366" t="n"/>
      <c r="E22" s="366" t="n"/>
      <c r="F22" s="366" t="n"/>
      <c r="G22" s="366" t="n"/>
      <c r="H22" s="366" t="n"/>
      <c r="I22" s="385" t="n"/>
      <c r="J22" s="10" t="n">
        <v>2</v>
      </c>
      <c r="K22" s="12">
        <f>F8</f>
        <v/>
      </c>
      <c r="L22" s="11">
        <f>IF(ISBLANK(K22)," ",IF(K22=" "," ",(3+3.29*(((K22)*$N$13*(1+($N$13/$N$12)))^0.5))/($N$11*$N$9*$N$13)))</f>
        <v/>
      </c>
      <c r="M22" s="12">
        <f>IF(ISBLANK(J22)," ",(J22/$N$13)-K22)</f>
        <v/>
      </c>
      <c r="N22" s="13">
        <f>IF(ISBLANK(J22)," ",M22/(N$9*N$10*N$11))</f>
        <v/>
      </c>
      <c r="O22" s="10" t="n">
        <v>439</v>
      </c>
      <c r="P22" s="42">
        <f>G8</f>
        <v/>
      </c>
      <c r="Q22" s="11">
        <f>IF(ISBLANK(P22)," ",IF(P22=" "," ",(3+3.29*(((P22)*$Q$13*(1+($Q$13/$Q$12)))^0.5))/($Q$11*$Q$9*$Q$13)))</f>
        <v/>
      </c>
      <c r="R22" s="14">
        <f>IF(ISBLANK(O22)," ",(O22/$Q$13)-P22)</f>
        <v/>
      </c>
      <c r="S22" s="13">
        <f>IF(ISBLANK(O22)," ",R22/(Q$9*Q$10*Q$11))</f>
        <v/>
      </c>
      <c r="T22" s="15" t="n">
        <v>0</v>
      </c>
      <c r="U22" s="43">
        <f>IF(ISBLANK(T22)," ",(T22/$T$13)-$T$14/$T$12)</f>
        <v/>
      </c>
      <c r="V22" s="44">
        <f>IF(ISBLANK(T22), " ", (U22/$T$9))</f>
        <v/>
      </c>
      <c r="W22" s="15" t="n">
        <v>19</v>
      </c>
      <c r="X22" s="43">
        <f>IF(ISBLANK(W22)," ",(W22/$W$13)-($W$14/$W$12))</f>
        <v/>
      </c>
      <c r="Y22" s="45">
        <f>IF(ISBLANK(W22), " ", (X22/$W$9))</f>
        <v/>
      </c>
    </row>
    <row r="23" ht="19.9" customFormat="1" customHeight="1" s="73">
      <c r="A23" s="53" t="n"/>
      <c r="B23" s="158" t="n"/>
      <c r="C23" s="360" t="n"/>
      <c r="D23" s="360" t="n"/>
      <c r="E23" s="360" t="n"/>
      <c r="F23" s="360" t="n"/>
      <c r="G23" s="360" t="n"/>
      <c r="H23" s="360" t="n"/>
      <c r="I23" s="361" t="n"/>
      <c r="J23" s="16" t="n"/>
      <c r="K23" s="11" t="n"/>
      <c r="L23" s="11">
        <f>IF(ISBLANK(K23)," ",IF(K23=" "," ",(3+3.29*(((K23)*$N$13*(1+($N$13/$N$12)))^0.5))/($N$11*$N$9*$N$13)))</f>
        <v/>
      </c>
      <c r="M23" s="17">
        <f>IF(ISBLANK(J23)," ",(J23/$N$13)-K23)</f>
        <v/>
      </c>
      <c r="N23" s="18">
        <f>IF(ISBLANK(J23)," ",M23/(N$9*N$10*N$11))</f>
        <v/>
      </c>
      <c r="O23" s="16" t="n"/>
      <c r="P23" s="17" t="n"/>
      <c r="Q23" s="11">
        <f>IF(ISBLANK(P23)," ",IF(P23=" "," ",(3+3.29*(((P23)*$Q$13*(1+($Q$13/$Q$12)))^0.5))/($Q$11*$Q$9*$Q$13)))</f>
        <v/>
      </c>
      <c r="R23" s="17">
        <f>IF(ISBLANK(O23)," ",(O23/$Q$13)-P23)</f>
        <v/>
      </c>
      <c r="S23" s="18">
        <f>IF(ISBLANK(O23)," ",R23/(Q$9*Q$10*Q$11))</f>
        <v/>
      </c>
      <c r="T23" s="16" t="n"/>
      <c r="U23" s="46">
        <f>IF(ISBLANK(T23)," ",(T23/$T$13)-$T$14/$T$12)</f>
        <v/>
      </c>
      <c r="V23" s="47">
        <f>IF(ISBLANK(T23), " ", (U23/$T$9))</f>
        <v/>
      </c>
      <c r="W23" s="16" t="n"/>
      <c r="X23" s="46">
        <f>IF(ISBLANK(W23)," ",(W23/$W$13)-($W$14/$W$12))</f>
        <v/>
      </c>
      <c r="Y23" s="48">
        <f>IF(ISBLANK(W23), " ", (X23/$W$9))</f>
        <v/>
      </c>
    </row>
    <row r="24" ht="19.9" customFormat="1" customHeight="1" s="73">
      <c r="A24" s="54" t="n"/>
      <c r="B24" s="158" t="n"/>
      <c r="C24" s="360" t="n"/>
      <c r="D24" s="360" t="n"/>
      <c r="E24" s="360" t="n"/>
      <c r="F24" s="360" t="n"/>
      <c r="G24" s="360" t="n"/>
      <c r="H24" s="360" t="n"/>
      <c r="I24" s="361" t="n"/>
      <c r="J24" s="16" t="n"/>
      <c r="K24" s="11" t="n"/>
      <c r="L24" s="11">
        <f>IF(ISBLANK(K24)," ",IF(K24=" "," ",(3+3.29*(((K24)*$N$13*(1+($N$13/$N$12)))^0.5))/($N$11*$N$9*$N$13)))</f>
        <v/>
      </c>
      <c r="M24" s="17">
        <f>IF(ISBLANK(J24)," ",(J24/$N$13)-K24)</f>
        <v/>
      </c>
      <c r="N24" s="18">
        <f>IF(ISBLANK(J24)," ",M24/(N$9*N$10*N$11))</f>
        <v/>
      </c>
      <c r="O24" s="16" t="n"/>
      <c r="P24" s="17" t="n"/>
      <c r="Q24" s="11">
        <f>IF(ISBLANK(P24)," ",IF(P24=" "," ",(3+3.29*(((P24)*$Q$13*(1+($Q$13/$Q$12)))^0.5))/($Q$11*$Q$9*$Q$13)))</f>
        <v/>
      </c>
      <c r="R24" s="17">
        <f>IF(ISBLANK(O24)," ",(O24/$Q$13)-P24)</f>
        <v/>
      </c>
      <c r="S24" s="18">
        <f>IF(ISBLANK(O24)," ",R24/(Q$9*Q$10*Q$11))</f>
        <v/>
      </c>
      <c r="T24" s="16" t="n"/>
      <c r="U24" s="46">
        <f>IF(ISBLANK(T24)," ",(T24/$T$13)-$T$14/$T$12)</f>
        <v/>
      </c>
      <c r="V24" s="47">
        <f>IF(ISBLANK(T24), " ", (U24/$T$9))</f>
        <v/>
      </c>
      <c r="W24" s="16" t="n"/>
      <c r="X24" s="46">
        <f>IF(ISBLANK(W24)," ",(W24/$W$13)-($W$14/$W$12))</f>
        <v/>
      </c>
      <c r="Y24" s="48">
        <f>IF(ISBLANK(W24), " ", (X24/$W$9))</f>
        <v/>
      </c>
    </row>
    <row r="25" ht="19.9" customFormat="1" customHeight="1" s="73">
      <c r="A25" s="54" t="n"/>
      <c r="B25" s="158" t="n"/>
      <c r="C25" s="360" t="n"/>
      <c r="D25" s="360" t="n"/>
      <c r="E25" s="360" t="n"/>
      <c r="F25" s="360" t="n"/>
      <c r="G25" s="360" t="n"/>
      <c r="H25" s="360" t="n"/>
      <c r="I25" s="361" t="n"/>
      <c r="J25" s="16" t="n"/>
      <c r="K25" s="11" t="n"/>
      <c r="L25" s="11">
        <f>IF(ISBLANK(K25)," ",IF(K25=" "," ",(3+3.29*(((K25)*$N$13*(1+($N$13/$N$12)))^0.5))/($N$11*$N$9*$N$13)))</f>
        <v/>
      </c>
      <c r="M25" s="17">
        <f>IF(ISBLANK(J25)," ",(J25/$N$13)-K25)</f>
        <v/>
      </c>
      <c r="N25" s="18">
        <f>IF(ISBLANK(J25)," ",M25/(N$9*N$10*N$11))</f>
        <v/>
      </c>
      <c r="O25" s="16" t="n"/>
      <c r="P25" s="17" t="n"/>
      <c r="Q25" s="11">
        <f>IF(ISBLANK(P25)," ",IF(P25=" "," ",(3+3.29*(((P25)*$Q$13*(1+($Q$13/$Q$12)))^0.5))/($Q$11*$Q$9*$Q$13)))</f>
        <v/>
      </c>
      <c r="R25" s="17">
        <f>IF(ISBLANK(O25)," ",(O25/$Q$13)-P25)</f>
        <v/>
      </c>
      <c r="S25" s="18">
        <f>IF(ISBLANK(O25)," ",R25/(Q$9*Q$10*Q$11))</f>
        <v/>
      </c>
      <c r="T25" s="16" t="n"/>
      <c r="U25" s="46">
        <f>IF(ISBLANK(T25)," ",(T25/$T$13)-$T$14/$T$12)</f>
        <v/>
      </c>
      <c r="V25" s="47">
        <f>IF(ISBLANK(T25), " ", (U25/$T$9))</f>
        <v/>
      </c>
      <c r="W25" s="16" t="n"/>
      <c r="X25" s="46">
        <f>IF(ISBLANK(W25)," ",(W25/$W$13)-($W$14/$W$12))</f>
        <v/>
      </c>
      <c r="Y25" s="48">
        <f>IF(ISBLANK(W25), " ", (X25/$W$9))</f>
        <v/>
      </c>
    </row>
    <row r="26" ht="19.9" customFormat="1" customHeight="1" s="73">
      <c r="A26" s="54" t="n"/>
      <c r="B26" s="158" t="n"/>
      <c r="C26" s="360" t="n"/>
      <c r="D26" s="360" t="n"/>
      <c r="E26" s="360" t="n"/>
      <c r="F26" s="360" t="n"/>
      <c r="G26" s="360" t="n"/>
      <c r="H26" s="360" t="n"/>
      <c r="I26" s="361" t="n"/>
      <c r="J26" s="16" t="n"/>
      <c r="K26" s="19" t="n"/>
      <c r="L26" s="11">
        <f>IF(ISBLANK(K26)," ",IF(K26=" "," ",(3+3.29*(((K26)*$N$13*(1+($N$13/$N$12)))^0.5))/($N$11*$N$9*$N$13)))</f>
        <v/>
      </c>
      <c r="M26" s="20">
        <f>IF(ISBLANK(J26)," ",(J26/$N$13)-K26)</f>
        <v/>
      </c>
      <c r="N26" s="21">
        <f>IF(ISBLANK(J26)," ",M26/(N$9*N$10*N$11))</f>
        <v/>
      </c>
      <c r="O26" s="16" t="n"/>
      <c r="P26" s="17" t="n"/>
      <c r="Q26" s="11">
        <f>IF(ISBLANK(P26)," ",IF(P26=" "," ",(3+3.29*(((P26)*$Q$13*(1+($Q$13/$Q$12)))^0.5))/($Q$11*$Q$9*$Q$13)))</f>
        <v/>
      </c>
      <c r="R26" s="17">
        <f>IF(ISBLANK(O26)," ",(O26/$Q$13)-P26)</f>
        <v/>
      </c>
      <c r="S26" s="18">
        <f>IF(ISBLANK(O26)," ",R26/(Q$9*Q$10*Q$11))</f>
        <v/>
      </c>
      <c r="T26" s="16" t="n"/>
      <c r="U26" s="46">
        <f>IF(ISBLANK(T26)," ",(T26/$T$13)-$T$14/$T$12)</f>
        <v/>
      </c>
      <c r="V26" s="47">
        <f>IF(ISBLANK(T26), " ", (U26/$T$9))</f>
        <v/>
      </c>
      <c r="W26" s="16" t="n"/>
      <c r="X26" s="46">
        <f>IF(ISBLANK(W26)," ",(W26/$W$13)-($W$14/$W$12))</f>
        <v/>
      </c>
      <c r="Y26" s="48">
        <f>IF(ISBLANK(W26), " ", (X26/$W$9))</f>
        <v/>
      </c>
    </row>
    <row r="27" ht="19.9" customFormat="1" customHeight="1" s="73">
      <c r="A27" s="54" t="n"/>
      <c r="B27" s="158" t="n"/>
      <c r="C27" s="360" t="n"/>
      <c r="D27" s="360" t="n"/>
      <c r="E27" s="360" t="n"/>
      <c r="F27" s="360" t="n"/>
      <c r="G27" s="360" t="n"/>
      <c r="H27" s="360" t="n"/>
      <c r="I27" s="361" t="n"/>
      <c r="J27" s="16" t="n"/>
      <c r="K27" s="11" t="n"/>
      <c r="L27" s="11">
        <f>IF(ISBLANK(K27)," ",IF(K27=" "," ",(3+3.29*(((K27)*$N$13*(1+($N$13/$N$12)))^0.5))/($N$11*$N$9*$N$13)))</f>
        <v/>
      </c>
      <c r="M27" s="17">
        <f>IF(ISBLANK(J27)," ",(J27/$N$13)-K27)</f>
        <v/>
      </c>
      <c r="N27" s="18">
        <f>IF(ISBLANK(J27)," ",M27/(N$9*N$10*N$11))</f>
        <v/>
      </c>
      <c r="O27" s="16" t="n"/>
      <c r="P27" s="17" t="n"/>
      <c r="Q27" s="11">
        <f>IF(ISBLANK(P27)," ",IF(P27=" "," ",(3+3.29*(((P27)*$Q$13*(1+($Q$13/$Q$12)))^0.5))/($Q$11*$Q$9*$Q$13)))</f>
        <v/>
      </c>
      <c r="R27" s="17">
        <f>IF(ISBLANK(O27)," ",(O27/$Q$13)-P27)</f>
        <v/>
      </c>
      <c r="S27" s="18">
        <f>IF(ISBLANK(O27)," ",R27/(Q$9*Q$10*Q$11))</f>
        <v/>
      </c>
      <c r="T27" s="16" t="n"/>
      <c r="U27" s="46">
        <f>IF(ISBLANK(T27)," ",(T27/$T$13)-$T$14/$T$12)</f>
        <v/>
      </c>
      <c r="V27" s="47">
        <f>IF(ISBLANK(T27), " ", (U27/$T$9))</f>
        <v/>
      </c>
      <c r="W27" s="16" t="n"/>
      <c r="X27" s="46">
        <f>IF(ISBLANK(W27)," ",(W27/$W$13)-($W$14/$W$12))</f>
        <v/>
      </c>
      <c r="Y27" s="48">
        <f>IF(ISBLANK(W27), " ", (X27/$W$9))</f>
        <v/>
      </c>
    </row>
    <row r="28" ht="19.9" customFormat="1" customHeight="1" s="73">
      <c r="A28" s="54" t="n"/>
      <c r="B28" s="158" t="n"/>
      <c r="C28" s="360" t="n"/>
      <c r="D28" s="360" t="n"/>
      <c r="E28" s="360" t="n"/>
      <c r="F28" s="360" t="n"/>
      <c r="G28" s="360" t="n"/>
      <c r="H28" s="360" t="n"/>
      <c r="I28" s="361" t="n"/>
      <c r="J28" s="16" t="n"/>
      <c r="K28" s="11" t="n"/>
      <c r="L28" s="11">
        <f>IF(ISBLANK(K28)," ",IF(K28=" "," ",(3+3.29*(((K28)*$N$13*(1+($N$13/$N$12)))^0.5))/($N$11*$N$9*$N$13)))</f>
        <v/>
      </c>
      <c r="M28" s="17">
        <f>IF(ISBLANK(J28)," ",(J28/$N$13)-K28)</f>
        <v/>
      </c>
      <c r="N28" s="18">
        <f>IF(ISBLANK(J28)," ",M28/(N$9*N$10*N$11))</f>
        <v/>
      </c>
      <c r="O28" s="16" t="n"/>
      <c r="P28" s="17" t="n"/>
      <c r="Q28" s="11">
        <f>IF(ISBLANK(P28)," ",IF(P28=" "," ",(3+3.29*(((P28)*$Q$13*(1+($Q$13/$Q$12)))^0.5))/($Q$11*$Q$9*$Q$13)))</f>
        <v/>
      </c>
      <c r="R28" s="17">
        <f>IF(ISBLANK(O28)," ",(O28/$Q$13)-P28)</f>
        <v/>
      </c>
      <c r="S28" s="18">
        <f>IF(ISBLANK(O28)," ",R28/(Q$9*Q$10*Q$11))</f>
        <v/>
      </c>
      <c r="T28" s="16" t="n"/>
      <c r="U28" s="46">
        <f>IF(ISBLANK(T28)," ",(T28/$T$13)-$T$14/$T$12)</f>
        <v/>
      </c>
      <c r="V28" s="47">
        <f>IF(ISBLANK(T28), " ", (U28/$T$9))</f>
        <v/>
      </c>
      <c r="W28" s="16" t="n"/>
      <c r="X28" s="46">
        <f>IF(ISBLANK(W28)," ",(W28/$W$13)-($W$14/$W$12))</f>
        <v/>
      </c>
      <c r="Y28" s="48">
        <f>IF(ISBLANK(W28), " ", (X28/$W$9))</f>
        <v/>
      </c>
    </row>
    <row r="29" ht="19.9" customFormat="1" customHeight="1" s="73">
      <c r="A29" s="54" t="n"/>
      <c r="B29" s="158" t="n"/>
      <c r="C29" s="360" t="n"/>
      <c r="D29" s="360" t="n"/>
      <c r="E29" s="360" t="n"/>
      <c r="F29" s="360" t="n"/>
      <c r="G29" s="360" t="n"/>
      <c r="H29" s="360" t="n"/>
      <c r="I29" s="361" t="n"/>
      <c r="J29" s="16" t="n"/>
      <c r="K29" s="11" t="n"/>
      <c r="L29" s="11">
        <f>IF(ISBLANK(K29)," ",IF(K29=" "," ",(3+3.29*(((K29)*$N$13*(1+($N$13/$N$12)))^0.5))/($N$11*$N$9*$N$13)))</f>
        <v/>
      </c>
      <c r="M29" s="17">
        <f>IF(ISBLANK(J29)," ",(J29/$N$13)-K29)</f>
        <v/>
      </c>
      <c r="N29" s="18">
        <f>IF(ISBLANK(J29)," ",M29/(N$9*N$10*N$11))</f>
        <v/>
      </c>
      <c r="O29" s="16" t="n"/>
      <c r="P29" s="17" t="n"/>
      <c r="Q29" s="11">
        <f>IF(ISBLANK(P29)," ",IF(P29=" "," ",(3+3.29*(((P29)*$Q$13*(1+($Q$13/$Q$12)))^0.5))/($Q$11*$Q$9*$Q$13)))</f>
        <v/>
      </c>
      <c r="R29" s="17">
        <f>IF(ISBLANK(O29)," ",(O29/$Q$13)-P29)</f>
        <v/>
      </c>
      <c r="S29" s="18">
        <f>IF(ISBLANK(O29)," ",R29/(Q$9*Q$10*Q$11))</f>
        <v/>
      </c>
      <c r="T29" s="16" t="n"/>
      <c r="U29" s="46">
        <f>IF(ISBLANK(T29)," ",(T29/$T$13)-$T$14/$T$12)</f>
        <v/>
      </c>
      <c r="V29" s="47">
        <f>IF(ISBLANK(T29), " ", (U29/$T$9))</f>
        <v/>
      </c>
      <c r="W29" s="16" t="n"/>
      <c r="X29" s="46">
        <f>IF(ISBLANK(W29)," ",(W29/$W$13)-($W$14/$W$12))</f>
        <v/>
      </c>
      <c r="Y29" s="48">
        <f>IF(ISBLANK(W29), " ", (X29/$W$9))</f>
        <v/>
      </c>
    </row>
    <row r="30" ht="19.9" customFormat="1" customHeight="1" s="73">
      <c r="A30" s="54" t="n"/>
      <c r="B30" s="158" t="n"/>
      <c r="C30" s="360" t="n"/>
      <c r="D30" s="360" t="n"/>
      <c r="E30" s="360" t="n"/>
      <c r="F30" s="360" t="n"/>
      <c r="G30" s="360" t="n"/>
      <c r="H30" s="360" t="n"/>
      <c r="I30" s="361" t="n"/>
      <c r="J30" s="16" t="n"/>
      <c r="K30" s="11" t="n"/>
      <c r="L30" s="11">
        <f>IF(ISBLANK(K30)," ",IF(K30=" "," ",(3+3.29*(((K30)*$N$13*(1+($N$13/$N$12)))^0.5))/($N$11*$N$9*$N$13)))</f>
        <v/>
      </c>
      <c r="M30" s="17">
        <f>IF(ISBLANK(J30)," ",(J30/$N$13)-K30)</f>
        <v/>
      </c>
      <c r="N30" s="18">
        <f>IF(ISBLANK(J30)," ",M30/(N$9*N$10*N$11))</f>
        <v/>
      </c>
      <c r="O30" s="16" t="n"/>
      <c r="P30" s="17" t="n"/>
      <c r="Q30" s="11">
        <f>IF(ISBLANK(P30)," ",IF(P30=" "," ",(3+3.29*(((P30)*$Q$13*(1+($Q$13/$Q$12)))^0.5))/($Q$11*$Q$9*$Q$13)))</f>
        <v/>
      </c>
      <c r="R30" s="17">
        <f>IF(ISBLANK(O30)," ",(O30/$Q$13)-P30)</f>
        <v/>
      </c>
      <c r="S30" s="18">
        <f>IF(ISBLANK(O30)," ",R30/(Q$9*Q$10*Q$11))</f>
        <v/>
      </c>
      <c r="T30" s="16" t="n"/>
      <c r="U30" s="46">
        <f>IF(ISBLANK(T30)," ",(T30/$T$13)-$T$14/$T$12)</f>
        <v/>
      </c>
      <c r="V30" s="47">
        <f>IF(ISBLANK(T30), " ", (U30/$T$9))</f>
        <v/>
      </c>
      <c r="W30" s="16" t="n"/>
      <c r="X30" s="46">
        <f>IF(ISBLANK(W30)," ",(W30/$W$13)-($W$14/$W$12))</f>
        <v/>
      </c>
      <c r="Y30" s="48">
        <f>IF(ISBLANK(W30), " ", (X30/$W$9))</f>
        <v/>
      </c>
    </row>
    <row r="31" ht="19.9" customFormat="1" customHeight="1" s="73">
      <c r="A31" s="54" t="n"/>
      <c r="B31" s="158" t="n"/>
      <c r="C31" s="360" t="n"/>
      <c r="D31" s="360" t="n"/>
      <c r="E31" s="360" t="n"/>
      <c r="F31" s="360" t="n"/>
      <c r="G31" s="360" t="n"/>
      <c r="H31" s="360" t="n"/>
      <c r="I31" s="361" t="n"/>
      <c r="J31" s="16" t="n"/>
      <c r="K31" s="11" t="n"/>
      <c r="L31" s="11">
        <f>IF(ISBLANK(K31)," ",IF(K31=" "," ",(3+3.29*(((K31)*$N$13*(1+($N$13/$N$12)))^0.5))/($N$11*$N$9*$N$13)))</f>
        <v/>
      </c>
      <c r="M31" s="17">
        <f>IF(ISBLANK(J31)," ",(J31/$N$13)-K31)</f>
        <v/>
      </c>
      <c r="N31" s="18">
        <f>IF(ISBLANK(J31)," ",M31/(N$9*N$10*N$11))</f>
        <v/>
      </c>
      <c r="O31" s="16" t="n"/>
      <c r="P31" s="17" t="n"/>
      <c r="Q31" s="11">
        <f>IF(ISBLANK(P31)," ",IF(P31=" "," ",(3+3.29*(((P31)*$Q$13*(1+($Q$13/$Q$12)))^0.5))/($Q$11*$Q$9*$Q$13)))</f>
        <v/>
      </c>
      <c r="R31" s="17">
        <f>IF(ISBLANK(O31)," ",(O31/$Q$13)-P31)</f>
        <v/>
      </c>
      <c r="S31" s="18">
        <f>IF(ISBLANK(O31)," ",R31/(Q$9*Q$10*Q$11))</f>
        <v/>
      </c>
      <c r="T31" s="16" t="n"/>
      <c r="U31" s="46">
        <f>IF(ISBLANK(T31)," ",(T31/$T$13)-$T$14/$T$12)</f>
        <v/>
      </c>
      <c r="V31" s="47">
        <f>IF(ISBLANK(T31), " ", (U31/$T$9))</f>
        <v/>
      </c>
      <c r="W31" s="16" t="n"/>
      <c r="X31" s="46">
        <f>IF(ISBLANK(W31)," ",(W31/$W$13)-($W$14/$W$12))</f>
        <v/>
      </c>
      <c r="Y31" s="48">
        <f>IF(ISBLANK(W31), " ", (X31/$W$9))</f>
        <v/>
      </c>
    </row>
    <row r="32" ht="19.9" customFormat="1" customHeight="1" s="73">
      <c r="A32" s="54" t="n"/>
      <c r="B32" s="158" t="n"/>
      <c r="C32" s="360" t="n"/>
      <c r="D32" s="360" t="n"/>
      <c r="E32" s="360" t="n"/>
      <c r="F32" s="360" t="n"/>
      <c r="G32" s="360" t="n"/>
      <c r="H32" s="360" t="n"/>
      <c r="I32" s="361" t="n"/>
      <c r="J32" s="16" t="n"/>
      <c r="K32" s="11" t="n"/>
      <c r="L32" s="11">
        <f>IF(ISBLANK(K32)," ",IF(K32=" "," ",(3+3.29*(((K32)*$N$13*(1+($N$13/$N$12)))^0.5))/($N$11*$N$9*$N$13)))</f>
        <v/>
      </c>
      <c r="M32" s="17">
        <f>IF(ISBLANK(J32)," ",(J32/$N$13)-K32)</f>
        <v/>
      </c>
      <c r="N32" s="18">
        <f>IF(ISBLANK(J32)," ",M32/(N$9*N$10*N$11))</f>
        <v/>
      </c>
      <c r="O32" s="16" t="n"/>
      <c r="P32" s="17" t="n"/>
      <c r="Q32" s="11">
        <f>IF(ISBLANK(P32)," ",IF(P32=" "," ",(3+3.29*(((P32)*$Q$13*(1+($Q$13/$Q$12)))^0.5))/($Q$11*$Q$9*$Q$13)))</f>
        <v/>
      </c>
      <c r="R32" s="17">
        <f>IF(ISBLANK(O32)," ",(O32/$Q$13)-P32)</f>
        <v/>
      </c>
      <c r="S32" s="18">
        <f>IF(ISBLANK(O32)," ",R32/(Q$9*Q$10*Q$11))</f>
        <v/>
      </c>
      <c r="T32" s="16" t="n"/>
      <c r="U32" s="46">
        <f>IF(ISBLANK(T32)," ",(T32/$T$13)-$T$14/$T$12)</f>
        <v/>
      </c>
      <c r="V32" s="47">
        <f>IF(ISBLANK(T32), " ", (U32/$T$9))</f>
        <v/>
      </c>
      <c r="W32" s="16" t="n"/>
      <c r="X32" s="46">
        <f>IF(ISBLANK(W32)," ",(W32/$W$13)-($W$14/$W$12))</f>
        <v/>
      </c>
      <c r="Y32" s="48">
        <f>IF(ISBLANK(W32), " ", (X32/$W$9))</f>
        <v/>
      </c>
    </row>
    <row r="33" ht="19.9" customFormat="1" customHeight="1" s="73">
      <c r="A33" s="53" t="n"/>
      <c r="B33" s="158" t="n"/>
      <c r="C33" s="360" t="n"/>
      <c r="D33" s="360" t="n"/>
      <c r="E33" s="360" t="n"/>
      <c r="F33" s="360" t="n"/>
      <c r="G33" s="360" t="n"/>
      <c r="H33" s="360" t="n"/>
      <c r="I33" s="361" t="n"/>
      <c r="J33" s="16" t="n"/>
      <c r="K33" s="11" t="n"/>
      <c r="L33" s="11">
        <f>IF(ISBLANK(K33)," ",IF(K33=" "," ",(3+3.29*(((K33)*$N$13*(1+($N$13/$N$12)))^0.5))/($N$11*$N$9*$N$13)))</f>
        <v/>
      </c>
      <c r="M33" s="17">
        <f>IF(ISBLANK(J33)," ",(J33/$N$13)-K33)</f>
        <v/>
      </c>
      <c r="N33" s="18">
        <f>IF(ISBLANK(J33)," ",M33/(N$9*N$10*N$11))</f>
        <v/>
      </c>
      <c r="O33" s="16" t="n"/>
      <c r="P33" s="17" t="n"/>
      <c r="Q33" s="11">
        <f>IF(ISBLANK(P33)," ",IF(P33=" "," ",(3+3.29*(((P33)*$Q$13*(1+($Q$13/$Q$12)))^0.5))/($Q$11*$Q$9*$Q$13)))</f>
        <v/>
      </c>
      <c r="R33" s="17">
        <f>IF(ISBLANK(O33)," ",(O33/$Q$13)-P33)</f>
        <v/>
      </c>
      <c r="S33" s="18">
        <f>IF(ISBLANK(O33)," ",R33/(Q$9*Q$10*Q$11))</f>
        <v/>
      </c>
      <c r="T33" s="16" t="n"/>
      <c r="U33" s="46">
        <f>IF(ISBLANK(T33)," ",(T33/$T$13)-$T$14/$T$12)</f>
        <v/>
      </c>
      <c r="V33" s="47">
        <f>IF(ISBLANK(T33), " ", (U33/$T$9))</f>
        <v/>
      </c>
      <c r="W33" s="16" t="n"/>
      <c r="X33" s="46">
        <f>IF(ISBLANK(W33)," ",(W33/$W$13)-($W$14/$W$12))</f>
        <v/>
      </c>
      <c r="Y33" s="48">
        <f>IF(ISBLANK(W33), " ", (X33/$W$9))</f>
        <v/>
      </c>
    </row>
    <row r="34" ht="19.9" customFormat="1" customHeight="1" s="73">
      <c r="A34" s="53" t="n"/>
      <c r="B34" s="158" t="n"/>
      <c r="C34" s="360" t="n"/>
      <c r="D34" s="360" t="n"/>
      <c r="E34" s="360" t="n"/>
      <c r="F34" s="360" t="n"/>
      <c r="G34" s="360" t="n"/>
      <c r="H34" s="360" t="n"/>
      <c r="I34" s="361" t="n"/>
      <c r="J34" s="16" t="n"/>
      <c r="K34" s="11" t="n"/>
      <c r="L34" s="11">
        <f>IF(ISBLANK(K34)," ",IF(K34=" "," ",(3+3.29*(((K34)*$N$13*(1+($N$13/$N$12)))^0.5))/($N$11*$N$9*$N$13)))</f>
        <v/>
      </c>
      <c r="M34" s="17">
        <f>IF(ISBLANK(J34)," ",(J34/$N$13)-K34)</f>
        <v/>
      </c>
      <c r="N34" s="18">
        <f>IF(ISBLANK(J34)," ",M34/(N$9*N$10*N$11))</f>
        <v/>
      </c>
      <c r="O34" s="16" t="n"/>
      <c r="P34" s="17" t="n"/>
      <c r="Q34" s="11">
        <f>IF(ISBLANK(P34)," ",IF(P34=" "," ",(3+3.29*(((P34)*$Q$13*(1+($Q$13/$Q$12)))^0.5))/($Q$11*$Q$9*$Q$13)))</f>
        <v/>
      </c>
      <c r="R34" s="17">
        <f>IF(ISBLANK(O34)," ",(O34/$Q$13)-P34)</f>
        <v/>
      </c>
      <c r="S34" s="18">
        <f>IF(ISBLANK(O34)," ",R34/(Q$9*Q$10*Q$11))</f>
        <v/>
      </c>
      <c r="T34" s="16" t="n"/>
      <c r="U34" s="46">
        <f>IF(ISBLANK(T34)," ",(T34/$T$13)-$T$14/$T$12)</f>
        <v/>
      </c>
      <c r="V34" s="47">
        <f>IF(ISBLANK(T34), " ", (U34/$T$9))</f>
        <v/>
      </c>
      <c r="W34" s="16" t="n"/>
      <c r="X34" s="46">
        <f>IF(ISBLANK(W34)," ",(W34/$W$13)-($W$14/$W$12))</f>
        <v/>
      </c>
      <c r="Y34" s="48">
        <f>IF(ISBLANK(W34), " ", (X34/$W$9))</f>
        <v/>
      </c>
    </row>
    <row r="35" ht="19.9" customFormat="1" customHeight="1" s="73">
      <c r="A35" s="54" t="n"/>
      <c r="B35" s="158" t="n"/>
      <c r="C35" s="360" t="n"/>
      <c r="D35" s="360" t="n"/>
      <c r="E35" s="360" t="n"/>
      <c r="F35" s="360" t="n"/>
      <c r="G35" s="360" t="n"/>
      <c r="H35" s="360" t="n"/>
      <c r="I35" s="361" t="n"/>
      <c r="J35" s="16" t="n"/>
      <c r="K35" s="11" t="n"/>
      <c r="L35" s="11">
        <f>IF(ISBLANK(K35)," ",IF(K35=" "," ",(3+3.29*(((K35)*$N$13*(1+($N$13/$N$12)))^0.5))/($N$11*$N$9*$N$13)))</f>
        <v/>
      </c>
      <c r="M35" s="17">
        <f>IF(ISBLANK(J35)," ",(J35/$N$13)-K35)</f>
        <v/>
      </c>
      <c r="N35" s="18">
        <f>IF(ISBLANK(J35)," ",M35/(N$9*N$10*N$11))</f>
        <v/>
      </c>
      <c r="O35" s="16" t="n"/>
      <c r="P35" s="17" t="n"/>
      <c r="Q35" s="11">
        <f>IF(ISBLANK(P35)," ",IF(P35=" "," ",(3+3.29*(((P35)*$Q$13*(1+($Q$13/$Q$12)))^0.5))/($Q$11*$Q$9*$Q$13)))</f>
        <v/>
      </c>
      <c r="R35" s="17">
        <f>IF(ISBLANK(O35)," ",(O35/$Q$13)-P35)</f>
        <v/>
      </c>
      <c r="S35" s="18">
        <f>IF(ISBLANK(O35)," ",R35/(Q$9*Q$10*Q$11))</f>
        <v/>
      </c>
      <c r="T35" s="16" t="n"/>
      <c r="U35" s="46">
        <f>IF(ISBLANK(T35)," ",(T35/$T$13)-$T$14/$T$12)</f>
        <v/>
      </c>
      <c r="V35" s="47">
        <f>IF(ISBLANK(T35), " ", (U35/$T$9))</f>
        <v/>
      </c>
      <c r="W35" s="16" t="n"/>
      <c r="X35" s="46">
        <f>IF(ISBLANK(W35)," ",(W35/$W$13)-($W$14/$W$12))</f>
        <v/>
      </c>
      <c r="Y35" s="48">
        <f>IF(ISBLANK(W35), " ", (X35/$W$9))</f>
        <v/>
      </c>
    </row>
    <row r="36" ht="19.9" customFormat="1" customHeight="1" s="73">
      <c r="A36" s="54" t="n"/>
      <c r="B36" s="158" t="n"/>
      <c r="C36" s="360" t="n"/>
      <c r="D36" s="360" t="n"/>
      <c r="E36" s="360" t="n"/>
      <c r="F36" s="360" t="n"/>
      <c r="G36" s="360" t="n"/>
      <c r="H36" s="360" t="n"/>
      <c r="I36" s="361" t="n"/>
      <c r="J36" s="16" t="n"/>
      <c r="K36" s="11" t="n"/>
      <c r="L36" s="11">
        <f>IF(ISBLANK(K36)," ",IF(K36=" "," ",(3+3.29*(((K36)*$N$13*(1+($N$13/$N$12)))^0.5))/($N$11*$N$9*$N$13)))</f>
        <v/>
      </c>
      <c r="M36" s="17">
        <f>IF(ISBLANK(J36)," ",(J36/$N$13)-K36)</f>
        <v/>
      </c>
      <c r="N36" s="18">
        <f>IF(ISBLANK(J36)," ",M36/(N$9*N$10*N$11))</f>
        <v/>
      </c>
      <c r="O36" s="16" t="n"/>
      <c r="P36" s="17" t="n"/>
      <c r="Q36" s="11">
        <f>IF(ISBLANK(P36)," ",IF(P36=" "," ",(3+3.29*(((P36)*$Q$13*(1+($Q$13/$Q$12)))^0.5))/($Q$11*$Q$9*$Q$13)))</f>
        <v/>
      </c>
      <c r="R36" s="17">
        <f>IF(ISBLANK(O36)," ",(O36/$Q$13)-P36)</f>
        <v/>
      </c>
      <c r="S36" s="18">
        <f>IF(ISBLANK(O36)," ",R36/(Q$9*Q$10*Q$11))</f>
        <v/>
      </c>
      <c r="T36" s="16" t="n"/>
      <c r="U36" s="46">
        <f>IF(ISBLANK(T36)," ",(T36/$T$13)-$T$14/$T$12)</f>
        <v/>
      </c>
      <c r="V36" s="47">
        <f>IF(ISBLANK(T36), " ", (U36/$T$9))</f>
        <v/>
      </c>
      <c r="W36" s="16" t="n"/>
      <c r="X36" s="46">
        <f>IF(ISBLANK(W36)," ",(W36/$W$13)-($W$14/$W$12))</f>
        <v/>
      </c>
      <c r="Y36" s="48">
        <f>IF(ISBLANK(W36), " ", (X36/$W$9))</f>
        <v/>
      </c>
    </row>
    <row r="37" ht="19.9" customFormat="1" customHeight="1" s="73">
      <c r="A37" s="53" t="n"/>
      <c r="B37" s="158" t="n"/>
      <c r="C37" s="360" t="n"/>
      <c r="D37" s="360" t="n"/>
      <c r="E37" s="360" t="n"/>
      <c r="F37" s="360" t="n"/>
      <c r="G37" s="360" t="n"/>
      <c r="H37" s="360" t="n"/>
      <c r="I37" s="361" t="n"/>
      <c r="J37" s="16" t="n"/>
      <c r="K37" s="11" t="n"/>
      <c r="L37" s="11">
        <f>IF(ISBLANK(K37)," ",IF(K37=" "," ",(3+3.29*(((K37)*$N$13*(1+($N$13/$N$12)))^0.5))/($N$11*$N$9*$N$13)))</f>
        <v/>
      </c>
      <c r="M37" s="17">
        <f>IF(ISBLANK(J37)," ",(J37/$N$13)-K37)</f>
        <v/>
      </c>
      <c r="N37" s="18">
        <f>IF(ISBLANK(J37)," ",M37/(N$9*N$10*N$11))</f>
        <v/>
      </c>
      <c r="O37" s="16" t="n"/>
      <c r="P37" s="17" t="n"/>
      <c r="Q37" s="11">
        <f>IF(ISBLANK(P37)," ",IF(P37=" "," ",(3+3.29*(((P37)*$Q$13*(1+($Q$13/$Q$12)))^0.5))/($Q$11*$Q$9*$Q$13)))</f>
        <v/>
      </c>
      <c r="R37" s="17">
        <f>IF(ISBLANK(O37)," ",(O37/$Q$13)-P37)</f>
        <v/>
      </c>
      <c r="S37" s="18">
        <f>IF(ISBLANK(O37)," ",R37/(Q$9*Q$10*Q$11))</f>
        <v/>
      </c>
      <c r="T37" s="16" t="n"/>
      <c r="U37" s="46">
        <f>IF(ISBLANK(T37)," ",(T37/$T$13)-$T$14/$T$12)</f>
        <v/>
      </c>
      <c r="V37" s="47">
        <f>IF(ISBLANK(T37), " ", (U37/$T$9))</f>
        <v/>
      </c>
      <c r="W37" s="16" t="n"/>
      <c r="X37" s="46">
        <f>IF(ISBLANK(W37)," ",(W37/$W$13)-($W$14/$W$12))</f>
        <v/>
      </c>
      <c r="Y37" s="48">
        <f>IF(ISBLANK(W37), " ", (X37/$W$9))</f>
        <v/>
      </c>
    </row>
    <row r="38" ht="19.9" customFormat="1" customHeight="1" s="73">
      <c r="A38" s="54" t="n"/>
      <c r="B38" s="158" t="n"/>
      <c r="C38" s="360" t="n"/>
      <c r="D38" s="360" t="n"/>
      <c r="E38" s="360" t="n"/>
      <c r="F38" s="360" t="n"/>
      <c r="G38" s="360" t="n"/>
      <c r="H38" s="360" t="n"/>
      <c r="I38" s="361" t="n"/>
      <c r="J38" s="16" t="n"/>
      <c r="K38" s="11" t="n"/>
      <c r="L38" s="11">
        <f>IF(ISBLANK(K38)," ",IF(K38=" "," ",(3+3.29*(((K38)*$N$13*(1+($N$13/$N$12)))^0.5))/($N$11*$N$9*$N$13)))</f>
        <v/>
      </c>
      <c r="M38" s="17">
        <f>IF(ISBLANK(J38)," ",(J38/$N$13)-K38)</f>
        <v/>
      </c>
      <c r="N38" s="18">
        <f>IF(ISBLANK(J38)," ",M38/(N$9*N$10*N$11))</f>
        <v/>
      </c>
      <c r="O38" s="16" t="n"/>
      <c r="P38" s="17" t="n"/>
      <c r="Q38" s="11">
        <f>IF(ISBLANK(P38)," ",IF(P38=" "," ",(3+3.29*(((P38)*$Q$13*(1+($Q$13/$Q$12)))^0.5))/($Q$11*$Q$9*$Q$13)))</f>
        <v/>
      </c>
      <c r="R38" s="17">
        <f>IF(ISBLANK(O38)," ",(O38/$Q$13)-P38)</f>
        <v/>
      </c>
      <c r="S38" s="18">
        <f>IF(ISBLANK(O38)," ",R38/(Q$9*Q$10*Q$11))</f>
        <v/>
      </c>
      <c r="T38" s="16" t="n"/>
      <c r="U38" s="46">
        <f>IF(ISBLANK(T38)," ",(T38/$T$13)-$T$14/$T$12)</f>
        <v/>
      </c>
      <c r="V38" s="47">
        <f>IF(ISBLANK(T38), " ", (U38/$T$9))</f>
        <v/>
      </c>
      <c r="W38" s="16" t="n"/>
      <c r="X38" s="46">
        <f>IF(ISBLANK(W38)," ",(W38/$W$13)-($W$14/$W$12))</f>
        <v/>
      </c>
      <c r="Y38" s="48">
        <f>IF(ISBLANK(W38), " ", (X38/$W$9))</f>
        <v/>
      </c>
    </row>
    <row r="39" ht="19.9" customFormat="1" customHeight="1" s="73">
      <c r="A39" s="54" t="n"/>
      <c r="B39" s="158" t="n"/>
      <c r="C39" s="360" t="n"/>
      <c r="D39" s="360" t="n"/>
      <c r="E39" s="360" t="n"/>
      <c r="F39" s="360" t="n"/>
      <c r="G39" s="360" t="n"/>
      <c r="H39" s="360" t="n"/>
      <c r="I39" s="361" t="n"/>
      <c r="J39" s="16" t="n"/>
      <c r="K39" s="11" t="n"/>
      <c r="L39" s="11">
        <f>IF(ISBLANK(K39)," ",IF(K39=" "," ",(3+3.29*(((K39)*$N$13*(1+($N$13/$N$12)))^0.5))/($N$11*$N$9*$N$13)))</f>
        <v/>
      </c>
      <c r="M39" s="17">
        <f>IF(ISBLANK(J39)," ",(J39/$N$13)-K39)</f>
        <v/>
      </c>
      <c r="N39" s="18">
        <f>IF(ISBLANK(J39)," ",M39/(N$9*N$10*N$11))</f>
        <v/>
      </c>
      <c r="O39" s="16" t="n"/>
      <c r="P39" s="17" t="n"/>
      <c r="Q39" s="11">
        <f>IF(ISBLANK(P39)," ",IF(P39=" "," ",(3+3.29*(((P39)*$Q$13*(1+($Q$13/$Q$12)))^0.5))/($Q$11*$Q$9*$Q$13)))</f>
        <v/>
      </c>
      <c r="R39" s="17">
        <f>IF(ISBLANK(O39)," ",(O39/$Q$13)-P39)</f>
        <v/>
      </c>
      <c r="S39" s="18">
        <f>IF(ISBLANK(O39)," ",R39/(Q$9*Q$10*Q$11))</f>
        <v/>
      </c>
      <c r="T39" s="16" t="n"/>
      <c r="U39" s="46">
        <f>IF(ISBLANK(T39)," ",(T39/$T$13)-$T$14/$T$12)</f>
        <v/>
      </c>
      <c r="V39" s="47">
        <f>IF(ISBLANK(T39), " ", (U39/$T$9))</f>
        <v/>
      </c>
      <c r="W39" s="16" t="n"/>
      <c r="X39" s="46">
        <f>IF(ISBLANK(W39)," ",(W39/$W$13)-($W$14/$W$12))</f>
        <v/>
      </c>
      <c r="Y39" s="48">
        <f>IF(ISBLANK(W39), " ", (X39/$W$9))</f>
        <v/>
      </c>
    </row>
    <row r="40" ht="19.9" customFormat="1" customHeight="1" s="73">
      <c r="A40" s="54" t="n"/>
      <c r="B40" s="158" t="n"/>
      <c r="C40" s="360" t="n"/>
      <c r="D40" s="360" t="n"/>
      <c r="E40" s="360" t="n"/>
      <c r="F40" s="360" t="n"/>
      <c r="G40" s="360" t="n"/>
      <c r="H40" s="360" t="n"/>
      <c r="I40" s="361" t="n"/>
      <c r="J40" s="16" t="n"/>
      <c r="K40" s="11" t="n"/>
      <c r="L40" s="11">
        <f>IF(ISBLANK(K40)," ",IF(K40=" "," ",(3+3.29*(((K40)*$N$13*(1+($N$13/$N$12)))^0.5))/($N$11*$N$9*$N$13)))</f>
        <v/>
      </c>
      <c r="M40" s="17">
        <f>IF(ISBLANK(J40)," ",(J40/$N$13)-K40)</f>
        <v/>
      </c>
      <c r="N40" s="18">
        <f>IF(ISBLANK(J40)," ",M40/(N$9*N$10*N$11))</f>
        <v/>
      </c>
      <c r="O40" s="16" t="n"/>
      <c r="P40" s="17" t="n"/>
      <c r="Q40" s="11">
        <f>IF(ISBLANK(P40)," ",IF(P40=" "," ",(3+3.29*(((P40)*$Q$13*(1+($Q$13/$Q$12)))^0.5))/($Q$11*$Q$9*$Q$13)))</f>
        <v/>
      </c>
      <c r="R40" s="17">
        <f>IF(ISBLANK(O40)," ",(O40/$Q$13)-P40)</f>
        <v/>
      </c>
      <c r="S40" s="18">
        <f>IF(ISBLANK(O40)," ",R40/(Q$9*Q$10*Q$11))</f>
        <v/>
      </c>
      <c r="T40" s="16" t="n"/>
      <c r="U40" s="46">
        <f>IF(ISBLANK(T40)," ",(T40/$T$13)-$T$14/$T$12)</f>
        <v/>
      </c>
      <c r="V40" s="47">
        <f>IF(ISBLANK(T40), " ", (U40/$T$9))</f>
        <v/>
      </c>
      <c r="W40" s="16" t="n"/>
      <c r="X40" s="46">
        <f>IF(ISBLANK(W40)," ",(W40/$W$13)-($W$14/$W$12))</f>
        <v/>
      </c>
      <c r="Y40" s="48">
        <f>IF(ISBLANK(W40), " ", (X40/$W$9))</f>
        <v/>
      </c>
    </row>
    <row r="41" ht="19.9" customFormat="1" customHeight="1" s="73" thickBot="1">
      <c r="A41" s="55" t="n"/>
      <c r="B41" s="422" t="n"/>
      <c r="C41" s="381" t="n"/>
      <c r="D41" s="381" t="n"/>
      <c r="E41" s="381" t="n"/>
      <c r="F41" s="381" t="n"/>
      <c r="G41" s="381" t="n"/>
      <c r="H41" s="381" t="n"/>
      <c r="I41" s="404" t="n"/>
      <c r="J41" s="22" t="n"/>
      <c r="K41" s="23" t="n"/>
      <c r="L41" s="23">
        <f>IF(ISBLANK(K41)," ",IF(K41=" "," ",(3+3.29*(((K41)*$N$13*(1+($N$13/$N$12)))^0.5))/($N$11*$N$9*$N$13)))</f>
        <v/>
      </c>
      <c r="M41" s="24">
        <f>IF(ISBLANK(J41)," ",(J41/$N$13)-K41)</f>
        <v/>
      </c>
      <c r="N41" s="25">
        <f>IF(ISBLANK(J41)," ",M41/(N$9*N$10*N$11))</f>
        <v/>
      </c>
      <c r="O41" s="22" t="n"/>
      <c r="P41" s="24" t="n"/>
      <c r="Q41" s="23">
        <f>IF(ISBLANK(P41)," ",IF(P41=" "," ",(3+3.29*(((P41)*$Q$13*(1+($Q$13/$Q$12)))^0.5))/($Q$11*$Q$9*$Q$13)))</f>
        <v/>
      </c>
      <c r="R41" s="24">
        <f>IF(ISBLANK(O41)," ",(O41/$Q$13)-P41)</f>
        <v/>
      </c>
      <c r="S41" s="25">
        <f>IF(ISBLANK(O41)," ",R41/(Q$9*Q$10*Q$11))</f>
        <v/>
      </c>
      <c r="T41" s="22" t="n"/>
      <c r="U41" s="49">
        <f>IF(ISBLANK(T41)," ",(T41/$T$13)-$T$14/$T$12)</f>
        <v/>
      </c>
      <c r="V41" s="50">
        <f>IF(ISBLANK(T41), " ", (U41/$T$9))</f>
        <v/>
      </c>
      <c r="W41" s="22" t="n"/>
      <c r="X41" s="49">
        <f>IF(ISBLANK(W41)," ",(W41/$W$13)-($W$14/$W$12))</f>
        <v/>
      </c>
      <c r="Y41" s="51">
        <f>IF(ISBLANK(W41), " ", (X41/$W$9))</f>
        <v/>
      </c>
    </row>
    <row r="42" ht="13.5" customHeight="1" thickTop="1"/>
  </sheetData>
  <mergeCells count="109">
    <mergeCell ref="B39:I39"/>
    <mergeCell ref="B40:I40"/>
    <mergeCell ref="B41:I41"/>
    <mergeCell ref="B33:I33"/>
    <mergeCell ref="B34:I34"/>
    <mergeCell ref="B35:I35"/>
    <mergeCell ref="B36:I36"/>
    <mergeCell ref="B37:I37"/>
    <mergeCell ref="B38:I38"/>
    <mergeCell ref="B27:I27"/>
    <mergeCell ref="B28:I28"/>
    <mergeCell ref="B29:I29"/>
    <mergeCell ref="B30:I30"/>
    <mergeCell ref="B31:I31"/>
    <mergeCell ref="B32:I32"/>
    <mergeCell ref="B21:I21"/>
    <mergeCell ref="B22:I22"/>
    <mergeCell ref="B23:I23"/>
    <mergeCell ref="B24:I24"/>
    <mergeCell ref="B25:I25"/>
    <mergeCell ref="B26:I26"/>
    <mergeCell ref="B19:I20"/>
    <mergeCell ref="J19:S19"/>
    <mergeCell ref="T19:Y19"/>
    <mergeCell ref="J20:N20"/>
    <mergeCell ref="O20:S20"/>
    <mergeCell ref="T20:V20"/>
    <mergeCell ref="W20:Y20"/>
    <mergeCell ref="A15:E15"/>
    <mergeCell ref="H15:M15"/>
    <mergeCell ref="N15:S15"/>
    <mergeCell ref="T15:V15"/>
    <mergeCell ref="W15:Y15"/>
    <mergeCell ref="A16:E16"/>
    <mergeCell ref="I16:Y18"/>
    <mergeCell ref="A17:E17"/>
    <mergeCell ref="A18:E18"/>
    <mergeCell ref="A14:E14"/>
    <mergeCell ref="H14:M14"/>
    <mergeCell ref="N14:P14"/>
    <mergeCell ref="Q14:S14"/>
    <mergeCell ref="T14:V14"/>
    <mergeCell ref="W14:Y14"/>
    <mergeCell ref="A13:E13"/>
    <mergeCell ref="H13:M13"/>
    <mergeCell ref="N13:P13"/>
    <mergeCell ref="Q13:S13"/>
    <mergeCell ref="T13:V13"/>
    <mergeCell ref="W13:Y13"/>
    <mergeCell ref="A12:E12"/>
    <mergeCell ref="H12:M12"/>
    <mergeCell ref="N12:P12"/>
    <mergeCell ref="Q12:S12"/>
    <mergeCell ref="T12:V12"/>
    <mergeCell ref="W12:Y12"/>
    <mergeCell ref="A11:E11"/>
    <mergeCell ref="H11:M11"/>
    <mergeCell ref="N11:P11"/>
    <mergeCell ref="Q11:S11"/>
    <mergeCell ref="T11:V11"/>
    <mergeCell ref="W11:Y11"/>
    <mergeCell ref="A10:E10"/>
    <mergeCell ref="H10:M10"/>
    <mergeCell ref="N10:P10"/>
    <mergeCell ref="Q10:S10"/>
    <mergeCell ref="T10:V10"/>
    <mergeCell ref="W10:Y10"/>
    <mergeCell ref="A9:E9"/>
    <mergeCell ref="H9:M9"/>
    <mergeCell ref="N9:P9"/>
    <mergeCell ref="Q9:S9"/>
    <mergeCell ref="T9:V9"/>
    <mergeCell ref="W9:Y9"/>
    <mergeCell ref="A8:E8"/>
    <mergeCell ref="H8:M8"/>
    <mergeCell ref="N8:P8"/>
    <mergeCell ref="Q8:S8"/>
    <mergeCell ref="T8:V8"/>
    <mergeCell ref="W8:Y8"/>
    <mergeCell ref="A7:E7"/>
    <mergeCell ref="H7:M7"/>
    <mergeCell ref="N7:P7"/>
    <mergeCell ref="Q7:S7"/>
    <mergeCell ref="T7:V7"/>
    <mergeCell ref="W7:Y7"/>
    <mergeCell ref="A1:C1"/>
    <mergeCell ref="D1:G1"/>
    <mergeCell ref="A2:C2"/>
    <mergeCell ref="D2:G2"/>
    <mergeCell ref="A3:C3"/>
    <mergeCell ref="D3:G3"/>
    <mergeCell ref="W5:Y5"/>
    <mergeCell ref="A6:C6"/>
    <mergeCell ref="D6:G6"/>
    <mergeCell ref="H6:M6"/>
    <mergeCell ref="N6:P6"/>
    <mergeCell ref="Q6:S6"/>
    <mergeCell ref="T6:V6"/>
    <mergeCell ref="W6:Y6"/>
    <mergeCell ref="N3:Y3"/>
    <mergeCell ref="A4:C4"/>
    <mergeCell ref="D4:G4"/>
    <mergeCell ref="N4:S4"/>
    <mergeCell ref="T4:Y4"/>
    <mergeCell ref="A5:C5"/>
    <mergeCell ref="D5:G5"/>
    <mergeCell ref="N5:P5"/>
    <mergeCell ref="Q5:S5"/>
    <mergeCell ref="T5:V5"/>
  </mergeCells>
  <printOptions horizontalCentered="1"/>
  <pageMargins left="0.25" right="0.25" top="0.25" bottom="0.35" header="0" footer="0"/>
  <pageSetup orientation="landscape" scale="72" horizontalDpi="4294967293"/>
</worksheet>
</file>

<file path=xl/worksheets/sheet9.xml><?xml version="1.0" encoding="utf-8"?>
<worksheet xmlns="http://schemas.openxmlformats.org/spreadsheetml/2006/main">
  <sheetPr>
    <outlinePr summaryBelow="1" summaryRight="1"/>
    <pageSetUpPr fitToPage="1"/>
  </sheetPr>
  <dimension ref="A1:DH53"/>
  <sheetViews>
    <sheetView zoomScaleNormal="100" workbookViewId="0">
      <selection activeCell="AQ49" sqref="AQ49"/>
    </sheetView>
  </sheetViews>
  <sheetFormatPr baseColWidth="8" defaultColWidth="1.7109375" defaultRowHeight="12" customHeight="1"/>
  <cols>
    <col width="1.7109375" customWidth="1" style="96" min="1" max="16384"/>
  </cols>
  <sheetData>
    <row r="1" ht="38.25" customHeight="1" thickBot="1">
      <c r="A1" s="136" t="n"/>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c r="AK1" s="353" t="n"/>
      <c r="AL1" s="353" t="n"/>
      <c r="AM1" s="353" t="n"/>
      <c r="AN1" s="353" t="n"/>
      <c r="AO1" s="353" t="n"/>
      <c r="AP1" s="353" t="n"/>
      <c r="AQ1" s="353" t="n"/>
      <c r="AR1" s="353" t="n"/>
      <c r="AS1" s="353" t="n"/>
      <c r="AT1" s="353" t="n"/>
      <c r="AU1" s="353" t="n"/>
      <c r="AV1" s="353" t="n"/>
      <c r="AW1" s="353" t="n"/>
      <c r="AX1" s="353" t="n"/>
      <c r="AY1" s="353" t="n"/>
      <c r="AZ1" s="353" t="n"/>
      <c r="BA1" s="353" t="n"/>
      <c r="BB1" s="353" t="n"/>
      <c r="BC1" s="353" t="n"/>
      <c r="BD1" s="353" t="n"/>
      <c r="BE1" s="353" t="n"/>
      <c r="BF1" s="353" t="n"/>
      <c r="BG1" s="353" t="n"/>
      <c r="BH1" s="353" t="n"/>
      <c r="BI1" s="353" t="n"/>
      <c r="BJ1" s="353" t="n"/>
      <c r="BK1" s="353" t="n"/>
      <c r="BL1" s="353" t="n"/>
      <c r="BM1" s="353" t="n"/>
      <c r="BN1" s="353" t="n"/>
      <c r="BO1" s="353" t="n"/>
      <c r="BP1" s="353" t="n"/>
      <c r="BQ1" s="353" t="n"/>
      <c r="BR1" s="353" t="n"/>
      <c r="BS1" s="353" t="n"/>
      <c r="BT1" s="353" t="n"/>
      <c r="BU1" s="353" t="n"/>
      <c r="BV1" s="353" t="n"/>
      <c r="BW1" s="353" t="n"/>
      <c r="BX1" s="353" t="n"/>
      <c r="BY1" s="353" t="n"/>
    </row>
    <row r="2" ht="12" customHeight="1" thickTop="1">
      <c r="A2" s="57"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c r="AJ2" s="58" t="n"/>
      <c r="AK2" s="58" t="n"/>
      <c r="AL2" s="58" t="n"/>
      <c r="AM2" s="58" t="n"/>
      <c r="AN2" s="58" t="n"/>
      <c r="AO2" s="58" t="n"/>
      <c r="AP2" s="58" t="n"/>
      <c r="AQ2" s="58" t="n"/>
      <c r="AR2" s="58" t="n"/>
      <c r="AS2" s="58" t="n"/>
      <c r="AT2" s="58" t="n"/>
      <c r="AU2" s="58" t="n"/>
      <c r="AV2" s="58" t="n"/>
      <c r="AW2" s="58" t="n"/>
      <c r="AX2" s="58" t="n"/>
      <c r="AY2" s="58" t="n"/>
      <c r="AZ2" s="58" t="n"/>
      <c r="BA2" s="58" t="n"/>
      <c r="BB2" s="58" t="n"/>
      <c r="BC2" s="58" t="n"/>
      <c r="BD2" s="58" t="n"/>
      <c r="BE2" s="58" t="n"/>
      <c r="BF2" s="58" t="n"/>
      <c r="BG2" s="58" t="n"/>
      <c r="BH2" s="58" t="n"/>
      <c r="BI2" s="58" t="n"/>
      <c r="BJ2" s="58" t="n"/>
      <c r="BK2" s="58" t="n"/>
      <c r="BL2" s="58" t="n"/>
      <c r="BM2" s="58" t="n"/>
      <c r="BN2" s="58" t="n"/>
      <c r="BO2" s="58" t="n"/>
      <c r="BP2" s="58" t="n"/>
      <c r="BQ2" s="58" t="n"/>
      <c r="BR2" s="58" t="n"/>
      <c r="BS2" s="58" t="n"/>
      <c r="BT2" s="58" t="n"/>
      <c r="BU2" s="58" t="n"/>
      <c r="BV2" s="58" t="n"/>
      <c r="BW2" s="58" t="n"/>
      <c r="BX2" s="58" t="n"/>
      <c r="BY2" s="59" t="n"/>
    </row>
    <row r="3" ht="12" customHeight="1">
      <c r="A3" s="60" t="n"/>
      <c r="B3" s="61"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3" t="n"/>
    </row>
    <row r="4" ht="12" customHeight="1">
      <c r="A4" s="60" t="n"/>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3" t="n"/>
    </row>
    <row r="5" ht="12" customHeight="1">
      <c r="A5" s="94"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96" t="n"/>
      <c r="AG5" s="96" t="n"/>
      <c r="AH5" s="96" t="n"/>
      <c r="AI5" s="96" t="n"/>
      <c r="AJ5" s="96" t="n"/>
      <c r="AK5" s="96" t="n"/>
      <c r="AL5" s="96" t="n"/>
      <c r="AM5" s="96" t="n"/>
      <c r="AN5" s="96" t="n"/>
      <c r="AO5" s="96" t="n"/>
      <c r="AP5" s="96" t="n"/>
      <c r="AQ5" s="96" t="n"/>
      <c r="AR5" s="96" t="n"/>
      <c r="AS5" s="96" t="n"/>
      <c r="AT5" s="96" t="n"/>
      <c r="AU5" s="96" t="n"/>
      <c r="AV5" s="96" t="n"/>
      <c r="AW5" s="66" t="n"/>
      <c r="AX5" s="66" t="n"/>
      <c r="AY5" s="66" t="n"/>
      <c r="AZ5" s="66" t="n"/>
      <c r="BA5" s="66" t="n"/>
      <c r="BB5" s="66" t="n"/>
      <c r="BC5" s="66" t="n"/>
      <c r="BD5" s="66" t="n"/>
      <c r="BE5" s="66" t="n"/>
      <c r="BF5" s="66" t="n"/>
      <c r="BG5" s="66" t="n"/>
      <c r="BH5" s="66" t="n"/>
      <c r="BI5" s="66" t="n"/>
      <c r="BJ5" s="66" t="n"/>
      <c r="BK5" s="96" t="n"/>
      <c r="BL5" s="96" t="n"/>
      <c r="BM5" s="96" t="n"/>
      <c r="BN5" s="96" t="n"/>
      <c r="BO5" s="96" t="n"/>
      <c r="BP5" s="96" t="n"/>
      <c r="BQ5" s="96" t="n"/>
      <c r="BR5" s="96" t="n"/>
      <c r="BS5" s="96" t="n"/>
      <c r="BT5" s="96" t="n"/>
      <c r="BU5" s="96" t="n"/>
      <c r="BV5" s="96" t="n"/>
      <c r="BW5" s="96" t="n"/>
      <c r="BX5" s="96" t="n"/>
      <c r="BY5" s="67" t="n"/>
    </row>
    <row r="6" ht="12" customHeight="1">
      <c r="A6" s="94" t="n"/>
      <c r="B6" s="96" t="n"/>
      <c r="C6" s="96" t="n"/>
      <c r="D6" s="96" t="n"/>
      <c r="E6" s="96" t="n"/>
      <c r="F6" s="96" t="n"/>
      <c r="G6" s="96" t="n"/>
      <c r="H6" s="96" t="n"/>
      <c r="I6" s="96" t="n"/>
      <c r="J6" s="96" t="n"/>
      <c r="K6" s="96" t="n"/>
      <c r="L6" s="96" t="n"/>
      <c r="M6" s="96" t="n"/>
      <c r="N6" s="96" t="n"/>
      <c r="O6" s="96" t="n"/>
      <c r="P6" s="96" t="n"/>
      <c r="Q6" s="96" t="n"/>
      <c r="R6" s="96" t="n"/>
      <c r="S6" s="96" t="n"/>
      <c r="T6" s="96" t="n"/>
      <c r="U6" s="96" t="n"/>
      <c r="V6" s="96" t="n"/>
      <c r="W6" s="96" t="n"/>
      <c r="X6" s="96" t="n"/>
      <c r="Y6" s="96" t="n"/>
      <c r="Z6" s="96" t="n"/>
      <c r="AA6" s="96" t="n"/>
      <c r="AB6" s="96" t="n"/>
      <c r="AC6" s="96" t="n"/>
      <c r="AD6" s="96" t="n"/>
      <c r="AE6" s="96" t="n"/>
      <c r="AF6" s="96" t="n"/>
      <c r="AG6" s="96" t="n"/>
      <c r="AH6" s="96" t="n"/>
      <c r="AI6" s="96" t="n"/>
      <c r="AJ6" s="96" t="n"/>
      <c r="AK6" s="96" t="n"/>
      <c r="AL6" s="96" t="n"/>
      <c r="AM6" s="96" t="n"/>
      <c r="AN6" s="96" t="n"/>
      <c r="AO6" s="96" t="n"/>
      <c r="AP6" s="96" t="n"/>
      <c r="AQ6" s="96" t="n"/>
      <c r="AR6" s="96" t="n"/>
      <c r="AS6" s="96" t="n"/>
      <c r="AT6" s="96" t="n"/>
      <c r="AU6" s="96" t="n"/>
      <c r="AV6" s="96" t="n"/>
      <c r="AW6" s="66" t="n"/>
      <c r="AX6" s="66" t="n"/>
      <c r="AY6" s="66" t="n"/>
      <c r="AZ6" s="66" t="n"/>
      <c r="BA6" s="66" t="n"/>
      <c r="BB6" s="66" t="n"/>
      <c r="BC6" s="66" t="n"/>
      <c r="BD6" s="66" t="n"/>
      <c r="BE6" s="66" t="n"/>
      <c r="BF6" s="66" t="n"/>
      <c r="BG6" s="66" t="n"/>
      <c r="BH6" s="66" t="n"/>
      <c r="BI6" s="66" t="n"/>
      <c r="BJ6" s="66" t="n"/>
      <c r="BK6" s="96" t="n"/>
      <c r="BL6" s="96" t="n"/>
      <c r="BM6" s="96" t="n"/>
      <c r="BN6" s="96" t="n"/>
      <c r="BO6" s="96" t="n"/>
      <c r="BP6" s="96" t="n"/>
      <c r="BQ6" s="96" t="n"/>
      <c r="BR6" s="96" t="n"/>
      <c r="BS6" s="96" t="n"/>
      <c r="BT6" s="96" t="n"/>
      <c r="BU6" s="96" t="n"/>
      <c r="BV6" s="96" t="n"/>
      <c r="BW6" s="96" t="n"/>
      <c r="BX6" s="96" t="n"/>
      <c r="BY6" s="67" t="n"/>
    </row>
    <row r="7" ht="12" customHeight="1">
      <c r="A7" s="94" t="n"/>
      <c r="B7" s="96" t="n"/>
      <c r="C7" s="96" t="n"/>
      <c r="D7" s="96" t="n"/>
      <c r="E7" s="96" t="n"/>
      <c r="F7" s="96" t="n"/>
      <c r="G7" s="96" t="n"/>
      <c r="H7" s="96" t="n"/>
      <c r="I7" s="96" t="n"/>
      <c r="J7" s="96" t="n"/>
      <c r="K7" s="96" t="n"/>
      <c r="L7" s="96" t="n"/>
      <c r="M7" s="96" t="n"/>
      <c r="N7" s="96" t="n"/>
      <c r="O7" s="96" t="n"/>
      <c r="P7" s="96" t="n"/>
      <c r="Q7" s="96" t="n"/>
      <c r="R7" s="96" t="n"/>
      <c r="S7" s="96" t="n"/>
      <c r="T7" s="96" t="n"/>
      <c r="U7" s="96" t="n"/>
      <c r="V7" s="66" t="n"/>
      <c r="W7" s="66" t="n"/>
      <c r="X7" s="66" t="n"/>
      <c r="Y7" s="66" t="n"/>
      <c r="Z7" s="66" t="n"/>
      <c r="AA7" s="66" t="n"/>
      <c r="AB7" s="66" t="n"/>
      <c r="AC7" s="66" t="n"/>
      <c r="AD7" s="66" t="n"/>
      <c r="AE7" s="66" t="n"/>
      <c r="AF7" s="66" t="n"/>
      <c r="AG7" s="66" t="n"/>
      <c r="AH7" s="66" t="n"/>
      <c r="AI7" s="66" t="n"/>
      <c r="AJ7" s="66" t="n"/>
      <c r="AK7" s="66" t="n"/>
      <c r="AL7" s="96" t="n"/>
      <c r="AM7" s="96" t="n"/>
      <c r="AN7" s="96" t="n"/>
      <c r="AO7" s="96" t="n"/>
      <c r="AP7" s="96" t="n"/>
      <c r="AQ7" s="96" t="n"/>
      <c r="AR7" s="96" t="n"/>
      <c r="AS7" s="96" t="n"/>
      <c r="AT7" s="96" t="n"/>
      <c r="AU7" s="96" t="n"/>
      <c r="AV7" s="96" t="n"/>
      <c r="AW7" s="69" t="n"/>
      <c r="AX7" s="69" t="n"/>
      <c r="AY7" s="69" t="n"/>
      <c r="AZ7" s="69" t="n"/>
      <c r="BA7" s="69" t="n"/>
      <c r="BB7" s="69" t="n"/>
      <c r="BC7" s="69" t="n"/>
      <c r="BD7" s="69" t="n"/>
      <c r="BE7" s="69" t="n"/>
      <c r="BF7" s="69" t="n"/>
      <c r="BG7" s="69" t="n"/>
      <c r="BH7" s="69" t="n"/>
      <c r="BI7" s="69" t="n"/>
      <c r="BJ7" s="69" t="n"/>
      <c r="BK7" s="96" t="n"/>
      <c r="BL7" s="96" t="n"/>
      <c r="BM7" s="96" t="n"/>
      <c r="BN7" s="96" t="n"/>
      <c r="BO7" s="96" t="n"/>
      <c r="BP7" s="96" t="n"/>
      <c r="BQ7" s="96" t="n"/>
      <c r="BR7" s="96" t="n"/>
      <c r="BS7" s="96" t="n"/>
      <c r="BT7" s="96" t="n"/>
      <c r="BU7" s="96" t="n"/>
      <c r="BV7" s="96" t="n"/>
      <c r="BW7" s="96" t="n"/>
      <c r="BX7" s="96" t="n"/>
      <c r="BY7" s="67" t="n"/>
    </row>
    <row r="8" ht="12" customHeight="1">
      <c r="A8" s="94" t="n"/>
      <c r="B8" s="96" t="n"/>
      <c r="C8" s="96" t="n"/>
      <c r="D8" s="96" t="n"/>
      <c r="E8" s="96" t="n"/>
      <c r="F8" s="96" t="n"/>
      <c r="G8" s="96" t="n"/>
      <c r="H8" s="96" t="n"/>
      <c r="I8" s="96" t="n"/>
      <c r="J8" s="96" t="n"/>
      <c r="K8" s="96" t="n"/>
      <c r="L8" s="96" t="n"/>
      <c r="M8" s="96" t="n"/>
      <c r="N8" s="96" t="n"/>
      <c r="O8" s="96" t="n"/>
      <c r="P8" s="96" t="n"/>
      <c r="Q8" s="96" t="n"/>
      <c r="R8" s="96" t="n"/>
      <c r="S8" s="96" t="n"/>
      <c r="T8" s="96" t="n"/>
      <c r="U8" s="96" t="n"/>
      <c r="V8" s="66" t="n"/>
      <c r="W8" s="66" t="n"/>
      <c r="X8" s="66" t="n"/>
      <c r="Y8" s="66" t="n"/>
      <c r="Z8" s="66" t="n"/>
      <c r="AA8" s="66" t="n"/>
      <c r="AB8" s="66" t="n"/>
      <c r="AC8" s="66" t="n"/>
      <c r="AD8" s="66" t="n"/>
      <c r="AE8" s="66" t="n"/>
      <c r="AF8" s="66" t="n"/>
      <c r="AG8" s="66" t="n"/>
      <c r="AH8" s="66" t="n"/>
      <c r="AI8" s="66" t="n"/>
      <c r="AJ8" s="66" t="n"/>
      <c r="AK8" s="66" t="n"/>
      <c r="AL8" s="96" t="n"/>
      <c r="AM8" s="96" t="n"/>
      <c r="AN8" s="96" t="n"/>
      <c r="AO8" s="96" t="n"/>
      <c r="AP8" s="96" t="n"/>
      <c r="AQ8" s="96" t="n"/>
      <c r="AR8" s="96" t="n"/>
      <c r="AS8" s="96" t="n"/>
      <c r="AT8" s="96" t="n"/>
      <c r="AU8" s="96" t="n"/>
      <c r="AV8" s="96" t="n"/>
      <c r="AW8" s="69" t="n"/>
      <c r="AX8" s="69" t="n"/>
      <c r="AY8" s="69" t="n"/>
      <c r="AZ8" s="69" t="n"/>
      <c r="BA8" s="69" t="n"/>
      <c r="BB8" s="69" t="n"/>
      <c r="BC8" s="69" t="n"/>
      <c r="BD8" s="69" t="n"/>
      <c r="BE8" s="69" t="n"/>
      <c r="BF8" s="69" t="n"/>
      <c r="BG8" s="69" t="n"/>
      <c r="BH8" s="69" t="n"/>
      <c r="BI8" s="69" t="n"/>
      <c r="BJ8" s="69" t="n"/>
      <c r="BK8" s="96" t="n"/>
      <c r="BL8" s="96" t="n"/>
      <c r="BM8" s="96" t="n"/>
      <c r="BN8" s="96" t="n"/>
      <c r="BO8" s="96" t="n"/>
      <c r="BP8" s="96" t="n"/>
      <c r="BQ8" s="96" t="n"/>
      <c r="BR8" s="96" t="n"/>
      <c r="BS8" s="96" t="n"/>
      <c r="BT8" s="96" t="n"/>
      <c r="BU8" s="96" t="n"/>
      <c r="BV8" s="96" t="n"/>
      <c r="BW8" s="96" t="n"/>
      <c r="BX8" s="96" t="n"/>
      <c r="BY8" s="67" t="n"/>
    </row>
    <row r="9" ht="12" customHeight="1">
      <c r="A9" s="94" t="n"/>
      <c r="B9" s="96" t="n"/>
      <c r="C9" s="96" t="n"/>
      <c r="D9" s="96" t="n"/>
      <c r="E9" s="96" t="n"/>
      <c r="F9" s="96" t="n"/>
      <c r="G9" s="96" t="n"/>
      <c r="H9" s="96" t="n"/>
      <c r="I9" s="96" t="n"/>
      <c r="J9" s="96" t="n"/>
      <c r="K9" s="96" t="n"/>
      <c r="L9" s="96" t="n"/>
      <c r="M9" s="96" t="n"/>
      <c r="N9" s="96" t="n"/>
      <c r="O9" s="96" t="n"/>
      <c r="P9" s="96" t="n"/>
      <c r="Q9" s="96" t="n"/>
      <c r="R9" s="96" t="n"/>
      <c r="S9" s="96" t="n"/>
      <c r="T9" s="96" t="n"/>
      <c r="U9" s="96" t="n"/>
      <c r="V9" s="69" t="n"/>
      <c r="W9" s="69" t="n"/>
      <c r="X9" s="69" t="n"/>
      <c r="Y9" s="69" t="n"/>
      <c r="Z9" s="69" t="n"/>
      <c r="AA9" s="69" t="n"/>
      <c r="AB9" s="69" t="n"/>
      <c r="AC9" s="69" t="n"/>
      <c r="AD9" s="69" t="n"/>
      <c r="AE9" s="69" t="n"/>
      <c r="AF9" s="69" t="n"/>
      <c r="AG9" s="69" t="n"/>
      <c r="AH9" s="69" t="n"/>
      <c r="AI9" s="69" t="n"/>
      <c r="AJ9" s="69" t="n"/>
      <c r="AK9" s="69" t="n"/>
      <c r="AL9" s="96" t="n"/>
      <c r="AM9" s="96" t="n"/>
      <c r="AN9" s="96" t="n"/>
      <c r="AO9" s="96" t="n"/>
      <c r="AP9" s="96" t="n"/>
      <c r="AQ9" s="96" t="n"/>
      <c r="AR9" s="96" t="n"/>
      <c r="AS9" s="96" t="n"/>
      <c r="AT9" s="96" t="n"/>
      <c r="AU9" s="96" t="n"/>
      <c r="AV9" s="96" t="n"/>
      <c r="AW9" s="96" t="n"/>
      <c r="AX9" s="96" t="n"/>
      <c r="AY9" s="96" t="n"/>
      <c r="AZ9" s="96" t="n"/>
      <c r="BA9" s="96" t="n"/>
      <c r="BB9" s="96" t="n"/>
      <c r="BC9" s="96" t="n"/>
      <c r="BD9" s="96" t="n"/>
      <c r="BE9" s="96" t="n"/>
      <c r="BF9" s="96" t="n"/>
      <c r="BG9" s="96" t="n"/>
      <c r="BH9" s="96" t="n"/>
      <c r="BI9" s="96" t="n"/>
      <c r="BJ9" s="96" t="n"/>
      <c r="BK9" s="96" t="n"/>
      <c r="BL9" s="96" t="n"/>
      <c r="BM9" s="96" t="n"/>
      <c r="BN9" s="96" t="n"/>
      <c r="BO9" s="96" t="n"/>
      <c r="BP9" s="96" t="n"/>
      <c r="BQ9" s="96" t="n"/>
      <c r="BR9" s="96" t="n"/>
      <c r="BS9" s="96" t="n"/>
      <c r="BT9" s="96" t="n"/>
      <c r="BU9" s="96" t="n"/>
      <c r="BV9" s="96" t="n"/>
      <c r="BW9" s="96" t="n"/>
      <c r="BX9" s="96" t="n"/>
      <c r="BY9" s="67" t="n"/>
    </row>
    <row r="10" ht="12" customHeight="1">
      <c r="A10" s="94" t="n"/>
      <c r="B10" s="96" t="n"/>
      <c r="C10" s="96" t="n"/>
      <c r="D10" s="96" t="n"/>
      <c r="E10" s="96" t="n"/>
      <c r="F10" s="96" t="n"/>
      <c r="G10" s="96" t="n"/>
      <c r="H10" s="96" t="n"/>
      <c r="I10" s="96" t="n"/>
      <c r="J10" s="96" t="n"/>
      <c r="K10" s="96" t="n"/>
      <c r="L10" s="96" t="n"/>
      <c r="M10" s="96" t="n"/>
      <c r="N10" s="96" t="n"/>
      <c r="O10" s="96" t="n"/>
      <c r="P10" s="96" t="n"/>
      <c r="Q10" s="96" t="n"/>
      <c r="R10" s="96" t="n"/>
      <c r="S10" s="96" t="n"/>
      <c r="T10" s="96" t="n"/>
      <c r="U10" s="96" t="n"/>
      <c r="V10" s="69" t="n"/>
      <c r="W10" s="69" t="n"/>
      <c r="X10" s="69" t="n"/>
      <c r="Y10" s="69" t="n"/>
      <c r="Z10" s="69" t="n"/>
      <c r="AA10" s="69" t="n"/>
      <c r="AB10" s="69" t="n"/>
      <c r="AC10" s="69" t="n"/>
      <c r="AD10" s="69" t="n"/>
      <c r="AE10" s="69" t="n"/>
      <c r="AF10" s="69" t="n"/>
      <c r="AG10" s="69" t="n"/>
      <c r="AH10" s="69" t="n"/>
      <c r="AI10" s="69" t="n"/>
      <c r="AJ10" s="69" t="n"/>
      <c r="AK10" s="69" t="n"/>
      <c r="AL10" s="96" t="n"/>
      <c r="AM10" s="96" t="n"/>
      <c r="AN10" s="96" t="n"/>
      <c r="AO10" s="96" t="n"/>
      <c r="AP10" s="96" t="n"/>
      <c r="AQ10" s="96" t="n"/>
      <c r="AR10" s="96" t="n"/>
      <c r="AS10" s="96" t="n"/>
      <c r="AT10" s="96" t="n"/>
      <c r="AU10" s="96" t="n"/>
      <c r="AV10" s="96" t="n"/>
      <c r="AW10" s="96" t="n"/>
      <c r="AX10" s="96" t="n"/>
      <c r="AY10" s="96" t="n"/>
      <c r="AZ10" s="96" t="n"/>
      <c r="BA10" s="96" t="n"/>
      <c r="BB10" s="96" t="n"/>
      <c r="BC10" s="96" t="n"/>
      <c r="BD10" s="96" t="n"/>
      <c r="BE10" s="96" t="n"/>
      <c r="BF10" s="96" t="n"/>
      <c r="BG10" s="96" t="n"/>
      <c r="BH10" s="96" t="n"/>
      <c r="BI10" s="96" t="n"/>
      <c r="BJ10" s="96" t="n"/>
      <c r="BK10" s="96" t="n"/>
      <c r="BL10" s="96" t="n"/>
      <c r="BM10" s="96" t="n"/>
      <c r="BN10" s="96" t="n"/>
      <c r="BO10" s="96" t="n"/>
      <c r="BP10" s="96" t="n"/>
      <c r="BQ10" s="96" t="n"/>
      <c r="BR10" s="96" t="n"/>
      <c r="BS10" s="96" t="n"/>
      <c r="BT10" s="96" t="n"/>
      <c r="BU10" s="96" t="n"/>
      <c r="BV10" s="96" t="n"/>
      <c r="BW10" s="96" t="n"/>
      <c r="BX10" s="96" t="n"/>
      <c r="BY10" s="67" t="n"/>
    </row>
    <row r="11" ht="12" customHeight="1">
      <c r="A11" s="94" t="n"/>
      <c r="B11" s="96" t="n"/>
      <c r="C11" s="96" t="n"/>
      <c r="D11" s="96" t="n"/>
      <c r="E11" s="96" t="n"/>
      <c r="F11" s="96" t="n"/>
      <c r="G11" s="96" t="n"/>
      <c r="H11" s="96" t="n"/>
      <c r="I11" s="96" t="n"/>
      <c r="J11" s="96" t="n"/>
      <c r="K11" s="96" t="n"/>
      <c r="L11" s="96" t="n"/>
      <c r="M11" s="96" t="n"/>
      <c r="N11" s="96" t="n"/>
      <c r="O11" s="96" t="n"/>
      <c r="P11" s="96" t="n"/>
      <c r="Q11" s="96" t="n"/>
      <c r="R11" s="96" t="n"/>
      <c r="S11" s="96" t="n"/>
      <c r="T11" s="96" t="n"/>
      <c r="U11" s="96" t="n"/>
      <c r="V11" s="69" t="n"/>
      <c r="W11" s="69" t="n"/>
      <c r="X11" s="69" t="n"/>
      <c r="Y11" s="69" t="n"/>
      <c r="Z11" s="69" t="n"/>
      <c r="AA11" s="69" t="n"/>
      <c r="AB11" s="69" t="n"/>
      <c r="AC11" s="69" t="n"/>
      <c r="AD11" s="69" t="n"/>
      <c r="AE11" s="69" t="n"/>
      <c r="AF11" s="69" t="n"/>
      <c r="AG11" s="69" t="n"/>
      <c r="AH11" s="69" t="n"/>
      <c r="AI11" s="69" t="n"/>
      <c r="AJ11" s="69" t="n"/>
      <c r="AK11" s="69" t="n"/>
      <c r="AL11" s="96" t="n"/>
      <c r="AM11" s="96" t="n"/>
      <c r="AN11" s="96" t="n"/>
      <c r="AO11" s="96" t="n"/>
      <c r="AP11" s="96" t="n"/>
      <c r="AQ11" s="96" t="n"/>
      <c r="AR11" s="96" t="n"/>
      <c r="AS11" s="96" t="n"/>
      <c r="AT11" s="96" t="n"/>
      <c r="AU11" s="96" t="n"/>
      <c r="AV11" s="96" t="n"/>
      <c r="AW11" s="96" t="n"/>
      <c r="AX11" s="96" t="n"/>
      <c r="AY11" s="96" t="n"/>
      <c r="AZ11" s="96" t="n"/>
      <c r="BA11" s="96" t="n"/>
      <c r="BB11" s="96" t="n"/>
      <c r="BC11" s="96" t="n"/>
      <c r="BD11" s="96" t="n"/>
      <c r="BE11" s="96" t="n"/>
      <c r="BF11" s="96" t="n"/>
      <c r="BG11" s="96" t="n"/>
      <c r="BH11" s="96" t="n"/>
      <c r="BI11" s="96" t="n"/>
      <c r="BJ11" s="96" t="n"/>
      <c r="BK11" s="96" t="n"/>
      <c r="BL11" s="96" t="n"/>
      <c r="BM11" s="96" t="n"/>
      <c r="BN11" s="96" t="n"/>
      <c r="BO11" s="96" t="n"/>
      <c r="BP11" s="96" t="n"/>
      <c r="BQ11" s="96" t="n"/>
      <c r="BR11" s="96" t="n"/>
      <c r="BS11" s="96" t="n"/>
      <c r="BT11" s="96" t="n"/>
      <c r="BU11" s="96" t="n"/>
      <c r="BV11" s="96" t="n"/>
      <c r="BW11" s="96" t="n"/>
      <c r="BX11" s="96" t="n"/>
      <c r="BY11" s="67" t="n"/>
    </row>
    <row r="12" ht="12" customHeight="1">
      <c r="A12" s="94" t="n"/>
      <c r="B12" s="96" t="n"/>
      <c r="C12" s="96" t="n"/>
      <c r="D12" s="96" t="n"/>
      <c r="E12" s="96" t="n"/>
      <c r="F12" s="96" t="n"/>
      <c r="G12" s="96" t="n"/>
      <c r="H12" s="96" t="n"/>
      <c r="I12" s="96" t="n"/>
      <c r="J12" s="96" t="n"/>
      <c r="K12" s="96" t="n"/>
      <c r="L12" s="96" t="n"/>
      <c r="M12" s="96" t="n"/>
      <c r="N12" s="96" t="n"/>
      <c r="O12" s="96" t="n"/>
      <c r="P12" s="96" t="n"/>
      <c r="Q12" s="96" t="n"/>
      <c r="R12" s="96" t="n"/>
      <c r="S12" s="96" t="n"/>
      <c r="T12" s="96" t="n"/>
      <c r="U12" s="96" t="n"/>
      <c r="V12" s="96" t="n"/>
      <c r="W12" s="96" t="n"/>
      <c r="X12" s="96" t="n"/>
      <c r="Y12" s="96" t="n"/>
      <c r="Z12" s="96" t="n"/>
      <c r="AA12" s="96" t="n"/>
      <c r="AB12" s="96" t="n"/>
      <c r="AC12" s="96" t="n"/>
      <c r="AD12" s="96" t="n"/>
      <c r="AE12" s="96" t="n"/>
      <c r="AF12" s="96" t="n"/>
      <c r="AG12" s="96" t="n"/>
      <c r="AH12" s="96" t="n"/>
      <c r="AI12" s="96" t="n"/>
      <c r="AJ12" s="96" t="n"/>
      <c r="AK12" s="96" t="n"/>
      <c r="AL12" s="96" t="n"/>
      <c r="AM12" s="96" t="n"/>
      <c r="AN12" s="96" t="n"/>
      <c r="AO12" s="96" t="n"/>
      <c r="AP12" s="96" t="n"/>
      <c r="AQ12" s="96" t="n"/>
      <c r="AR12" s="96" t="n"/>
      <c r="AS12" s="96" t="n"/>
      <c r="AT12" s="96" t="n"/>
      <c r="AU12" s="96" t="n"/>
      <c r="AV12" s="96" t="n"/>
      <c r="AW12" s="96" t="n"/>
      <c r="AX12" s="96" t="n"/>
      <c r="AY12" s="96" t="n"/>
      <c r="AZ12" s="96" t="n"/>
      <c r="BA12" s="96" t="n"/>
      <c r="BB12" s="96" t="n"/>
      <c r="BC12" s="96" t="n"/>
      <c r="BD12" s="96" t="n"/>
      <c r="BE12" s="96" t="n"/>
      <c r="BF12" s="96" t="n"/>
      <c r="BG12" s="96" t="n"/>
      <c r="BH12" s="96" t="n"/>
      <c r="BI12" s="96" t="n"/>
      <c r="BJ12" s="96" t="n"/>
      <c r="BK12" s="96" t="n"/>
      <c r="BL12" s="96" t="n"/>
      <c r="BM12" s="96" t="n"/>
      <c r="BN12" s="96" t="n"/>
      <c r="BO12" s="96" t="n"/>
      <c r="BP12" s="96" t="n"/>
      <c r="BQ12" s="96" t="n"/>
      <c r="BR12" s="96" t="n"/>
      <c r="BS12" s="96" t="n"/>
      <c r="BT12" s="96" t="n"/>
      <c r="BU12" s="96" t="n"/>
      <c r="BV12" s="96" t="n"/>
      <c r="BW12" s="96" t="n"/>
      <c r="BX12" s="96" t="n"/>
      <c r="BY12" s="67" t="n"/>
    </row>
    <row r="13" ht="12" customHeight="1">
      <c r="A13" s="94" t="n"/>
      <c r="B13" s="96" t="n"/>
      <c r="C13" s="96" t="n"/>
      <c r="D13" s="96" t="n"/>
      <c r="E13" s="96" t="n"/>
      <c r="F13" s="96" t="n"/>
      <c r="G13" s="96" t="n"/>
      <c r="H13" s="96" t="n"/>
      <c r="I13" s="96" t="n"/>
      <c r="J13" s="96" t="n"/>
      <c r="K13" s="96" t="n"/>
      <c r="L13" s="96" t="n"/>
      <c r="M13" s="96" t="n"/>
      <c r="N13" s="96" t="n"/>
      <c r="O13" s="96" t="n"/>
      <c r="P13" s="96" t="n"/>
      <c r="Q13" s="96" t="n"/>
      <c r="R13" s="96" t="n"/>
      <c r="S13" s="96" t="n"/>
      <c r="T13" s="96" t="n"/>
      <c r="U13" s="96" t="n"/>
      <c r="V13" s="96" t="n"/>
      <c r="W13" s="96" t="n"/>
      <c r="X13" s="96" t="n"/>
      <c r="Y13" s="96" t="n"/>
      <c r="Z13" s="96" t="n"/>
      <c r="AA13" s="96" t="n"/>
      <c r="AB13" s="96" t="n"/>
      <c r="AC13" s="96" t="n"/>
      <c r="AD13" s="96" t="n"/>
      <c r="AE13" s="96" t="n"/>
      <c r="AF13" s="96" t="n"/>
      <c r="AG13" s="96" t="n"/>
      <c r="AH13" s="96" t="n"/>
      <c r="AI13" s="96" t="n"/>
      <c r="AJ13" s="96" t="n"/>
      <c r="AK13" s="96" t="n"/>
      <c r="AL13" s="96" t="n"/>
      <c r="AM13" s="96" t="n"/>
      <c r="AN13" s="96" t="n"/>
      <c r="AO13" s="96" t="n"/>
      <c r="AP13" s="96" t="n"/>
      <c r="AQ13" s="96" t="n"/>
      <c r="AR13" s="96" t="n"/>
      <c r="AS13" s="96" t="n"/>
      <c r="AT13" s="96" t="n"/>
      <c r="AU13" s="96" t="n"/>
      <c r="AV13" s="96" t="n"/>
      <c r="AW13" s="96" t="n"/>
      <c r="AX13" s="96" t="n"/>
      <c r="AY13" s="96" t="n"/>
      <c r="AZ13" s="96" t="n"/>
      <c r="BA13" s="96" t="n"/>
      <c r="BB13" s="96" t="n"/>
      <c r="BC13" s="96" t="n"/>
      <c r="BD13" s="96" t="n"/>
      <c r="BE13" s="96" t="n"/>
      <c r="BF13" s="96" t="n"/>
      <c r="BG13" s="96" t="n"/>
      <c r="BH13" s="96" t="n"/>
      <c r="BI13" s="96" t="n"/>
      <c r="BJ13" s="96" t="n"/>
      <c r="BK13" s="96" t="n"/>
      <c r="BL13" s="96" t="n"/>
      <c r="BM13" s="96" t="n"/>
      <c r="BN13" s="96" t="n"/>
      <c r="BO13" s="96" t="n"/>
      <c r="BP13" s="96" t="n"/>
      <c r="BQ13" s="96" t="n"/>
      <c r="BR13" s="96" t="n"/>
      <c r="BS13" s="96" t="n"/>
      <c r="BT13" s="96" t="n"/>
      <c r="BU13" s="96" t="n"/>
      <c r="BV13" s="96" t="n"/>
      <c r="BW13" s="96" t="n"/>
      <c r="BX13" s="96" t="n"/>
      <c r="BY13" s="67" t="n"/>
    </row>
    <row r="14" ht="12" customHeight="1">
      <c r="A14" s="94" t="n"/>
      <c r="B14" s="96" t="n"/>
      <c r="C14" s="96" t="n"/>
      <c r="D14" s="96" t="n"/>
      <c r="E14" s="96" t="n"/>
      <c r="F14" s="96" t="n"/>
      <c r="G14" s="96" t="n"/>
      <c r="H14" s="96" t="n"/>
      <c r="I14" s="96" t="n"/>
      <c r="J14" s="96" t="n"/>
      <c r="K14" s="96" t="n"/>
      <c r="L14" s="96" t="n"/>
      <c r="M14" s="96" t="n"/>
      <c r="N14" s="96" t="n"/>
      <c r="O14" s="96" t="n"/>
      <c r="P14" s="96" t="n"/>
      <c r="Q14" s="96" t="n"/>
      <c r="R14" s="96" t="n"/>
      <c r="S14" s="96" t="n"/>
      <c r="T14" s="96" t="n"/>
      <c r="U14" s="96" t="n"/>
      <c r="V14" s="96" t="n"/>
      <c r="W14" s="96" t="n"/>
      <c r="X14" s="96" t="n"/>
      <c r="Y14" s="96" t="n"/>
      <c r="Z14" s="96" t="n"/>
      <c r="AA14" s="96" t="n"/>
      <c r="AB14" s="96" t="n"/>
      <c r="AC14" s="96" t="n"/>
      <c r="AD14" s="96" t="n"/>
      <c r="AE14" s="96" t="n"/>
      <c r="AF14" s="96" t="n"/>
      <c r="AG14" s="96" t="n"/>
      <c r="AH14" s="96" t="n"/>
      <c r="AI14" s="96" t="n"/>
      <c r="AJ14" s="96" t="n"/>
      <c r="AK14" s="96" t="n"/>
      <c r="AL14" s="96" t="n"/>
      <c r="AM14" s="96" t="n"/>
      <c r="AN14" s="96" t="n"/>
      <c r="AO14" s="96" t="n"/>
      <c r="AP14" s="96" t="n"/>
      <c r="AQ14" s="96" t="n"/>
      <c r="AR14" s="96" t="n"/>
      <c r="AS14" s="96" t="n"/>
      <c r="AT14" s="96" t="n"/>
      <c r="AU14" s="96" t="n"/>
      <c r="AV14" s="96" t="n"/>
      <c r="AW14" s="96" t="n"/>
      <c r="AX14" s="96" t="n"/>
      <c r="AY14" s="96" t="n"/>
      <c r="AZ14" s="96" t="n"/>
      <c r="BA14" s="96" t="n"/>
      <c r="BB14" s="96" t="n"/>
      <c r="BC14" s="96" t="n"/>
      <c r="BD14" s="96" t="n"/>
      <c r="BE14" s="96" t="n"/>
      <c r="BF14" s="96" t="n"/>
      <c r="BG14" s="96" t="n"/>
      <c r="BH14" s="96" t="n"/>
      <c r="BI14" s="96" t="n"/>
      <c r="BJ14" s="96" t="n"/>
      <c r="BK14" s="96" t="n"/>
      <c r="BL14" s="96" t="n"/>
      <c r="BM14" s="96" t="n"/>
      <c r="BN14" s="96" t="n"/>
      <c r="BO14" s="96" t="n"/>
      <c r="BP14" s="96" t="n"/>
      <c r="BQ14" s="96" t="n"/>
      <c r="BR14" s="96" t="n"/>
      <c r="BS14" s="96" t="n"/>
      <c r="BT14" s="96" t="n"/>
      <c r="BU14" s="96" t="n"/>
      <c r="BV14" s="96" t="n"/>
      <c r="BW14" s="96" t="n"/>
      <c r="BX14" s="96" t="n"/>
      <c r="BY14" s="67" t="n"/>
    </row>
    <row r="15" ht="12" customHeight="1">
      <c r="A15" s="94" t="n"/>
      <c r="B15" s="96" t="n"/>
      <c r="C15" s="96" t="n"/>
      <c r="D15" s="96" t="n"/>
      <c r="E15" s="96" t="n"/>
      <c r="F15" s="96" t="n"/>
      <c r="G15" s="96" t="n"/>
      <c r="H15" s="96" t="n"/>
      <c r="I15" s="96" t="n"/>
      <c r="J15" s="96" t="n"/>
      <c r="K15" s="96" t="n"/>
      <c r="L15" s="96" t="n"/>
      <c r="M15" s="96" t="n"/>
      <c r="N15" s="96" t="n"/>
      <c r="O15" s="96" t="n"/>
      <c r="P15" s="96" t="n"/>
      <c r="Q15" s="96" t="n"/>
      <c r="R15" s="96" t="n"/>
      <c r="S15" s="96" t="n"/>
      <c r="T15" s="96" t="n"/>
      <c r="U15" s="96" t="n"/>
      <c r="V15" s="96" t="n"/>
      <c r="W15" s="96" t="n"/>
      <c r="X15" s="96" t="n"/>
      <c r="Y15" s="96" t="n"/>
      <c r="Z15" s="96" t="n"/>
      <c r="AA15" s="96" t="n"/>
      <c r="AB15" s="96" t="n"/>
      <c r="AC15" s="96" t="n"/>
      <c r="AD15" s="96" t="n"/>
      <c r="AE15" s="96" t="n"/>
      <c r="AF15" s="96" t="n"/>
      <c r="AG15" s="96" t="n"/>
      <c r="AH15" s="96" t="n"/>
      <c r="AI15" s="96" t="n"/>
      <c r="AJ15" s="96" t="n"/>
      <c r="AK15" s="96" t="n"/>
      <c r="AL15" s="96" t="n"/>
      <c r="AM15" s="96" t="n"/>
      <c r="AN15" s="96" t="n"/>
      <c r="AO15" s="96" t="n"/>
      <c r="AP15" s="96" t="n"/>
      <c r="AQ15" s="96" t="n"/>
      <c r="AR15" s="96" t="n"/>
      <c r="AS15" s="96" t="n"/>
      <c r="AT15" s="96" t="n"/>
      <c r="AU15" s="96" t="n"/>
      <c r="AV15" s="96" t="n"/>
      <c r="AW15" s="96" t="n"/>
      <c r="AX15" s="96" t="n"/>
      <c r="AY15" s="96" t="n"/>
      <c r="AZ15" s="96" t="n"/>
      <c r="BA15" s="96" t="n"/>
      <c r="BB15" s="96" t="n"/>
      <c r="BC15" s="96" t="n"/>
      <c r="BD15" s="96" t="n"/>
      <c r="BE15" s="96" t="n"/>
      <c r="BF15" s="96" t="n"/>
      <c r="BG15" s="96" t="n"/>
      <c r="BH15" s="96" t="n"/>
      <c r="BI15" s="96" t="n"/>
      <c r="BJ15" s="96" t="n"/>
      <c r="BK15" s="96" t="n"/>
      <c r="BL15" s="96" t="n"/>
      <c r="BM15" s="96" t="n"/>
      <c r="BN15" s="96" t="n"/>
      <c r="BO15" s="96" t="n"/>
      <c r="BP15" s="96" t="n"/>
      <c r="BQ15" s="96" t="n"/>
      <c r="BR15" s="96" t="n"/>
      <c r="BS15" s="96" t="n"/>
      <c r="BT15" s="96" t="n"/>
      <c r="BU15" s="96" t="n"/>
      <c r="BV15" s="96" t="n"/>
      <c r="BW15" s="96" t="n"/>
      <c r="BX15" s="96" t="n"/>
      <c r="BY15" s="67" t="n"/>
      <c r="CP15" s="73" t="n"/>
      <c r="CQ15" s="73" t="n"/>
      <c r="CR15" s="73" t="n"/>
      <c r="CS15" s="73" t="n"/>
      <c r="CT15" s="73" t="n"/>
      <c r="CU15" s="73" t="n"/>
      <c r="CV15" s="73" t="n"/>
      <c r="CW15" s="73" t="n"/>
      <c r="CX15" s="73" t="n"/>
      <c r="CY15" s="73" t="n"/>
      <c r="CZ15" s="73" t="n"/>
      <c r="DA15" s="73" t="n"/>
      <c r="DB15" s="73" t="n"/>
      <c r="DC15" s="73" t="n"/>
      <c r="DD15" s="73" t="n"/>
      <c r="DE15" s="73" t="n"/>
      <c r="DF15" s="73" t="n"/>
      <c r="DG15" s="73" t="n"/>
      <c r="DH15" s="73" t="n"/>
    </row>
    <row r="16" ht="12" customHeight="1">
      <c r="A16" s="94" t="n"/>
      <c r="B16" s="96" t="n"/>
      <c r="C16" s="96" t="n"/>
      <c r="D16" s="96" t="n"/>
      <c r="E16" s="96" t="n"/>
      <c r="F16" s="96" t="n"/>
      <c r="G16" s="96" t="n"/>
      <c r="H16" s="96" t="n"/>
      <c r="I16" s="96" t="n"/>
      <c r="J16" s="96" t="n"/>
      <c r="K16" s="96" t="n"/>
      <c r="L16" s="96" t="n"/>
      <c r="M16" s="96" t="n"/>
      <c r="N16" s="96" t="n"/>
      <c r="O16" s="96" t="n"/>
      <c r="P16" s="96" t="n"/>
      <c r="Q16" s="96" t="n"/>
      <c r="R16" s="96" t="n"/>
      <c r="S16" s="96" t="n"/>
      <c r="T16" s="96" t="n"/>
      <c r="U16" s="96" t="n"/>
      <c r="V16" s="96" t="n"/>
      <c r="W16" s="96" t="n"/>
      <c r="X16" s="96" t="n"/>
      <c r="Y16" s="96" t="n"/>
      <c r="Z16" s="96" t="n"/>
      <c r="AA16" s="96" t="n"/>
      <c r="AB16" s="96" t="n"/>
      <c r="AC16" s="96" t="n"/>
      <c r="AD16" s="96" t="n"/>
      <c r="AE16" s="96" t="n"/>
      <c r="AF16" s="96" t="n"/>
      <c r="AG16" s="96" t="n"/>
      <c r="AH16" s="96" t="n"/>
      <c r="AI16" s="96" t="n"/>
      <c r="AJ16" s="96" t="n"/>
      <c r="AK16" s="96" t="n"/>
      <c r="AL16" s="96" t="n"/>
      <c r="AM16" s="96" t="n"/>
      <c r="AN16" s="96" t="n"/>
      <c r="AO16" s="96" t="n"/>
      <c r="AP16" s="96" t="n"/>
      <c r="AQ16" s="96" t="n"/>
      <c r="AR16" s="96" t="n"/>
      <c r="AS16" s="96" t="n"/>
      <c r="AT16" s="96" t="n"/>
      <c r="AU16" s="96" t="n"/>
      <c r="AV16" s="96" t="n"/>
      <c r="AW16" s="96" t="n"/>
      <c r="AX16" s="96" t="n"/>
      <c r="AY16" s="96" t="n"/>
      <c r="AZ16" s="96" t="n"/>
      <c r="BA16" s="96" t="n"/>
      <c r="BB16" s="96" t="n"/>
      <c r="BC16" s="96" t="n"/>
      <c r="BD16" s="96" t="n"/>
      <c r="BE16" s="96" t="n"/>
      <c r="BF16" s="96" t="n"/>
      <c r="BG16" s="96" t="n"/>
      <c r="BH16" s="96" t="n"/>
      <c r="BI16" s="96" t="n"/>
      <c r="BJ16" s="96" t="n"/>
      <c r="BK16" s="96" t="n"/>
      <c r="BL16" s="96" t="n"/>
      <c r="BM16" s="96" t="n"/>
      <c r="BN16" s="96" t="n"/>
      <c r="BO16" s="96" t="n"/>
      <c r="BP16" s="96" t="n"/>
      <c r="BQ16" s="96" t="n"/>
      <c r="BR16" s="96" t="n"/>
      <c r="BS16" s="96" t="n"/>
      <c r="BT16" s="96" t="n"/>
      <c r="BU16" s="96" t="n"/>
      <c r="BV16" s="96" t="n"/>
      <c r="BW16" s="96" t="n"/>
      <c r="BX16" s="96" t="n"/>
      <c r="BY16" s="67" t="n"/>
      <c r="CP16" s="73" t="n"/>
      <c r="CQ16" s="73" t="n"/>
      <c r="CR16" s="73" t="n"/>
      <c r="CS16" s="73" t="n"/>
      <c r="CT16" s="73" t="n"/>
      <c r="CU16" s="73" t="n"/>
      <c r="CV16" s="73" t="n"/>
      <c r="CW16" s="73" t="n"/>
      <c r="CX16" s="73" t="n"/>
      <c r="CY16" s="73" t="n"/>
      <c r="CZ16" s="73" t="n"/>
      <c r="DA16" s="73" t="n"/>
      <c r="DB16" s="73" t="n"/>
      <c r="DC16" s="73" t="n"/>
      <c r="DD16" s="73" t="n"/>
      <c r="DE16" s="73" t="n"/>
      <c r="DF16" s="73" t="n"/>
      <c r="DG16" s="73" t="n"/>
      <c r="DH16" s="73" t="n"/>
    </row>
    <row r="17" ht="12" customHeight="1">
      <c r="A17" s="94" t="n"/>
      <c r="B17" s="96" t="n"/>
      <c r="C17" s="96" t="n"/>
      <c r="D17" s="96" t="n"/>
      <c r="E17" s="96" t="n"/>
      <c r="F17" s="96" t="n"/>
      <c r="G17" s="96" t="n"/>
      <c r="H17" s="96" t="n"/>
      <c r="I17" s="96" t="n"/>
      <c r="J17" s="96" t="n"/>
      <c r="K17" s="96" t="n"/>
      <c r="L17" s="96" t="n"/>
      <c r="M17" s="96" t="n"/>
      <c r="N17" s="96" t="n"/>
      <c r="O17" s="96" t="n"/>
      <c r="P17" s="96" t="n"/>
      <c r="Q17" s="96" t="n"/>
      <c r="R17" s="96" t="n"/>
      <c r="S17" s="96" t="n"/>
      <c r="T17" s="96" t="n"/>
      <c r="U17" s="96" t="n"/>
      <c r="V17" s="96" t="n"/>
      <c r="W17" s="96" t="n"/>
      <c r="X17" s="96" t="n"/>
      <c r="Y17" s="96" t="n"/>
      <c r="Z17" s="96" t="n"/>
      <c r="AA17" s="96" t="n"/>
      <c r="AB17" s="96" t="n"/>
      <c r="AC17" s="96" t="n"/>
      <c r="AD17" s="96" t="n"/>
      <c r="AE17" s="96" t="n"/>
      <c r="AF17" s="96" t="n"/>
      <c r="AG17" s="96" t="n"/>
      <c r="AH17" s="96" t="n"/>
      <c r="AI17" s="96" t="n"/>
      <c r="AJ17" s="96" t="n"/>
      <c r="AK17" s="96" t="n"/>
      <c r="AL17" s="96" t="n"/>
      <c r="AM17" s="96" t="n"/>
      <c r="AN17" s="96" t="n"/>
      <c r="AO17" s="96" t="n"/>
      <c r="AP17" s="96" t="n"/>
      <c r="AQ17" s="96" t="n"/>
      <c r="AR17" s="96" t="n"/>
      <c r="AS17" s="96" t="n"/>
      <c r="AT17" s="96" t="n"/>
      <c r="AU17" s="96" t="n"/>
      <c r="AV17" s="96" t="n"/>
      <c r="AW17" s="96" t="n"/>
      <c r="AX17" s="96" t="n"/>
      <c r="AY17" s="96" t="n"/>
      <c r="AZ17" s="96" t="n"/>
      <c r="BA17" s="96" t="n"/>
      <c r="BB17" s="96" t="n"/>
      <c r="BC17" s="96" t="n"/>
      <c r="BD17" s="96" t="n"/>
      <c r="BE17" s="96" t="n"/>
      <c r="BF17" s="96" t="n"/>
      <c r="BG17" s="96" t="n"/>
      <c r="BH17" s="96" t="n"/>
      <c r="BI17" s="96" t="n"/>
      <c r="BJ17" s="96" t="n"/>
      <c r="BK17" s="96" t="n"/>
      <c r="BL17" s="96" t="n"/>
      <c r="BM17" s="96" t="n"/>
      <c r="BN17" s="96" t="n"/>
      <c r="BO17" s="96" t="n"/>
      <c r="BP17" s="96" t="n"/>
      <c r="BQ17" s="96" t="n"/>
      <c r="BR17" s="96" t="n"/>
      <c r="BS17" s="96" t="n"/>
      <c r="BT17" s="96" t="n"/>
      <c r="BU17" s="96" t="n"/>
      <c r="BV17" s="96" t="n"/>
      <c r="BW17" s="96" t="n"/>
      <c r="BX17" s="96" t="n"/>
      <c r="BY17" s="67" t="n"/>
      <c r="CP17" s="73" t="n"/>
      <c r="CQ17" s="73" t="n"/>
      <c r="CR17" s="73" t="n"/>
      <c r="CS17" s="73" t="n"/>
      <c r="CT17" s="73" t="n"/>
      <c r="CU17" s="73" t="n"/>
      <c r="CV17" s="73" t="n"/>
      <c r="CW17" s="73" t="n"/>
      <c r="CX17" s="73" t="n"/>
      <c r="CY17" s="73" t="n"/>
      <c r="CZ17" s="73" t="n"/>
      <c r="DA17" s="73" t="n"/>
      <c r="DB17" s="73" t="n"/>
      <c r="DC17" s="73" t="n"/>
      <c r="DD17" s="73" t="n"/>
      <c r="DE17" s="73" t="n"/>
      <c r="DF17" s="73" t="n"/>
      <c r="DG17" s="73" t="n"/>
      <c r="DH17" s="73" t="n"/>
    </row>
    <row r="18" ht="12" customHeight="1">
      <c r="A18" s="94" t="n"/>
      <c r="B18" s="96" t="n"/>
      <c r="C18" s="96" t="n"/>
      <c r="D18" s="96" t="n"/>
      <c r="E18" s="96" t="n"/>
      <c r="F18" s="96" t="n"/>
      <c r="G18" s="96" t="n"/>
      <c r="H18" s="96" t="n"/>
      <c r="I18" s="96" t="n"/>
      <c r="J18" s="96" t="n"/>
      <c r="K18" s="96" t="n"/>
      <c r="L18" s="96" t="n"/>
      <c r="M18" s="96" t="n"/>
      <c r="N18" s="96" t="n"/>
      <c r="O18" s="96" t="n"/>
      <c r="P18" s="96" t="n"/>
      <c r="Q18" s="96" t="n"/>
      <c r="R18" s="96" t="n"/>
      <c r="S18" s="96" t="n"/>
      <c r="T18" s="96" t="n"/>
      <c r="U18" s="96" t="n"/>
      <c r="V18" s="96" t="n"/>
      <c r="W18" s="96" t="n"/>
      <c r="X18" s="96" t="n"/>
      <c r="Y18" s="96" t="n"/>
      <c r="Z18" s="96" t="n"/>
      <c r="AA18" s="96" t="n"/>
      <c r="AB18" s="96" t="n"/>
      <c r="AC18" s="96" t="n"/>
      <c r="AD18" s="96" t="n"/>
      <c r="AE18" s="96" t="n"/>
      <c r="AF18" s="96" t="n"/>
      <c r="AG18" s="96" t="n"/>
      <c r="AH18" s="96" t="n"/>
      <c r="AI18" s="96" t="n"/>
      <c r="AJ18" s="96" t="n"/>
      <c r="AK18" s="96" t="n"/>
      <c r="AL18" s="96" t="n"/>
      <c r="AM18" s="96" t="n"/>
      <c r="AN18" s="96" t="n"/>
      <c r="AO18" s="96" t="n"/>
      <c r="AP18" s="96" t="n"/>
      <c r="AQ18" s="96" t="n"/>
      <c r="AR18" s="96" t="n"/>
      <c r="AS18" s="96" t="n"/>
      <c r="AT18" s="96" t="n"/>
      <c r="AU18" s="96" t="n"/>
      <c r="AV18" s="96" t="n"/>
      <c r="AW18" s="96" t="n"/>
      <c r="AX18" s="96" t="n"/>
      <c r="AY18" s="96" t="n"/>
      <c r="AZ18" s="96" t="n"/>
      <c r="BA18" s="96" t="n"/>
      <c r="BB18" s="96" t="n"/>
      <c r="BC18" s="96" t="n"/>
      <c r="BD18" s="96" t="n"/>
      <c r="BE18" s="96" t="n"/>
      <c r="BF18" s="96" t="n"/>
      <c r="BG18" s="96" t="n"/>
      <c r="BH18" s="96" t="n"/>
      <c r="BI18" s="96" t="n"/>
      <c r="BJ18" s="96" t="n"/>
      <c r="BK18" s="96" t="n"/>
      <c r="BL18" s="96" t="n"/>
      <c r="BM18" s="96" t="n"/>
      <c r="BN18" s="96" t="n"/>
      <c r="BO18" s="96" t="n"/>
      <c r="BP18" s="96" t="n"/>
      <c r="BQ18" s="96" t="n"/>
      <c r="BR18" s="96" t="n"/>
      <c r="BS18" s="96" t="n"/>
      <c r="BT18" s="96" t="n"/>
      <c r="BU18" s="96" t="n"/>
      <c r="BV18" s="96" t="n"/>
      <c r="BW18" s="96" t="n"/>
      <c r="BX18" s="96" t="n"/>
      <c r="BY18" s="67" t="n"/>
      <c r="CP18" s="73" t="n"/>
      <c r="CQ18" s="73" t="n"/>
      <c r="CR18" s="73" t="n"/>
      <c r="CS18" s="73" t="n"/>
      <c r="CT18" s="73" t="n"/>
      <c r="CU18" s="73" t="n"/>
      <c r="CV18" s="73" t="n"/>
      <c r="CW18" s="73" t="n"/>
      <c r="CX18" s="73" t="n"/>
      <c r="CY18" s="73" t="n"/>
      <c r="CZ18" s="73" t="n"/>
      <c r="DA18" s="73" t="n"/>
      <c r="DB18" s="73" t="n"/>
      <c r="DC18" s="73" t="n"/>
      <c r="DD18" s="73" t="n"/>
      <c r="DE18" s="73" t="n"/>
      <c r="DF18" s="73" t="n"/>
      <c r="DG18" s="73" t="n"/>
      <c r="DH18" s="73" t="n"/>
    </row>
    <row r="19" ht="12" customHeight="1">
      <c r="A19" s="94" t="n"/>
      <c r="B19" s="96" t="n"/>
      <c r="C19" s="96" t="n"/>
      <c r="D19" s="96" t="n"/>
      <c r="E19" s="96" t="n"/>
      <c r="F19" s="96" t="n"/>
      <c r="G19" s="96" t="n"/>
      <c r="H19" s="96" t="n"/>
      <c r="I19" s="96" t="n"/>
      <c r="J19" s="96" t="n"/>
      <c r="K19" s="96" t="n"/>
      <c r="L19" s="96" t="n"/>
      <c r="M19" s="96" t="n"/>
      <c r="N19" s="96" t="n"/>
      <c r="O19" s="96" t="n"/>
      <c r="P19" s="96" t="n"/>
      <c r="Q19" s="96" t="n"/>
      <c r="R19" s="96" t="n"/>
      <c r="S19" s="96" t="n"/>
      <c r="T19" s="96" t="n"/>
      <c r="U19" s="96" t="n"/>
      <c r="V19" s="96" t="n"/>
      <c r="W19" s="96" t="n"/>
      <c r="X19" s="96" t="n"/>
      <c r="Y19" s="96" t="n"/>
      <c r="Z19" s="96" t="n"/>
      <c r="AA19" s="96" t="n"/>
      <c r="AB19" s="96" t="n"/>
      <c r="AC19" s="96" t="n"/>
      <c r="AD19" s="96" t="n"/>
      <c r="AE19" s="96" t="n"/>
      <c r="AF19" s="96" t="n"/>
      <c r="AG19" s="96" t="n"/>
      <c r="AH19" s="96" t="n"/>
      <c r="AI19" s="96" t="n"/>
      <c r="AJ19" s="96" t="n"/>
      <c r="AK19" s="96" t="n"/>
      <c r="AL19" s="96" t="n"/>
      <c r="AM19" s="96" t="n"/>
      <c r="AN19" s="96" t="n"/>
      <c r="AO19" s="96" t="n"/>
      <c r="AP19" s="96" t="n"/>
      <c r="AQ19" s="96" t="n"/>
      <c r="AR19" s="96" t="n"/>
      <c r="AS19" s="96" t="n"/>
      <c r="AT19" s="96" t="n"/>
      <c r="AU19" s="96" t="n"/>
      <c r="AV19" s="96" t="n"/>
      <c r="AW19" s="96" t="n"/>
      <c r="AX19" s="96" t="n"/>
      <c r="AY19" s="96" t="n"/>
      <c r="AZ19" s="96" t="n"/>
      <c r="BA19" s="96" t="n"/>
      <c r="BB19" s="96" t="n"/>
      <c r="BC19" s="96" t="n"/>
      <c r="BD19" s="96" t="n"/>
      <c r="BE19" s="96" t="n"/>
      <c r="BF19" s="96" t="n"/>
      <c r="BG19" s="96" t="n"/>
      <c r="BH19" s="96" t="n"/>
      <c r="BI19" s="96" t="n"/>
      <c r="BJ19" s="96" t="n"/>
      <c r="BK19" s="96" t="n"/>
      <c r="BL19" s="96" t="n"/>
      <c r="BM19" s="96" t="n"/>
      <c r="BN19" s="96" t="n"/>
      <c r="BO19" s="96" t="n"/>
      <c r="BP19" s="96" t="n"/>
      <c r="BQ19" s="96" t="n"/>
      <c r="BR19" s="96" t="n"/>
      <c r="BS19" s="96" t="n"/>
      <c r="BT19" s="96" t="n"/>
      <c r="BU19" s="96" t="n"/>
      <c r="BV19" s="96" t="n"/>
      <c r="BW19" s="96" t="n"/>
      <c r="BX19" s="96" t="n"/>
      <c r="BY19" s="67" t="n"/>
      <c r="CP19" s="73" t="n"/>
      <c r="CQ19" s="73" t="n"/>
      <c r="CR19" s="73" t="n"/>
      <c r="CS19" s="73" t="n"/>
      <c r="CT19" s="73" t="n"/>
      <c r="CU19" s="73" t="n"/>
      <c r="CV19" s="73" t="n"/>
      <c r="CW19" s="73" t="n"/>
      <c r="CX19" s="73" t="n"/>
      <c r="CY19" s="73" t="n"/>
      <c r="CZ19" s="73" t="n"/>
      <c r="DA19" s="72" t="n"/>
      <c r="DB19" s="73" t="n"/>
      <c r="DC19" s="73" t="n"/>
      <c r="DD19" s="73" t="n"/>
      <c r="DE19" s="73" t="n"/>
      <c r="DF19" s="73" t="n"/>
      <c r="DG19" s="73" t="n"/>
      <c r="DH19" s="73" t="n"/>
    </row>
    <row r="20" ht="12" customHeight="1">
      <c r="A20" s="94" t="n"/>
      <c r="B20" s="96" t="n"/>
      <c r="C20" s="96" t="n"/>
      <c r="D20" s="96" t="n"/>
      <c r="E20" s="96" t="n"/>
      <c r="F20" s="96" t="n"/>
      <c r="G20" s="96" t="n"/>
      <c r="H20" s="96" t="n"/>
      <c r="I20" s="96" t="n"/>
      <c r="J20" s="96" t="n"/>
      <c r="K20" s="96" t="n"/>
      <c r="L20" s="96" t="n"/>
      <c r="M20" s="96" t="n"/>
      <c r="N20" s="96" t="n"/>
      <c r="O20" s="96" t="n"/>
      <c r="P20" s="96" t="n"/>
      <c r="Q20" s="96" t="n"/>
      <c r="R20" s="96" t="n"/>
      <c r="S20" s="96" t="n"/>
      <c r="T20" s="96" t="n"/>
      <c r="U20" s="96" t="n"/>
      <c r="V20" s="96" t="n"/>
      <c r="W20" s="96" t="n"/>
      <c r="X20" s="96" t="n"/>
      <c r="Y20" s="96" t="n"/>
      <c r="Z20" s="96" t="n"/>
      <c r="AA20" s="96" t="n"/>
      <c r="AB20" s="96" t="n"/>
      <c r="AC20" s="96" t="n"/>
      <c r="AD20" s="96" t="n"/>
      <c r="AE20" s="96" t="n"/>
      <c r="AF20" s="96" t="n"/>
      <c r="AG20" s="96" t="n"/>
      <c r="AH20" s="96" t="n"/>
      <c r="AI20" s="96" t="n"/>
      <c r="AJ20" s="96" t="n"/>
      <c r="AK20" s="96" t="n"/>
      <c r="AL20" s="96" t="n"/>
      <c r="AM20" s="96" t="n"/>
      <c r="AN20" s="96" t="n"/>
      <c r="AO20" s="96" t="n"/>
      <c r="AP20" s="96" t="n"/>
      <c r="AQ20" s="96" t="n"/>
      <c r="AR20" s="96" t="n"/>
      <c r="AS20" s="96" t="n"/>
      <c r="AT20" s="96" t="n"/>
      <c r="AU20" s="96" t="n"/>
      <c r="AV20" s="96" t="n"/>
      <c r="AW20" s="96" t="n"/>
      <c r="AX20" s="96" t="n"/>
      <c r="AY20" s="96" t="n"/>
      <c r="AZ20" s="96" t="n"/>
      <c r="BA20" s="96" t="n"/>
      <c r="BB20" s="96" t="n"/>
      <c r="BC20" s="96" t="n"/>
      <c r="BD20" s="96" t="n"/>
      <c r="BE20" s="96" t="n"/>
      <c r="BF20" s="96" t="n"/>
      <c r="BG20" s="96" t="n"/>
      <c r="BH20" s="96" t="n"/>
      <c r="BI20" s="96" t="n"/>
      <c r="BJ20" s="96" t="n"/>
      <c r="BK20" s="96" t="n"/>
      <c r="BL20" s="96" t="n"/>
      <c r="BM20" s="96" t="n"/>
      <c r="BN20" s="96" t="n"/>
      <c r="BO20" s="96" t="n"/>
      <c r="BP20" s="96" t="n"/>
      <c r="BQ20" s="96" t="n"/>
      <c r="BR20" s="96" t="n"/>
      <c r="BS20" s="96" t="n"/>
      <c r="BT20" s="96" t="n"/>
      <c r="BU20" s="96" t="n"/>
      <c r="BV20" s="96" t="n"/>
      <c r="BW20" s="96" t="n"/>
      <c r="BX20" s="96" t="n"/>
      <c r="BY20" s="67" t="n"/>
      <c r="CP20" s="73" t="n"/>
      <c r="CQ20" s="73" t="n"/>
      <c r="CR20" s="73" t="n"/>
      <c r="CS20" s="73" t="n"/>
      <c r="CT20" s="73" t="n"/>
      <c r="CU20" s="73" t="n"/>
      <c r="CV20" s="73" t="n"/>
      <c r="CW20" s="73" t="n"/>
      <c r="CX20" s="73" t="n"/>
      <c r="CY20" s="73" t="n"/>
      <c r="CZ20" s="73" t="n"/>
      <c r="DA20" s="72" t="n"/>
      <c r="DB20" s="73" t="n"/>
      <c r="DC20" s="73" t="n"/>
      <c r="DD20" s="73" t="n"/>
      <c r="DE20" s="73" t="n"/>
      <c r="DF20" s="73" t="n"/>
      <c r="DG20" s="73" t="n"/>
      <c r="DH20" s="73" t="n"/>
    </row>
    <row r="21" ht="12" customHeight="1">
      <c r="A21" s="94" t="n"/>
      <c r="B21" s="96" t="n"/>
      <c r="C21" s="96" t="n"/>
      <c r="D21" s="96" t="n"/>
      <c r="E21" s="96" t="n"/>
      <c r="F21" s="96" t="n"/>
      <c r="G21" s="96" t="n"/>
      <c r="H21" s="96" t="n"/>
      <c r="I21" s="96" t="n"/>
      <c r="J21" s="96" t="n"/>
      <c r="K21" s="96" t="n"/>
      <c r="L21" s="96" t="n"/>
      <c r="M21" s="96" t="n"/>
      <c r="N21" s="96" t="n"/>
      <c r="O21" s="96" t="n"/>
      <c r="P21" s="96" t="n"/>
      <c r="Q21" s="96" t="n"/>
      <c r="R21" s="96" t="n"/>
      <c r="S21" s="96" t="n"/>
      <c r="T21" s="96" t="n"/>
      <c r="U21" s="96" t="n"/>
      <c r="V21" s="96" t="n"/>
      <c r="W21" s="96" t="n"/>
      <c r="X21" s="96" t="n"/>
      <c r="Y21" s="96" t="n"/>
      <c r="Z21" s="96" t="n"/>
      <c r="AA21" s="96" t="n"/>
      <c r="AB21" s="96" t="n"/>
      <c r="AC21" s="96" t="n"/>
      <c r="AD21" s="96" t="n"/>
      <c r="AE21" s="96" t="n"/>
      <c r="AF21" s="96" t="n"/>
      <c r="AG21" s="96" t="n"/>
      <c r="AH21" s="96" t="n"/>
      <c r="AI21" s="96" t="n"/>
      <c r="AJ21" s="96" t="n"/>
      <c r="AK21" s="96" t="n"/>
      <c r="AL21" s="96" t="n"/>
      <c r="AM21" s="96" t="n"/>
      <c r="AN21" s="96" t="n"/>
      <c r="AO21" s="96" t="n"/>
      <c r="AP21" s="96" t="n"/>
      <c r="AQ21" s="96" t="n"/>
      <c r="AR21" s="96" t="n"/>
      <c r="AS21" s="96" t="n"/>
      <c r="AT21" s="96" t="n"/>
      <c r="AU21" s="96" t="n"/>
      <c r="AV21" s="96" t="n"/>
      <c r="AW21" s="96" t="n"/>
      <c r="AX21" s="96" t="n"/>
      <c r="AY21" s="96" t="n"/>
      <c r="AZ21" s="96" t="n"/>
      <c r="BA21" s="96" t="n"/>
      <c r="BB21" s="96" t="n"/>
      <c r="BC21" s="96" t="n"/>
      <c r="BD21" s="96" t="n"/>
      <c r="BE21" s="96" t="n"/>
      <c r="BF21" s="96" t="n"/>
      <c r="BG21" s="96" t="n"/>
      <c r="BH21" s="96" t="n"/>
      <c r="BI21" s="96" t="n"/>
      <c r="BJ21" s="96" t="n"/>
      <c r="BK21" s="96" t="n"/>
      <c r="BL21" s="96" t="n"/>
      <c r="BM21" s="96" t="n"/>
      <c r="BN21" s="96" t="n"/>
      <c r="BO21" s="96" t="n"/>
      <c r="BP21" s="96" t="n"/>
      <c r="BQ21" s="96" t="n"/>
      <c r="BR21" s="96" t="n"/>
      <c r="BS21" s="96" t="n"/>
      <c r="BT21" s="96" t="n"/>
      <c r="BU21" s="96" t="n"/>
      <c r="BV21" s="96" t="n"/>
      <c r="BW21" s="96" t="n"/>
      <c r="BX21" s="96" t="n"/>
      <c r="BY21" s="67" t="n"/>
      <c r="CP21" s="73" t="n"/>
      <c r="CQ21" s="73" t="n"/>
      <c r="CR21" s="73" t="n"/>
      <c r="CS21" s="73" t="n"/>
      <c r="CT21" s="73" t="n"/>
      <c r="CU21" s="73" t="n"/>
      <c r="CV21" s="73" t="n"/>
      <c r="CW21" s="73" t="n"/>
      <c r="CX21" s="73" t="n"/>
      <c r="CY21" s="73" t="n"/>
      <c r="CZ21" s="73" t="n"/>
      <c r="DA21" s="72" t="n"/>
      <c r="DB21" s="73" t="n"/>
      <c r="DC21" s="73" t="n"/>
      <c r="DD21" s="73" t="n"/>
      <c r="DE21" s="73" t="n"/>
      <c r="DF21" s="73" t="n"/>
      <c r="DG21" s="73" t="n"/>
      <c r="DH21" s="73" t="n"/>
    </row>
    <row r="22" ht="12" customHeight="1">
      <c r="A22" s="94" t="n"/>
      <c r="B22" s="96" t="n"/>
      <c r="C22" s="96" t="n"/>
      <c r="D22" s="96" t="n"/>
      <c r="E22" s="96" t="n"/>
      <c r="F22" s="96" t="n"/>
      <c r="G22" s="96" t="n"/>
      <c r="H22" s="96" t="n"/>
      <c r="I22" s="96" t="n"/>
      <c r="J22" s="96" t="n"/>
      <c r="K22" s="96" t="n"/>
      <c r="L22" s="96" t="n"/>
      <c r="M22" s="96" t="n"/>
      <c r="N22" s="96" t="n"/>
      <c r="O22" s="96" t="n"/>
      <c r="P22" s="96" t="n"/>
      <c r="Q22" s="96" t="n"/>
      <c r="R22" s="96" t="n"/>
      <c r="S22" s="96" t="n"/>
      <c r="T22" s="96" t="n"/>
      <c r="U22" s="96" t="n"/>
      <c r="V22" s="96" t="n"/>
      <c r="W22" s="96" t="n"/>
      <c r="X22" s="96" t="n"/>
      <c r="Y22" s="96" t="n"/>
      <c r="Z22" s="96" t="n"/>
      <c r="AA22" s="96" t="n"/>
      <c r="AB22" s="96" t="n"/>
      <c r="AC22" s="96" t="n"/>
      <c r="AD22" s="96" t="n"/>
      <c r="AE22" s="96" t="n"/>
      <c r="AF22" s="96" t="n"/>
      <c r="AG22" s="96" t="n"/>
      <c r="AH22" s="96" t="n"/>
      <c r="AI22" s="96" t="n"/>
      <c r="AJ22" s="96" t="n"/>
      <c r="AK22" s="96" t="n"/>
      <c r="AL22" s="96" t="n"/>
      <c r="AM22" s="96" t="n"/>
      <c r="AN22" s="96" t="n"/>
      <c r="AO22" s="96" t="n"/>
      <c r="AP22" s="96" t="n"/>
      <c r="AQ22" s="96" t="n"/>
      <c r="AR22" s="96" t="n"/>
      <c r="AS22" s="96" t="n"/>
      <c r="AT22" s="96" t="n"/>
      <c r="AU22" s="96" t="n"/>
      <c r="AV22" s="96" t="n"/>
      <c r="AW22" s="96" t="n"/>
      <c r="AX22" s="96" t="n"/>
      <c r="AY22" s="96" t="n"/>
      <c r="AZ22" s="96" t="n"/>
      <c r="BA22" s="96" t="n"/>
      <c r="BB22" s="96" t="n"/>
      <c r="BC22" s="96" t="n"/>
      <c r="BD22" s="96" t="n"/>
      <c r="BE22" s="96" t="n"/>
      <c r="BF22" s="96" t="n"/>
      <c r="BG22" s="96" t="n"/>
      <c r="BH22" s="96" t="n"/>
      <c r="BI22" s="96" t="n"/>
      <c r="BJ22" s="96" t="n"/>
      <c r="BK22" s="96" t="n"/>
      <c r="BL22" s="96" t="n"/>
      <c r="BM22" s="96" t="n"/>
      <c r="BN22" s="96" t="n"/>
      <c r="BO22" s="96" t="n"/>
      <c r="BP22" s="96" t="n"/>
      <c r="BQ22" s="96" t="n"/>
      <c r="BR22" s="96" t="n"/>
      <c r="BS22" s="96" t="n"/>
      <c r="BT22" s="96" t="n"/>
      <c r="BU22" s="96" t="n"/>
      <c r="BV22" s="96" t="n"/>
      <c r="BW22" s="96" t="n"/>
      <c r="BX22" s="96" t="n"/>
      <c r="BY22" s="67" t="n"/>
      <c r="CP22" s="73" t="n"/>
      <c r="CQ22" s="73" t="n"/>
      <c r="CR22" s="73" t="n"/>
      <c r="CS22" s="73" t="n"/>
      <c r="CT22" s="73" t="n"/>
      <c r="CU22" s="73" t="n"/>
      <c r="CV22" s="73" t="n"/>
      <c r="CW22" s="73" t="n"/>
      <c r="CX22" s="73" t="n"/>
      <c r="CY22" s="73" t="n"/>
      <c r="CZ22" s="73" t="n"/>
      <c r="DA22" s="73" t="n"/>
      <c r="DB22" s="73" t="n"/>
      <c r="DC22" s="73" t="n"/>
      <c r="DD22" s="73" t="n"/>
      <c r="DE22" s="73" t="n"/>
      <c r="DF22" s="73" t="n"/>
      <c r="DG22" s="73" t="n"/>
      <c r="DH22" s="73" t="n"/>
    </row>
    <row r="23" ht="12" customHeight="1">
      <c r="A23" s="94" t="n"/>
      <c r="B23" s="96" t="n"/>
      <c r="C23" s="96" t="n"/>
      <c r="D23" s="96" t="n"/>
      <c r="E23" s="96" t="n"/>
      <c r="F23" s="96" t="n"/>
      <c r="G23" s="96" t="n"/>
      <c r="H23" s="96" t="n"/>
      <c r="I23" s="96" t="n"/>
      <c r="J23" s="96" t="n"/>
      <c r="K23" s="96" t="n"/>
      <c r="L23" s="96" t="n"/>
      <c r="M23" s="96" t="n"/>
      <c r="N23" s="96" t="n"/>
      <c r="O23" s="96" t="n"/>
      <c r="P23" s="96" t="n"/>
      <c r="Q23" s="96" t="n"/>
      <c r="R23" s="96" t="n"/>
      <c r="S23" s="96" t="n"/>
      <c r="T23" s="96" t="n"/>
      <c r="U23" s="96" t="n"/>
      <c r="V23" s="96" t="n"/>
      <c r="W23" s="96" t="n"/>
      <c r="X23" s="96" t="n"/>
      <c r="Y23" s="96" t="n"/>
      <c r="Z23" s="96" t="n"/>
      <c r="AA23" s="96" t="n"/>
      <c r="AB23" s="96" t="n"/>
      <c r="AC23" s="96" t="n"/>
      <c r="AD23" s="96" t="n"/>
      <c r="AE23" s="96" t="n"/>
      <c r="AF23" s="96" t="n"/>
      <c r="AG23" s="96" t="n"/>
      <c r="AH23" s="96" t="n"/>
      <c r="AI23" s="96" t="n"/>
      <c r="AJ23" s="96" t="n"/>
      <c r="AK23" s="96" t="n"/>
      <c r="AL23" s="66" t="n"/>
      <c r="AM23" s="66" t="n"/>
      <c r="AN23" s="66" t="n"/>
      <c r="AO23" s="66" t="n"/>
      <c r="AP23" s="66" t="n"/>
      <c r="AQ23" s="66" t="n"/>
      <c r="AR23" s="66" t="n"/>
      <c r="AS23" s="66" t="n"/>
      <c r="AT23" s="66" t="n"/>
      <c r="AU23" s="66" t="n"/>
      <c r="AV23" s="96" t="n"/>
      <c r="AW23" s="96" t="n"/>
      <c r="AX23" s="96" t="n"/>
      <c r="AY23" s="96" t="n"/>
      <c r="AZ23" s="96" t="n"/>
      <c r="BA23" s="96" t="n"/>
      <c r="BB23" s="96" t="n"/>
      <c r="BC23" s="96" t="n"/>
      <c r="BD23" s="96" t="n"/>
      <c r="BE23" s="96" t="n"/>
      <c r="BF23" s="96" t="n"/>
      <c r="BG23" s="96" t="n"/>
      <c r="BH23" s="96" t="n"/>
      <c r="BI23" s="96" t="n"/>
      <c r="BJ23" s="96" t="n"/>
      <c r="BK23" s="96" t="n"/>
      <c r="BL23" s="96" t="n"/>
      <c r="BM23" s="96" t="n"/>
      <c r="BN23" s="96" t="n"/>
      <c r="BO23" s="96" t="n"/>
      <c r="BP23" s="96" t="n"/>
      <c r="BQ23" s="96" t="n"/>
      <c r="BR23" s="96" t="n"/>
      <c r="BS23" s="96" t="n"/>
      <c r="BT23" s="96" t="n"/>
      <c r="BU23" s="96" t="n"/>
      <c r="BV23" s="96" t="n"/>
      <c r="BW23" s="96" t="n"/>
      <c r="BX23" s="96" t="n"/>
      <c r="BY23" s="67" t="n"/>
      <c r="CP23" s="73" t="n"/>
      <c r="CQ23" s="73" t="n"/>
      <c r="CR23" s="73" t="n"/>
      <c r="CS23" s="73" t="n"/>
      <c r="CT23" s="73" t="n"/>
      <c r="CU23" s="73" t="n"/>
      <c r="CV23" s="73" t="n"/>
      <c r="CW23" s="73" t="n"/>
      <c r="CX23" s="73" t="n"/>
      <c r="CY23" s="73" t="n"/>
      <c r="CZ23" s="73" t="n"/>
      <c r="DA23" s="73" t="n"/>
      <c r="DB23" s="73" t="n"/>
      <c r="DC23" s="73" t="n"/>
      <c r="DD23" s="73" t="n"/>
      <c r="DE23" s="73" t="n"/>
      <c r="DF23" s="73" t="n"/>
      <c r="DG23" s="73" t="n"/>
      <c r="DH23" s="73" t="n"/>
    </row>
    <row r="24" ht="12" customHeight="1">
      <c r="A24" s="94" t="n"/>
      <c r="B24" s="96" t="n"/>
      <c r="C24" s="96" t="n"/>
      <c r="D24" s="96" t="n"/>
      <c r="E24" s="96" t="n"/>
      <c r="F24" s="96" t="n"/>
      <c r="G24" s="96" t="n"/>
      <c r="H24" s="96" t="n"/>
      <c r="I24" s="96" t="n"/>
      <c r="J24" s="66" t="n"/>
      <c r="K24" s="66" t="n"/>
      <c r="L24" s="66" t="n"/>
      <c r="M24" s="66" t="n"/>
      <c r="N24" s="66" t="n"/>
      <c r="O24" s="66" t="n"/>
      <c r="P24" s="66" t="n"/>
      <c r="Q24" s="66" t="n"/>
      <c r="R24" s="66" t="n"/>
      <c r="S24" s="66" t="n"/>
      <c r="T24" s="66" t="n"/>
      <c r="U24" s="66" t="n"/>
      <c r="V24" s="66" t="n"/>
      <c r="W24" s="66" t="n"/>
      <c r="X24" s="96" t="n"/>
      <c r="Y24" s="96" t="n"/>
      <c r="Z24" s="96" t="n"/>
      <c r="AA24" s="96" t="n"/>
      <c r="AB24" s="96" t="n"/>
      <c r="AC24" s="96" t="n"/>
      <c r="AD24" s="96" t="n"/>
      <c r="AE24" s="96" t="n"/>
      <c r="AF24" s="96" t="n"/>
      <c r="AG24" s="96" t="n"/>
      <c r="AH24" s="96" t="n"/>
      <c r="AI24" s="96" t="n"/>
      <c r="AJ24" s="96" t="n"/>
      <c r="AK24" s="96" t="n"/>
      <c r="AL24" s="66" t="n"/>
      <c r="AM24" s="66" t="n"/>
      <c r="AN24" s="66" t="n"/>
      <c r="AO24" s="66" t="n"/>
      <c r="AP24" s="66" t="n"/>
      <c r="AQ24" s="66" t="n"/>
      <c r="AR24" s="66" t="n"/>
      <c r="AS24" s="66" t="n"/>
      <c r="AT24" s="66" t="n"/>
      <c r="AU24" s="66" t="n"/>
      <c r="AV24" s="96" t="n"/>
      <c r="AW24" s="96" t="n"/>
      <c r="AX24" s="96" t="n"/>
      <c r="AY24" s="96" t="n"/>
      <c r="AZ24" s="96" t="n"/>
      <c r="BA24" s="96" t="n"/>
      <c r="BB24" s="96" t="n"/>
      <c r="BC24" s="96" t="n"/>
      <c r="BD24" s="96" t="n"/>
      <c r="BE24" s="96" t="n"/>
      <c r="BF24" s="96" t="n"/>
      <c r="BG24" s="96" t="n"/>
      <c r="BH24" s="96" t="n"/>
      <c r="BI24" s="96" t="n"/>
      <c r="BJ24" s="96" t="n"/>
      <c r="BK24" s="96" t="n"/>
      <c r="BL24" s="96" t="n"/>
      <c r="BM24" s="96" t="n"/>
      <c r="BN24" s="96" t="n"/>
      <c r="BO24" s="96" t="n"/>
      <c r="BP24" s="96" t="n"/>
      <c r="BQ24" s="96" t="n"/>
      <c r="BR24" s="96" t="n"/>
      <c r="BS24" s="96" t="n"/>
      <c r="BT24" s="96" t="n"/>
      <c r="BU24" s="96" t="n"/>
      <c r="BV24" s="96" t="n"/>
      <c r="BW24" s="96" t="n"/>
      <c r="BX24" s="96" t="n"/>
      <c r="BY24" s="67" t="n"/>
    </row>
    <row r="25" ht="12" customHeight="1">
      <c r="A25" s="94" t="n"/>
      <c r="B25" s="96" t="n"/>
      <c r="C25" s="96" t="n"/>
      <c r="D25" s="96" t="n"/>
      <c r="E25" s="96" t="n"/>
      <c r="F25" s="96" t="n"/>
      <c r="G25" s="96" t="n"/>
      <c r="H25" s="96" t="n"/>
      <c r="I25" s="96" t="n"/>
      <c r="J25" s="66" t="n"/>
      <c r="K25" s="66" t="n"/>
      <c r="L25" s="66" t="n"/>
      <c r="M25" s="66" t="n"/>
      <c r="N25" s="66" t="n"/>
      <c r="O25" s="66" t="n"/>
      <c r="P25" s="66" t="n"/>
      <c r="Q25" s="66" t="n"/>
      <c r="R25" s="66" t="n"/>
      <c r="S25" s="66" t="n"/>
      <c r="T25" s="66" t="n"/>
      <c r="U25" s="66" t="n"/>
      <c r="V25" s="66" t="n"/>
      <c r="W25" s="66" t="n"/>
      <c r="X25" s="96" t="n"/>
      <c r="Y25" s="96" t="n"/>
      <c r="Z25" s="96" t="n"/>
      <c r="AA25" s="96" t="n"/>
      <c r="AB25" s="96" t="n"/>
      <c r="AC25" s="96" t="n"/>
      <c r="AD25" s="96" t="n"/>
      <c r="AE25" s="96" t="n"/>
      <c r="AF25" s="96" t="n"/>
      <c r="AG25" s="96" t="n"/>
      <c r="AH25" s="96" t="n"/>
      <c r="AI25" s="96" t="n"/>
      <c r="AJ25" s="96" t="n"/>
      <c r="AK25" s="96" t="n"/>
      <c r="AL25" s="69" t="n"/>
      <c r="AM25" s="69" t="n"/>
      <c r="AN25" s="69" t="n"/>
      <c r="AO25" s="69" t="n"/>
      <c r="AP25" s="69" t="n"/>
      <c r="AQ25" s="69" t="n"/>
      <c r="AR25" s="69" t="n"/>
      <c r="AS25" s="69" t="n"/>
      <c r="AT25" s="69" t="n"/>
      <c r="AU25" s="69" t="n"/>
      <c r="AV25" s="96" t="n"/>
      <c r="AW25" s="96" t="n"/>
      <c r="AX25" s="96" t="n"/>
      <c r="AY25" s="96" t="n"/>
      <c r="AZ25" s="96" t="n"/>
      <c r="BA25" s="96" t="n"/>
      <c r="BB25" s="96" t="n"/>
      <c r="BC25" s="96" t="n"/>
      <c r="BD25" s="96" t="n"/>
      <c r="BE25" s="96" t="n"/>
      <c r="BF25" s="96" t="n"/>
      <c r="BG25" s="96" t="n"/>
      <c r="BH25" s="96" t="n"/>
      <c r="BI25" s="96" t="n"/>
      <c r="BJ25" s="96" t="n"/>
      <c r="BK25" s="96" t="n"/>
      <c r="BL25" s="96" t="n"/>
      <c r="BM25" s="96" t="n"/>
      <c r="BN25" s="96" t="n"/>
      <c r="BO25" s="96" t="n"/>
      <c r="BP25" s="96" t="n"/>
      <c r="BQ25" s="96" t="n"/>
      <c r="BR25" s="96" t="n"/>
      <c r="BS25" s="96" t="n"/>
      <c r="BT25" s="96" t="n"/>
      <c r="BU25" s="96" t="n"/>
      <c r="BV25" s="96" t="n"/>
      <c r="BW25" s="96" t="n"/>
      <c r="BX25" s="96" t="n"/>
      <c r="BY25" s="67" t="n"/>
    </row>
    <row r="26" ht="12" customHeight="1">
      <c r="A26" s="94" t="n"/>
      <c r="B26" s="96" t="n"/>
      <c r="C26" s="96" t="n"/>
      <c r="D26" s="96" t="n"/>
      <c r="E26" s="96" t="n"/>
      <c r="F26" s="96" t="n"/>
      <c r="G26" s="96" t="n"/>
      <c r="H26" s="96" t="n"/>
      <c r="I26" s="96" t="n"/>
      <c r="J26" s="96" t="n"/>
      <c r="K26" s="96" t="n"/>
      <c r="L26" s="96" t="n"/>
      <c r="M26" s="96" t="n"/>
      <c r="N26" s="96" t="n"/>
      <c r="O26" s="96" t="n"/>
      <c r="P26" s="96" t="n"/>
      <c r="Q26" s="96" t="n"/>
      <c r="R26" s="96" t="n"/>
      <c r="S26" s="96" t="n"/>
      <c r="T26" s="96" t="n"/>
      <c r="U26" s="96" t="n"/>
      <c r="V26" s="96" t="n"/>
      <c r="W26" s="96" t="n"/>
      <c r="X26" s="96" t="n"/>
      <c r="Y26" s="96" t="n"/>
      <c r="Z26" s="96" t="n"/>
      <c r="AA26" s="96" t="n"/>
      <c r="AB26" s="96" t="n"/>
      <c r="AC26" s="96" t="n"/>
      <c r="AD26" s="96" t="n"/>
      <c r="AE26" s="96" t="n"/>
      <c r="AF26" s="96" t="n"/>
      <c r="AG26" s="96" t="n"/>
      <c r="AH26" s="96" t="n"/>
      <c r="AI26" s="96" t="n"/>
      <c r="AJ26" s="96" t="n"/>
      <c r="AK26" s="96" t="n"/>
      <c r="AL26" s="96" t="n"/>
      <c r="AM26" s="96" t="n"/>
      <c r="AN26" s="96" t="n"/>
      <c r="AO26" s="96" t="n"/>
      <c r="AP26" s="96" t="n"/>
      <c r="AQ26" s="96" t="n"/>
      <c r="AR26" s="96" t="n"/>
      <c r="AS26" s="96" t="n"/>
      <c r="AT26" s="96" t="n"/>
      <c r="AU26" s="96" t="n"/>
      <c r="AV26" s="96" t="n"/>
      <c r="AW26" s="96" t="n"/>
      <c r="AX26" s="96" t="n"/>
      <c r="AY26" s="96" t="n"/>
      <c r="AZ26" s="96" t="n"/>
      <c r="BA26" s="96" t="n"/>
      <c r="BB26" s="96" t="n"/>
      <c r="BC26" s="66" t="n"/>
      <c r="BD26" s="66" t="n"/>
      <c r="BE26" s="66" t="n"/>
      <c r="BF26" s="66" t="n"/>
      <c r="BG26" s="66" t="n"/>
      <c r="BH26" s="66" t="n"/>
      <c r="BI26" s="66" t="n"/>
      <c r="BJ26" s="66" t="n"/>
      <c r="BK26" s="66" t="n"/>
      <c r="BL26" s="66" t="n"/>
      <c r="BM26" s="66" t="n"/>
      <c r="BN26" s="66" t="n"/>
      <c r="BO26" s="66" t="n"/>
      <c r="BP26" s="66" t="n"/>
      <c r="BQ26" s="96" t="n"/>
      <c r="BR26" s="96" t="n"/>
      <c r="BS26" s="96" t="n"/>
      <c r="BT26" s="96" t="n"/>
      <c r="BU26" s="96" t="n"/>
      <c r="BV26" s="96" t="n"/>
      <c r="BW26" s="96" t="n"/>
      <c r="BX26" s="96" t="n"/>
      <c r="BY26" s="67" t="n"/>
    </row>
    <row r="27" ht="12" customHeight="1">
      <c r="A27" s="94" t="n"/>
      <c r="B27" s="73" t="n"/>
      <c r="C27" s="73" t="n"/>
      <c r="D27" s="73" t="n"/>
      <c r="E27" s="73" t="n"/>
      <c r="F27" s="73" t="n"/>
      <c r="G27" s="73" t="n"/>
      <c r="H27" s="73" t="n"/>
      <c r="I27" s="73" t="n"/>
      <c r="J27" s="73" t="n"/>
      <c r="K27" s="73" t="n"/>
      <c r="L27" s="73" t="n"/>
      <c r="M27" s="73" t="n"/>
      <c r="N27" s="74" t="n"/>
      <c r="O27" s="74" t="n"/>
      <c r="P27" s="74" t="n"/>
      <c r="Q27" s="74" t="n"/>
      <c r="R27" s="74" t="n"/>
      <c r="S27" s="74" t="n"/>
      <c r="T27" s="74" t="n"/>
      <c r="U27" s="74" t="n"/>
      <c r="V27" s="74" t="n"/>
      <c r="W27" s="74" t="n"/>
      <c r="X27" s="74" t="n"/>
      <c r="Y27" s="74" t="n"/>
      <c r="Z27" s="96" t="n"/>
      <c r="AA27" s="96" t="n"/>
      <c r="AB27" s="96" t="n"/>
      <c r="AC27" s="96" t="n"/>
      <c r="AD27" s="96" t="n"/>
      <c r="AE27" s="96" t="n"/>
      <c r="AF27" s="96" t="n"/>
      <c r="AG27" s="96" t="n"/>
      <c r="AH27" s="96" t="n"/>
      <c r="AI27" s="96" t="n"/>
      <c r="AJ27" s="96" t="n"/>
      <c r="AK27" s="96" t="n"/>
      <c r="AL27" s="96" t="n"/>
      <c r="AM27" s="96" t="n"/>
      <c r="AN27" s="96" t="n"/>
      <c r="AO27" s="96" t="n"/>
      <c r="AP27" s="96" t="n"/>
      <c r="AQ27" s="96" t="n"/>
      <c r="AR27" s="96" t="n"/>
      <c r="AS27" s="96" t="n"/>
      <c r="AT27" s="96" t="n"/>
      <c r="AU27" s="96" t="n"/>
      <c r="AV27" s="96" t="n"/>
      <c r="AW27" s="96" t="n"/>
      <c r="AX27" s="96" t="n"/>
      <c r="AY27" s="96" t="n"/>
      <c r="AZ27" s="96" t="n"/>
      <c r="BA27" s="96" t="n"/>
      <c r="BB27" s="96" t="n"/>
      <c r="BC27" s="66" t="n"/>
      <c r="BD27" s="66" t="n"/>
      <c r="BE27" s="66" t="n"/>
      <c r="BF27" s="66" t="n"/>
      <c r="BG27" s="66" t="n"/>
      <c r="BH27" s="66" t="n"/>
      <c r="BI27" s="66" t="n"/>
      <c r="BJ27" s="66" t="n"/>
      <c r="BK27" s="66" t="n"/>
      <c r="BL27" s="66" t="n"/>
      <c r="BM27" s="66" t="n"/>
      <c r="BN27" s="66" t="n"/>
      <c r="BO27" s="66" t="n"/>
      <c r="BP27" s="66" t="n"/>
      <c r="BQ27" s="96" t="n"/>
      <c r="BR27" s="96" t="n"/>
      <c r="BS27" s="96" t="n"/>
      <c r="BT27" s="96" t="n"/>
      <c r="BU27" s="96" t="n"/>
      <c r="BV27" s="96" t="n"/>
      <c r="BW27" s="96" t="n"/>
      <c r="BX27" s="96" t="n"/>
      <c r="BY27" s="67" t="n"/>
    </row>
    <row r="28" ht="12" customHeight="1">
      <c r="A28" s="94" t="n"/>
      <c r="B28" s="73" t="n"/>
      <c r="C28" s="73" t="n"/>
      <c r="D28" s="73" t="n"/>
      <c r="E28" s="73" t="n"/>
      <c r="F28" s="73" t="n"/>
      <c r="G28" s="73" t="n"/>
      <c r="H28" s="73" t="n"/>
      <c r="I28" s="73" t="n"/>
      <c r="J28" s="73" t="n"/>
      <c r="K28" s="73" t="n"/>
      <c r="L28" s="73" t="n"/>
      <c r="M28" s="73" t="n"/>
      <c r="N28" s="74" t="n"/>
      <c r="O28" s="74" t="n"/>
      <c r="P28" s="74" t="n"/>
      <c r="Q28" s="74" t="n"/>
      <c r="R28" s="74" t="n"/>
      <c r="S28" s="74" t="n"/>
      <c r="T28" s="74" t="n"/>
      <c r="U28" s="74" t="n"/>
      <c r="V28" s="74" t="n"/>
      <c r="W28" s="74" t="n"/>
      <c r="X28" s="74" t="n"/>
      <c r="Y28" s="74" t="n"/>
      <c r="Z28" s="96" t="n"/>
      <c r="AA28" s="96" t="n"/>
      <c r="AB28" s="96" t="n"/>
      <c r="AC28" s="96" t="n"/>
      <c r="AD28" s="96" t="n"/>
      <c r="AE28" s="96" t="n"/>
      <c r="AF28" s="96" t="n"/>
      <c r="AG28" s="96" t="n"/>
      <c r="AH28" s="96" t="n"/>
      <c r="AI28" s="96" t="n"/>
      <c r="AJ28" s="96" t="n"/>
      <c r="AK28" s="96" t="n"/>
      <c r="AL28" s="96" t="n"/>
      <c r="AM28" s="96" t="n"/>
      <c r="AN28" s="96" t="n"/>
      <c r="AO28" s="96" t="n"/>
      <c r="AP28" s="96" t="n"/>
      <c r="AQ28" s="96" t="n"/>
      <c r="AR28" s="96" t="n"/>
      <c r="AS28" s="96" t="n"/>
      <c r="AT28" s="96" t="n"/>
      <c r="AU28" s="96" t="n"/>
      <c r="AV28" s="96" t="n"/>
      <c r="AW28" s="96" t="n"/>
      <c r="AX28" s="96" t="n"/>
      <c r="AY28" s="96" t="n"/>
      <c r="AZ28" s="96" t="n"/>
      <c r="BA28" s="96" t="n"/>
      <c r="BB28" s="96" t="n"/>
      <c r="BC28" s="66" t="n"/>
      <c r="BD28" s="66" t="n"/>
      <c r="BE28" s="66" t="n"/>
      <c r="BF28" s="66" t="n"/>
      <c r="BG28" s="66" t="n"/>
      <c r="BH28" s="66" t="n"/>
      <c r="BI28" s="66" t="n"/>
      <c r="BJ28" s="66" t="n"/>
      <c r="BK28" s="66" t="n"/>
      <c r="BL28" s="66" t="n"/>
      <c r="BM28" s="66" t="n"/>
      <c r="BN28" s="66" t="n"/>
      <c r="BO28" s="66" t="n"/>
      <c r="BP28" s="66" t="n"/>
      <c r="BQ28" s="96" t="n"/>
      <c r="BR28" s="96" t="n"/>
      <c r="BS28" s="96" t="n"/>
      <c r="BT28" s="96" t="n"/>
      <c r="BU28" s="96" t="n"/>
      <c r="BV28" s="96" t="n"/>
      <c r="BW28" s="96" t="n"/>
      <c r="BX28" s="96" t="n"/>
      <c r="BY28" s="67" t="n"/>
    </row>
    <row r="29" ht="12" customHeight="1">
      <c r="A29" s="94" t="n"/>
      <c r="B29" s="73" t="n"/>
      <c r="C29" s="73" t="n"/>
      <c r="D29" s="73" t="n"/>
      <c r="E29" s="73" t="n"/>
      <c r="F29" s="73" t="n"/>
      <c r="G29" s="73" t="n"/>
      <c r="H29" s="73" t="n"/>
      <c r="I29" s="73" t="n"/>
      <c r="J29" s="73" t="n"/>
      <c r="K29" s="73" t="n"/>
      <c r="L29" s="73" t="n"/>
      <c r="M29" s="73" t="n"/>
      <c r="N29" s="74" t="n"/>
      <c r="O29" s="74" t="n"/>
      <c r="P29" s="74" t="n"/>
      <c r="Q29" s="74" t="n"/>
      <c r="R29" s="74" t="n"/>
      <c r="S29" s="74" t="n"/>
      <c r="T29" s="74" t="n"/>
      <c r="U29" s="74" t="n"/>
      <c r="V29" s="74" t="n"/>
      <c r="W29" s="74" t="n"/>
      <c r="X29" s="74" t="n"/>
      <c r="Y29" s="74" t="n"/>
      <c r="Z29" s="96" t="n"/>
      <c r="AA29" s="96" t="n"/>
      <c r="AB29" s="96" t="n"/>
      <c r="AC29" s="96" t="n"/>
      <c r="AD29" s="96" t="n"/>
      <c r="AE29" s="96" t="n"/>
      <c r="AF29" s="96" t="n"/>
      <c r="AG29" s="96" t="n"/>
      <c r="AH29" s="96" t="n"/>
      <c r="AI29" s="96" t="n"/>
      <c r="AJ29" s="96" t="n"/>
      <c r="AK29" s="96" t="n"/>
      <c r="AL29" s="96" t="n"/>
      <c r="AM29" s="96" t="n"/>
      <c r="AN29" s="96" t="n"/>
      <c r="AO29" s="96" t="n"/>
      <c r="AP29" s="96" t="n"/>
      <c r="AQ29" s="96" t="n"/>
      <c r="AR29" s="96" t="n"/>
      <c r="AS29" s="96" t="n"/>
      <c r="AT29" s="96" t="n"/>
      <c r="AU29" s="96" t="n"/>
      <c r="AV29" s="96" t="n"/>
      <c r="AW29" s="96" t="n"/>
      <c r="AX29" s="96" t="n"/>
      <c r="AY29" s="96" t="n"/>
      <c r="AZ29" s="96" t="n"/>
      <c r="BA29" s="96" t="n"/>
      <c r="BB29" s="96" t="n"/>
      <c r="BC29" s="66" t="n"/>
      <c r="BD29" s="66" t="n"/>
      <c r="BE29" s="66" t="n"/>
      <c r="BF29" s="66" t="n"/>
      <c r="BG29" s="66" t="n"/>
      <c r="BH29" s="66" t="n"/>
      <c r="BI29" s="66" t="n"/>
      <c r="BJ29" s="66" t="n"/>
      <c r="BK29" s="66" t="n"/>
      <c r="BL29" s="66" t="n"/>
      <c r="BM29" s="66" t="n"/>
      <c r="BN29" s="66" t="n"/>
      <c r="BO29" s="66" t="n"/>
      <c r="BP29" s="66" t="n"/>
      <c r="BQ29" s="96" t="n"/>
      <c r="BR29" s="96" t="n"/>
      <c r="BS29" s="96" t="n"/>
      <c r="BT29" s="96" t="n"/>
      <c r="BU29" s="96" t="n"/>
      <c r="BV29" s="96" t="n"/>
      <c r="BW29" s="96" t="n"/>
      <c r="BX29" s="96" t="n"/>
      <c r="BY29" s="67" t="n"/>
    </row>
    <row r="30" ht="12" customHeight="1">
      <c r="A30" s="94" t="n"/>
      <c r="B30" s="73" t="n"/>
      <c r="C30" s="73" t="n"/>
      <c r="D30" s="73" t="n"/>
      <c r="E30" s="73" t="n"/>
      <c r="F30" s="73" t="n"/>
      <c r="G30" s="73" t="n"/>
      <c r="H30" s="73" t="n"/>
      <c r="I30" s="73" t="n"/>
      <c r="J30" s="73" t="n"/>
      <c r="K30" s="73" t="n"/>
      <c r="L30" s="73" t="n"/>
      <c r="M30" s="73" t="n"/>
      <c r="N30" s="74" t="n"/>
      <c r="O30" s="74" t="n"/>
      <c r="P30" s="74" t="n"/>
      <c r="Q30" s="74" t="n"/>
      <c r="R30" s="74" t="n"/>
      <c r="S30" s="74" t="n"/>
      <c r="T30" s="74" t="n"/>
      <c r="U30" s="74" t="n"/>
      <c r="V30" s="74" t="n"/>
      <c r="W30" s="74" t="n"/>
      <c r="X30" s="74" t="n"/>
      <c r="Y30" s="74" t="n"/>
      <c r="Z30" s="96" t="n"/>
      <c r="AA30" s="96" t="n"/>
      <c r="AB30" s="96" t="n"/>
      <c r="AC30" s="96" t="n"/>
      <c r="AD30" s="96" t="n"/>
      <c r="AE30" s="96" t="n"/>
      <c r="AF30" s="96" t="n"/>
      <c r="AG30" s="96" t="n"/>
      <c r="AH30" s="96" t="n"/>
      <c r="AI30" s="96" t="n"/>
      <c r="AJ30" s="96" t="n"/>
      <c r="AK30" s="96" t="n"/>
      <c r="AL30" s="96" t="n"/>
      <c r="AM30" s="96" t="n"/>
      <c r="AN30" s="96" t="n"/>
      <c r="AO30" s="96" t="n"/>
      <c r="AP30" s="96" t="n"/>
      <c r="AQ30" s="96" t="n"/>
      <c r="AR30" s="96" t="n"/>
      <c r="AS30" s="96" t="n"/>
      <c r="AT30" s="96" t="n"/>
      <c r="AU30" s="96" t="n"/>
      <c r="AV30" s="96" t="n"/>
      <c r="AW30" s="96" t="n"/>
      <c r="AX30" s="96" t="n"/>
      <c r="AY30" s="96" t="n"/>
      <c r="AZ30" s="96" t="n"/>
      <c r="BA30" s="96" t="n"/>
      <c r="BB30" s="96" t="n"/>
      <c r="BC30" s="69" t="n"/>
      <c r="BD30" s="69" t="n"/>
      <c r="BE30" s="69" t="n"/>
      <c r="BF30" s="69" t="n"/>
      <c r="BG30" s="69" t="n"/>
      <c r="BH30" s="69" t="n"/>
      <c r="BI30" s="69" t="n"/>
      <c r="BJ30" s="69" t="n"/>
      <c r="BK30" s="69" t="n"/>
      <c r="BL30" s="69" t="n"/>
      <c r="BM30" s="69" t="n"/>
      <c r="BN30" s="69" t="n"/>
      <c r="BO30" s="69" t="n"/>
      <c r="BP30" s="69" t="n"/>
      <c r="BQ30" s="96" t="n"/>
      <c r="BR30" s="96" t="n"/>
      <c r="BS30" s="96" t="n"/>
      <c r="BT30" s="96" t="n"/>
      <c r="BU30" s="96" t="n"/>
      <c r="BV30" s="96" t="n"/>
      <c r="BW30" s="96" t="n"/>
      <c r="BX30" s="96" t="n"/>
      <c r="BY30" s="67" t="n"/>
    </row>
    <row r="31" ht="12" customHeight="1">
      <c r="A31" s="94" t="n"/>
      <c r="B31" s="73" t="n"/>
      <c r="C31" s="73" t="n"/>
      <c r="D31" s="73" t="n"/>
      <c r="E31" s="73" t="n"/>
      <c r="F31" s="73" t="n"/>
      <c r="G31" s="73" t="n"/>
      <c r="H31" s="73" t="n"/>
      <c r="I31" s="73" t="n"/>
      <c r="J31" s="73" t="n"/>
      <c r="K31" s="73" t="n"/>
      <c r="L31" s="73" t="n"/>
      <c r="M31" s="73" t="n"/>
      <c r="N31" s="74" t="n"/>
      <c r="O31" s="74" t="n"/>
      <c r="P31" s="74" t="n"/>
      <c r="Q31" s="74" t="n"/>
      <c r="R31" s="74" t="n"/>
      <c r="S31" s="74" t="n"/>
      <c r="T31" s="74" t="n"/>
      <c r="U31" s="74" t="n"/>
      <c r="V31" s="74" t="n"/>
      <c r="W31" s="74" t="n"/>
      <c r="X31" s="74" t="n"/>
      <c r="Y31" s="74" t="n"/>
      <c r="Z31" s="96" t="n"/>
      <c r="AA31" s="96" t="n"/>
      <c r="AB31" s="96" t="n"/>
      <c r="AC31" s="96" t="n"/>
      <c r="AD31" s="96" t="n"/>
      <c r="AE31" s="96" t="n"/>
      <c r="AF31" s="96" t="n"/>
      <c r="AG31" s="96" t="n"/>
      <c r="AH31" s="96" t="n"/>
      <c r="AI31" s="96" t="n"/>
      <c r="AJ31" s="96" t="n"/>
      <c r="AK31" s="96" t="n"/>
      <c r="AL31" s="96" t="n"/>
      <c r="AM31" s="96" t="n"/>
      <c r="AN31" s="96" t="n"/>
      <c r="AO31" s="96" t="n"/>
      <c r="AP31" s="96" t="n"/>
      <c r="AQ31" s="96" t="n"/>
      <c r="AR31" s="96" t="n"/>
      <c r="AS31" s="96" t="n"/>
      <c r="AT31" s="96" t="n"/>
      <c r="AU31" s="96" t="n"/>
      <c r="AV31" s="96" t="n"/>
      <c r="AW31" s="96" t="n"/>
      <c r="AX31" s="96" t="n"/>
      <c r="AY31" s="96" t="n"/>
      <c r="AZ31" s="96" t="n"/>
      <c r="BA31" s="96" t="n"/>
      <c r="BB31" s="96" t="n"/>
      <c r="BC31" s="69" t="n"/>
      <c r="BD31" s="69" t="n"/>
      <c r="BE31" s="69" t="n"/>
      <c r="BF31" s="69" t="n"/>
      <c r="BG31" s="69" t="n"/>
      <c r="BH31" s="69" t="n"/>
      <c r="BI31" s="69" t="n"/>
      <c r="BJ31" s="69" t="n"/>
      <c r="BK31" s="69" t="n"/>
      <c r="BL31" s="69" t="n"/>
      <c r="BM31" s="69" t="n"/>
      <c r="BN31" s="69" t="n"/>
      <c r="BO31" s="69" t="n"/>
      <c r="BP31" s="69" t="n"/>
      <c r="BQ31" s="96" t="n"/>
      <c r="BR31" s="96" t="n"/>
      <c r="BS31" s="96" t="n"/>
      <c r="BT31" s="96" t="n"/>
      <c r="BU31" s="96" t="n"/>
      <c r="BV31" s="96" t="n"/>
      <c r="BW31" s="96" t="n"/>
      <c r="BX31" s="96" t="n"/>
      <c r="BY31" s="67" t="n"/>
    </row>
    <row r="32" ht="12" customHeight="1">
      <c r="A32" s="94" t="n"/>
      <c r="B32" s="73" t="n"/>
      <c r="C32" s="73" t="n"/>
      <c r="D32" s="73" t="n"/>
      <c r="E32" s="73" t="n"/>
      <c r="F32" s="73" t="n"/>
      <c r="G32" s="73" t="n"/>
      <c r="H32" s="73" t="n"/>
      <c r="I32" s="73" t="n"/>
      <c r="J32" s="73" t="n"/>
      <c r="K32" s="73" t="n"/>
      <c r="L32" s="73" t="n"/>
      <c r="M32" s="73" t="n"/>
      <c r="N32" s="74" t="n"/>
      <c r="O32" s="74" t="n"/>
      <c r="P32" s="74" t="n"/>
      <c r="Q32" s="74" t="n"/>
      <c r="R32" s="74" t="n"/>
      <c r="S32" s="74" t="n"/>
      <c r="T32" s="74" t="n"/>
      <c r="U32" s="74" t="n"/>
      <c r="V32" s="74" t="n"/>
      <c r="W32" s="74" t="n"/>
      <c r="X32" s="74" t="n"/>
      <c r="Y32" s="74" t="n"/>
      <c r="Z32" s="96" t="n"/>
      <c r="AA32" s="96" t="n"/>
      <c r="AB32" s="96" t="n"/>
      <c r="AC32" s="96" t="n"/>
      <c r="AD32" s="96" t="n"/>
      <c r="AE32" s="96" t="n"/>
      <c r="AF32" s="96" t="n"/>
      <c r="AG32" s="96" t="n"/>
      <c r="AH32" s="96" t="n"/>
      <c r="AI32" s="96" t="n"/>
      <c r="AJ32" s="96" t="n"/>
      <c r="AK32" s="96" t="n"/>
      <c r="AL32" s="96" t="n"/>
      <c r="AM32" s="96" t="n"/>
      <c r="AN32" s="96" t="n"/>
      <c r="AO32" s="96" t="n"/>
      <c r="AP32" s="96" t="n"/>
      <c r="AQ32" s="96" t="n"/>
      <c r="AR32" s="96" t="n"/>
      <c r="AS32" s="96" t="n"/>
      <c r="AT32" s="96" t="n"/>
      <c r="AU32" s="96" t="n"/>
      <c r="AV32" s="96" t="n"/>
      <c r="AW32" s="96" t="n"/>
      <c r="AX32" s="96" t="n"/>
      <c r="AY32" s="96" t="n"/>
      <c r="AZ32" s="96" t="n"/>
      <c r="BA32" s="96" t="n"/>
      <c r="BB32" s="96" t="n"/>
      <c r="BC32" s="96" t="n"/>
      <c r="BD32" s="96" t="n"/>
      <c r="BE32" s="96" t="n"/>
      <c r="BF32" s="96" t="n"/>
      <c r="BG32" s="96" t="n"/>
      <c r="BH32" s="96" t="n"/>
      <c r="BI32" s="96" t="n"/>
      <c r="BJ32" s="96" t="n"/>
      <c r="BK32" s="96" t="n"/>
      <c r="BL32" s="96" t="n"/>
      <c r="BM32" s="96" t="n"/>
      <c r="BN32" s="96" t="n"/>
      <c r="BO32" s="96" t="n"/>
      <c r="BP32" s="96" t="n"/>
      <c r="BQ32" s="96" t="n"/>
      <c r="BR32" s="96" t="n"/>
      <c r="BS32" s="96" t="n"/>
      <c r="BT32" s="96" t="n"/>
      <c r="BU32" s="96" t="n"/>
      <c r="BV32" s="96" t="n"/>
      <c r="BW32" s="96" t="n"/>
      <c r="BX32" s="96" t="n"/>
      <c r="BY32" s="67" t="n"/>
    </row>
    <row r="33" ht="12" customHeight="1">
      <c r="A33" s="94" t="n"/>
      <c r="B33" s="73" t="n"/>
      <c r="C33" s="73" t="n"/>
      <c r="D33" s="73" t="n"/>
      <c r="E33" s="73" t="n"/>
      <c r="F33" s="73" t="n"/>
      <c r="G33" s="73" t="n"/>
      <c r="H33" s="73" t="n"/>
      <c r="I33" s="73" t="n"/>
      <c r="J33" s="73" t="n"/>
      <c r="K33" s="73" t="n"/>
      <c r="L33" s="73" t="n"/>
      <c r="M33" s="73" t="n"/>
      <c r="N33" s="77" t="n"/>
      <c r="O33" s="74" t="n"/>
      <c r="P33" s="74" t="n"/>
      <c r="Q33" s="74" t="n"/>
      <c r="R33" s="74" t="n"/>
      <c r="S33" s="74" t="n"/>
      <c r="T33" s="74" t="n"/>
      <c r="U33" s="74" t="n"/>
      <c r="V33" s="74" t="n"/>
      <c r="W33" s="74" t="n"/>
      <c r="X33" s="74" t="n"/>
      <c r="Y33" s="74" t="n"/>
      <c r="Z33" s="96" t="n"/>
      <c r="AA33" s="96" t="n"/>
      <c r="AB33" s="96" t="n"/>
      <c r="AC33" s="96" t="n"/>
      <c r="AD33" s="96" t="n"/>
      <c r="AE33" s="96" t="n"/>
      <c r="AF33" s="96" t="n"/>
      <c r="AG33" s="96" t="n"/>
      <c r="AH33" s="96" t="n"/>
      <c r="AI33" s="96" t="n"/>
      <c r="AJ33" s="96" t="n"/>
      <c r="AK33" s="96" t="n"/>
      <c r="AL33" s="73" t="n"/>
      <c r="AM33" s="73" t="n"/>
      <c r="AN33" s="73" t="n"/>
      <c r="AO33" s="73" t="n"/>
      <c r="AP33" s="73" t="n"/>
      <c r="AQ33" s="73" t="n"/>
      <c r="AR33" s="73" t="n"/>
      <c r="AS33" s="73" t="n"/>
      <c r="AT33" s="73" t="n"/>
      <c r="AU33" s="73" t="n"/>
      <c r="AV33" s="73" t="n"/>
      <c r="AW33" s="73" t="n"/>
      <c r="AX33" s="78" t="n"/>
      <c r="AY33" s="78" t="n"/>
      <c r="AZ33" s="78" t="n"/>
      <c r="BA33" s="78" t="n"/>
      <c r="BB33" s="78" t="n"/>
      <c r="BC33" s="78" t="n"/>
      <c r="BD33" s="78" t="n"/>
      <c r="BE33" s="78" t="n"/>
      <c r="BF33" s="78" t="n"/>
      <c r="BG33" s="78" t="n"/>
      <c r="BH33" s="96" t="n"/>
      <c r="BI33" s="73" t="n"/>
      <c r="BJ33" s="73" t="n"/>
      <c r="BK33" s="73" t="n"/>
      <c r="BL33" s="73" t="n"/>
      <c r="BM33" s="73" t="n"/>
      <c r="BN33" s="78" t="n"/>
      <c r="BO33" s="78" t="n"/>
      <c r="BP33" s="78" t="n"/>
      <c r="BQ33" s="78" t="n"/>
      <c r="BR33" s="78" t="n"/>
      <c r="BS33" s="78" t="n"/>
      <c r="BT33" s="96" t="n"/>
      <c r="BU33" s="96" t="n"/>
      <c r="BV33" s="96" t="n"/>
      <c r="BW33" s="96" t="n"/>
      <c r="BX33" s="96" t="n"/>
      <c r="BY33" s="67" t="n"/>
    </row>
    <row r="34" ht="12" customHeight="1">
      <c r="A34" s="94" t="n"/>
      <c r="B34" s="73" t="n"/>
      <c r="C34" s="73" t="n"/>
      <c r="D34" s="73" t="n"/>
      <c r="E34" s="73" t="n"/>
      <c r="F34" s="73" t="n"/>
      <c r="G34" s="73" t="n"/>
      <c r="H34" s="73" t="n"/>
      <c r="I34" s="73" t="n"/>
      <c r="J34" s="73" t="n"/>
      <c r="K34" s="73" t="n"/>
      <c r="L34" s="73" t="n"/>
      <c r="M34" s="73" t="n"/>
      <c r="N34" s="74" t="n"/>
      <c r="O34" s="74" t="n"/>
      <c r="P34" s="74" t="n"/>
      <c r="Q34" s="74" t="n"/>
      <c r="R34" s="74" t="n"/>
      <c r="S34" s="74" t="n"/>
      <c r="T34" s="74" t="n"/>
      <c r="U34" s="74" t="n"/>
      <c r="V34" s="74" t="n"/>
      <c r="W34" s="74" t="n"/>
      <c r="X34" s="74" t="n"/>
      <c r="Y34" s="74" t="n"/>
      <c r="Z34" s="96" t="n"/>
      <c r="AA34" s="96" t="n"/>
      <c r="AB34" s="96" t="n"/>
      <c r="AC34" s="96" t="n"/>
      <c r="AD34" s="96" t="n"/>
      <c r="AE34" s="96" t="n"/>
      <c r="AF34" s="96" t="n"/>
      <c r="AG34" s="96" t="n"/>
      <c r="AH34" s="96" t="n"/>
      <c r="AI34" s="96" t="n"/>
      <c r="AJ34" s="96" t="n"/>
      <c r="AK34" s="96" t="n"/>
      <c r="AL34" s="73" t="n"/>
      <c r="AM34" s="73" t="n"/>
      <c r="AN34" s="73" t="n"/>
      <c r="AO34" s="73" t="n"/>
      <c r="AP34" s="73" t="n"/>
      <c r="AQ34" s="73" t="n"/>
      <c r="AR34" s="73" t="n"/>
      <c r="AS34" s="73" t="n"/>
      <c r="AT34" s="73" t="n"/>
      <c r="AU34" s="73" t="n"/>
      <c r="AV34" s="73" t="n"/>
      <c r="AW34" s="73" t="n"/>
      <c r="AX34" s="78" t="n"/>
      <c r="AY34" s="78" t="n"/>
      <c r="AZ34" s="78" t="n"/>
      <c r="BA34" s="78" t="n"/>
      <c r="BB34" s="78" t="n"/>
      <c r="BC34" s="78" t="n"/>
      <c r="BD34" s="78" t="n"/>
      <c r="BE34" s="78" t="n"/>
      <c r="BF34" s="78" t="n"/>
      <c r="BG34" s="78" t="n"/>
      <c r="BH34" s="96" t="n"/>
      <c r="BI34" s="73" t="n"/>
      <c r="BJ34" s="73" t="n"/>
      <c r="BK34" s="73" t="n"/>
      <c r="BL34" s="73" t="n"/>
      <c r="BM34" s="73" t="n"/>
      <c r="BN34" s="78" t="n"/>
      <c r="BO34" s="78" t="n"/>
      <c r="BP34" s="78" t="n"/>
      <c r="BQ34" s="78" t="n"/>
      <c r="BR34" s="78" t="n"/>
      <c r="BS34" s="78" t="n"/>
      <c r="BT34" s="96" t="n"/>
      <c r="BU34" s="96" t="n"/>
      <c r="BV34" s="96" t="n"/>
      <c r="BW34" s="96" t="n"/>
      <c r="BX34" s="96" t="n"/>
      <c r="BY34" s="67" t="n"/>
    </row>
    <row r="35" ht="12" customHeight="1">
      <c r="A35" s="94" t="n"/>
      <c r="B35" s="73" t="n"/>
      <c r="C35" s="73" t="n"/>
      <c r="D35" s="73" t="n"/>
      <c r="E35" s="73" t="n"/>
      <c r="F35" s="73" t="n"/>
      <c r="G35" s="73" t="n"/>
      <c r="H35" s="73" t="n"/>
      <c r="I35" s="73" t="n"/>
      <c r="J35" s="73" t="n"/>
      <c r="K35" s="73" t="n"/>
      <c r="L35" s="73" t="n"/>
      <c r="M35" s="73" t="n"/>
      <c r="N35" s="79" t="n"/>
      <c r="O35" s="79" t="n"/>
      <c r="P35" s="79" t="n"/>
      <c r="Q35" s="79" t="n"/>
      <c r="R35" s="79" t="n"/>
      <c r="S35" s="73" t="n"/>
      <c r="T35" s="73" t="n"/>
      <c r="U35" s="73" t="n"/>
      <c r="V35" s="73" t="n"/>
      <c r="W35" s="73" t="n"/>
      <c r="X35" s="73" t="n"/>
      <c r="Y35" s="96" t="n"/>
      <c r="Z35" s="96" t="n"/>
      <c r="AA35" s="96" t="n"/>
      <c r="AB35" s="96" t="n"/>
      <c r="AC35" s="96" t="n"/>
      <c r="AD35" s="96" t="n"/>
      <c r="AE35" s="96" t="n"/>
      <c r="AF35" s="96" t="n"/>
      <c r="AG35" s="96" t="n"/>
      <c r="AH35" s="96" t="n"/>
      <c r="AI35" s="96" t="n"/>
      <c r="AJ35" s="96" t="n"/>
      <c r="AK35" s="96" t="n"/>
      <c r="AL35" s="96" t="n"/>
      <c r="AM35" s="96" t="n"/>
      <c r="AN35" s="96" t="n"/>
      <c r="AO35" s="96" t="n"/>
      <c r="AP35" s="96" t="n"/>
      <c r="AQ35" s="96" t="n"/>
      <c r="AR35" s="96" t="n"/>
      <c r="AS35" s="96" t="n"/>
      <c r="AT35" s="96" t="n"/>
      <c r="AU35" s="96" t="n"/>
      <c r="AV35" s="96" t="n"/>
      <c r="AW35" s="96" t="n"/>
      <c r="AX35" s="96" t="n"/>
      <c r="AY35" s="96" t="n"/>
      <c r="AZ35" s="96" t="n"/>
      <c r="BA35" s="96" t="n"/>
      <c r="BB35" s="96" t="n"/>
      <c r="BC35" s="96" t="n"/>
      <c r="BD35" s="96" t="n"/>
      <c r="BE35" s="96" t="n"/>
      <c r="BF35" s="96" t="n"/>
      <c r="BG35" s="96" t="n"/>
      <c r="BH35" s="96" t="n"/>
      <c r="BI35" s="96" t="n"/>
      <c r="BJ35" s="96" t="n"/>
      <c r="BK35" s="96" t="n"/>
      <c r="BL35" s="96" t="n"/>
      <c r="BM35" s="96" t="n"/>
      <c r="BN35" s="96" t="n"/>
      <c r="BO35" s="96" t="n"/>
      <c r="BP35" s="96" t="n"/>
      <c r="BQ35" s="96" t="n"/>
      <c r="BR35" s="96" t="n"/>
      <c r="BS35" s="96" t="n"/>
      <c r="BT35" s="96" t="n"/>
      <c r="BU35" s="96" t="n"/>
      <c r="BV35" s="96" t="n"/>
      <c r="BW35" s="96" t="n"/>
      <c r="BX35" s="96" t="n"/>
      <c r="BY35" s="67" t="n"/>
    </row>
    <row r="36" ht="12" customHeight="1">
      <c r="A36" s="94" t="n"/>
      <c r="B36" s="73" t="n"/>
      <c r="C36" s="73" t="n"/>
      <c r="D36" s="73" t="n"/>
      <c r="E36" s="73" t="n"/>
      <c r="F36" s="73" t="n"/>
      <c r="G36" s="73" t="n"/>
      <c r="H36" s="73" t="n"/>
      <c r="I36" s="73" t="n"/>
      <c r="J36" s="73" t="n"/>
      <c r="K36" s="73" t="n"/>
      <c r="L36" s="73" t="n"/>
      <c r="M36" s="73" t="n"/>
      <c r="N36" s="79" t="n"/>
      <c r="O36" s="79" t="n"/>
      <c r="P36" s="79" t="n"/>
      <c r="Q36" s="79" t="n"/>
      <c r="R36" s="79" t="n"/>
      <c r="S36" s="73" t="n"/>
      <c r="T36" s="73" t="n"/>
      <c r="U36" s="73" t="n"/>
      <c r="V36" s="73" t="n"/>
      <c r="W36" s="73" t="n"/>
      <c r="X36" s="73" t="n"/>
      <c r="Y36" s="96" t="n"/>
      <c r="Z36" s="96" t="n"/>
      <c r="AA36" s="96" t="n"/>
      <c r="AB36" s="96" t="n"/>
      <c r="AC36" s="96" t="n"/>
      <c r="AD36" s="96" t="n"/>
      <c r="AE36" s="96" t="n"/>
      <c r="AF36" s="96" t="n"/>
      <c r="AG36" s="96" t="n"/>
      <c r="AH36" s="96" t="n"/>
      <c r="AI36" s="96" t="n"/>
      <c r="AJ36" s="96" t="n"/>
      <c r="AK36" s="96" t="n"/>
      <c r="AL36" s="96" t="n"/>
      <c r="AM36" s="96" t="n"/>
      <c r="AN36" s="96" t="n"/>
      <c r="AO36" s="96" t="n"/>
      <c r="AP36" s="96" t="n"/>
      <c r="AQ36" s="96" t="n"/>
      <c r="AR36" s="96" t="n"/>
      <c r="AS36" s="96" t="n"/>
      <c r="AT36" s="96" t="n"/>
      <c r="AU36" s="96" t="n"/>
      <c r="AV36" s="96" t="n"/>
      <c r="AW36" s="96" t="n"/>
      <c r="AX36" s="96" t="n"/>
      <c r="AY36" s="96" t="n"/>
      <c r="AZ36" s="96" t="n"/>
      <c r="BA36" s="96" t="n"/>
      <c r="BB36" s="96" t="n"/>
      <c r="BC36" s="96" t="n"/>
      <c r="BD36" s="96" t="n"/>
      <c r="BE36" s="96" t="n"/>
      <c r="BF36" s="96" t="n"/>
      <c r="BG36" s="96" t="n"/>
      <c r="BH36" s="96" t="n"/>
      <c r="BI36" s="96" t="n"/>
      <c r="BJ36" s="96" t="n"/>
      <c r="BK36" s="96" t="n"/>
      <c r="BL36" s="96" t="n"/>
      <c r="BM36" s="96" t="n"/>
      <c r="BN36" s="96" t="n"/>
      <c r="BO36" s="96" t="n"/>
      <c r="BP36" s="96" t="n"/>
      <c r="BQ36" s="96" t="n"/>
      <c r="BR36" s="96" t="n"/>
      <c r="BS36" s="96" t="n"/>
      <c r="BT36" s="96" t="n"/>
      <c r="BU36" s="96" t="n"/>
      <c r="BV36" s="96" t="n"/>
      <c r="BW36" s="96" t="n"/>
      <c r="BX36" s="96" t="n"/>
      <c r="BY36" s="67" t="n"/>
    </row>
    <row r="37" ht="12" customHeight="1">
      <c r="A37" s="94" t="n"/>
      <c r="B37" s="96" t="n"/>
      <c r="C37" s="96" t="n"/>
      <c r="D37" s="96" t="n"/>
      <c r="E37" s="96" t="n"/>
      <c r="F37" s="96" t="n"/>
      <c r="G37" s="96" t="n"/>
      <c r="H37" s="96" t="n"/>
      <c r="I37" s="96" t="n"/>
      <c r="J37" s="96" t="n"/>
      <c r="K37" s="96" t="n"/>
      <c r="L37" s="96" t="n"/>
      <c r="M37" s="96" t="n"/>
      <c r="N37" s="96" t="n"/>
      <c r="O37" s="96" t="n"/>
      <c r="P37" s="96" t="n"/>
      <c r="Q37" s="96" t="n"/>
      <c r="R37" s="96" t="n"/>
      <c r="S37" s="96" t="n"/>
      <c r="T37" s="96" t="n"/>
      <c r="U37" s="96" t="n"/>
      <c r="V37" s="96" t="n"/>
      <c r="W37" s="96" t="n"/>
      <c r="X37" s="96" t="n"/>
      <c r="Y37" s="96" t="n"/>
      <c r="Z37" s="96" t="n"/>
      <c r="AA37" s="96" t="n"/>
      <c r="AB37" s="96" t="n"/>
      <c r="AC37" s="96" t="n"/>
      <c r="AD37" s="96" t="n"/>
      <c r="AE37" s="96" t="n"/>
      <c r="AF37" s="96" t="n"/>
      <c r="AG37" s="96" t="n"/>
      <c r="AH37" s="96" t="n"/>
      <c r="AI37" s="96" t="n"/>
      <c r="AJ37" s="96" t="n"/>
      <c r="AK37" s="96" t="n"/>
      <c r="AL37" s="96" t="n"/>
      <c r="AM37" s="96" t="n"/>
      <c r="AN37" s="96" t="n"/>
      <c r="AO37" s="96" t="n"/>
      <c r="AP37" s="96" t="n"/>
      <c r="AQ37" s="96" t="n"/>
      <c r="AR37" s="96" t="n"/>
      <c r="AS37" s="96" t="n"/>
      <c r="AT37" s="96" t="n"/>
      <c r="AU37" s="96" t="n"/>
      <c r="AV37" s="96" t="n"/>
      <c r="AW37" s="96" t="n"/>
      <c r="AX37" s="96" t="n"/>
      <c r="AY37" s="96" t="n"/>
      <c r="AZ37" s="96" t="n"/>
      <c r="BA37" s="96" t="n"/>
      <c r="BB37" s="96" t="n"/>
      <c r="BC37" s="96" t="n"/>
      <c r="BD37" s="96" t="n"/>
      <c r="BE37" s="96" t="n"/>
      <c r="BF37" s="96" t="n"/>
      <c r="BG37" s="96" t="n"/>
      <c r="BH37" s="96" t="n"/>
      <c r="BI37" s="96" t="n"/>
      <c r="BJ37" s="96" t="n"/>
      <c r="BK37" s="96" t="n"/>
      <c r="BL37" s="96" t="n"/>
      <c r="BM37" s="96" t="n"/>
      <c r="BN37" s="96" t="n"/>
      <c r="BO37" s="96" t="n"/>
      <c r="BP37" s="96" t="n"/>
      <c r="BQ37" s="96" t="n"/>
      <c r="BR37" s="96" t="n"/>
      <c r="BS37" s="96" t="n"/>
      <c r="BT37" s="96" t="n"/>
      <c r="BU37" s="96" t="n"/>
      <c r="BV37" s="96" t="n"/>
      <c r="BW37" s="96" t="n"/>
      <c r="BX37" s="96" t="n"/>
      <c r="BY37" s="67" t="n"/>
    </row>
    <row r="38" ht="12" customHeight="1">
      <c r="A38" s="91" t="n"/>
      <c r="B38" s="90" t="n"/>
      <c r="C38" s="90" t="n"/>
      <c r="D38" s="90" t="n"/>
      <c r="E38" s="90" t="n"/>
      <c r="F38" s="90" t="n"/>
      <c r="G38" s="90" t="n"/>
      <c r="H38" s="90" t="n"/>
      <c r="I38" s="90" t="n"/>
      <c r="J38" s="90" t="n"/>
      <c r="K38" s="90" t="n"/>
      <c r="L38" s="90" t="n"/>
      <c r="M38" s="90" t="n"/>
      <c r="N38" s="90" t="n"/>
      <c r="O38" s="90" t="n"/>
      <c r="P38" s="90" t="n"/>
      <c r="Q38" s="90" t="n"/>
      <c r="R38" s="90" t="n"/>
      <c r="S38" s="90" t="n"/>
      <c r="T38" s="90" t="n"/>
      <c r="U38" s="90" t="n"/>
      <c r="V38" s="90" t="n"/>
      <c r="W38" s="90" t="n"/>
      <c r="X38" s="90" t="n"/>
      <c r="Y38" s="90" t="n"/>
      <c r="Z38" s="81" t="n"/>
      <c r="AA38" s="81" t="n"/>
      <c r="AB38" s="81" t="n"/>
      <c r="AC38" s="81" t="n"/>
      <c r="AD38" s="81" t="n"/>
      <c r="AE38" s="81" t="n"/>
      <c r="AF38" s="81" t="n"/>
      <c r="AG38" s="81" t="n"/>
      <c r="AH38" s="81" t="n"/>
      <c r="AI38" s="81" t="n"/>
      <c r="AJ38" s="81" t="n"/>
      <c r="AK38" s="81" t="n"/>
      <c r="AL38" s="81" t="n"/>
      <c r="AM38" s="81" t="n"/>
      <c r="AN38" s="81" t="n"/>
      <c r="AO38" s="81" t="n"/>
      <c r="AP38" s="81" t="n"/>
      <c r="AQ38" s="81" t="n"/>
      <c r="AR38" s="81" t="n"/>
      <c r="AS38" s="81" t="n"/>
      <c r="AT38" s="81" t="n"/>
      <c r="AU38" s="81" t="n"/>
      <c r="AV38" s="81" t="n"/>
      <c r="AW38" s="81" t="n"/>
      <c r="AX38" s="81" t="n"/>
      <c r="AY38" s="81" t="n"/>
      <c r="AZ38" s="81" t="n"/>
      <c r="BA38" s="81" t="n"/>
      <c r="BB38" s="95" t="n"/>
      <c r="BC38" s="96" t="n"/>
      <c r="BD38" s="81" t="n"/>
      <c r="BE38" s="81" t="n"/>
      <c r="BF38" s="81" t="n"/>
      <c r="BG38" s="81" t="n"/>
      <c r="BH38" s="81" t="n"/>
      <c r="BI38" s="81" t="n"/>
      <c r="BJ38" s="81" t="n"/>
      <c r="BK38" s="81" t="n"/>
      <c r="BL38" s="81" t="n"/>
      <c r="BM38" s="81" t="n"/>
      <c r="BN38" s="81" t="n"/>
      <c r="BO38" s="81" t="n"/>
      <c r="BP38" s="81" t="n"/>
      <c r="BQ38" s="81" t="n"/>
      <c r="BR38" s="81" t="n"/>
      <c r="BS38" s="81" t="n"/>
      <c r="BT38" s="81" t="n"/>
      <c r="BU38" s="81" t="n"/>
      <c r="BV38" s="81" t="n"/>
      <c r="BW38" s="81" t="n"/>
      <c r="BX38" s="81" t="n"/>
      <c r="BY38" s="82" t="n"/>
    </row>
    <row r="39" ht="12" customHeight="1">
      <c r="A39" s="91" t="n"/>
      <c r="B39" s="90" t="n"/>
      <c r="C39" s="90" t="n"/>
      <c r="D39" s="90" t="n"/>
      <c r="E39" s="90" t="n"/>
      <c r="F39" s="90" t="n"/>
      <c r="G39" s="90" t="n"/>
      <c r="H39" s="90" t="n"/>
      <c r="I39" s="90" t="n"/>
      <c r="J39" s="90" t="n"/>
      <c r="K39" s="90" t="n"/>
      <c r="L39" s="90" t="n"/>
      <c r="M39" s="90" t="n"/>
      <c r="N39" s="90" t="n"/>
      <c r="O39" s="90" t="n"/>
      <c r="P39" s="90" t="n"/>
      <c r="Q39" s="90" t="n"/>
      <c r="R39" s="90" t="n"/>
      <c r="S39" s="90" t="n"/>
      <c r="T39" s="90" t="n"/>
      <c r="U39" s="90" t="n"/>
      <c r="V39" s="90" t="n"/>
      <c r="W39" s="90" t="n"/>
      <c r="X39" s="90" t="n"/>
      <c r="Y39" s="90" t="n"/>
      <c r="Z39" s="96" t="n"/>
      <c r="AA39" s="81" t="n"/>
      <c r="AB39" s="81" t="n"/>
      <c r="AC39" s="81" t="n"/>
      <c r="AD39" s="81" t="n"/>
      <c r="AE39" s="81" t="n"/>
      <c r="AF39" s="81" t="n"/>
      <c r="AG39" s="81" t="n"/>
      <c r="AH39" s="96" t="n"/>
      <c r="AI39" s="96" t="n"/>
      <c r="AJ39" s="96" t="n"/>
      <c r="AK39" s="96" t="n"/>
      <c r="AL39" s="96" t="n"/>
      <c r="AM39" s="96" t="n"/>
      <c r="AN39" s="96" t="n"/>
      <c r="AO39" s="96" t="n"/>
      <c r="AP39" s="96" t="n"/>
      <c r="AQ39" s="96" t="n"/>
      <c r="AR39" s="96" t="n"/>
      <c r="AS39" s="96" t="n"/>
      <c r="AT39" s="96" t="n"/>
      <c r="AU39" s="96" t="n"/>
      <c r="AV39" s="96" t="n"/>
      <c r="AW39" s="96" t="n"/>
      <c r="AX39" s="96" t="n"/>
      <c r="AY39" s="96" t="n"/>
      <c r="AZ39" s="96" t="n"/>
      <c r="BA39" s="96" t="n"/>
      <c r="BB39" s="96" t="n"/>
      <c r="BC39" s="96" t="n"/>
      <c r="BD39" s="96" t="n"/>
      <c r="BE39" s="96" t="n"/>
      <c r="BF39" s="96" t="n"/>
      <c r="BG39" s="81" t="n"/>
      <c r="BH39" s="81" t="n"/>
      <c r="BI39" s="81" t="n"/>
      <c r="BJ39" s="81" t="n"/>
      <c r="BK39" s="81" t="n"/>
      <c r="BL39" s="81" t="n"/>
      <c r="BM39" s="81" t="n"/>
      <c r="BN39" s="81" t="n"/>
      <c r="BO39" s="81" t="n"/>
      <c r="BP39" s="81" t="n"/>
      <c r="BQ39" s="81" t="n"/>
      <c r="BR39" s="81" t="n"/>
      <c r="BS39" s="81" t="n"/>
      <c r="BT39" s="81" t="n"/>
      <c r="BU39" s="81" t="n"/>
      <c r="BV39" s="81" t="n"/>
      <c r="BW39" s="81" t="n"/>
      <c r="BX39" s="81" t="n"/>
      <c r="BY39" s="82" t="n"/>
    </row>
    <row r="40" ht="12" customHeight="1">
      <c r="A40" s="91" t="n"/>
      <c r="B40" s="90" t="n"/>
      <c r="C40" s="90" t="n"/>
      <c r="D40" s="90" t="n"/>
      <c r="E40" s="90" t="n"/>
      <c r="F40" s="90" t="n"/>
      <c r="G40" s="90" t="n"/>
      <c r="H40" s="90" t="n"/>
      <c r="I40" s="90" t="n"/>
      <c r="J40" s="90" t="n"/>
      <c r="K40" s="90" t="n"/>
      <c r="L40" s="90" t="n"/>
      <c r="M40" s="90" t="n"/>
      <c r="N40" s="90" t="n"/>
      <c r="O40" s="90" t="n"/>
      <c r="P40" s="90" t="n"/>
      <c r="Q40" s="90" t="n"/>
      <c r="R40" s="90" t="n"/>
      <c r="S40" s="90" t="n"/>
      <c r="T40" s="90" t="n"/>
      <c r="U40" s="90" t="n"/>
      <c r="V40" s="90" t="n"/>
      <c r="W40" s="90" t="n"/>
      <c r="X40" s="90" t="n"/>
      <c r="Y40" s="90" t="n"/>
      <c r="Z40" s="96" t="n"/>
      <c r="AA40" s="81" t="n"/>
      <c r="AB40" s="81" t="n"/>
      <c r="AC40" s="81" t="n"/>
      <c r="AD40" s="81" t="n"/>
      <c r="AE40" s="81" t="n"/>
      <c r="AF40" s="81" t="n"/>
      <c r="AG40" s="81" t="n"/>
      <c r="AH40" s="96" t="n"/>
      <c r="AI40" s="96" t="n"/>
      <c r="AJ40" s="96" t="n"/>
      <c r="AK40" s="96" t="n"/>
      <c r="AL40" s="96" t="n"/>
      <c r="AM40" s="96" t="n"/>
      <c r="AN40" s="96" t="n"/>
      <c r="AO40" s="96" t="n"/>
      <c r="AP40" s="96" t="n"/>
      <c r="AQ40" s="96" t="n"/>
      <c r="AR40" s="96" t="n"/>
      <c r="AS40" s="96" t="n"/>
      <c r="AT40" s="96" t="n"/>
      <c r="AU40" s="96" t="n"/>
      <c r="AV40" s="96" t="n"/>
      <c r="AW40" s="96" t="n"/>
      <c r="AX40" s="96" t="n"/>
      <c r="AY40" s="96" t="n"/>
      <c r="AZ40" s="96" t="n"/>
      <c r="BA40" s="96" t="n"/>
      <c r="BB40" s="96" t="n"/>
      <c r="BC40" s="96" t="n"/>
      <c r="BD40" s="96" t="n"/>
      <c r="BE40" s="96" t="n"/>
      <c r="BF40" s="96" t="n"/>
      <c r="BG40" s="83" t="n"/>
      <c r="BH40" s="83" t="n"/>
      <c r="BI40" s="83" t="n"/>
      <c r="BJ40" s="83" t="n"/>
      <c r="BK40" s="83" t="n"/>
      <c r="BL40" s="83" t="n"/>
      <c r="BM40" s="83" t="n"/>
      <c r="BN40" s="83" t="n"/>
      <c r="BO40" s="83" t="n"/>
      <c r="BP40" s="81" t="n"/>
      <c r="BQ40" s="81" t="n"/>
      <c r="BR40" s="81" t="n"/>
      <c r="BS40" s="81" t="n"/>
      <c r="BT40" s="81" t="n"/>
      <c r="BU40" s="81" t="n"/>
      <c r="BV40" s="81" t="n"/>
      <c r="BW40" s="81" t="n"/>
      <c r="BX40" s="81" t="n"/>
      <c r="BY40" s="82" t="n"/>
      <c r="BZ40" s="96" t="n"/>
      <c r="CA40" s="96" t="n"/>
      <c r="CB40" s="96" t="n"/>
      <c r="CC40" s="96" t="n"/>
      <c r="CD40" s="96" t="n"/>
      <c r="CE40" s="96" t="n"/>
      <c r="CF40" s="96" t="n"/>
      <c r="CG40" s="96" t="n"/>
      <c r="CH40" s="96" t="n"/>
      <c r="CI40" s="96" t="n"/>
      <c r="CJ40" s="96" t="n"/>
      <c r="CK40" s="96" t="n"/>
      <c r="CL40" s="96" t="n"/>
      <c r="CM40" s="96" t="n"/>
      <c r="CN40" s="96" t="n"/>
      <c r="CO40" s="96" t="n"/>
      <c r="CP40" s="96" t="n"/>
      <c r="CQ40" s="96" t="n"/>
      <c r="CR40" s="96" t="n"/>
      <c r="CS40" s="96" t="n"/>
      <c r="CT40" s="96" t="n"/>
      <c r="CU40" s="96" t="n"/>
      <c r="CV40" s="96" t="n"/>
    </row>
    <row r="41" ht="12" customHeight="1" thickBot="1">
      <c r="A41" s="92" t="n"/>
      <c r="B41" s="93" t="n"/>
      <c r="C41" s="93" t="n"/>
      <c r="D41" s="93" t="n"/>
      <c r="E41" s="93" t="n"/>
      <c r="F41" s="93" t="n"/>
      <c r="G41" s="93" t="n"/>
      <c r="H41" s="93" t="n"/>
      <c r="I41" s="93" t="n"/>
      <c r="J41" s="93" t="n"/>
      <c r="K41" s="93" t="n"/>
      <c r="L41" s="93" t="n"/>
      <c r="M41" s="93" t="n"/>
      <c r="N41" s="93" t="n"/>
      <c r="O41" s="93" t="n"/>
      <c r="P41" s="93" t="n"/>
      <c r="Q41" s="93" t="n"/>
      <c r="R41" s="93" t="n"/>
      <c r="S41" s="93" t="n"/>
      <c r="T41" s="93" t="n"/>
      <c r="U41" s="93" t="n"/>
      <c r="V41" s="93" t="n"/>
      <c r="W41" s="93" t="n"/>
      <c r="X41" s="93" t="n"/>
      <c r="Y41" s="93" t="n"/>
      <c r="Z41" s="80" t="n"/>
      <c r="AA41" s="97" t="n"/>
      <c r="AB41" s="97" t="n"/>
      <c r="AC41" s="97" t="n"/>
      <c r="AD41" s="97" t="n"/>
      <c r="AE41" s="97" t="n"/>
      <c r="AF41" s="97" t="n"/>
      <c r="AG41" s="97" t="n"/>
      <c r="AH41" s="80" t="n"/>
      <c r="AI41" s="80" t="n"/>
      <c r="AJ41" s="80" t="n"/>
      <c r="AK41" s="80" t="n"/>
      <c r="AL41" s="80" t="n"/>
      <c r="AM41" s="80" t="n"/>
      <c r="AN41" s="80" t="n"/>
      <c r="AO41" s="80" t="n"/>
      <c r="AP41" s="80" t="n"/>
      <c r="AQ41" s="80" t="n"/>
      <c r="AR41" s="80" t="n"/>
      <c r="AS41" s="80" t="n"/>
      <c r="AT41" s="80" t="n"/>
      <c r="AU41" s="80" t="n"/>
      <c r="AV41" s="80" t="n"/>
      <c r="AW41" s="80" t="n"/>
      <c r="AX41" s="80" t="n"/>
      <c r="AY41" s="80" t="n"/>
      <c r="AZ41" s="80" t="n"/>
      <c r="BA41" s="80" t="n"/>
      <c r="BB41" s="80" t="n"/>
      <c r="BC41" s="80" t="n"/>
      <c r="BD41" s="80" t="n"/>
      <c r="BE41" s="80" t="n"/>
      <c r="BF41" s="80" t="n"/>
      <c r="BG41" s="98" t="n"/>
      <c r="BH41" s="98" t="n"/>
      <c r="BI41" s="98" t="n"/>
      <c r="BJ41" s="98" t="n"/>
      <c r="BK41" s="98" t="n"/>
      <c r="BL41" s="98" t="n"/>
      <c r="BM41" s="98" t="n"/>
      <c r="BN41" s="98" t="n"/>
      <c r="BO41" s="98" t="n"/>
      <c r="BP41" s="97" t="n"/>
      <c r="BQ41" s="97" t="n"/>
      <c r="BR41" s="97" t="n"/>
      <c r="BS41" s="97" t="n"/>
      <c r="BT41" s="97" t="n"/>
      <c r="BU41" s="97" t="n"/>
      <c r="BV41" s="97" t="n"/>
      <c r="BW41" s="97" t="n"/>
      <c r="BX41" s="97" t="n"/>
      <c r="BY41" s="88" t="n"/>
      <c r="BZ41" s="96" t="n"/>
      <c r="CA41" s="96" t="n"/>
      <c r="CB41" s="96" t="n"/>
      <c r="CC41" s="96" t="n"/>
      <c r="CD41" s="96" t="n"/>
      <c r="CE41" s="96" t="n"/>
      <c r="CF41" s="96" t="n"/>
      <c r="CG41" s="96" t="n"/>
      <c r="CH41" s="96" t="n"/>
      <c r="CI41" s="96" t="n"/>
      <c r="CJ41" s="96" t="n"/>
      <c r="CK41" s="96" t="n"/>
      <c r="CL41" s="96" t="n"/>
      <c r="CM41" s="96" t="n"/>
      <c r="CN41" s="96" t="n"/>
      <c r="CO41" s="96" t="n"/>
      <c r="CP41" s="96" t="n"/>
      <c r="CQ41" s="96" t="n"/>
      <c r="CR41" s="96" t="n"/>
      <c r="CS41" s="96" t="n"/>
      <c r="CT41" s="96" t="n"/>
      <c r="CU41" s="96" t="n"/>
      <c r="CV41" s="96" t="n"/>
    </row>
    <row r="42" ht="12" customHeight="1" thickTop="1">
      <c r="A42" s="354" t="inlineStr">
        <is>
          <t>Survey No</t>
        </is>
      </c>
      <c r="B42" s="355" t="n"/>
      <c r="C42" s="355" t="n"/>
      <c r="D42" s="355" t="n"/>
      <c r="E42" s="355" t="n"/>
      <c r="F42" s="355" t="n"/>
      <c r="G42" s="355" t="n"/>
      <c r="H42" s="355" t="n"/>
      <c r="I42" s="355" t="n"/>
      <c r="J42" s="356" t="n"/>
      <c r="K42" s="357" t="inlineStr">
        <is>
          <t>INIS-FSS-010820-001 (04)</t>
        </is>
      </c>
      <c r="L42" s="355" t="n"/>
      <c r="M42" s="355" t="n"/>
      <c r="N42" s="355" t="n"/>
      <c r="O42" s="355" t="n"/>
      <c r="P42" s="355" t="n"/>
      <c r="Q42" s="355" t="n"/>
      <c r="R42" s="355" t="n"/>
      <c r="S42" s="355" t="n"/>
      <c r="T42" s="355" t="n"/>
      <c r="U42" s="355" t="n"/>
      <c r="V42" s="355" t="n"/>
      <c r="W42" s="355" t="n"/>
      <c r="X42" s="355" t="n"/>
      <c r="Y42" s="358" t="n"/>
      <c r="Z42" s="96" t="n"/>
      <c r="AA42" s="85" t="n"/>
      <c r="AB42" s="85" t="n"/>
      <c r="AC42" s="85" t="n"/>
      <c r="AD42" s="85" t="n"/>
      <c r="AE42" s="85" t="n"/>
      <c r="AF42" s="85" t="n"/>
      <c r="AG42" s="85" t="n"/>
      <c r="AH42" s="96" t="n"/>
      <c r="AI42" s="96" t="n"/>
      <c r="AJ42" s="96" t="n"/>
      <c r="AK42" s="96" t="n"/>
      <c r="AL42" s="96" t="n"/>
      <c r="AM42" s="96" t="n"/>
      <c r="AN42" s="96" t="n"/>
      <c r="AO42" s="96" t="n"/>
      <c r="AP42" s="96" t="n"/>
      <c r="AQ42" s="96" t="n"/>
      <c r="AR42" s="96" t="n"/>
      <c r="AS42" s="96" t="n"/>
      <c r="AT42" s="96" t="n"/>
      <c r="AU42" s="96" t="n"/>
      <c r="AV42" s="96" t="n"/>
      <c r="AW42" s="96" t="n"/>
      <c r="AX42" s="96" t="n"/>
      <c r="AY42" s="96" t="n"/>
      <c r="AZ42" s="96" t="n"/>
      <c r="BA42" s="96" t="n"/>
      <c r="BB42" s="96" t="n"/>
      <c r="BC42" s="96" t="n"/>
      <c r="BD42" s="96" t="n"/>
      <c r="BE42" s="96" t="n"/>
      <c r="BF42" s="96" t="n"/>
      <c r="BG42" s="86" t="n"/>
      <c r="BH42" s="86" t="n"/>
      <c r="BI42" s="86" t="n"/>
      <c r="BJ42" s="86" t="n"/>
      <c r="BK42" s="86" t="n"/>
      <c r="BL42" s="86" t="n"/>
      <c r="BM42" s="86" t="n"/>
      <c r="BN42" s="86" t="n"/>
      <c r="BO42" s="86" t="n"/>
      <c r="BP42" s="86" t="n"/>
      <c r="BQ42" s="86" t="n"/>
      <c r="BR42" s="86" t="n"/>
      <c r="BS42" s="86" t="n"/>
      <c r="BT42" s="86" t="n"/>
      <c r="BU42" s="86" t="n"/>
      <c r="BV42" s="86" t="n"/>
      <c r="BW42" s="86" t="n"/>
      <c r="BX42" s="86" t="n"/>
      <c r="BY42" s="82" t="n"/>
      <c r="BZ42" s="96" t="n"/>
      <c r="CA42" s="96" t="n"/>
      <c r="CB42" s="96" t="n"/>
      <c r="CC42" s="96" t="n"/>
      <c r="CD42" s="96" t="n"/>
      <c r="CE42" s="96" t="n"/>
      <c r="CF42" s="96" t="n"/>
      <c r="CG42" s="96" t="n"/>
      <c r="CH42" s="96" t="n"/>
      <c r="CI42" s="96" t="n"/>
      <c r="CJ42" s="96" t="n"/>
      <c r="CK42" s="96" t="n"/>
      <c r="CL42" s="96" t="n"/>
      <c r="CM42" s="96" t="n"/>
      <c r="CN42" s="96" t="n"/>
      <c r="CO42" s="96" t="n"/>
      <c r="CP42" s="96" t="n"/>
      <c r="CQ42" s="96" t="n"/>
      <c r="CR42" s="96" t="n"/>
      <c r="CS42" s="96" t="n"/>
      <c r="CT42" s="96" t="n"/>
      <c r="CU42" s="96" t="n"/>
      <c r="CV42" s="96" t="n"/>
    </row>
    <row r="43" ht="12" customHeight="1" thickBot="1">
      <c r="A43" s="359" t="inlineStr">
        <is>
          <t>Survey Unit</t>
        </is>
      </c>
      <c r="B43" s="360" t="n"/>
      <c r="C43" s="360" t="n"/>
      <c r="D43" s="360" t="n"/>
      <c r="E43" s="360" t="n"/>
      <c r="F43" s="360" t="n"/>
      <c r="G43" s="360" t="n"/>
      <c r="H43" s="360" t="n"/>
      <c r="I43" s="360" t="n"/>
      <c r="J43" s="361" t="n"/>
      <c r="K43" s="362" t="inlineStr">
        <is>
          <t>Praxair Oxygen Tank Farm</t>
        </is>
      </c>
      <c r="L43" s="360" t="n"/>
      <c r="M43" s="360" t="n"/>
      <c r="N43" s="360" t="n"/>
      <c r="O43" s="360" t="n"/>
      <c r="P43" s="360" t="n"/>
      <c r="Q43" s="360" t="n"/>
      <c r="R43" s="360" t="n"/>
      <c r="S43" s="360" t="n"/>
      <c r="T43" s="360" t="n"/>
      <c r="U43" s="360" t="n"/>
      <c r="V43" s="360" t="n"/>
      <c r="W43" s="360" t="n"/>
      <c r="X43" s="360" t="n"/>
      <c r="Y43" s="363" t="n"/>
      <c r="Z43" s="96" t="n"/>
      <c r="AA43" s="87" t="n"/>
      <c r="AB43" s="87" t="n"/>
      <c r="AC43" s="87" t="n"/>
      <c r="AD43" s="87" t="n"/>
      <c r="AE43" s="87" t="n"/>
      <c r="AF43" s="87" t="n"/>
      <c r="AG43" s="87" t="n"/>
      <c r="AH43" s="96" t="n"/>
      <c r="AI43" s="96" t="n"/>
      <c r="AJ43" s="96" t="n"/>
      <c r="AK43" s="96" t="n"/>
      <c r="AL43" s="96" t="n"/>
      <c r="AM43" s="96" t="n"/>
      <c r="AN43" s="96" t="n"/>
      <c r="AO43" s="96" t="n"/>
      <c r="AP43" s="96" t="n"/>
      <c r="AQ43" s="96" t="n"/>
      <c r="AR43" s="96" t="n"/>
      <c r="AS43" s="96" t="n"/>
      <c r="AT43" s="96" t="n"/>
      <c r="AU43" s="96" t="n"/>
      <c r="AV43" s="96" t="n"/>
      <c r="AW43" s="96" t="n"/>
      <c r="AX43" s="96" t="n"/>
      <c r="AY43" s="96" t="n"/>
      <c r="AZ43" s="96" t="n"/>
      <c r="BA43" s="96" t="n"/>
      <c r="BB43" s="96" t="n"/>
      <c r="BC43" s="96" t="n"/>
      <c r="BD43" s="96" t="n"/>
      <c r="BE43" s="96" t="n"/>
      <c r="BF43" s="96" t="n"/>
      <c r="BG43" s="86" t="n"/>
      <c r="BH43" s="86" t="n"/>
      <c r="BI43" s="86" t="n"/>
      <c r="BJ43" s="86" t="n"/>
      <c r="BK43" s="86" t="n"/>
      <c r="BL43" s="86" t="n"/>
      <c r="BM43" s="86" t="n"/>
      <c r="BN43" s="86" t="n"/>
      <c r="BO43" s="86" t="n"/>
      <c r="BP43" s="86" t="n"/>
      <c r="BQ43" s="86" t="n"/>
      <c r="BR43" s="86" t="n"/>
      <c r="BS43" s="86" t="n"/>
      <c r="BT43" s="86" t="n"/>
      <c r="BU43" s="86" t="n"/>
      <c r="BV43" s="86" t="n"/>
      <c r="BW43" s="86" t="n"/>
      <c r="BX43" s="86" t="n"/>
      <c r="BY43" s="82" t="n"/>
      <c r="BZ43" s="96" t="n"/>
      <c r="CA43" s="96" t="n"/>
      <c r="CB43" s="96" t="n"/>
      <c r="CC43" s="96" t="n"/>
      <c r="CD43" s="96" t="n"/>
      <c r="CE43" s="96" t="n"/>
      <c r="CF43" s="96" t="n"/>
      <c r="CG43" s="96" t="n"/>
      <c r="CH43" s="96" t="n"/>
      <c r="CI43" s="96" t="n"/>
      <c r="CJ43" s="96" t="n"/>
      <c r="CK43" s="96" t="n"/>
      <c r="CL43" s="96" t="n"/>
      <c r="CM43" s="96" t="n"/>
      <c r="CN43" s="96" t="n"/>
      <c r="CO43" s="96" t="n"/>
      <c r="CP43" s="96" t="n"/>
      <c r="CQ43" s="96" t="n"/>
      <c r="CR43" s="96" t="n"/>
      <c r="CS43" s="96" t="n"/>
      <c r="CT43" s="96" t="n"/>
      <c r="CU43" s="96" t="n"/>
      <c r="CV43" s="96" t="n"/>
    </row>
    <row r="44" ht="12" customHeight="1" thickTop="1">
      <c r="A44" s="89" t="n"/>
      <c r="B44" s="89" t="n"/>
      <c r="C44" s="89" t="n"/>
      <c r="D44" s="89" t="n"/>
      <c r="E44" s="89" t="n"/>
      <c r="F44" s="89" t="n"/>
      <c r="G44" s="89" t="n"/>
      <c r="H44" s="89" t="n"/>
      <c r="I44" s="89" t="n"/>
      <c r="J44" s="89" t="n"/>
      <c r="K44" s="89" t="n"/>
      <c r="L44" s="89" t="n"/>
      <c r="M44" s="89" t="n"/>
      <c r="N44" s="89" t="n"/>
      <c r="O44" s="89" t="n"/>
      <c r="P44" s="89" t="n"/>
      <c r="Q44" s="89" t="n"/>
      <c r="R44" s="89" t="n"/>
      <c r="S44" s="89" t="n"/>
      <c r="T44" s="89" t="n"/>
      <c r="U44" s="89" t="n"/>
      <c r="V44" s="89" t="n"/>
      <c r="W44" s="89" t="n"/>
      <c r="X44" s="89" t="n"/>
      <c r="Y44" s="89" t="n"/>
      <c r="Z44" s="89" t="n"/>
      <c r="AA44" s="89" t="n"/>
      <c r="AB44" s="89" t="n"/>
      <c r="AC44" s="89" t="n"/>
      <c r="AD44" s="89" t="n"/>
      <c r="AE44" s="89" t="n"/>
      <c r="AF44" s="89" t="n"/>
      <c r="AG44" s="89" t="n"/>
      <c r="AH44" s="89" t="n"/>
      <c r="AI44" s="89" t="n"/>
      <c r="AJ44" s="89" t="n"/>
      <c r="AK44" s="89" t="n"/>
      <c r="AL44" s="89" t="n"/>
      <c r="AM44" s="89" t="n"/>
      <c r="AN44" s="89" t="n"/>
      <c r="AO44" s="89" t="n"/>
      <c r="AP44" s="89" t="n"/>
      <c r="AQ44" s="89" t="n"/>
      <c r="AR44" s="89" t="n"/>
      <c r="AS44" s="89" t="n"/>
      <c r="AT44" s="89" t="n"/>
      <c r="AU44" s="89" t="n"/>
      <c r="AV44" s="89" t="n"/>
      <c r="AW44" s="89" t="n"/>
      <c r="AX44" s="89" t="n"/>
      <c r="AY44" s="89" t="n"/>
      <c r="AZ44" s="89" t="n"/>
      <c r="BA44" s="89" t="n"/>
      <c r="BB44" s="89" t="n"/>
      <c r="BC44" s="89" t="n"/>
      <c r="BD44" s="89" t="n"/>
      <c r="BE44" s="89" t="n"/>
      <c r="BF44" s="89" t="n"/>
      <c r="BG44" s="89" t="n"/>
      <c r="BH44" s="89" t="n"/>
      <c r="BI44" s="89" t="n"/>
      <c r="BJ44" s="89" t="n"/>
      <c r="BK44" s="89" t="n"/>
      <c r="BL44" s="89" t="n"/>
      <c r="BM44" s="89" t="n"/>
      <c r="BN44" s="89" t="n"/>
      <c r="BO44" s="89" t="n"/>
      <c r="BP44" s="89" t="n"/>
      <c r="BQ44" s="89" t="n"/>
      <c r="BR44" s="89" t="n"/>
      <c r="BS44" s="89" t="n"/>
      <c r="BT44" s="89" t="n"/>
      <c r="BU44" s="89" t="n"/>
      <c r="BV44" s="89" t="n"/>
      <c r="BW44" s="89" t="n"/>
      <c r="BX44" s="89" t="n"/>
      <c r="BY44" s="89" t="n"/>
      <c r="BZ44" s="96" t="n"/>
      <c r="CA44" s="96" t="n"/>
      <c r="CB44" s="96" t="n"/>
      <c r="CC44" s="96" t="n"/>
      <c r="CD44" s="96" t="n"/>
      <c r="CE44" s="96" t="n"/>
      <c r="CF44" s="96" t="n"/>
      <c r="CG44" s="96" t="n"/>
      <c r="CH44" s="96" t="n"/>
      <c r="CI44" s="96" t="n"/>
      <c r="CJ44" s="96" t="n"/>
      <c r="CK44" s="96" t="n"/>
      <c r="CL44" s="96" t="n"/>
      <c r="CM44" s="96" t="n"/>
      <c r="CN44" s="96" t="n"/>
      <c r="CO44" s="96" t="n"/>
      <c r="CP44" s="96" t="n"/>
      <c r="CQ44" s="96" t="n"/>
      <c r="CR44" s="96" t="n"/>
      <c r="CS44" s="96" t="n"/>
      <c r="CT44" s="96" t="n"/>
      <c r="CU44" s="96" t="n"/>
      <c r="CV44" s="96" t="n"/>
    </row>
    <row r="45" ht="12" customHeight="1">
      <c r="A45" s="90" t="n"/>
      <c r="B45" s="90" t="n"/>
      <c r="C45" s="90" t="n"/>
      <c r="D45" s="90" t="n"/>
      <c r="E45" s="90" t="n"/>
      <c r="F45" s="90" t="n"/>
      <c r="G45" s="90" t="n"/>
      <c r="H45" s="90" t="n"/>
      <c r="I45" s="90" t="n"/>
      <c r="J45" s="90" t="n"/>
      <c r="K45" s="90" t="n"/>
      <c r="L45" s="90" t="n"/>
      <c r="M45" s="90" t="n"/>
      <c r="N45" s="90" t="n"/>
      <c r="O45" s="90" t="n"/>
      <c r="P45" s="90" t="n"/>
      <c r="Q45" s="90" t="n"/>
      <c r="R45" s="90" t="n"/>
      <c r="S45" s="90" t="n"/>
      <c r="T45" s="90" t="n"/>
      <c r="U45" s="90" t="n"/>
      <c r="V45" s="90" t="n"/>
      <c r="W45" s="90" t="n"/>
      <c r="X45" s="90" t="n"/>
      <c r="Y45" s="90" t="n"/>
      <c r="Z45" s="90" t="n"/>
      <c r="AA45" s="90" t="n"/>
      <c r="AB45" s="90" t="n"/>
      <c r="AC45" s="90" t="n"/>
      <c r="AD45" s="90" t="n"/>
      <c r="AE45" s="90" t="n"/>
      <c r="AF45" s="90" t="n"/>
      <c r="AG45" s="90" t="n"/>
      <c r="AH45" s="90" t="n"/>
      <c r="AI45" s="90" t="n"/>
      <c r="AJ45" s="90" t="n"/>
      <c r="AK45" s="90" t="n"/>
      <c r="AL45" s="90" t="n"/>
      <c r="AM45" s="90" t="n"/>
      <c r="AN45" s="90" t="n"/>
      <c r="AO45" s="90" t="n"/>
      <c r="AP45" s="90" t="n"/>
      <c r="AQ45" s="90" t="n"/>
      <c r="AR45" s="90" t="n"/>
      <c r="AS45" s="90" t="n"/>
      <c r="AT45" s="90" t="n"/>
      <c r="AU45" s="90" t="n"/>
      <c r="AV45" s="90" t="n"/>
      <c r="AW45" s="90" t="n"/>
      <c r="AX45" s="90" t="n"/>
      <c r="AY45" s="90" t="n"/>
      <c r="AZ45" s="90" t="n"/>
      <c r="BA45" s="90" t="n"/>
      <c r="BB45" s="90" t="n"/>
      <c r="BC45" s="90" t="n"/>
      <c r="BD45" s="90" t="n"/>
      <c r="BE45" s="90" t="n"/>
      <c r="BF45" s="90" t="n"/>
      <c r="BG45" s="90" t="n"/>
      <c r="BH45" s="90" t="n"/>
      <c r="BI45" s="90" t="n"/>
      <c r="BJ45" s="90" t="n"/>
      <c r="BK45" s="90" t="n"/>
      <c r="BL45" s="90" t="n"/>
      <c r="BM45" s="90" t="n"/>
      <c r="BN45" s="90" t="n"/>
      <c r="BO45" s="90" t="n"/>
      <c r="BP45" s="90" t="n"/>
      <c r="BQ45" s="90" t="n"/>
      <c r="BR45" s="90" t="n"/>
      <c r="BS45" s="90" t="n"/>
      <c r="BT45" s="90" t="n"/>
      <c r="BU45" s="90" t="n"/>
      <c r="BV45" s="90" t="n"/>
      <c r="BW45" s="90" t="n"/>
      <c r="BX45" s="90" t="n"/>
      <c r="BY45" s="90" t="n"/>
      <c r="BZ45" s="96" t="n"/>
      <c r="CA45" s="96" t="n"/>
      <c r="CB45" s="96" t="n"/>
      <c r="CC45" s="96" t="n"/>
      <c r="CD45" s="96" t="n"/>
      <c r="CE45" s="96" t="n"/>
      <c r="CF45" s="96" t="n"/>
      <c r="CG45" s="96" t="n"/>
      <c r="CH45" s="96" t="n"/>
      <c r="CI45" s="96" t="n"/>
      <c r="CJ45" s="96" t="n"/>
      <c r="CK45" s="96" t="n"/>
      <c r="CL45" s="96" t="n"/>
      <c r="CM45" s="96" t="n"/>
      <c r="CN45" s="96" t="n"/>
      <c r="CO45" s="96" t="n"/>
      <c r="CP45" s="96" t="n"/>
      <c r="CQ45" s="96" t="n"/>
      <c r="CR45" s="96" t="n"/>
      <c r="CS45" s="96" t="n"/>
      <c r="CT45" s="96" t="n"/>
      <c r="CU45" s="96" t="n"/>
      <c r="CV45" s="96" t="n"/>
    </row>
    <row r="46"/>
    <row r="47"/>
    <row r="48" ht="12" customHeight="1">
      <c r="A48" s="96" t="n"/>
      <c r="B48" s="96" t="n"/>
      <c r="C48" s="96" t="n"/>
      <c r="D48" s="96" t="n"/>
      <c r="E48" s="96" t="n"/>
      <c r="F48" s="96" t="n"/>
      <c r="G48" s="96" t="n"/>
    </row>
    <row r="49" ht="12" customHeight="1">
      <c r="A49" s="96" t="n"/>
      <c r="B49" s="96" t="n"/>
      <c r="C49" s="96" t="n"/>
      <c r="D49" s="96" t="n"/>
      <c r="E49" s="96" t="n"/>
      <c r="F49" s="96" t="n"/>
      <c r="G49" s="96" t="n"/>
    </row>
    <row r="50" ht="12" customHeight="1">
      <c r="A50" s="96" t="n"/>
      <c r="B50" s="96" t="n"/>
      <c r="C50" s="96" t="n"/>
      <c r="D50" s="96" t="n"/>
      <c r="E50" s="96" t="n"/>
      <c r="F50" s="96" t="n"/>
      <c r="G50" s="96" t="n"/>
    </row>
    <row r="51" ht="12" customHeight="1">
      <c r="A51" s="73" t="n"/>
      <c r="B51" s="73" t="n"/>
      <c r="C51" s="96" t="n"/>
      <c r="D51" s="96" t="n"/>
      <c r="E51" s="96" t="n"/>
      <c r="F51" s="96" t="n"/>
      <c r="G51" s="96" t="n"/>
    </row>
    <row r="52" ht="12" customHeight="1">
      <c r="A52" s="73" t="n"/>
      <c r="B52" s="73" t="n"/>
      <c r="C52" s="96" t="n"/>
      <c r="D52" s="96" t="n"/>
      <c r="E52" s="96" t="n"/>
      <c r="F52" s="96" t="n"/>
      <c r="G52" s="96" t="n"/>
    </row>
    <row r="53" ht="12" customHeight="1">
      <c r="A53" s="96" t="n"/>
      <c r="B53" s="96" t="n"/>
      <c r="C53" s="96" t="n"/>
      <c r="D53" s="96" t="n"/>
      <c r="E53" s="96" t="n"/>
      <c r="F53" s="96" t="n"/>
      <c r="G53" s="96" t="n"/>
    </row>
  </sheetData>
  <mergeCells count="5">
    <mergeCell ref="A1:BY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2020-02-12T17:49:48Z</dcterms:modified>
  <cp:lastModifiedBy>Matt Cushman</cp:lastModifiedBy>
  <cp:lastPrinted>2020-02-10T20:41:05Z</cp:lastPrinted>
</cp:coreProperties>
</file>