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1" applyAlignment="1" pivotButton="0" quotePrefix="0" xfId="0">
      <alignment horizontal="center" vertical="center"/>
    </xf>
    <xf numFmtId="0" fontId="3" fillId="2" borderId="83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0" borderId="50" applyAlignment="1" pivotButton="0" quotePrefix="0" xfId="0">
      <alignment horizontal="center" vertical="center"/>
    </xf>
    <xf numFmtId="0" fontId="3" fillId="0" borderId="8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0" fillId="0" borderId="1" pivotButton="0" quotePrefix="0" xfId="0"/>
    <xf numFmtId="14" fontId="3" fillId="2" borderId="88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9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7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43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0" borderId="51" applyAlignment="1" pivotButton="0" quotePrefix="0" xfId="0">
      <alignment horizontal="center" vertical="center"/>
    </xf>
    <xf numFmtId="0" fontId="0" fillId="0" borderId="81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84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  <xf numFmtId="0" fontId="25" fillId="0" borderId="84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0</colOff>
      <row>2</row>
      <rowOff>0</rowOff>
    </from>
    <to>
      <col>33</col>
      <colOff>11206</colOff>
      <row>18</row>
      <rowOff>103654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24118" y="638735"/>
          <a:ext cx="3485029" cy="26137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34</col>
      <colOff>6351</colOff>
      <row>7</row>
      <rowOff>93970</rowOff>
    </from>
    <to>
      <col>76</col>
      <colOff>15529</colOff>
      <row>30</row>
      <rowOff>22413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816351" y="1517117"/>
          <a:ext cx="4715649" cy="353673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31059</colOff>
      <row>19</row>
      <rowOff>53470</rowOff>
    </from>
    <to>
      <col>33</col>
      <colOff>42265</colOff>
      <row>36</row>
      <rowOff>242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55177" y="3359205"/>
          <a:ext cx="3485029" cy="26137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B24" sqref="B24:H24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205" t="n"/>
      <c r="B1" s="263" t="n"/>
      <c r="C1" s="263" t="n"/>
      <c r="D1" s="263" t="n"/>
      <c r="E1" s="263" t="n"/>
      <c r="F1" s="263" t="n"/>
      <c r="G1" s="263" t="n"/>
      <c r="H1" s="263" t="n"/>
      <c r="I1" s="263" t="n"/>
      <c r="J1" s="263" t="n"/>
      <c r="K1" s="263" t="n"/>
      <c r="L1" s="263" t="n"/>
      <c r="M1" s="263" t="n"/>
      <c r="N1" s="263" t="n"/>
      <c r="O1" s="263" t="n"/>
      <c r="P1" s="263" t="n"/>
      <c r="Q1" s="263" t="n"/>
      <c r="R1" s="263" t="n"/>
      <c r="S1" s="263" t="n"/>
    </row>
    <row r="2" ht="13.5" customHeight="1" s="88" thickTop="1">
      <c r="A2" s="14" t="n"/>
      <c r="B2" s="15" t="inlineStr">
        <is>
          <t>Survey No</t>
        </is>
      </c>
      <c r="C2" s="264" t="inlineStr">
        <is>
          <t>INIS-010220-881</t>
        </is>
      </c>
      <c r="D2" s="265" t="n"/>
      <c r="E2" s="266" t="inlineStr">
        <is>
          <t>Item Surveyed</t>
        </is>
      </c>
      <c r="F2" s="267" t="n"/>
      <c r="G2" s="267" t="n"/>
      <c r="H2" s="268" t="n"/>
      <c r="I2" s="269" t="inlineStr">
        <is>
          <t>Room 220 and 220A Duct</t>
        </is>
      </c>
      <c r="J2" s="267" t="n"/>
      <c r="K2" s="267" t="n"/>
      <c r="L2" s="267" t="n"/>
      <c r="M2" s="267" t="n"/>
      <c r="N2" s="267" t="n"/>
      <c r="O2" s="267" t="n"/>
      <c r="P2" s="267" t="n"/>
      <c r="Q2" s="267" t="n"/>
      <c r="R2" s="267" t="n"/>
      <c r="S2" s="265" t="n"/>
    </row>
    <row r="3" ht="13.5" customHeight="1" s="88">
      <c r="A3" s="16" t="n"/>
      <c r="B3" s="17" t="inlineStr">
        <is>
          <t>Date</t>
        </is>
      </c>
      <c r="C3" s="270" t="n">
        <v>43832</v>
      </c>
      <c r="D3" s="271" t="n"/>
      <c r="E3" s="272" t="inlineStr">
        <is>
          <t>Comments</t>
        </is>
      </c>
      <c r="F3" s="273" t="n"/>
      <c r="G3" s="273" t="n"/>
      <c r="H3" s="274" t="n"/>
      <c r="I3" s="275" t="n"/>
      <c r="J3" s="273" t="n"/>
      <c r="K3" s="273" t="n"/>
      <c r="L3" s="273" t="n"/>
      <c r="M3" s="273" t="n"/>
      <c r="N3" s="273" t="n"/>
      <c r="O3" s="273" t="n"/>
      <c r="P3" s="273" t="n"/>
      <c r="Q3" s="273" t="n"/>
      <c r="R3" s="273" t="n"/>
      <c r="S3" s="276" t="n"/>
    </row>
    <row r="4" ht="13.5" customHeight="1" s="88" thickBot="1">
      <c r="A4" s="18" t="n"/>
      <c r="B4" s="19" t="inlineStr">
        <is>
          <t>Survey Tech</t>
        </is>
      </c>
      <c r="C4" s="277" t="inlineStr">
        <is>
          <t>J. Walther</t>
        </is>
      </c>
      <c r="D4" s="271" t="n"/>
      <c r="E4" s="278" t="n"/>
      <c r="F4" s="263" t="n"/>
      <c r="G4" s="263" t="n"/>
      <c r="H4" s="279" t="n"/>
      <c r="I4" s="280" t="n"/>
      <c r="J4" s="263" t="n"/>
      <c r="K4" s="263" t="n"/>
      <c r="L4" s="263" t="n"/>
      <c r="M4" s="263" t="n"/>
      <c r="N4" s="263" t="n"/>
      <c r="O4" s="263" t="n"/>
      <c r="P4" s="263" t="n"/>
      <c r="Q4" s="263" t="n"/>
      <c r="R4" s="263" t="n"/>
      <c r="S4" s="281" t="n"/>
    </row>
    <row r="5" ht="13.5" customHeight="1" s="88" thickTop="1">
      <c r="A5" s="20" t="n"/>
      <c r="B5" s="19" t="inlineStr">
        <is>
          <t>Count Room Tech</t>
        </is>
      </c>
      <c r="C5" s="277" t="inlineStr">
        <is>
          <t>P. Ray</t>
        </is>
      </c>
      <c r="D5" s="271" t="n"/>
      <c r="E5" s="21" t="inlineStr">
        <is>
          <t>Parameters</t>
        </is>
      </c>
      <c r="F5" s="22" t="n"/>
      <c r="G5" s="23" t="n"/>
      <c r="H5" s="24" t="n"/>
      <c r="I5" s="282" t="inlineStr">
        <is>
          <t>Gamma</t>
        </is>
      </c>
      <c r="J5" s="283" t="n"/>
      <c r="K5" s="284" t="n"/>
      <c r="L5" s="25" t="inlineStr">
        <is>
          <t>Total Activity</t>
        </is>
      </c>
      <c r="M5" s="26" t="n"/>
      <c r="N5" s="23" t="n"/>
      <c r="O5" s="27" t="n"/>
      <c r="P5" s="261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70" t="n">
        <v>43832</v>
      </c>
      <c r="D6" s="271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262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7" t="inlineStr">
        <is>
          <t>Characterization</t>
        </is>
      </c>
      <c r="D7" s="271" t="n"/>
      <c r="E7" s="43" t="n"/>
      <c r="F7" s="44" t="n"/>
      <c r="G7" s="45" t="n"/>
      <c r="H7" s="46" t="inlineStr">
        <is>
          <t>Instrument Model</t>
        </is>
      </c>
      <c r="I7" s="89" t="n"/>
      <c r="J7" s="108" t="n">
        <v>19</v>
      </c>
      <c r="K7" s="90" t="n"/>
      <c r="L7" s="285" t="inlineStr">
        <is>
          <t>2360/43-93</t>
        </is>
      </c>
      <c r="M7" s="286" t="n"/>
      <c r="N7" s="285">
        <f>IF(L7="","",L7)</f>
        <v/>
      </c>
      <c r="O7" s="286" t="n"/>
      <c r="P7" s="287" t="inlineStr">
        <is>
          <t>2929/43-10-1</t>
        </is>
      </c>
      <c r="Q7" s="286" t="n"/>
      <c r="R7" s="288">
        <f>IF(P7="","",P7)</f>
        <v/>
      </c>
      <c r="S7" s="289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90" t="inlineStr">
        <is>
          <t>None</t>
        </is>
      </c>
      <c r="D8" s="291" t="n"/>
      <c r="E8" s="48" t="n"/>
      <c r="F8" s="49" t="n"/>
      <c r="G8" s="45" t="n"/>
      <c r="H8" s="46" t="inlineStr">
        <is>
          <t>Instrument SN</t>
        </is>
      </c>
      <c r="I8" s="89" t="n"/>
      <c r="J8" s="89" t="n">
        <v>221547</v>
      </c>
      <c r="K8" s="91" t="n"/>
      <c r="L8" s="292" t="inlineStr">
        <is>
          <t>234860/PR289402</t>
        </is>
      </c>
      <c r="M8" s="293" t="n"/>
      <c r="N8" s="294">
        <f>IF(L8="","",L8)</f>
        <v/>
      </c>
      <c r="O8" s="295" t="n"/>
      <c r="P8" s="296" t="inlineStr">
        <is>
          <t>143878/PR147628</t>
        </is>
      </c>
      <c r="Q8" s="293" t="n"/>
      <c r="R8" s="297">
        <f>IF(P8="","",P8)</f>
        <v/>
      </c>
      <c r="S8" s="271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inlineStr">
        <is>
          <t>8/14/20</t>
        </is>
      </c>
      <c r="K9" s="92" t="n"/>
      <c r="L9" s="298" t="n">
        <v>44000</v>
      </c>
      <c r="M9" s="293" t="n"/>
      <c r="N9" s="298">
        <f>IF(L9="","",L9)</f>
        <v/>
      </c>
      <c r="O9" s="293" t="n"/>
      <c r="P9" s="299" t="n">
        <v>44143</v>
      </c>
      <c r="Q9" s="293" t="n"/>
      <c r="R9" s="300">
        <f>IF(P9="","",P9)</f>
        <v/>
      </c>
      <c r="S9" s="271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301" t="n">
        <v>0.2093</v>
      </c>
      <c r="M10" s="293" t="n"/>
      <c r="N10" s="301" t="n">
        <v>0.3378</v>
      </c>
      <c r="O10" s="293" t="n"/>
      <c r="P10" s="302" t="n">
        <v>0.3787</v>
      </c>
      <c r="Q10" s="293" t="n"/>
      <c r="R10" s="303" t="n">
        <v>0.4214</v>
      </c>
      <c r="S10" s="271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>
        <v>40</v>
      </c>
      <c r="K11" s="94" t="n"/>
      <c r="L11" s="304" t="n">
        <v>2</v>
      </c>
      <c r="M11" s="293" t="n"/>
      <c r="N11" s="304" t="n">
        <v>675</v>
      </c>
      <c r="O11" s="293" t="n"/>
      <c r="P11" s="304" t="n">
        <v>9</v>
      </c>
      <c r="Q11" s="293" t="n"/>
      <c r="R11" s="305" t="n">
        <v>2689</v>
      </c>
      <c r="S11" s="271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96" t="n">
        <v>1</v>
      </c>
      <c r="M12" s="293" t="n"/>
      <c r="N12" s="296" t="n">
        <v>1</v>
      </c>
      <c r="O12" s="293" t="n"/>
      <c r="P12" s="296" t="n">
        <v>1</v>
      </c>
      <c r="Q12" s="293" t="n"/>
      <c r="R12" s="297" t="n">
        <v>1</v>
      </c>
      <c r="S12" s="271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2" t="n">
        <v>1</v>
      </c>
      <c r="M13" s="293" t="n"/>
      <c r="N13" s="292" t="n">
        <v>1</v>
      </c>
      <c r="O13" s="293" t="n"/>
      <c r="P13" s="292" t="n">
        <v>60</v>
      </c>
      <c r="Q13" s="293" t="n"/>
      <c r="R13" s="306" t="n">
        <v>60</v>
      </c>
      <c r="S13" s="271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2" t="n">
        <v>1</v>
      </c>
      <c r="M14" s="293" t="n"/>
      <c r="N14" s="292" t="n">
        <v>1</v>
      </c>
      <c r="O14" s="293" t="n"/>
      <c r="P14" s="292" t="n">
        <v>1</v>
      </c>
      <c r="Q14" s="293" t="n"/>
      <c r="R14" s="306" t="n">
        <v>1</v>
      </c>
      <c r="S14" s="271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307" t="inlineStr">
        <is>
          <t>MDCR</t>
        </is>
      </c>
      <c r="F15" s="308" t="n"/>
      <c r="G15" s="308" t="n"/>
      <c r="H15" s="293" t="n"/>
      <c r="I15" s="68" t="n"/>
      <c r="J15" s="69" t="n"/>
      <c r="K15" s="70" t="n"/>
      <c r="L15" s="309">
        <f>IF(ISBLANK(L11)," ",3+3.29*((L11/L13)*L14*(1+(L14/L13)))^0.5)</f>
        <v/>
      </c>
      <c r="M15" s="293" t="n"/>
      <c r="N15" s="309">
        <f>IF(ISBLANK(N11)," ",3+3.29*((N11/N13)*N14*(1+(N14/N13)))^0.5)</f>
        <v/>
      </c>
      <c r="O15" s="293" t="n"/>
      <c r="P15" s="309">
        <f>IF(ISBLANK(P11)," ",3+3.29*((P11/P13)*P14*(1+(P14/P13)))^0.5)</f>
        <v/>
      </c>
      <c r="Q15" s="293" t="n"/>
      <c r="R15" s="310">
        <f>IF(ISBLANK(R11)," ",3+3.29*((R11/R13)*R14*(1+(R14/R13)))^0.5)</f>
        <v/>
      </c>
      <c r="S15" s="271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311" t="inlineStr">
        <is>
          <t>MDC</t>
        </is>
      </c>
      <c r="F16" s="312" t="n"/>
      <c r="G16" s="312" t="n"/>
      <c r="H16" s="313" t="n"/>
      <c r="I16" s="68" t="n"/>
      <c r="J16" s="69" t="n"/>
      <c r="K16" s="70" t="n"/>
      <c r="L16" s="309">
        <f>IF(ISBLANK(L11)," ",(3+3.29*((L11/L13)*L14*(1+(L14/L13)))^0.5)/L14/L10/L12)</f>
        <v/>
      </c>
      <c r="M16" s="293" t="n"/>
      <c r="N16" s="309">
        <f>IF(ISBLANK(N11)," ",(3+3.29*((N11/N13)*N14*(1+(N14/N13)))^0.5)/N14/N10/N12)</f>
        <v/>
      </c>
      <c r="O16" s="293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1" t="n"/>
      <c r="V16" s="30" t="n"/>
    </row>
    <row r="17" ht="24" customHeight="1" s="88" thickBot="1" thickTop="1">
      <c r="A17" s="6" t="inlineStr">
        <is>
          <t>No.</t>
        </is>
      </c>
      <c r="B17" s="316" t="inlineStr">
        <is>
          <t>Descriptions</t>
        </is>
      </c>
      <c r="C17" s="176" t="n"/>
      <c r="D17" s="176" t="n"/>
      <c r="E17" s="176" t="n"/>
      <c r="F17" s="176" t="n"/>
      <c r="G17" s="176" t="n"/>
      <c r="H17" s="17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17" t="inlineStr">
        <is>
          <t>Room 220A inside air supply duct</t>
        </is>
      </c>
      <c r="C18" s="267" t="n"/>
      <c r="D18" s="267" t="n"/>
      <c r="E18" s="267" t="n"/>
      <c r="F18" s="267" t="n"/>
      <c r="G18" s="267" t="n"/>
      <c r="H18" s="268" t="n"/>
      <c r="I18" s="96" t="n"/>
      <c r="J18" s="97" t="n">
        <v>20</v>
      </c>
      <c r="K18" s="97" t="n"/>
      <c r="L18" s="98" t="n">
        <v>1</v>
      </c>
      <c r="M18" s="72">
        <f>IF(ISBLANK(L18)," ",((L18/$L$14)-($L$11/$L$13))/$L$10/$L$12)</f>
        <v/>
      </c>
      <c r="N18" s="98" t="n">
        <v>572</v>
      </c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84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18" t="inlineStr">
        <is>
          <t>Room 220 inside general exhaust duct</t>
        </is>
      </c>
      <c r="C19" s="308" t="n"/>
      <c r="D19" s="308" t="n"/>
      <c r="E19" s="308" t="n"/>
      <c r="F19" s="308" t="n"/>
      <c r="G19" s="308" t="n"/>
      <c r="H19" s="293" t="n"/>
      <c r="I19" s="100" t="n"/>
      <c r="J19" s="97" t="n">
        <v>70</v>
      </c>
      <c r="K19" s="97" t="n"/>
      <c r="L19" s="101" t="n">
        <v>0</v>
      </c>
      <c r="M19" s="72">
        <f>IF(ISBLANK(L19)," ",((L19/$L$14)-($L$11/$L$13))/$L$10/$L$12)</f>
        <v/>
      </c>
      <c r="N19" s="101" t="n">
        <v>49672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14247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18" t="inlineStr">
        <is>
          <t>Room 220 inside Southwest general exhaust duct</t>
        </is>
      </c>
      <c r="C20" s="308" t="n"/>
      <c r="D20" s="308" t="n"/>
      <c r="E20" s="308" t="n"/>
      <c r="F20" s="308" t="n"/>
      <c r="G20" s="308" t="n"/>
      <c r="H20" s="293" t="n"/>
      <c r="I20" s="100" t="n"/>
      <c r="J20" s="97" t="n">
        <v>34</v>
      </c>
      <c r="K20" s="97" t="n"/>
      <c r="L20" s="101" t="n">
        <v>3</v>
      </c>
      <c r="M20" s="72">
        <f>IF(ISBLANK(L20)," ",((L20/$L$14)-($L$11/$L$13))/$L$10/$L$12)</f>
        <v/>
      </c>
      <c r="N20" s="101" t="n">
        <v>11592</v>
      </c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203</v>
      </c>
      <c r="S20" s="78">
        <f>IF(ISBLANK(R20)," ",((R20/$R$14)-($R$11/$R$13))/$R$10/$R$12)</f>
        <v/>
      </c>
    </row>
    <row r="21" ht="15.6" customFormat="1" customHeight="1" s="77">
      <c r="A21" s="99" t="n"/>
      <c r="B21" s="318" t="n"/>
      <c r="C21" s="308" t="n"/>
      <c r="D21" s="308" t="n"/>
      <c r="E21" s="308" t="n"/>
      <c r="F21" s="308" t="n"/>
      <c r="G21" s="308" t="n"/>
      <c r="H21" s="293" t="n"/>
      <c r="I21" s="100" t="n"/>
      <c r="J21" s="97" t="n"/>
      <c r="K21" s="97" t="n"/>
      <c r="L21" s="101" t="n"/>
      <c r="M21" s="72">
        <f>IF(ISBLANK(L21)," ",((L21/$L$14)-($L$11/$L$13))/$L$10/$L$12)</f>
        <v/>
      </c>
      <c r="N21" s="101" t="n"/>
      <c r="O21" s="72">
        <f>IF(ISBLANK(N21)," ",((N21/$N$14)-($N$11/$N$13))/$N$10/$N$12)</f>
        <v/>
      </c>
      <c r="P21" s="101" t="n"/>
      <c r="Q21" s="72">
        <f>IF(ISBLANK(P21)," ",((P21/$P$14)-($P$11/$P$13))/$P$10/$P$12)</f>
        <v/>
      </c>
      <c r="R21" s="75" t="n"/>
      <c r="S21" s="78">
        <f>IF(ISBLANK(R21)," ",((R21/$R$14)-($R$11/$R$13))/$R$10/$R$12)</f>
        <v/>
      </c>
    </row>
    <row r="22" ht="15.6" customFormat="1" customHeight="1" s="77">
      <c r="A22" s="95" t="n"/>
      <c r="B22" s="318" t="n"/>
      <c r="C22" s="308" t="n"/>
      <c r="D22" s="308" t="n"/>
      <c r="E22" s="308" t="n"/>
      <c r="F22" s="308" t="n"/>
      <c r="G22" s="308" t="n"/>
      <c r="H22" s="293" t="n"/>
      <c r="I22" s="100" t="n"/>
      <c r="J22" s="97" t="n"/>
      <c r="K22" s="97" t="n"/>
      <c r="L22" s="101" t="n"/>
      <c r="M22" s="72">
        <f>IF(ISBLANK(L22)," ",((L22/$L$14)-($L$11/$L$13))/$L$10/$L$12)</f>
        <v/>
      </c>
      <c r="N22" s="101" t="n"/>
      <c r="O22" s="72">
        <f>IF(ISBLANK(N22)," ",((N22/$N$14)-($N$11/$N$13))/$N$10/$N$12)</f>
        <v/>
      </c>
      <c r="P22" s="101" t="n"/>
      <c r="Q22" s="72">
        <f>IF(ISBLANK(P22)," ",((P22/$P$14)-($P$11/$P$13))/$P$10/$P$12)</f>
        <v/>
      </c>
      <c r="R22" s="75" t="n"/>
      <c r="S22" s="78">
        <f>IF(ISBLANK(R22)," ",((R22/$R$14)-($R$11/$R$13))/$R$10/$R$12)</f>
        <v/>
      </c>
    </row>
    <row r="23" ht="15.6" customFormat="1" customHeight="1" s="77">
      <c r="A23" s="95" t="n"/>
      <c r="B23" s="318" t="n"/>
      <c r="C23" s="308" t="n"/>
      <c r="D23" s="308" t="n"/>
      <c r="E23" s="308" t="n"/>
      <c r="F23" s="308" t="n"/>
      <c r="G23" s="308" t="n"/>
      <c r="H23" s="293" t="n"/>
      <c r="I23" s="100" t="n"/>
      <c r="J23" s="97" t="n"/>
      <c r="K23" s="97" t="n"/>
      <c r="L23" s="101" t="n"/>
      <c r="M23" s="72">
        <f>IF(ISBLANK(L23)," ",((L23/$L$14)-($L$11/$L$13))/$L$10/$L$12)</f>
        <v/>
      </c>
      <c r="N23" s="101" t="n"/>
      <c r="O23" s="72">
        <f>IF(ISBLANK(N23)," ",((N23/$N$14)-($N$11/$N$13))/$N$10/$N$12)</f>
        <v/>
      </c>
      <c r="P23" s="101" t="n"/>
      <c r="Q23" s="72">
        <f>IF(ISBLANK(P23)," ",((P23/$P$14)-($P$11/$P$13))/$P$10/$P$12)</f>
        <v/>
      </c>
      <c r="R23" s="75" t="n"/>
      <c r="S23" s="78">
        <f>IF(ISBLANK(R23)," ",((R23/$R$14)-($R$11/$R$13))/$R$10/$R$12)</f>
        <v/>
      </c>
    </row>
    <row r="24" ht="15.6" customFormat="1" customHeight="1" s="77">
      <c r="A24" s="99" t="n"/>
      <c r="B24" s="318" t="n"/>
      <c r="C24" s="308" t="n"/>
      <c r="D24" s="308" t="n"/>
      <c r="E24" s="308" t="n"/>
      <c r="F24" s="308" t="n"/>
      <c r="G24" s="308" t="n"/>
      <c r="H24" s="293" t="n"/>
      <c r="I24" s="100" t="n"/>
      <c r="J24" s="97" t="n"/>
      <c r="K24" s="97" t="n"/>
      <c r="L24" s="101" t="n"/>
      <c r="M24" s="72">
        <f>IF(ISBLANK(L24)," ",((L24/$L$14)-($L$11/$L$13))/$L$10/$L$12)</f>
        <v/>
      </c>
      <c r="N24" s="101" t="n"/>
      <c r="O24" s="72">
        <f>IF(ISBLANK(N24)," ",((N24/$N$14)-($N$11/$N$13))/$N$10/$N$12)</f>
        <v/>
      </c>
      <c r="P24" s="101" t="n"/>
      <c r="Q24" s="72">
        <f>IF(ISBLANK(P24)," ",((P24/$P$14)-($P$11/$P$13))/$P$10/$P$12)</f>
        <v/>
      </c>
      <c r="R24" s="75" t="n"/>
      <c r="S24" s="78">
        <f>IF(ISBLANK(R24)," ",((R24/$R$14)-($R$11/$R$13))/$R$10/$R$12)</f>
        <v/>
      </c>
    </row>
    <row r="25" ht="15.6" customFormat="1" customHeight="1" s="77">
      <c r="A25" s="95" t="n"/>
      <c r="B25" s="318" t="n"/>
      <c r="C25" s="308" t="n"/>
      <c r="D25" s="308" t="n"/>
      <c r="E25" s="308" t="n"/>
      <c r="F25" s="308" t="n"/>
      <c r="G25" s="308" t="n"/>
      <c r="H25" s="293" t="n"/>
      <c r="I25" s="100" t="n"/>
      <c r="J25" s="97" t="n"/>
      <c r="K25" s="97" t="n"/>
      <c r="L25" s="101" t="n"/>
      <c r="M25" s="72">
        <f>IF(ISBLANK(L25)," ",((L25/$L$14)-($L$11/$L$13))/$L$10/$L$12)</f>
        <v/>
      </c>
      <c r="N25" s="101" t="n"/>
      <c r="O25" s="72">
        <f>IF(ISBLANK(N25)," ",((N25/$N$14)-($N$11/$N$13))/$N$10/$N$12)</f>
        <v/>
      </c>
      <c r="P25" s="101" t="n"/>
      <c r="Q25" s="72">
        <f>IF(ISBLANK(P25)," ",((P25/$P$14)-($P$11/$P$13))/$P$10/$P$12)</f>
        <v/>
      </c>
      <c r="R25" s="75" t="n"/>
      <c r="S25" s="78">
        <f>IF(ISBLANK(R25)," ",((R25/$R$14)-($R$11/$R$13))/$R$10/$R$12)</f>
        <v/>
      </c>
    </row>
    <row r="26" ht="15.6" customFormat="1" customHeight="1" s="77">
      <c r="A26" s="95" t="n"/>
      <c r="B26" s="318" t="n"/>
      <c r="C26" s="308" t="n"/>
      <c r="D26" s="308" t="n"/>
      <c r="E26" s="308" t="n"/>
      <c r="F26" s="308" t="n"/>
      <c r="G26" s="308" t="n"/>
      <c r="H26" s="293" t="n"/>
      <c r="I26" s="100" t="n"/>
      <c r="J26" s="97" t="n"/>
      <c r="K26" s="102" t="n"/>
      <c r="L26" s="101" t="n"/>
      <c r="M26" s="72">
        <f>IF(ISBLANK(L26)," ",((L26/$L$14)-($L$11/$L$13))/$L$10/$L$12)</f>
        <v/>
      </c>
      <c r="N26" s="101" t="n"/>
      <c r="O26" s="72">
        <f>IF(ISBLANK(N26)," ",((N26/$N$14)-($N$11/$N$13))/$N$10/$N$12)</f>
        <v/>
      </c>
      <c r="P26" s="101" t="n"/>
      <c r="Q26" s="72">
        <f>IF(ISBLANK(P26)," ",((P26/$P$14)-($P$11/$P$13))/$P$10/$P$12)</f>
        <v/>
      </c>
      <c r="R26" s="75" t="n"/>
      <c r="S26" s="78">
        <f>IF(ISBLANK(R26)," ",((R26/$R$14)-($R$11/$R$13))/$R$10/$R$12)</f>
        <v/>
      </c>
    </row>
    <row r="27" ht="15.6" customFormat="1" customHeight="1" s="77">
      <c r="A27" s="99" t="n"/>
      <c r="B27" s="318" t="n"/>
      <c r="C27" s="308" t="n"/>
      <c r="D27" s="308" t="n"/>
      <c r="E27" s="308" t="n"/>
      <c r="F27" s="308" t="n"/>
      <c r="G27" s="308" t="n"/>
      <c r="H27" s="293" t="n"/>
      <c r="I27" s="100" t="n"/>
      <c r="J27" s="97" t="n"/>
      <c r="K27" s="102" t="n"/>
      <c r="L27" s="101" t="n"/>
      <c r="M27" s="72">
        <f>IF(ISBLANK(L27)," ",((L27/$L$14)-($L$11/$L$13))/$L$10/$L$12)</f>
        <v/>
      </c>
      <c r="N27" s="101" t="n"/>
      <c r="O27" s="72">
        <f>IF(ISBLANK(N27)," ",((N27/$N$14)-($N$11/$N$13))/$N$10/$N$12)</f>
        <v/>
      </c>
      <c r="P27" s="101" t="n"/>
      <c r="Q27" s="72">
        <f>IF(ISBLANK(P27)," ",((P27/$P$14)-($P$11/$P$13))/$P$10/$P$12)</f>
        <v/>
      </c>
      <c r="R27" s="75" t="n"/>
      <c r="S27" s="78">
        <f>IF(ISBLANK(R27)," ",((R27/$R$14)-($R$11/$R$13))/$R$10/$R$12)</f>
        <v/>
      </c>
    </row>
    <row r="28" ht="15.6" customFormat="1" customHeight="1" s="77">
      <c r="A28" s="95" t="n"/>
      <c r="B28" s="318" t="n"/>
      <c r="C28" s="308" t="n"/>
      <c r="D28" s="308" t="n"/>
      <c r="E28" s="308" t="n"/>
      <c r="F28" s="308" t="n"/>
      <c r="G28" s="308" t="n"/>
      <c r="H28" s="293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318" t="n"/>
      <c r="C29" s="308" t="n"/>
      <c r="D29" s="308" t="n"/>
      <c r="E29" s="308" t="n"/>
      <c r="F29" s="308" t="n"/>
      <c r="G29" s="308" t="n"/>
      <c r="H29" s="293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18" t="n"/>
      <c r="C30" s="308" t="n"/>
      <c r="D30" s="308" t="n"/>
      <c r="E30" s="308" t="n"/>
      <c r="F30" s="308" t="n"/>
      <c r="G30" s="308" t="n"/>
      <c r="H30" s="293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18" t="n"/>
      <c r="C31" s="308" t="n"/>
      <c r="D31" s="308" t="n"/>
      <c r="E31" s="308" t="n"/>
      <c r="F31" s="308" t="n"/>
      <c r="G31" s="308" t="n"/>
      <c r="H31" s="293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18" t="n"/>
      <c r="C32" s="308" t="n"/>
      <c r="D32" s="308" t="n"/>
      <c r="E32" s="308" t="n"/>
      <c r="F32" s="308" t="n"/>
      <c r="G32" s="308" t="n"/>
      <c r="H32" s="293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18" t="n"/>
      <c r="C33" s="308" t="n"/>
      <c r="D33" s="308" t="n"/>
      <c r="E33" s="308" t="n"/>
      <c r="F33" s="308" t="n"/>
      <c r="G33" s="308" t="n"/>
      <c r="H33" s="293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18" t="n"/>
      <c r="C34" s="308" t="n"/>
      <c r="D34" s="308" t="n"/>
      <c r="E34" s="308" t="n"/>
      <c r="F34" s="308" t="n"/>
      <c r="G34" s="308" t="n"/>
      <c r="H34" s="293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18" t="n"/>
      <c r="C35" s="308" t="n"/>
      <c r="D35" s="308" t="n"/>
      <c r="E35" s="308" t="n"/>
      <c r="F35" s="308" t="n"/>
      <c r="G35" s="308" t="n"/>
      <c r="H35" s="293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18" t="n"/>
      <c r="C36" s="308" t="n"/>
      <c r="D36" s="308" t="n"/>
      <c r="E36" s="308" t="n"/>
      <c r="F36" s="308" t="n"/>
      <c r="G36" s="308" t="n"/>
      <c r="H36" s="293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19" t="n"/>
      <c r="C37" s="312" t="n"/>
      <c r="D37" s="312" t="n"/>
      <c r="E37" s="312" t="n"/>
      <c r="F37" s="312" t="n"/>
      <c r="G37" s="312" t="n"/>
      <c r="H37" s="313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162" t="n"/>
      <c r="O39" s="158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Q39" sqref="AQ39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5" t="n"/>
      <c r="B1" s="263" t="n"/>
      <c r="C1" s="263" t="n"/>
      <c r="D1" s="263" t="n"/>
      <c r="E1" s="263" t="n"/>
      <c r="F1" s="263" t="n"/>
      <c r="G1" s="263" t="n"/>
      <c r="H1" s="263" t="n"/>
      <c r="I1" s="263" t="n"/>
      <c r="J1" s="263" t="n"/>
      <c r="K1" s="263" t="n"/>
      <c r="L1" s="263" t="n"/>
      <c r="M1" s="263" t="n"/>
      <c r="N1" s="263" t="n"/>
      <c r="O1" s="263" t="n"/>
      <c r="P1" s="263" t="n"/>
      <c r="Q1" s="263" t="n"/>
      <c r="R1" s="263" t="n"/>
      <c r="S1" s="263" t="n"/>
      <c r="T1" s="263" t="n"/>
      <c r="U1" s="263" t="n"/>
      <c r="V1" s="263" t="n"/>
      <c r="W1" s="263" t="n"/>
      <c r="X1" s="263" t="n"/>
      <c r="Y1" s="263" t="n"/>
      <c r="Z1" s="263" t="n"/>
      <c r="AA1" s="263" t="n"/>
      <c r="AB1" s="263" t="n"/>
      <c r="AC1" s="263" t="n"/>
      <c r="AD1" s="263" t="n"/>
      <c r="AE1" s="263" t="n"/>
      <c r="AF1" s="263" t="n"/>
      <c r="AG1" s="263" t="n"/>
      <c r="AH1" s="263" t="n"/>
      <c r="AI1" s="263" t="n"/>
      <c r="AJ1" s="263" t="n"/>
      <c r="AK1" s="263" t="n"/>
      <c r="AL1" s="263" t="n"/>
      <c r="AM1" s="263" t="n"/>
      <c r="AN1" s="263" t="n"/>
      <c r="AO1" s="263" t="n"/>
      <c r="AP1" s="263" t="n"/>
      <c r="AQ1" s="263" t="n"/>
      <c r="AR1" s="263" t="n"/>
      <c r="AS1" s="263" t="n"/>
      <c r="AT1" s="263" t="n"/>
      <c r="AU1" s="263" t="n"/>
      <c r="AV1" s="263" t="n"/>
      <c r="AW1" s="263" t="n"/>
      <c r="AX1" s="263" t="n"/>
      <c r="AY1" s="263" t="n"/>
      <c r="AZ1" s="263" t="n"/>
      <c r="BA1" s="263" t="n"/>
      <c r="BB1" s="263" t="n"/>
      <c r="BC1" s="263" t="n"/>
      <c r="BD1" s="263" t="n"/>
      <c r="BE1" s="263" t="n"/>
      <c r="BF1" s="263" t="n"/>
      <c r="BG1" s="263" t="n"/>
      <c r="BH1" s="263" t="n"/>
      <c r="BI1" s="263" t="n"/>
      <c r="BJ1" s="263" t="n"/>
      <c r="BK1" s="263" t="n"/>
      <c r="BL1" s="263" t="n"/>
      <c r="BM1" s="263" t="n"/>
      <c r="BN1" s="263" t="n"/>
      <c r="BO1" s="263" t="n"/>
      <c r="BP1" s="263" t="n"/>
      <c r="BQ1" s="263" t="n"/>
      <c r="BR1" s="263" t="n"/>
      <c r="BS1" s="263" t="n"/>
      <c r="BT1" s="263" t="n"/>
      <c r="BU1" s="263" t="n"/>
      <c r="BV1" s="263" t="n"/>
      <c r="BW1" s="263" t="n"/>
      <c r="BX1" s="263" t="n"/>
      <c r="BY1" s="263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20" t="inlineStr">
        <is>
          <t>Survey No</t>
        </is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8" t="n"/>
      <c r="K38" s="321" t="inlineStr">
        <is>
          <t>INIS-010220-881</t>
        </is>
      </c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5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22" t="inlineStr">
        <is>
          <t>Date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293" t="n"/>
      <c r="K39" s="323" t="n">
        <v>43832</v>
      </c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271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22" t="inlineStr">
        <is>
          <t>Survey Tech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293" t="n"/>
      <c r="K40" s="324" t="inlineStr">
        <is>
          <t>J. Walther</t>
        </is>
      </c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271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22" t="inlineStr">
        <is>
          <t>Count Room Tech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293" t="n"/>
      <c r="K41" s="324" t="inlineStr">
        <is>
          <t>P. Ray</t>
        </is>
      </c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271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22" t="inlineStr">
        <is>
          <t>Date Counted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293" t="n"/>
      <c r="K42" s="323" t="n">
        <v>43832</v>
      </c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271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22" t="inlineStr">
        <is>
          <t>Survey Type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293" t="n"/>
      <c r="K43" s="324" t="inlineStr">
        <is>
          <t>Characterization</t>
        </is>
      </c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271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22" t="inlineStr">
        <is>
          <t>Level of Posting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293" t="n"/>
      <c r="K44" s="324" t="inlineStr">
        <is>
          <t>None</t>
        </is>
      </c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271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25" t="inlineStr">
        <is>
          <t>Comments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3" t="n"/>
      <c r="K45" s="326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291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30" t="n"/>
      <c r="B51" s="130" t="n"/>
      <c r="C51" s="149" t="n"/>
      <c r="D51" s="149" t="n"/>
      <c r="E51" s="149" t="n"/>
      <c r="F51" s="149" t="n"/>
    </row>
    <row r="52" ht="12" customHeight="1" s="88">
      <c r="A52" s="130" t="n"/>
      <c r="B52" s="130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2020-01-03T19:18:02Z</dcterms:modified>
  <cp:lastModifiedBy>Max Pinion</cp:lastModifiedBy>
  <cp:lastPrinted>2019-10-09T20:00:39Z</cp:lastPrinted>
</cp:coreProperties>
</file>