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15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19" fillId="0" borderId="46" pivotButton="0" quotePrefix="0" xfId="1"/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9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6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5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93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3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3" borderId="8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4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4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7" fillId="3" borderId="83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4" borderId="95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3" applyAlignment="1" pivotButton="0" quotePrefix="0" xfId="1">
      <alignment horizontal="right" vertical="center"/>
    </xf>
    <xf numFmtId="14" fontId="4" fillId="2" borderId="84" applyAlignment="1" applyProtection="1" pivotButton="0" quotePrefix="0" xfId="1">
      <alignment horizontal="left" vertical="center"/>
      <protection locked="0" hidden="0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6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64995</colOff>
      <row>1</row>
      <rowOff>145679</rowOff>
    </from>
    <to>
      <col>56</col>
      <colOff>78277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39608" y="1169978"/>
          <a:ext cx="5356409" cy="42715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37</col>
      <colOff>22412</colOff>
      <row>36</row>
      <rowOff>74705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45247" y="1197722"/>
          <a:ext cx="5256305" cy="41372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2</row>
      <rowOff>0</rowOff>
    </from>
    <to>
      <col>74</col>
      <colOff>33617</colOff>
      <row>36</row>
      <rowOff>89647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81985" y="1199590"/>
          <a:ext cx="5271247" cy="41484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51"/>
  <sheetViews>
    <sheetView showGridLines="0" tabSelected="1" zoomScaleNormal="100" workbookViewId="0">
      <selection activeCell="K26" sqref="K26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20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</row>
    <row r="2" ht="13.5" customHeight="1" s="88" thickTop="1">
      <c r="A2" s="14" t="n"/>
      <c r="B2" s="15" t="inlineStr">
        <is>
          <t>Survey No</t>
        </is>
      </c>
      <c r="C2" s="257" t="inlineStr">
        <is>
          <t>INIS-010320-890</t>
        </is>
      </c>
      <c r="D2" s="258" t="n"/>
      <c r="E2" s="259" t="inlineStr">
        <is>
          <t>Item Surveyed</t>
        </is>
      </c>
      <c r="F2" s="260" t="n"/>
      <c r="G2" s="260" t="n"/>
      <c r="H2" s="261" t="n"/>
      <c r="I2" s="262" t="inlineStr">
        <is>
          <t>Biohood 63496 Room 520D</t>
        </is>
      </c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58" t="n"/>
    </row>
    <row r="3" ht="13.5" customHeight="1" s="88">
      <c r="A3" s="16" t="n"/>
      <c r="B3" s="17" t="inlineStr">
        <is>
          <t>Date</t>
        </is>
      </c>
      <c r="C3" s="263" t="n">
        <v>43834</v>
      </c>
      <c r="D3" s="264" t="n"/>
      <c r="E3" s="265" t="inlineStr">
        <is>
          <t>Comments</t>
        </is>
      </c>
      <c r="F3" s="266" t="n"/>
      <c r="G3" s="266" t="n"/>
      <c r="H3" s="267" t="n"/>
      <c r="I3" s="268" t="n"/>
      <c r="J3" s="266" t="n"/>
      <c r="K3" s="266" t="n"/>
      <c r="L3" s="266" t="n"/>
      <c r="M3" s="266" t="n"/>
      <c r="N3" s="266" t="n"/>
      <c r="O3" s="266" t="n"/>
      <c r="P3" s="266" t="n"/>
      <c r="Q3" s="266" t="n"/>
      <c r="R3" s="266" t="n"/>
      <c r="S3" s="269" t="n"/>
    </row>
    <row r="4" ht="13.5" customHeight="1" s="88" thickBot="1">
      <c r="A4" s="18" t="n"/>
      <c r="B4" s="19" t="inlineStr">
        <is>
          <t>Survey Tech</t>
        </is>
      </c>
      <c r="C4" s="270" t="inlineStr">
        <is>
          <t>K. White/E. Carter/S. Persky</t>
        </is>
      </c>
      <c r="D4" s="264" t="n"/>
      <c r="E4" s="271" t="n"/>
      <c r="F4" s="256" t="n"/>
      <c r="G4" s="256" t="n"/>
      <c r="H4" s="272" t="n"/>
      <c r="I4" s="273" t="n"/>
      <c r="J4" s="256" t="n"/>
      <c r="K4" s="256" t="n"/>
      <c r="L4" s="256" t="n"/>
      <c r="M4" s="256" t="n"/>
      <c r="N4" s="256" t="n"/>
      <c r="O4" s="256" t="n"/>
      <c r="P4" s="256" t="n"/>
      <c r="Q4" s="256" t="n"/>
      <c r="R4" s="256" t="n"/>
      <c r="S4" s="274" t="n"/>
    </row>
    <row r="5" ht="13.5" customHeight="1" s="88" thickTop="1">
      <c r="A5" s="20" t="n"/>
      <c r="B5" s="19" t="inlineStr">
        <is>
          <t>Count Room Tech</t>
        </is>
      </c>
      <c r="C5" s="270" t="inlineStr">
        <is>
          <t>P. Ray</t>
        </is>
      </c>
      <c r="D5" s="264" t="n"/>
      <c r="E5" s="21" t="inlineStr">
        <is>
          <t>Parameters</t>
        </is>
      </c>
      <c r="F5" s="22" t="n"/>
      <c r="G5" s="23" t="n"/>
      <c r="H5" s="24" t="n"/>
      <c r="I5" s="275" t="inlineStr">
        <is>
          <t>Gamma</t>
        </is>
      </c>
      <c r="J5" s="276" t="n"/>
      <c r="K5" s="277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63" t="n">
        <v>43834</v>
      </c>
      <c r="D6" s="264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0" t="inlineStr">
        <is>
          <t>Characterization</t>
        </is>
      </c>
      <c r="D7" s="264" t="n"/>
      <c r="E7" s="43" t="n"/>
      <c r="F7" s="44" t="n"/>
      <c r="G7" s="45" t="n"/>
      <c r="H7" s="46" t="inlineStr">
        <is>
          <t>Instrument Model</t>
        </is>
      </c>
      <c r="I7" s="89" t="n">
        <v>2221</v>
      </c>
      <c r="J7" s="108" t="n"/>
      <c r="K7" s="90" t="n"/>
      <c r="L7" s="278" t="inlineStr">
        <is>
          <t>2360/43-93</t>
        </is>
      </c>
      <c r="M7" s="279" t="n"/>
      <c r="N7" s="278">
        <f>IF(L7="","",L7)</f>
        <v/>
      </c>
      <c r="O7" s="279" t="n"/>
      <c r="P7" s="278" t="inlineStr">
        <is>
          <t>2929/43-10-1</t>
        </is>
      </c>
      <c r="Q7" s="279" t="n"/>
      <c r="R7" s="280">
        <f>IF(P7="","",P7)</f>
        <v/>
      </c>
      <c r="S7" s="281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82" t="inlineStr">
        <is>
          <t>None</t>
        </is>
      </c>
      <c r="D8" s="283" t="n"/>
      <c r="E8" s="48" t="n"/>
      <c r="F8" s="49" t="n"/>
      <c r="G8" s="45" t="n"/>
      <c r="H8" s="46" t="inlineStr">
        <is>
          <t>Instrument SN</t>
        </is>
      </c>
      <c r="I8" s="89" t="n">
        <v>190201</v>
      </c>
      <c r="J8" s="89" t="n"/>
      <c r="K8" s="91" t="n"/>
      <c r="L8" s="284" t="inlineStr">
        <is>
          <t>184905/PR289400</t>
        </is>
      </c>
      <c r="M8" s="285" t="n"/>
      <c r="N8" s="284">
        <f>IF(L8="","",L8)</f>
        <v/>
      </c>
      <c r="O8" s="285" t="n"/>
      <c r="P8" s="284" t="inlineStr">
        <is>
          <t>143878/PR147628</t>
        </is>
      </c>
      <c r="Q8" s="285" t="n"/>
      <c r="R8" s="286">
        <f>IF(P8="","",P8)</f>
        <v/>
      </c>
      <c r="S8" s="264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>
        <v>43996</v>
      </c>
      <c r="J9" s="109" t="n"/>
      <c r="K9" s="92" t="n"/>
      <c r="L9" s="287" t="n">
        <v>44086</v>
      </c>
      <c r="M9" s="285" t="n"/>
      <c r="N9" s="287">
        <f>IF(L9="","",L9)</f>
        <v/>
      </c>
      <c r="O9" s="285" t="n"/>
      <c r="P9" s="287" t="n">
        <v>44143</v>
      </c>
      <c r="Q9" s="285" t="n"/>
      <c r="R9" s="288">
        <f>IF(P9="","",P9)</f>
        <v/>
      </c>
      <c r="S9" s="264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289" t="n">
        <v>0.2219</v>
      </c>
      <c r="M10" s="285" t="n"/>
      <c r="N10" s="289" t="n">
        <v>0.3183</v>
      </c>
      <c r="O10" s="285" t="n"/>
      <c r="P10" s="289" t="n">
        <v>0.3787</v>
      </c>
      <c r="Q10" s="285" t="n"/>
      <c r="R10" s="290" t="n">
        <v>0.4214</v>
      </c>
      <c r="S10" s="264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>
        <v>3012</v>
      </c>
      <c r="J11" s="93" t="n"/>
      <c r="K11" s="94" t="n"/>
      <c r="L11" s="291" t="n">
        <v>1</v>
      </c>
      <c r="M11" s="285" t="n"/>
      <c r="N11" s="291" t="n">
        <v>163</v>
      </c>
      <c r="O11" s="285" t="n"/>
      <c r="P11" s="291" t="n">
        <v>18</v>
      </c>
      <c r="Q11" s="285" t="n"/>
      <c r="R11" s="292" t="n">
        <v>2841</v>
      </c>
      <c r="S11" s="264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84" t="n">
        <v>1</v>
      </c>
      <c r="M12" s="285" t="n"/>
      <c r="N12" s="284" t="n">
        <v>1</v>
      </c>
      <c r="O12" s="285" t="n"/>
      <c r="P12" s="284" t="n">
        <v>1</v>
      </c>
      <c r="Q12" s="285" t="n"/>
      <c r="R12" s="286" t="n">
        <v>1</v>
      </c>
      <c r="S12" s="264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3" t="n">
        <v>1</v>
      </c>
      <c r="M13" s="285" t="n"/>
      <c r="N13" s="293" t="n">
        <v>1</v>
      </c>
      <c r="O13" s="285" t="n"/>
      <c r="P13" s="293" t="n">
        <v>60</v>
      </c>
      <c r="Q13" s="285" t="n"/>
      <c r="R13" s="294" t="n">
        <v>60</v>
      </c>
      <c r="S13" s="264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3" t="n">
        <v>1</v>
      </c>
      <c r="M14" s="285" t="n"/>
      <c r="N14" s="293" t="n">
        <v>1</v>
      </c>
      <c r="O14" s="285" t="n"/>
      <c r="P14" s="293" t="n">
        <v>1</v>
      </c>
      <c r="Q14" s="285" t="n"/>
      <c r="R14" s="294" t="n">
        <v>1</v>
      </c>
      <c r="S14" s="264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95" t="inlineStr">
        <is>
          <t>MDCR</t>
        </is>
      </c>
      <c r="F15" s="296" t="n"/>
      <c r="G15" s="296" t="n"/>
      <c r="H15" s="285" t="n"/>
      <c r="I15" s="68" t="n"/>
      <c r="J15" s="69" t="n"/>
      <c r="K15" s="70" t="n"/>
      <c r="L15" s="297">
        <f>IF(ISBLANK(L11)," ",3+3.29*((L11/L13)*L14*(1+(L14/L13)))^0.5)</f>
        <v/>
      </c>
      <c r="M15" s="285" t="n"/>
      <c r="N15" s="297">
        <f>IF(ISBLANK(N11)," ",3+3.29*((N11/N13)*N14*(1+(N14/N13)))^0.5)</f>
        <v/>
      </c>
      <c r="O15" s="285" t="n"/>
      <c r="P15" s="297">
        <f>IF(ISBLANK(P11)," ",3+3.29*((P11/P13)*P14*(1+(P14/P13)))^0.5)</f>
        <v/>
      </c>
      <c r="Q15" s="285" t="n"/>
      <c r="R15" s="298">
        <f>IF(ISBLANK(R11)," ",3+3.29*((R11/R13)*R14*(1+(R14/R13)))^0.5)</f>
        <v/>
      </c>
      <c r="S15" s="264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299" t="inlineStr">
        <is>
          <t>MDC</t>
        </is>
      </c>
      <c r="F16" s="300" t="n"/>
      <c r="G16" s="300" t="n"/>
      <c r="H16" s="301" t="n"/>
      <c r="I16" s="68" t="n"/>
      <c r="J16" s="69" t="n"/>
      <c r="K16" s="70" t="n"/>
      <c r="L16" s="297">
        <f>IF(ISBLANK(L11)," ",(3+3.29*((L11/L13)*L14*(1+(L14/L13)))^0.5)/L14/L10/L12)</f>
        <v/>
      </c>
      <c r="M16" s="285" t="n"/>
      <c r="N16" s="297">
        <f>IF(ISBLANK(N11)," ",(3+3.29*((N11/N13)*N14*(1+(N14/N13)))^0.5)/N14/N10/N12)</f>
        <v/>
      </c>
      <c r="O16" s="285" t="n"/>
      <c r="P16" s="302">
        <f>IF(ISBLANK(P11)," ",(3+3.29*((P11/P13)*P14*(1+(P14/P13)))^0.5)/P14/P10/P12)</f>
        <v/>
      </c>
      <c r="Q16" s="301" t="n"/>
      <c r="R16" s="303">
        <f>IF(ISBLANK(R11)," ",(3+3.29*((R11/R13)*R14*(1+(R14/R13)))^0.5)/R14/R10/R12)</f>
        <v/>
      </c>
      <c r="S16" s="283" t="n"/>
      <c r="V16" s="30" t="n"/>
    </row>
    <row r="17" ht="24" customHeight="1" s="88" thickBot="1" thickTop="1">
      <c r="A17" s="6" t="inlineStr">
        <is>
          <t>No.</t>
        </is>
      </c>
      <c r="B17" s="304" t="inlineStr">
        <is>
          <t>Descriptions</t>
        </is>
      </c>
      <c r="C17" s="179" t="n"/>
      <c r="D17" s="179" t="n"/>
      <c r="E17" s="179" t="n"/>
      <c r="F17" s="179" t="n"/>
      <c r="G17" s="179" t="n"/>
      <c r="H17" s="18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05" t="inlineStr">
        <is>
          <t>Exhaust top</t>
        </is>
      </c>
      <c r="C18" s="260" t="n"/>
      <c r="D18" s="260" t="n"/>
      <c r="E18" s="260" t="n"/>
      <c r="F18" s="260" t="n"/>
      <c r="G18" s="260" t="n"/>
      <c r="H18" s="261" t="n"/>
      <c r="I18" s="96" t="n">
        <v>3197</v>
      </c>
      <c r="J18" s="97" t="n"/>
      <c r="K18" s="97" t="n"/>
      <c r="L18" s="98" t="n">
        <v>0</v>
      </c>
      <c r="M18" s="72">
        <f>IF(ISBLANK(L18)," ",((L18/$L$14)-($L$11/$L$13))/$L$10/$L$12)</f>
        <v/>
      </c>
      <c r="N18" s="98" t="n">
        <v>177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46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06" t="inlineStr">
        <is>
          <t>Exhaust bottom</t>
        </is>
      </c>
      <c r="C19" s="296" t="n"/>
      <c r="D19" s="296" t="n"/>
      <c r="E19" s="296" t="n"/>
      <c r="F19" s="296" t="n"/>
      <c r="G19" s="296" t="n"/>
      <c r="H19" s="285" t="n"/>
      <c r="I19" s="100" t="n">
        <v>2828</v>
      </c>
      <c r="J19" s="97" t="n"/>
      <c r="K19" s="97" t="n"/>
      <c r="L19" s="101" t="n">
        <v>1</v>
      </c>
      <c r="M19" s="72">
        <f>IF(ISBLANK(L19)," ",((L19/$L$14)-($L$11/$L$13))/$L$10/$L$12)</f>
        <v/>
      </c>
      <c r="N19" s="101" t="n">
        <v>168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35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06" t="inlineStr">
        <is>
          <t>Motor blower</t>
        </is>
      </c>
      <c r="C20" s="296" t="n"/>
      <c r="D20" s="296" t="n"/>
      <c r="E20" s="296" t="n"/>
      <c r="F20" s="296" t="n"/>
      <c r="G20" s="296" t="n"/>
      <c r="H20" s="285" t="n"/>
      <c r="I20" s="100" t="n">
        <v>4242</v>
      </c>
      <c r="J20" s="97" t="n"/>
      <c r="K20" s="97" t="n"/>
      <c r="L20" s="101" t="n">
        <v>1</v>
      </c>
      <c r="M20" s="72">
        <f>IF(ISBLANK(L20)," ",((L20/$L$14)-($L$11/$L$13))/$L$10/$L$12)</f>
        <v/>
      </c>
      <c r="N20" s="101" t="n">
        <v>409</v>
      </c>
      <c r="O20" s="72">
        <f>IF(ISBLANK(N20)," ",((N20/$N$14)-($N$11/$N$13))/$N$10/$N$12)</f>
        <v/>
      </c>
      <c r="P20" s="101" t="n">
        <v>1</v>
      </c>
      <c r="Q20" s="72">
        <f>IF(ISBLANK(P20)," ",((P20/$P$14)-($P$11/$P$13))/$P$10/$P$12)</f>
        <v/>
      </c>
      <c r="R20" s="75" t="n">
        <v>37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06" t="inlineStr">
        <is>
          <t>Motor intake</t>
        </is>
      </c>
      <c r="C21" s="296" t="n"/>
      <c r="D21" s="296" t="n"/>
      <c r="E21" s="296" t="n"/>
      <c r="F21" s="296" t="n"/>
      <c r="G21" s="296" t="n"/>
      <c r="H21" s="285" t="n"/>
      <c r="I21" s="100" t="n">
        <v>3390</v>
      </c>
      <c r="J21" s="97" t="n"/>
      <c r="K21" s="97" t="n"/>
      <c r="L21" s="101" t="n">
        <v>2</v>
      </c>
      <c r="M21" s="72">
        <f>IF(ISBLANK(L21)," ",((L21/$L$14)-($L$11/$L$13))/$L$10/$L$12)</f>
        <v/>
      </c>
      <c r="N21" s="101" t="n">
        <v>188</v>
      </c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46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06" t="inlineStr">
        <is>
          <t>Back wall inside</t>
        </is>
      </c>
      <c r="C22" s="296" t="n"/>
      <c r="D22" s="296" t="n"/>
      <c r="E22" s="296" t="n"/>
      <c r="F22" s="296" t="n"/>
      <c r="G22" s="296" t="n"/>
      <c r="H22" s="285" t="n"/>
      <c r="I22" s="100" t="n">
        <v>2947</v>
      </c>
      <c r="J22" s="97" t="n"/>
      <c r="K22" s="97" t="n"/>
      <c r="L22" s="101" t="n">
        <v>0</v>
      </c>
      <c r="M22" s="72">
        <f>IF(ISBLANK(L22)," ",((L22/$L$14)-($L$11/$L$13))/$L$10/$L$12)</f>
        <v/>
      </c>
      <c r="N22" s="101" t="n">
        <v>151</v>
      </c>
      <c r="O22" s="72">
        <f>IF(ISBLANK(N22)," ",((N22/$N$14)-($N$11/$N$13))/$N$10/$N$12)</f>
        <v/>
      </c>
      <c r="P22" s="101" t="n">
        <v>1</v>
      </c>
      <c r="Q22" s="72">
        <f>IF(ISBLANK(P22)," ",((P22/$P$14)-($P$11/$P$13))/$P$10/$P$12)</f>
        <v/>
      </c>
      <c r="R22" s="75" t="n">
        <v>33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06" t="inlineStr">
        <is>
          <t>Right wall inside</t>
        </is>
      </c>
      <c r="C23" s="296" t="n"/>
      <c r="D23" s="296" t="n"/>
      <c r="E23" s="296" t="n"/>
      <c r="F23" s="296" t="n"/>
      <c r="G23" s="296" t="n"/>
      <c r="H23" s="285" t="n"/>
      <c r="I23" s="100" t="n">
        <v>2780</v>
      </c>
      <c r="J23" s="97" t="n"/>
      <c r="K23" s="97" t="n"/>
      <c r="L23" s="101" t="n">
        <v>1</v>
      </c>
      <c r="M23" s="72">
        <f>IF(ISBLANK(L23)," ",((L23/$L$14)-($L$11/$L$13))/$L$10/$L$12)</f>
        <v/>
      </c>
      <c r="N23" s="101" t="n">
        <v>175</v>
      </c>
      <c r="O23" s="72">
        <f>IF(ISBLANK(N23)," ",((N23/$N$14)-($N$11/$N$13))/$N$10/$N$12)</f>
        <v/>
      </c>
      <c r="P23" s="101" t="n">
        <v>0</v>
      </c>
      <c r="Q23" s="72">
        <f>IF(ISBLANK(P23)," ",((P23/$P$14)-($P$11/$P$13))/$P$10/$P$12)</f>
        <v/>
      </c>
      <c r="R23" s="75" t="n">
        <v>21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06" t="inlineStr">
        <is>
          <t>Left wall inside</t>
        </is>
      </c>
      <c r="C24" s="296" t="n"/>
      <c r="D24" s="296" t="n"/>
      <c r="E24" s="296" t="n"/>
      <c r="F24" s="296" t="n"/>
      <c r="G24" s="296" t="n"/>
      <c r="H24" s="285" t="n"/>
      <c r="I24" s="100" t="n">
        <v>3090</v>
      </c>
      <c r="J24" s="97" t="n"/>
      <c r="K24" s="97" t="n"/>
      <c r="L24" s="101" t="n">
        <v>0</v>
      </c>
      <c r="M24" s="72">
        <f>IF(ISBLANK(L24)," ",((L24/$L$14)-($L$11/$L$13))/$L$10/$L$12)</f>
        <v/>
      </c>
      <c r="N24" s="101" t="n">
        <v>158</v>
      </c>
      <c r="O24" s="72">
        <f>IF(ISBLANK(N24)," ",((N24/$N$14)-($N$11/$N$13))/$N$10/$N$12)</f>
        <v/>
      </c>
      <c r="P24" s="101" t="n">
        <v>1</v>
      </c>
      <c r="Q24" s="72">
        <f>IF(ISBLANK(P24)," ",((P24/$P$14)-($P$11/$P$13))/$P$10/$P$12)</f>
        <v/>
      </c>
      <c r="R24" s="75" t="n">
        <v>24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06" t="inlineStr">
        <is>
          <t>Left floor inside</t>
        </is>
      </c>
      <c r="C25" s="296" t="n"/>
      <c r="D25" s="296" t="n"/>
      <c r="E25" s="296" t="n"/>
      <c r="F25" s="296" t="n"/>
      <c r="G25" s="296" t="n"/>
      <c r="H25" s="285" t="n"/>
      <c r="I25" s="100" t="n">
        <v>3145</v>
      </c>
      <c r="J25" s="97" t="n"/>
      <c r="K25" s="97" t="n"/>
      <c r="L25" s="101" t="n">
        <v>0</v>
      </c>
      <c r="M25" s="72">
        <f>IF(ISBLANK(L25)," ",((L25/$L$14)-($L$11/$L$13))/$L$10/$L$12)</f>
        <v/>
      </c>
      <c r="N25" s="101" t="n">
        <v>180</v>
      </c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60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06" t="inlineStr">
        <is>
          <t>Right floor inside</t>
        </is>
      </c>
      <c r="C26" s="296" t="n"/>
      <c r="D26" s="296" t="n"/>
      <c r="E26" s="296" t="n"/>
      <c r="F26" s="296" t="n"/>
      <c r="G26" s="296" t="n"/>
      <c r="H26" s="285" t="n"/>
      <c r="I26" s="100" t="n">
        <v>2870</v>
      </c>
      <c r="J26" s="97" t="n"/>
      <c r="K26" s="102" t="n"/>
      <c r="L26" s="101" t="n">
        <v>1</v>
      </c>
      <c r="M26" s="72">
        <f>IF(ISBLANK(L26)," ",((L26/$L$14)-($L$11/$L$13))/$L$10/$L$12)</f>
        <v/>
      </c>
      <c r="N26" s="101" t="n">
        <v>172</v>
      </c>
      <c r="O26" s="72">
        <f>IF(ISBLANK(N26)," ",((N26/$N$14)-($N$11/$N$13))/$N$10/$N$12)</f>
        <v/>
      </c>
      <c r="P26" s="101" t="n">
        <v>2</v>
      </c>
      <c r="Q26" s="72">
        <f>IF(ISBLANK(P26)," ",((P26/$P$14)-($P$11/$P$13))/$P$10/$P$12)</f>
        <v/>
      </c>
      <c r="R26" s="75" t="n">
        <v>54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06" t="inlineStr">
        <is>
          <t>Door interior</t>
        </is>
      </c>
      <c r="C27" s="296" t="n"/>
      <c r="D27" s="296" t="n"/>
      <c r="E27" s="296" t="n"/>
      <c r="F27" s="296" t="n"/>
      <c r="G27" s="296" t="n"/>
      <c r="H27" s="285" t="n"/>
      <c r="I27" s="100" t="n">
        <v>2650</v>
      </c>
      <c r="J27" s="97" t="n"/>
      <c r="K27" s="102" t="n"/>
      <c r="L27" s="101" t="n">
        <v>0</v>
      </c>
      <c r="M27" s="72">
        <f>IF(ISBLANK(L27)," ",((L27/$L$14)-($L$11/$L$13))/$L$10/$L$12)</f>
        <v/>
      </c>
      <c r="N27" s="101" t="n">
        <v>162</v>
      </c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46</v>
      </c>
      <c r="S27" s="78">
        <f>IF(ISBLANK(R27)," ",((R27/$R$14)-($R$11/$R$13))/$R$10/$R$12)</f>
        <v/>
      </c>
    </row>
    <row r="28" ht="15.6" customFormat="1" customHeight="1" s="77">
      <c r="A28" s="95" t="n"/>
      <c r="B28" s="306" t="n"/>
      <c r="C28" s="296" t="n"/>
      <c r="D28" s="296" t="n"/>
      <c r="E28" s="296" t="n"/>
      <c r="F28" s="296" t="n"/>
      <c r="G28" s="296" t="n"/>
      <c r="H28" s="285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06" t="n"/>
      <c r="C29" s="296" t="n"/>
      <c r="D29" s="296" t="n"/>
      <c r="E29" s="296" t="n"/>
      <c r="F29" s="296" t="n"/>
      <c r="G29" s="296" t="n"/>
      <c r="H29" s="285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06" t="n"/>
      <c r="C30" s="296" t="n"/>
      <c r="D30" s="296" t="n"/>
      <c r="E30" s="296" t="n"/>
      <c r="F30" s="296" t="n"/>
      <c r="G30" s="296" t="n"/>
      <c r="H30" s="285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06" t="n"/>
      <c r="C31" s="296" t="n"/>
      <c r="D31" s="296" t="n"/>
      <c r="E31" s="296" t="n"/>
      <c r="F31" s="296" t="n"/>
      <c r="G31" s="296" t="n"/>
      <c r="H31" s="285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06" t="n"/>
      <c r="C32" s="296" t="n"/>
      <c r="D32" s="296" t="n"/>
      <c r="E32" s="296" t="n"/>
      <c r="F32" s="296" t="n"/>
      <c r="G32" s="296" t="n"/>
      <c r="H32" s="285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06" t="n"/>
      <c r="C33" s="296" t="n"/>
      <c r="D33" s="296" t="n"/>
      <c r="E33" s="296" t="n"/>
      <c r="F33" s="296" t="n"/>
      <c r="G33" s="296" t="n"/>
      <c r="H33" s="285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06" t="n"/>
      <c r="C34" s="296" t="n"/>
      <c r="D34" s="296" t="n"/>
      <c r="E34" s="296" t="n"/>
      <c r="F34" s="296" t="n"/>
      <c r="G34" s="296" t="n"/>
      <c r="H34" s="285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06" t="n"/>
      <c r="C35" s="296" t="n"/>
      <c r="D35" s="296" t="n"/>
      <c r="E35" s="296" t="n"/>
      <c r="F35" s="296" t="n"/>
      <c r="G35" s="296" t="n"/>
      <c r="H35" s="285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06" t="n"/>
      <c r="C36" s="296" t="n"/>
      <c r="D36" s="296" t="n"/>
      <c r="E36" s="296" t="n"/>
      <c r="F36" s="296" t="n"/>
      <c r="G36" s="296" t="n"/>
      <c r="H36" s="285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07" t="n"/>
      <c r="C37" s="300" t="n"/>
      <c r="D37" s="300" t="n"/>
      <c r="E37" s="300" t="n"/>
      <c r="F37" s="300" t="n"/>
      <c r="G37" s="300" t="n"/>
      <c r="H37" s="301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65" t="n"/>
      <c r="O39" s="161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H56"/>
  <sheetViews>
    <sheetView zoomScale="85" zoomScaleNormal="85" workbookViewId="0">
      <selection activeCell="AC42" sqref="AC4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INIS-010320-890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DH52"/>
  <sheetViews>
    <sheetView zoomScale="85" zoomScaleNormal="85" workbookViewId="0">
      <selection activeCell="AE40" sqref="AE40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INIS-010320-890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51" ht="12" customHeight="1" s="88">
      <c r="A51" s="157" t="n"/>
      <c r="B51" s="130" t="n"/>
    </row>
    <row r="52" ht="12" customHeight="1" s="88">
      <c r="A52" s="157" t="n"/>
      <c r="B52" s="13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2020-01-06T17:53:40Z</dcterms:modified>
  <cp:lastModifiedBy>Max Pinion</cp:lastModifiedBy>
  <cp:lastPrinted>2019-10-09T20:00:39Z</cp:lastPrinted>
</cp:coreProperties>
</file>