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.jones\Documents\GitHub\ModiffyEfficiency\ModiffyEfficiency\surveys\"/>
    </mc:Choice>
  </mc:AlternateContent>
  <bookViews>
    <workbookView xWindow="0" yWindow="0" windowWidth="28800" windowHeight="12435" tabRatio="972" activeTab="8"/>
  </bookViews>
  <sheets>
    <sheet name="Sub-Basement" sheetId="1" r:id="rId1"/>
    <sheet name="SB" sheetId="2" r:id="rId2"/>
    <sheet name="Catwalk" sheetId="3" r:id="rId3"/>
    <sheet name="CW" sheetId="4" r:id="rId4"/>
    <sheet name="Basement" sheetId="5" r:id="rId5"/>
    <sheet name="B" sheetId="6" r:id="rId6"/>
    <sheet name="1st Floor" sheetId="7" r:id="rId7"/>
    <sheet name="1" sheetId="8" r:id="rId8"/>
    <sheet name="2nd Floor" sheetId="9" r:id="rId9"/>
    <sheet name="2" sheetId="10" r:id="rId10"/>
    <sheet name="3rd Floor" sheetId="11" r:id="rId11"/>
    <sheet name="3" sheetId="12" r:id="rId12"/>
    <sheet name="4th Floor" sheetId="13" r:id="rId13"/>
    <sheet name="4" sheetId="14" r:id="rId14"/>
    <sheet name="5th Floor" sheetId="15" r:id="rId15"/>
    <sheet name="5" sheetId="16" r:id="rId16"/>
    <sheet name="6th Floor" sheetId="17" r:id="rId17"/>
    <sheet name="6" sheetId="18" r:id="rId18"/>
    <sheet name="7th Floor" sheetId="19" r:id="rId19"/>
    <sheet name="7" sheetId="20" r:id="rId20"/>
    <sheet name="8th Floor" sheetId="21" r:id="rId21"/>
    <sheet name="8" sheetId="22" r:id="rId22"/>
    <sheet name="9th Floor" sheetId="23" r:id="rId23"/>
    <sheet name="9" sheetId="24" r:id="rId24"/>
  </sheets>
  <definedNames>
    <definedName name="_2360" localSheetId="7">#REF!</definedName>
    <definedName name="_2360" localSheetId="6">#REF!</definedName>
    <definedName name="_2360" localSheetId="9">#REF!</definedName>
    <definedName name="_2360" localSheetId="11">#REF!</definedName>
    <definedName name="_2360" localSheetId="10">#REF!</definedName>
    <definedName name="_2360" localSheetId="13">#REF!</definedName>
    <definedName name="_2360" localSheetId="15">#REF!</definedName>
    <definedName name="_2360" localSheetId="14">#REF!</definedName>
    <definedName name="_2360" localSheetId="17">#REF!</definedName>
    <definedName name="_2360" localSheetId="19">#REF!</definedName>
    <definedName name="_2360" localSheetId="18">#REF!</definedName>
    <definedName name="_2360" localSheetId="21">#REF!</definedName>
    <definedName name="_2360" localSheetId="23">#REF!</definedName>
    <definedName name="_2360" localSheetId="22">#REF!</definedName>
    <definedName name="_2360" localSheetId="5">#REF!</definedName>
    <definedName name="_2360" localSheetId="2">#REF!</definedName>
    <definedName name="_2360" localSheetId="3">#REF!</definedName>
    <definedName name="_2360" localSheetId="1">#REF!</definedName>
    <definedName name="_2360">#REF!</definedName>
    <definedName name="_xlnm.Print_Area" localSheetId="7">'1'!$A$1:$BY$45</definedName>
    <definedName name="_xlnm.Print_Area" localSheetId="6">'1st Floor'!$A$1:$Y$39</definedName>
    <definedName name="_xlnm.Print_Area" localSheetId="9">'2'!$A$1:$BY$45</definedName>
    <definedName name="_xlnm.Print_Area" localSheetId="8">'2nd Floor'!$A$1:$Y$39</definedName>
    <definedName name="_xlnm.Print_Area" localSheetId="11">'3'!$A$1:$BY$45</definedName>
    <definedName name="_xlnm.Print_Area" localSheetId="10">'3rd Floor'!$A$1:$Y$39</definedName>
    <definedName name="_xlnm.Print_Area" localSheetId="13">'4'!$A$1:$BY$45</definedName>
    <definedName name="_xlnm.Print_Area" localSheetId="12">'4th Floor'!$A$1:$Y$39</definedName>
    <definedName name="_xlnm.Print_Area" localSheetId="15">'5'!$A$1:$BY$45</definedName>
    <definedName name="_xlnm.Print_Area" localSheetId="14">'5th Floor'!$A$1:$Y$39</definedName>
    <definedName name="_xlnm.Print_Area" localSheetId="17">'6'!$A$1:$BY$45</definedName>
    <definedName name="_xlnm.Print_Area" localSheetId="16">'6th Floor'!$A$1:$Y$39</definedName>
    <definedName name="_xlnm.Print_Area" localSheetId="19">'7'!$A$1:$BY$45</definedName>
    <definedName name="_xlnm.Print_Area" localSheetId="18">'7th Floor'!$A$1:$Y$39</definedName>
    <definedName name="_xlnm.Print_Area" localSheetId="21">'8'!$A$1:$BY$45</definedName>
    <definedName name="_xlnm.Print_Area" localSheetId="20">'8th Floor'!$A$1:$Y$39</definedName>
    <definedName name="_xlnm.Print_Area" localSheetId="23">'9'!$A$1:$BY$45</definedName>
    <definedName name="_xlnm.Print_Area" localSheetId="22">'9th Floor'!$A$1:$Y$39</definedName>
    <definedName name="_xlnm.Print_Area" localSheetId="5">B!$A$1:$BY$45</definedName>
    <definedName name="_xlnm.Print_Area" localSheetId="4">Basement!$A$1:$Y$39</definedName>
    <definedName name="_xlnm.Print_Area" localSheetId="2">Catwalk!$A$1:$Y$39</definedName>
    <definedName name="_xlnm.Print_Area" localSheetId="3">CW!$A$1:$BY$45</definedName>
    <definedName name="_xlnm.Print_Area" localSheetId="1">SB!$A$1:$BY$45</definedName>
    <definedName name="_xlnm.Print_Area" localSheetId="0">'Sub-Basement'!$A$1:$Y$39</definedName>
  </definedNames>
  <calcPr calcId="152511"/>
</workbook>
</file>

<file path=xl/calcChain.xml><?xml version="1.0" encoding="utf-8"?>
<calcChain xmlns="http://schemas.openxmlformats.org/spreadsheetml/2006/main">
  <c r="Y39" i="23" l="1"/>
  <c r="X39" i="23"/>
  <c r="V39" i="23"/>
  <c r="U39" i="23"/>
  <c r="S39" i="23"/>
  <c r="R39" i="23"/>
  <c r="Q39" i="23"/>
  <c r="N39" i="23"/>
  <c r="M39" i="23"/>
  <c r="L39" i="23"/>
  <c r="Y38" i="23"/>
  <c r="X38" i="23"/>
  <c r="V38" i="23"/>
  <c r="U38" i="23"/>
  <c r="S38" i="23"/>
  <c r="R38" i="23"/>
  <c r="Q38" i="23"/>
  <c r="N38" i="23"/>
  <c r="M38" i="23"/>
  <c r="L38" i="23"/>
  <c r="Y37" i="23"/>
  <c r="X37" i="23"/>
  <c r="V37" i="23"/>
  <c r="U37" i="23"/>
  <c r="S37" i="23"/>
  <c r="R37" i="23"/>
  <c r="Q37" i="23"/>
  <c r="N37" i="23"/>
  <c r="M37" i="23"/>
  <c r="L37" i="23"/>
  <c r="Y36" i="23"/>
  <c r="X36" i="23"/>
  <c r="V36" i="23"/>
  <c r="U36" i="23"/>
  <c r="S36" i="23"/>
  <c r="R36" i="23"/>
  <c r="Q36" i="23"/>
  <c r="N36" i="23"/>
  <c r="M36" i="23"/>
  <c r="L36" i="23"/>
  <c r="Y35" i="23"/>
  <c r="X35" i="23"/>
  <c r="V35" i="23"/>
  <c r="U35" i="23"/>
  <c r="S35" i="23"/>
  <c r="R35" i="23"/>
  <c r="Q35" i="23"/>
  <c r="N35" i="23"/>
  <c r="M35" i="23"/>
  <c r="L35" i="23"/>
  <c r="Y34" i="23"/>
  <c r="X34" i="23"/>
  <c r="V34" i="23"/>
  <c r="U34" i="23"/>
  <c r="S34" i="23"/>
  <c r="R34" i="23"/>
  <c r="Q34" i="23"/>
  <c r="N34" i="23"/>
  <c r="M34" i="23"/>
  <c r="L34" i="23"/>
  <c r="Y33" i="23"/>
  <c r="X33" i="23"/>
  <c r="V33" i="23"/>
  <c r="U33" i="23"/>
  <c r="S33" i="23"/>
  <c r="R33" i="23"/>
  <c r="Q33" i="23"/>
  <c r="N33" i="23"/>
  <c r="M33" i="23"/>
  <c r="L33" i="23"/>
  <c r="Y32" i="23"/>
  <c r="X32" i="23"/>
  <c r="V32" i="23"/>
  <c r="U32" i="23"/>
  <c r="S32" i="23"/>
  <c r="R32" i="23"/>
  <c r="Q32" i="23"/>
  <c r="N32" i="23"/>
  <c r="M32" i="23"/>
  <c r="L32" i="23"/>
  <c r="Y31" i="23"/>
  <c r="X31" i="23"/>
  <c r="V31" i="23"/>
  <c r="U31" i="23"/>
  <c r="S31" i="23"/>
  <c r="R31" i="23"/>
  <c r="Q31" i="23"/>
  <c r="N31" i="23"/>
  <c r="M31" i="23"/>
  <c r="L31" i="23"/>
  <c r="Y30" i="23"/>
  <c r="X30" i="23"/>
  <c r="V30" i="23"/>
  <c r="U30" i="23"/>
  <c r="S30" i="23"/>
  <c r="R30" i="23"/>
  <c r="Q30" i="23"/>
  <c r="N30" i="23"/>
  <c r="M30" i="23"/>
  <c r="L30" i="23"/>
  <c r="Y29" i="23"/>
  <c r="X29" i="23"/>
  <c r="V29" i="23"/>
  <c r="U29" i="23"/>
  <c r="S29" i="23"/>
  <c r="R29" i="23"/>
  <c r="Q29" i="23"/>
  <c r="N29" i="23"/>
  <c r="M29" i="23"/>
  <c r="L29" i="23"/>
  <c r="Y28" i="23"/>
  <c r="X28" i="23"/>
  <c r="V28" i="23"/>
  <c r="U28" i="23"/>
  <c r="S28" i="23"/>
  <c r="R28" i="23"/>
  <c r="Q28" i="23"/>
  <c r="N28" i="23"/>
  <c r="M28" i="23"/>
  <c r="L28" i="23"/>
  <c r="Y27" i="23"/>
  <c r="X27" i="23"/>
  <c r="V27" i="23"/>
  <c r="U27" i="23"/>
  <c r="S27" i="23"/>
  <c r="R27" i="23"/>
  <c r="Q27" i="23"/>
  <c r="N27" i="23"/>
  <c r="M27" i="23"/>
  <c r="L27" i="23"/>
  <c r="Y26" i="23"/>
  <c r="X26" i="23"/>
  <c r="V26" i="23"/>
  <c r="U26" i="23"/>
  <c r="S26" i="23"/>
  <c r="R26" i="23"/>
  <c r="Q26" i="23"/>
  <c r="N26" i="23"/>
  <c r="M26" i="23"/>
  <c r="L26" i="23"/>
  <c r="X25" i="23"/>
  <c r="Y25" i="23" s="1"/>
  <c r="U25" i="23"/>
  <c r="V25" i="23" s="1"/>
  <c r="S25" i="23"/>
  <c r="R25" i="23"/>
  <c r="Q25" i="23"/>
  <c r="N25" i="23"/>
  <c r="M25" i="23"/>
  <c r="L25" i="23"/>
  <c r="X24" i="23"/>
  <c r="Y24" i="23" s="1"/>
  <c r="U24" i="23"/>
  <c r="V24" i="23" s="1"/>
  <c r="S24" i="23"/>
  <c r="R24" i="23"/>
  <c r="Q24" i="23"/>
  <c r="N24" i="23"/>
  <c r="M24" i="23"/>
  <c r="L24" i="23"/>
  <c r="X23" i="23"/>
  <c r="Y23" i="23" s="1"/>
  <c r="U23" i="23"/>
  <c r="V23" i="23" s="1"/>
  <c r="S23" i="23"/>
  <c r="R23" i="23"/>
  <c r="Q23" i="23"/>
  <c r="N23" i="23"/>
  <c r="M23" i="23"/>
  <c r="L23" i="23"/>
  <c r="X22" i="23"/>
  <c r="Y22" i="23" s="1"/>
  <c r="U22" i="23"/>
  <c r="V22" i="23" s="1"/>
  <c r="S22" i="23"/>
  <c r="R22" i="23"/>
  <c r="Q22" i="23"/>
  <c r="N22" i="23"/>
  <c r="M22" i="23"/>
  <c r="L22" i="23"/>
  <c r="X21" i="23"/>
  <c r="Y21" i="23" s="1"/>
  <c r="U21" i="23"/>
  <c r="V21" i="23" s="1"/>
  <c r="S21" i="23"/>
  <c r="R21" i="23"/>
  <c r="Q21" i="23"/>
  <c r="N21" i="23"/>
  <c r="M21" i="23"/>
  <c r="L21" i="23"/>
  <c r="X20" i="23"/>
  <c r="Y20" i="23" s="1"/>
  <c r="U20" i="23"/>
  <c r="V20" i="23" s="1"/>
  <c r="S20" i="23"/>
  <c r="R20" i="23"/>
  <c r="Q20" i="23"/>
  <c r="N20" i="23"/>
  <c r="M20" i="23"/>
  <c r="L20" i="23"/>
  <c r="W15" i="23"/>
  <c r="T15" i="23"/>
  <c r="Q15" i="23"/>
  <c r="N15" i="23"/>
  <c r="W9" i="23"/>
  <c r="Q9" i="23"/>
  <c r="W8" i="23"/>
  <c r="Q8" i="23"/>
  <c r="W7" i="23"/>
  <c r="Q7" i="23"/>
  <c r="Y39" i="21"/>
  <c r="X39" i="21"/>
  <c r="V39" i="21"/>
  <c r="U39" i="21"/>
  <c r="S39" i="21"/>
  <c r="R39" i="21"/>
  <c r="Q39" i="21"/>
  <c r="N39" i="21"/>
  <c r="M39" i="21"/>
  <c r="L39" i="21"/>
  <c r="Y38" i="21"/>
  <c r="X38" i="21"/>
  <c r="V38" i="21"/>
  <c r="U38" i="21"/>
  <c r="S38" i="21"/>
  <c r="R38" i="21"/>
  <c r="Q38" i="21"/>
  <c r="N38" i="21"/>
  <c r="M38" i="21"/>
  <c r="L38" i="21"/>
  <c r="Y37" i="21"/>
  <c r="X37" i="21"/>
  <c r="V37" i="21"/>
  <c r="U37" i="21"/>
  <c r="S37" i="21"/>
  <c r="R37" i="21"/>
  <c r="Q37" i="21"/>
  <c r="N37" i="21"/>
  <c r="M37" i="21"/>
  <c r="L37" i="21"/>
  <c r="Y36" i="21"/>
  <c r="X36" i="21"/>
  <c r="V36" i="21"/>
  <c r="U36" i="21"/>
  <c r="S36" i="21"/>
  <c r="R36" i="21"/>
  <c r="Q36" i="21"/>
  <c r="N36" i="21"/>
  <c r="M36" i="21"/>
  <c r="L36" i="21"/>
  <c r="Y35" i="21"/>
  <c r="X35" i="21"/>
  <c r="V35" i="21"/>
  <c r="U35" i="21"/>
  <c r="S35" i="21"/>
  <c r="R35" i="21"/>
  <c r="Q35" i="21"/>
  <c r="N35" i="21"/>
  <c r="M35" i="21"/>
  <c r="L35" i="21"/>
  <c r="Y34" i="21"/>
  <c r="X34" i="21"/>
  <c r="V34" i="21"/>
  <c r="U34" i="21"/>
  <c r="S34" i="21"/>
  <c r="R34" i="21"/>
  <c r="Q34" i="21"/>
  <c r="N34" i="21"/>
  <c r="M34" i="21"/>
  <c r="L34" i="21"/>
  <c r="Y33" i="21"/>
  <c r="X33" i="21"/>
  <c r="V33" i="21"/>
  <c r="U33" i="21"/>
  <c r="S33" i="21"/>
  <c r="R33" i="21"/>
  <c r="Q33" i="21"/>
  <c r="N33" i="21"/>
  <c r="M33" i="21"/>
  <c r="L33" i="21"/>
  <c r="Y32" i="21"/>
  <c r="X32" i="21"/>
  <c r="V32" i="21"/>
  <c r="U32" i="21"/>
  <c r="S32" i="21"/>
  <c r="R32" i="21"/>
  <c r="Q32" i="21"/>
  <c r="N32" i="21"/>
  <c r="M32" i="21"/>
  <c r="L32" i="21"/>
  <c r="Y31" i="21"/>
  <c r="X31" i="21"/>
  <c r="V31" i="21"/>
  <c r="U31" i="21"/>
  <c r="S31" i="21"/>
  <c r="R31" i="21"/>
  <c r="Q31" i="21"/>
  <c r="N31" i="21"/>
  <c r="M31" i="21"/>
  <c r="L31" i="21"/>
  <c r="Y30" i="21"/>
  <c r="X30" i="21"/>
  <c r="V30" i="21"/>
  <c r="U30" i="21"/>
  <c r="S30" i="21"/>
  <c r="R30" i="21"/>
  <c r="Q30" i="21"/>
  <c r="N30" i="21"/>
  <c r="M30" i="21"/>
  <c r="L30" i="21"/>
  <c r="Y29" i="21"/>
  <c r="X29" i="21"/>
  <c r="V29" i="21"/>
  <c r="U29" i="21"/>
  <c r="S29" i="21"/>
  <c r="R29" i="21"/>
  <c r="Q29" i="21"/>
  <c r="N29" i="21"/>
  <c r="M29" i="21"/>
  <c r="L29" i="21"/>
  <c r="Y28" i="21"/>
  <c r="X28" i="21"/>
  <c r="V28" i="21"/>
  <c r="U28" i="21"/>
  <c r="S28" i="21"/>
  <c r="R28" i="21"/>
  <c r="Q28" i="21"/>
  <c r="N28" i="21"/>
  <c r="M28" i="21"/>
  <c r="L28" i="21"/>
  <c r="Y27" i="21"/>
  <c r="X27" i="21"/>
  <c r="V27" i="21"/>
  <c r="U27" i="21"/>
  <c r="S27" i="21"/>
  <c r="R27" i="21"/>
  <c r="Q27" i="21"/>
  <c r="N27" i="21"/>
  <c r="M27" i="21"/>
  <c r="L27" i="21"/>
  <c r="Y26" i="21"/>
  <c r="X26" i="21"/>
  <c r="V26" i="21"/>
  <c r="U26" i="21"/>
  <c r="S26" i="21"/>
  <c r="R26" i="21"/>
  <c r="Q26" i="21"/>
  <c r="N26" i="21"/>
  <c r="M26" i="21"/>
  <c r="L26" i="21"/>
  <c r="X25" i="21"/>
  <c r="Y25" i="21" s="1"/>
  <c r="U25" i="21"/>
  <c r="V25" i="21" s="1"/>
  <c r="S25" i="21"/>
  <c r="R25" i="21"/>
  <c r="Q25" i="21"/>
  <c r="N25" i="21"/>
  <c r="M25" i="21"/>
  <c r="L25" i="21"/>
  <c r="X24" i="21"/>
  <c r="Y24" i="21" s="1"/>
  <c r="U24" i="21"/>
  <c r="V24" i="21" s="1"/>
  <c r="S24" i="21"/>
  <c r="R24" i="21"/>
  <c r="Q24" i="21"/>
  <c r="N24" i="21"/>
  <c r="M24" i="21"/>
  <c r="L24" i="21"/>
  <c r="X23" i="21"/>
  <c r="Y23" i="21" s="1"/>
  <c r="U23" i="21"/>
  <c r="V23" i="21" s="1"/>
  <c r="S23" i="21"/>
  <c r="R23" i="21"/>
  <c r="Q23" i="21"/>
  <c r="N23" i="21"/>
  <c r="M23" i="21"/>
  <c r="L23" i="21"/>
  <c r="X22" i="21"/>
  <c r="Y22" i="21" s="1"/>
  <c r="U22" i="21"/>
  <c r="V22" i="21" s="1"/>
  <c r="S22" i="21"/>
  <c r="R22" i="21"/>
  <c r="Q22" i="21"/>
  <c r="N22" i="21"/>
  <c r="M22" i="21"/>
  <c r="L22" i="21"/>
  <c r="X21" i="21"/>
  <c r="Y21" i="21" s="1"/>
  <c r="U21" i="21"/>
  <c r="V21" i="21" s="1"/>
  <c r="S21" i="21"/>
  <c r="R21" i="21"/>
  <c r="Q21" i="21"/>
  <c r="N21" i="21"/>
  <c r="M21" i="21"/>
  <c r="L21" i="21"/>
  <c r="X20" i="21"/>
  <c r="Y20" i="21" s="1"/>
  <c r="U20" i="21"/>
  <c r="V20" i="21" s="1"/>
  <c r="S20" i="21"/>
  <c r="R20" i="21"/>
  <c r="Q20" i="21"/>
  <c r="N20" i="21"/>
  <c r="M20" i="21"/>
  <c r="L20" i="21"/>
  <c r="W15" i="21"/>
  <c r="T15" i="21"/>
  <c r="Q15" i="21"/>
  <c r="N15" i="21"/>
  <c r="W9" i="21"/>
  <c r="Q9" i="21"/>
  <c r="W8" i="21"/>
  <c r="Q8" i="21"/>
  <c r="W7" i="21"/>
  <c r="Q7" i="21"/>
  <c r="Y39" i="19"/>
  <c r="X39" i="19"/>
  <c r="V39" i="19"/>
  <c r="U39" i="19"/>
  <c r="S39" i="19"/>
  <c r="R39" i="19"/>
  <c r="Q39" i="19"/>
  <c r="N39" i="19"/>
  <c r="M39" i="19"/>
  <c r="L39" i="19"/>
  <c r="Y38" i="19"/>
  <c r="X38" i="19"/>
  <c r="V38" i="19"/>
  <c r="U38" i="19"/>
  <c r="S38" i="19"/>
  <c r="R38" i="19"/>
  <c r="Q38" i="19"/>
  <c r="N38" i="19"/>
  <c r="M38" i="19"/>
  <c r="L38" i="19"/>
  <c r="Y37" i="19"/>
  <c r="X37" i="19"/>
  <c r="V37" i="19"/>
  <c r="U37" i="19"/>
  <c r="S37" i="19"/>
  <c r="R37" i="19"/>
  <c r="Q37" i="19"/>
  <c r="N37" i="19"/>
  <c r="M37" i="19"/>
  <c r="L37" i="19"/>
  <c r="Y36" i="19"/>
  <c r="X36" i="19"/>
  <c r="V36" i="19"/>
  <c r="U36" i="19"/>
  <c r="S36" i="19"/>
  <c r="R36" i="19"/>
  <c r="Q36" i="19"/>
  <c r="N36" i="19"/>
  <c r="M36" i="19"/>
  <c r="L36" i="19"/>
  <c r="Y35" i="19"/>
  <c r="X35" i="19"/>
  <c r="V35" i="19"/>
  <c r="U35" i="19"/>
  <c r="S35" i="19"/>
  <c r="R35" i="19"/>
  <c r="Q35" i="19"/>
  <c r="N35" i="19"/>
  <c r="M35" i="19"/>
  <c r="L35" i="19"/>
  <c r="Y34" i="19"/>
  <c r="X34" i="19"/>
  <c r="V34" i="19"/>
  <c r="U34" i="19"/>
  <c r="S34" i="19"/>
  <c r="R34" i="19"/>
  <c r="Q34" i="19"/>
  <c r="N34" i="19"/>
  <c r="M34" i="19"/>
  <c r="L34" i="19"/>
  <c r="Y33" i="19"/>
  <c r="X33" i="19"/>
  <c r="V33" i="19"/>
  <c r="U33" i="19"/>
  <c r="S33" i="19"/>
  <c r="R33" i="19"/>
  <c r="Q33" i="19"/>
  <c r="N33" i="19"/>
  <c r="M33" i="19"/>
  <c r="L33" i="19"/>
  <c r="Y32" i="19"/>
  <c r="X32" i="19"/>
  <c r="V32" i="19"/>
  <c r="U32" i="19"/>
  <c r="S32" i="19"/>
  <c r="R32" i="19"/>
  <c r="Q32" i="19"/>
  <c r="N32" i="19"/>
  <c r="M32" i="19"/>
  <c r="L32" i="19"/>
  <c r="Y31" i="19"/>
  <c r="X31" i="19"/>
  <c r="V31" i="19"/>
  <c r="U31" i="19"/>
  <c r="S31" i="19"/>
  <c r="R31" i="19"/>
  <c r="Q31" i="19"/>
  <c r="N31" i="19"/>
  <c r="M31" i="19"/>
  <c r="L31" i="19"/>
  <c r="X30" i="19"/>
  <c r="Y30" i="19" s="1"/>
  <c r="V30" i="19"/>
  <c r="U30" i="19"/>
  <c r="S30" i="19"/>
  <c r="R30" i="19"/>
  <c r="Q30" i="19"/>
  <c r="N30" i="19"/>
  <c r="M30" i="19"/>
  <c r="L30" i="19"/>
  <c r="X29" i="19"/>
  <c r="Y29" i="19" s="1"/>
  <c r="U29" i="19"/>
  <c r="V29" i="19" s="1"/>
  <c r="S29" i="19"/>
  <c r="R29" i="19"/>
  <c r="Q29" i="19"/>
  <c r="N29" i="19"/>
  <c r="M29" i="19"/>
  <c r="L29" i="19"/>
  <c r="X28" i="19"/>
  <c r="Y28" i="19" s="1"/>
  <c r="U28" i="19"/>
  <c r="V28" i="19" s="1"/>
  <c r="S28" i="19"/>
  <c r="R28" i="19"/>
  <c r="Q28" i="19"/>
  <c r="N28" i="19"/>
  <c r="M28" i="19"/>
  <c r="L28" i="19"/>
  <c r="X27" i="19"/>
  <c r="Y27" i="19" s="1"/>
  <c r="U27" i="19"/>
  <c r="V27" i="19" s="1"/>
  <c r="S27" i="19"/>
  <c r="R27" i="19"/>
  <c r="Q27" i="19"/>
  <c r="N27" i="19"/>
  <c r="M27" i="19"/>
  <c r="L27" i="19"/>
  <c r="X26" i="19"/>
  <c r="Y26" i="19" s="1"/>
  <c r="U26" i="19"/>
  <c r="V26" i="19" s="1"/>
  <c r="S26" i="19"/>
  <c r="R26" i="19"/>
  <c r="Q26" i="19"/>
  <c r="N26" i="19"/>
  <c r="M26" i="19"/>
  <c r="L26" i="19"/>
  <c r="X25" i="19"/>
  <c r="Y25" i="19" s="1"/>
  <c r="U25" i="19"/>
  <c r="V25" i="19" s="1"/>
  <c r="S25" i="19"/>
  <c r="R25" i="19"/>
  <c r="Q25" i="19"/>
  <c r="N25" i="19"/>
  <c r="M25" i="19"/>
  <c r="L25" i="19"/>
  <c r="X24" i="19"/>
  <c r="Y24" i="19" s="1"/>
  <c r="U24" i="19"/>
  <c r="V24" i="19" s="1"/>
  <c r="S24" i="19"/>
  <c r="R24" i="19"/>
  <c r="Q24" i="19"/>
  <c r="N24" i="19"/>
  <c r="M24" i="19"/>
  <c r="L24" i="19"/>
  <c r="X23" i="19"/>
  <c r="Y23" i="19" s="1"/>
  <c r="U23" i="19"/>
  <c r="V23" i="19" s="1"/>
  <c r="S23" i="19"/>
  <c r="R23" i="19"/>
  <c r="Q23" i="19"/>
  <c r="N23" i="19"/>
  <c r="M23" i="19"/>
  <c r="L23" i="19"/>
  <c r="X22" i="19"/>
  <c r="Y22" i="19" s="1"/>
  <c r="U22" i="19"/>
  <c r="V22" i="19" s="1"/>
  <c r="S22" i="19"/>
  <c r="R22" i="19"/>
  <c r="Q22" i="19"/>
  <c r="N22" i="19"/>
  <c r="M22" i="19"/>
  <c r="L22" i="19"/>
  <c r="X21" i="19"/>
  <c r="Y21" i="19" s="1"/>
  <c r="U21" i="19"/>
  <c r="V21" i="19" s="1"/>
  <c r="S21" i="19"/>
  <c r="R21" i="19"/>
  <c r="Q21" i="19"/>
  <c r="N21" i="19"/>
  <c r="M21" i="19"/>
  <c r="L21" i="19"/>
  <c r="X20" i="19"/>
  <c r="Y20" i="19" s="1"/>
  <c r="U20" i="19"/>
  <c r="V20" i="19" s="1"/>
  <c r="S20" i="19"/>
  <c r="R20" i="19"/>
  <c r="Q20" i="19"/>
  <c r="N20" i="19"/>
  <c r="M20" i="19"/>
  <c r="L20" i="19"/>
  <c r="W15" i="19"/>
  <c r="T15" i="19"/>
  <c r="Q15" i="19"/>
  <c r="N15" i="19"/>
  <c r="W9" i="19"/>
  <c r="Q9" i="19"/>
  <c r="W8" i="19"/>
  <c r="Q8" i="19"/>
  <c r="W7" i="19"/>
  <c r="Q7" i="19"/>
  <c r="Y39" i="17"/>
  <c r="X39" i="17"/>
  <c r="V39" i="17"/>
  <c r="U39" i="17"/>
  <c r="S39" i="17"/>
  <c r="R39" i="17"/>
  <c r="Q39" i="17"/>
  <c r="N39" i="17"/>
  <c r="M39" i="17"/>
  <c r="L39" i="17"/>
  <c r="Y38" i="17"/>
  <c r="X38" i="17"/>
  <c r="V38" i="17"/>
  <c r="U38" i="17"/>
  <c r="S38" i="17"/>
  <c r="R38" i="17"/>
  <c r="Q38" i="17"/>
  <c r="N38" i="17"/>
  <c r="M38" i="17"/>
  <c r="L38" i="17"/>
  <c r="Y37" i="17"/>
  <c r="X37" i="17"/>
  <c r="V37" i="17"/>
  <c r="U37" i="17"/>
  <c r="S37" i="17"/>
  <c r="R37" i="17"/>
  <c r="Q37" i="17"/>
  <c r="N37" i="17"/>
  <c r="M37" i="17"/>
  <c r="L37" i="17"/>
  <c r="Y36" i="17"/>
  <c r="X36" i="17"/>
  <c r="V36" i="17"/>
  <c r="U36" i="17"/>
  <c r="S36" i="17"/>
  <c r="R36" i="17"/>
  <c r="Q36" i="17"/>
  <c r="N36" i="17"/>
  <c r="M36" i="17"/>
  <c r="L36" i="17"/>
  <c r="Y35" i="17"/>
  <c r="X35" i="17"/>
  <c r="V35" i="17"/>
  <c r="U35" i="17"/>
  <c r="S35" i="17"/>
  <c r="R35" i="17"/>
  <c r="Q35" i="17"/>
  <c r="N35" i="17"/>
  <c r="M35" i="17"/>
  <c r="L35" i="17"/>
  <c r="Y34" i="17"/>
  <c r="X34" i="17"/>
  <c r="V34" i="17"/>
  <c r="U34" i="17"/>
  <c r="S34" i="17"/>
  <c r="R34" i="17"/>
  <c r="Q34" i="17"/>
  <c r="N34" i="17"/>
  <c r="M34" i="17"/>
  <c r="L34" i="17"/>
  <c r="Y33" i="17"/>
  <c r="X33" i="17"/>
  <c r="V33" i="17"/>
  <c r="U33" i="17"/>
  <c r="S33" i="17"/>
  <c r="R33" i="17"/>
  <c r="Q33" i="17"/>
  <c r="N33" i="17"/>
  <c r="M33" i="17"/>
  <c r="L33" i="17"/>
  <c r="Y32" i="17"/>
  <c r="X32" i="17"/>
  <c r="V32" i="17"/>
  <c r="U32" i="17"/>
  <c r="S32" i="17"/>
  <c r="R32" i="17"/>
  <c r="Q32" i="17"/>
  <c r="N32" i="17"/>
  <c r="M32" i="17"/>
  <c r="L32" i="17"/>
  <c r="Y31" i="17"/>
  <c r="X31" i="17"/>
  <c r="V31" i="17"/>
  <c r="U31" i="17"/>
  <c r="S31" i="17"/>
  <c r="R31" i="17"/>
  <c r="Q31" i="17"/>
  <c r="N31" i="17"/>
  <c r="M31" i="17"/>
  <c r="L31" i="17"/>
  <c r="X30" i="17"/>
  <c r="Y30" i="17" s="1"/>
  <c r="U30" i="17"/>
  <c r="V30" i="17" s="1"/>
  <c r="S30" i="17"/>
  <c r="R30" i="17"/>
  <c r="Q30" i="17"/>
  <c r="N30" i="17"/>
  <c r="M30" i="17"/>
  <c r="L30" i="17"/>
  <c r="X29" i="17"/>
  <c r="Y29" i="17" s="1"/>
  <c r="U29" i="17"/>
  <c r="V29" i="17" s="1"/>
  <c r="S29" i="17"/>
  <c r="R29" i="17"/>
  <c r="Q29" i="17"/>
  <c r="N29" i="17"/>
  <c r="M29" i="17"/>
  <c r="L29" i="17"/>
  <c r="X28" i="17"/>
  <c r="Y28" i="17" s="1"/>
  <c r="U28" i="17"/>
  <c r="V28" i="17" s="1"/>
  <c r="S28" i="17"/>
  <c r="R28" i="17"/>
  <c r="Q28" i="17"/>
  <c r="N28" i="17"/>
  <c r="M28" i="17"/>
  <c r="L28" i="17"/>
  <c r="X27" i="17"/>
  <c r="Y27" i="17" s="1"/>
  <c r="U27" i="17"/>
  <c r="V27" i="17" s="1"/>
  <c r="S27" i="17"/>
  <c r="R27" i="17"/>
  <c r="Q27" i="17"/>
  <c r="N27" i="17"/>
  <c r="M27" i="17"/>
  <c r="L27" i="17"/>
  <c r="X26" i="17"/>
  <c r="Y26" i="17" s="1"/>
  <c r="U26" i="17"/>
  <c r="V26" i="17" s="1"/>
  <c r="S26" i="17"/>
  <c r="R26" i="17"/>
  <c r="Q26" i="17"/>
  <c r="N26" i="17"/>
  <c r="M26" i="17"/>
  <c r="L26" i="17"/>
  <c r="X25" i="17"/>
  <c r="Y25" i="17" s="1"/>
  <c r="U25" i="17"/>
  <c r="V25" i="17" s="1"/>
  <c r="S25" i="17"/>
  <c r="R25" i="17"/>
  <c r="Q25" i="17"/>
  <c r="N25" i="17"/>
  <c r="M25" i="17"/>
  <c r="L25" i="17"/>
  <c r="X24" i="17"/>
  <c r="Y24" i="17" s="1"/>
  <c r="U24" i="17"/>
  <c r="V24" i="17" s="1"/>
  <c r="S24" i="17"/>
  <c r="R24" i="17"/>
  <c r="Q24" i="17"/>
  <c r="N24" i="17"/>
  <c r="M24" i="17"/>
  <c r="L24" i="17"/>
  <c r="X23" i="17"/>
  <c r="Y23" i="17" s="1"/>
  <c r="U23" i="17"/>
  <c r="V23" i="17" s="1"/>
  <c r="S23" i="17"/>
  <c r="R23" i="17"/>
  <c r="Q23" i="17"/>
  <c r="N23" i="17"/>
  <c r="M23" i="17"/>
  <c r="L23" i="17"/>
  <c r="X22" i="17"/>
  <c r="Y22" i="17" s="1"/>
  <c r="U22" i="17"/>
  <c r="V22" i="17" s="1"/>
  <c r="S22" i="17"/>
  <c r="R22" i="17"/>
  <c r="Q22" i="17"/>
  <c r="N22" i="17"/>
  <c r="M22" i="17"/>
  <c r="L22" i="17"/>
  <c r="X21" i="17"/>
  <c r="Y21" i="17" s="1"/>
  <c r="U21" i="17"/>
  <c r="V21" i="17" s="1"/>
  <c r="S21" i="17"/>
  <c r="R21" i="17"/>
  <c r="Q21" i="17"/>
  <c r="N21" i="17"/>
  <c r="M21" i="17"/>
  <c r="L21" i="17"/>
  <c r="X20" i="17"/>
  <c r="Y20" i="17" s="1"/>
  <c r="U20" i="17"/>
  <c r="V20" i="17" s="1"/>
  <c r="S20" i="17"/>
  <c r="R20" i="17"/>
  <c r="Q20" i="17"/>
  <c r="N20" i="17"/>
  <c r="M20" i="17"/>
  <c r="L20" i="17"/>
  <c r="W15" i="17"/>
  <c r="T15" i="17"/>
  <c r="Q15" i="17"/>
  <c r="N15" i="17"/>
  <c r="W9" i="17"/>
  <c r="Q9" i="17"/>
  <c r="W8" i="17"/>
  <c r="Q8" i="17"/>
  <c r="W7" i="17"/>
  <c r="Q7" i="17"/>
  <c r="Y39" i="15"/>
  <c r="X39" i="15"/>
  <c r="V39" i="15"/>
  <c r="U39" i="15"/>
  <c r="S39" i="15"/>
  <c r="R39" i="15"/>
  <c r="Q39" i="15"/>
  <c r="N39" i="15"/>
  <c r="M39" i="15"/>
  <c r="L39" i="15"/>
  <c r="Y38" i="15"/>
  <c r="X38" i="15"/>
  <c r="V38" i="15"/>
  <c r="U38" i="15"/>
  <c r="S38" i="15"/>
  <c r="R38" i="15"/>
  <c r="Q38" i="15"/>
  <c r="N38" i="15"/>
  <c r="M38" i="15"/>
  <c r="L38" i="15"/>
  <c r="Y37" i="15"/>
  <c r="X37" i="15"/>
  <c r="V37" i="15"/>
  <c r="U37" i="15"/>
  <c r="S37" i="15"/>
  <c r="R37" i="15"/>
  <c r="Q37" i="15"/>
  <c r="N37" i="15"/>
  <c r="M37" i="15"/>
  <c r="L37" i="15"/>
  <c r="Y36" i="15"/>
  <c r="X36" i="15"/>
  <c r="V36" i="15"/>
  <c r="U36" i="15"/>
  <c r="S36" i="15"/>
  <c r="R36" i="15"/>
  <c r="Q36" i="15"/>
  <c r="N36" i="15"/>
  <c r="M36" i="15"/>
  <c r="L36" i="15"/>
  <c r="Y35" i="15"/>
  <c r="X35" i="15"/>
  <c r="V35" i="15"/>
  <c r="U35" i="15"/>
  <c r="S35" i="15"/>
  <c r="R35" i="15"/>
  <c r="Q35" i="15"/>
  <c r="N35" i="15"/>
  <c r="M35" i="15"/>
  <c r="L35" i="15"/>
  <c r="Y34" i="15"/>
  <c r="X34" i="15"/>
  <c r="V34" i="15"/>
  <c r="U34" i="15"/>
  <c r="S34" i="15"/>
  <c r="R34" i="15"/>
  <c r="Q34" i="15"/>
  <c r="N34" i="15"/>
  <c r="M34" i="15"/>
  <c r="L34" i="15"/>
  <c r="Y33" i="15"/>
  <c r="X33" i="15"/>
  <c r="V33" i="15"/>
  <c r="U33" i="15"/>
  <c r="S33" i="15"/>
  <c r="R33" i="15"/>
  <c r="Q33" i="15"/>
  <c r="N33" i="15"/>
  <c r="M33" i="15"/>
  <c r="L33" i="15"/>
  <c r="Y32" i="15"/>
  <c r="X32" i="15"/>
  <c r="V32" i="15"/>
  <c r="U32" i="15"/>
  <c r="S32" i="15"/>
  <c r="R32" i="15"/>
  <c r="Q32" i="15"/>
  <c r="N32" i="15"/>
  <c r="M32" i="15"/>
  <c r="L32" i="15"/>
  <c r="Y31" i="15"/>
  <c r="X31" i="15"/>
  <c r="V31" i="15"/>
  <c r="U31" i="15"/>
  <c r="S31" i="15"/>
  <c r="R31" i="15"/>
  <c r="Q31" i="15"/>
  <c r="N31" i="15"/>
  <c r="M31" i="15"/>
  <c r="L31" i="15"/>
  <c r="X30" i="15"/>
  <c r="Y30" i="15" s="1"/>
  <c r="U30" i="15"/>
  <c r="V30" i="15" s="1"/>
  <c r="S30" i="15"/>
  <c r="R30" i="15"/>
  <c r="Q30" i="15"/>
  <c r="N30" i="15"/>
  <c r="M30" i="15"/>
  <c r="L30" i="15"/>
  <c r="X29" i="15"/>
  <c r="Y29" i="15" s="1"/>
  <c r="U29" i="15"/>
  <c r="V29" i="15" s="1"/>
  <c r="S29" i="15"/>
  <c r="R29" i="15"/>
  <c r="Q29" i="15"/>
  <c r="N29" i="15"/>
  <c r="M29" i="15"/>
  <c r="L29" i="15"/>
  <c r="X28" i="15"/>
  <c r="Y28" i="15" s="1"/>
  <c r="U28" i="15"/>
  <c r="V28" i="15" s="1"/>
  <c r="S28" i="15"/>
  <c r="R28" i="15"/>
  <c r="Q28" i="15"/>
  <c r="N28" i="15"/>
  <c r="M28" i="15"/>
  <c r="L28" i="15"/>
  <c r="X27" i="15"/>
  <c r="Y27" i="15" s="1"/>
  <c r="U27" i="15"/>
  <c r="V27" i="15" s="1"/>
  <c r="S27" i="15"/>
  <c r="R27" i="15"/>
  <c r="Q27" i="15"/>
  <c r="N27" i="15"/>
  <c r="M27" i="15"/>
  <c r="L27" i="15"/>
  <c r="X26" i="15"/>
  <c r="Y26" i="15" s="1"/>
  <c r="U26" i="15"/>
  <c r="V26" i="15" s="1"/>
  <c r="S26" i="15"/>
  <c r="R26" i="15"/>
  <c r="Q26" i="15"/>
  <c r="N26" i="15"/>
  <c r="M26" i="15"/>
  <c r="L26" i="15"/>
  <c r="X25" i="15"/>
  <c r="Y25" i="15" s="1"/>
  <c r="U25" i="15"/>
  <c r="V25" i="15" s="1"/>
  <c r="S25" i="15"/>
  <c r="R25" i="15"/>
  <c r="Q25" i="15"/>
  <c r="N25" i="15"/>
  <c r="M25" i="15"/>
  <c r="L25" i="15"/>
  <c r="X24" i="15"/>
  <c r="Y24" i="15" s="1"/>
  <c r="U24" i="15"/>
  <c r="V24" i="15" s="1"/>
  <c r="S24" i="15"/>
  <c r="R24" i="15"/>
  <c r="Q24" i="15"/>
  <c r="N24" i="15"/>
  <c r="M24" i="15"/>
  <c r="L24" i="15"/>
  <c r="X23" i="15"/>
  <c r="Y23" i="15" s="1"/>
  <c r="U23" i="15"/>
  <c r="V23" i="15" s="1"/>
  <c r="S23" i="15"/>
  <c r="R23" i="15"/>
  <c r="Q23" i="15"/>
  <c r="N23" i="15"/>
  <c r="M23" i="15"/>
  <c r="L23" i="15"/>
  <c r="X22" i="15"/>
  <c r="Y22" i="15" s="1"/>
  <c r="U22" i="15"/>
  <c r="V22" i="15" s="1"/>
  <c r="S22" i="15"/>
  <c r="R22" i="15"/>
  <c r="Q22" i="15"/>
  <c r="N22" i="15"/>
  <c r="M22" i="15"/>
  <c r="L22" i="15"/>
  <c r="X21" i="15"/>
  <c r="Y21" i="15" s="1"/>
  <c r="U21" i="15"/>
  <c r="V21" i="15" s="1"/>
  <c r="S21" i="15"/>
  <c r="R21" i="15"/>
  <c r="Q21" i="15"/>
  <c r="N21" i="15"/>
  <c r="M21" i="15"/>
  <c r="L21" i="15"/>
  <c r="X20" i="15"/>
  <c r="Y20" i="15" s="1"/>
  <c r="U20" i="15"/>
  <c r="V20" i="15" s="1"/>
  <c r="S20" i="15"/>
  <c r="R20" i="15"/>
  <c r="Q20" i="15"/>
  <c r="N20" i="15"/>
  <c r="M20" i="15"/>
  <c r="L20" i="15"/>
  <c r="W15" i="15"/>
  <c r="T15" i="15"/>
  <c r="Q15" i="15"/>
  <c r="N15" i="15"/>
  <c r="W9" i="15"/>
  <c r="Q9" i="15"/>
  <c r="W8" i="15"/>
  <c r="Q8" i="15"/>
  <c r="W7" i="15"/>
  <c r="Q7" i="15"/>
  <c r="Y39" i="13"/>
  <c r="X39" i="13"/>
  <c r="V39" i="13"/>
  <c r="U39" i="13"/>
  <c r="S39" i="13"/>
  <c r="R39" i="13"/>
  <c r="Q39" i="13"/>
  <c r="N39" i="13"/>
  <c r="M39" i="13"/>
  <c r="L39" i="13"/>
  <c r="Y38" i="13"/>
  <c r="X38" i="13"/>
  <c r="V38" i="13"/>
  <c r="U38" i="13"/>
  <c r="S38" i="13"/>
  <c r="R38" i="13"/>
  <c r="Q38" i="13"/>
  <c r="N38" i="13"/>
  <c r="M38" i="13"/>
  <c r="L38" i="13"/>
  <c r="Y37" i="13"/>
  <c r="X37" i="13"/>
  <c r="V37" i="13"/>
  <c r="U37" i="13"/>
  <c r="S37" i="13"/>
  <c r="R37" i="13"/>
  <c r="Q37" i="13"/>
  <c r="N37" i="13"/>
  <c r="M37" i="13"/>
  <c r="L37" i="13"/>
  <c r="Y36" i="13"/>
  <c r="X36" i="13"/>
  <c r="V36" i="13"/>
  <c r="U36" i="13"/>
  <c r="S36" i="13"/>
  <c r="R36" i="13"/>
  <c r="Q36" i="13"/>
  <c r="N36" i="13"/>
  <c r="M36" i="13"/>
  <c r="L36" i="13"/>
  <c r="Y35" i="13"/>
  <c r="X35" i="13"/>
  <c r="V35" i="13"/>
  <c r="U35" i="13"/>
  <c r="S35" i="13"/>
  <c r="R35" i="13"/>
  <c r="Q35" i="13"/>
  <c r="N35" i="13"/>
  <c r="M35" i="13"/>
  <c r="L35" i="13"/>
  <c r="Y34" i="13"/>
  <c r="X34" i="13"/>
  <c r="V34" i="13"/>
  <c r="U34" i="13"/>
  <c r="S34" i="13"/>
  <c r="R34" i="13"/>
  <c r="Q34" i="13"/>
  <c r="N34" i="13"/>
  <c r="M34" i="13"/>
  <c r="L34" i="13"/>
  <c r="Y33" i="13"/>
  <c r="X33" i="13"/>
  <c r="V33" i="13"/>
  <c r="U33" i="13"/>
  <c r="S33" i="13"/>
  <c r="R33" i="13"/>
  <c r="Q33" i="13"/>
  <c r="N33" i="13"/>
  <c r="M33" i="13"/>
  <c r="L33" i="13"/>
  <c r="X32" i="13"/>
  <c r="Y32" i="13" s="1"/>
  <c r="U32" i="13"/>
  <c r="V32" i="13" s="1"/>
  <c r="S32" i="13"/>
  <c r="R32" i="13"/>
  <c r="Q32" i="13"/>
  <c r="N32" i="13"/>
  <c r="M32" i="13"/>
  <c r="L32" i="13"/>
  <c r="X31" i="13"/>
  <c r="Y31" i="13" s="1"/>
  <c r="U31" i="13"/>
  <c r="V31" i="13" s="1"/>
  <c r="S31" i="13"/>
  <c r="R31" i="13"/>
  <c r="Q31" i="13"/>
  <c r="N31" i="13"/>
  <c r="M31" i="13"/>
  <c r="L31" i="13"/>
  <c r="X30" i="13"/>
  <c r="Y30" i="13" s="1"/>
  <c r="U30" i="13"/>
  <c r="V30" i="13" s="1"/>
  <c r="S30" i="13"/>
  <c r="R30" i="13"/>
  <c r="Q30" i="13"/>
  <c r="N30" i="13"/>
  <c r="M30" i="13"/>
  <c r="L30" i="13"/>
  <c r="X29" i="13"/>
  <c r="Y29" i="13" s="1"/>
  <c r="U29" i="13"/>
  <c r="V29" i="13" s="1"/>
  <c r="S29" i="13"/>
  <c r="R29" i="13"/>
  <c r="Q29" i="13"/>
  <c r="N29" i="13"/>
  <c r="M29" i="13"/>
  <c r="L29" i="13"/>
  <c r="X28" i="13"/>
  <c r="Y28" i="13" s="1"/>
  <c r="U28" i="13"/>
  <c r="V28" i="13" s="1"/>
  <c r="S28" i="13"/>
  <c r="R28" i="13"/>
  <c r="Q28" i="13"/>
  <c r="N28" i="13"/>
  <c r="M28" i="13"/>
  <c r="L28" i="13"/>
  <c r="X27" i="13"/>
  <c r="Y27" i="13" s="1"/>
  <c r="U27" i="13"/>
  <c r="V27" i="13" s="1"/>
  <c r="S27" i="13"/>
  <c r="R27" i="13"/>
  <c r="Q27" i="13"/>
  <c r="N27" i="13"/>
  <c r="M27" i="13"/>
  <c r="L27" i="13"/>
  <c r="X26" i="13"/>
  <c r="Y26" i="13" s="1"/>
  <c r="U26" i="13"/>
  <c r="V26" i="13" s="1"/>
  <c r="S26" i="13"/>
  <c r="R26" i="13"/>
  <c r="Q26" i="13"/>
  <c r="N26" i="13"/>
  <c r="M26" i="13"/>
  <c r="L26" i="13"/>
  <c r="X25" i="13"/>
  <c r="Y25" i="13" s="1"/>
  <c r="U25" i="13"/>
  <c r="V25" i="13" s="1"/>
  <c r="S25" i="13"/>
  <c r="R25" i="13"/>
  <c r="Q25" i="13"/>
  <c r="N25" i="13"/>
  <c r="M25" i="13"/>
  <c r="L25" i="13"/>
  <c r="X24" i="13"/>
  <c r="Y24" i="13" s="1"/>
  <c r="U24" i="13"/>
  <c r="V24" i="13" s="1"/>
  <c r="S24" i="13"/>
  <c r="R24" i="13"/>
  <c r="Q24" i="13"/>
  <c r="N24" i="13"/>
  <c r="M24" i="13"/>
  <c r="L24" i="13"/>
  <c r="X23" i="13"/>
  <c r="Y23" i="13" s="1"/>
  <c r="U23" i="13"/>
  <c r="V23" i="13" s="1"/>
  <c r="S23" i="13"/>
  <c r="R23" i="13"/>
  <c r="Q23" i="13"/>
  <c r="N23" i="13"/>
  <c r="M23" i="13"/>
  <c r="L23" i="13"/>
  <c r="X22" i="13"/>
  <c r="Y22" i="13" s="1"/>
  <c r="U22" i="13"/>
  <c r="V22" i="13" s="1"/>
  <c r="S22" i="13"/>
  <c r="R22" i="13"/>
  <c r="Q22" i="13"/>
  <c r="N22" i="13"/>
  <c r="M22" i="13"/>
  <c r="L22" i="13"/>
  <c r="X21" i="13"/>
  <c r="Y21" i="13" s="1"/>
  <c r="U21" i="13"/>
  <c r="V21" i="13" s="1"/>
  <c r="S21" i="13"/>
  <c r="R21" i="13"/>
  <c r="Q21" i="13"/>
  <c r="N21" i="13"/>
  <c r="M21" i="13"/>
  <c r="L21" i="13"/>
  <c r="X20" i="13"/>
  <c r="Y20" i="13" s="1"/>
  <c r="U20" i="13"/>
  <c r="V20" i="13" s="1"/>
  <c r="S20" i="13"/>
  <c r="R20" i="13"/>
  <c r="Q20" i="13"/>
  <c r="N20" i="13"/>
  <c r="M20" i="13"/>
  <c r="L20" i="13"/>
  <c r="W15" i="13"/>
  <c r="T15" i="13"/>
  <c r="Q15" i="13"/>
  <c r="N15" i="13"/>
  <c r="W9" i="13"/>
  <c r="Q9" i="13"/>
  <c r="W8" i="13"/>
  <c r="Q8" i="13"/>
  <c r="W7" i="13"/>
  <c r="Q7" i="13"/>
  <c r="Y39" i="11"/>
  <c r="X39" i="11"/>
  <c r="V39" i="11"/>
  <c r="U39" i="11"/>
  <c r="S39" i="11"/>
  <c r="R39" i="11"/>
  <c r="Q39" i="11"/>
  <c r="N39" i="11"/>
  <c r="M39" i="11"/>
  <c r="L39" i="11"/>
  <c r="Y38" i="11"/>
  <c r="X38" i="11"/>
  <c r="V38" i="11"/>
  <c r="U38" i="11"/>
  <c r="S38" i="11"/>
  <c r="R38" i="11"/>
  <c r="Q38" i="11"/>
  <c r="N38" i="11"/>
  <c r="M38" i="11"/>
  <c r="L38" i="11"/>
  <c r="Y37" i="11"/>
  <c r="X37" i="11"/>
  <c r="V37" i="11"/>
  <c r="U37" i="11"/>
  <c r="S37" i="11"/>
  <c r="R37" i="11"/>
  <c r="Q37" i="11"/>
  <c r="N37" i="11"/>
  <c r="M37" i="11"/>
  <c r="L37" i="11"/>
  <c r="Y36" i="11"/>
  <c r="X36" i="11"/>
  <c r="V36" i="11"/>
  <c r="U36" i="11"/>
  <c r="S36" i="11"/>
  <c r="R36" i="11"/>
  <c r="Q36" i="11"/>
  <c r="N36" i="11"/>
  <c r="M36" i="11"/>
  <c r="L36" i="11"/>
  <c r="Y35" i="11"/>
  <c r="X35" i="11"/>
  <c r="V35" i="11"/>
  <c r="U35" i="11"/>
  <c r="S35" i="11"/>
  <c r="R35" i="11"/>
  <c r="Q35" i="11"/>
  <c r="N35" i="11"/>
  <c r="M35" i="11"/>
  <c r="L35" i="11"/>
  <c r="Y34" i="11"/>
  <c r="X34" i="11"/>
  <c r="V34" i="11"/>
  <c r="U34" i="11"/>
  <c r="S34" i="11"/>
  <c r="R34" i="11"/>
  <c r="Q34" i="11"/>
  <c r="N34" i="11"/>
  <c r="M34" i="11"/>
  <c r="L34" i="11"/>
  <c r="Y33" i="11"/>
  <c r="X33" i="11"/>
  <c r="V33" i="11"/>
  <c r="U33" i="11"/>
  <c r="S33" i="11"/>
  <c r="R33" i="11"/>
  <c r="Q33" i="11"/>
  <c r="N33" i="11"/>
  <c r="M33" i="11"/>
  <c r="L33" i="11"/>
  <c r="Y32" i="11"/>
  <c r="X32" i="11"/>
  <c r="V32" i="11"/>
  <c r="U32" i="11"/>
  <c r="S32" i="11"/>
  <c r="R32" i="11"/>
  <c r="Q32" i="11"/>
  <c r="N32" i="11"/>
  <c r="M32" i="11"/>
  <c r="L32" i="11"/>
  <c r="Y31" i="11"/>
  <c r="X31" i="11"/>
  <c r="V31" i="11"/>
  <c r="U31" i="11"/>
  <c r="S31" i="11"/>
  <c r="R31" i="11"/>
  <c r="Q31" i="11"/>
  <c r="N31" i="11"/>
  <c r="M31" i="11"/>
  <c r="L31" i="11"/>
  <c r="Y30" i="11"/>
  <c r="X30" i="11"/>
  <c r="V30" i="11"/>
  <c r="U30" i="11"/>
  <c r="S30" i="11"/>
  <c r="R30" i="11"/>
  <c r="Q30" i="11"/>
  <c r="N30" i="11"/>
  <c r="M30" i="11"/>
  <c r="L30" i="11"/>
  <c r="Y29" i="11"/>
  <c r="X29" i="11"/>
  <c r="V29" i="11"/>
  <c r="U29" i="11"/>
  <c r="S29" i="11"/>
  <c r="R29" i="11"/>
  <c r="Q29" i="11"/>
  <c r="N29" i="11"/>
  <c r="M29" i="11"/>
  <c r="L29" i="11"/>
  <c r="X28" i="11"/>
  <c r="Y28" i="11" s="1"/>
  <c r="U28" i="11"/>
  <c r="V28" i="11" s="1"/>
  <c r="S28" i="11"/>
  <c r="R28" i="11"/>
  <c r="Q28" i="11"/>
  <c r="N28" i="11"/>
  <c r="M28" i="11"/>
  <c r="L28" i="11"/>
  <c r="X27" i="11"/>
  <c r="Y27" i="11" s="1"/>
  <c r="U27" i="11"/>
  <c r="V27" i="11" s="1"/>
  <c r="S27" i="11"/>
  <c r="R27" i="11"/>
  <c r="Q27" i="11"/>
  <c r="N27" i="11"/>
  <c r="M27" i="11"/>
  <c r="L27" i="11"/>
  <c r="X26" i="11"/>
  <c r="Y26" i="11" s="1"/>
  <c r="U26" i="11"/>
  <c r="V26" i="11" s="1"/>
  <c r="S26" i="11"/>
  <c r="R26" i="11"/>
  <c r="Q26" i="11"/>
  <c r="N26" i="11"/>
  <c r="M26" i="11"/>
  <c r="L26" i="11"/>
  <c r="X25" i="11"/>
  <c r="Y25" i="11" s="1"/>
  <c r="U25" i="11"/>
  <c r="V25" i="11" s="1"/>
  <c r="S25" i="11"/>
  <c r="R25" i="11"/>
  <c r="Q25" i="11"/>
  <c r="N25" i="11"/>
  <c r="M25" i="11"/>
  <c r="L25" i="11"/>
  <c r="X24" i="11"/>
  <c r="Y24" i="11" s="1"/>
  <c r="U24" i="11"/>
  <c r="V24" i="11" s="1"/>
  <c r="S24" i="11"/>
  <c r="R24" i="11"/>
  <c r="Q24" i="11"/>
  <c r="N24" i="11"/>
  <c r="M24" i="11"/>
  <c r="L24" i="11"/>
  <c r="X23" i="11"/>
  <c r="Y23" i="11" s="1"/>
  <c r="U23" i="11"/>
  <c r="V23" i="11" s="1"/>
  <c r="S23" i="11"/>
  <c r="R23" i="11"/>
  <c r="Q23" i="11"/>
  <c r="N23" i="11"/>
  <c r="M23" i="11"/>
  <c r="L23" i="11"/>
  <c r="X22" i="11"/>
  <c r="Y22" i="11" s="1"/>
  <c r="U22" i="11"/>
  <c r="V22" i="11" s="1"/>
  <c r="S22" i="11"/>
  <c r="R22" i="11"/>
  <c r="Q22" i="11"/>
  <c r="N22" i="11"/>
  <c r="M22" i="11"/>
  <c r="L22" i="11"/>
  <c r="X21" i="11"/>
  <c r="Y21" i="11" s="1"/>
  <c r="U21" i="11"/>
  <c r="V21" i="11" s="1"/>
  <c r="S21" i="11"/>
  <c r="R21" i="11"/>
  <c r="Q21" i="11"/>
  <c r="N21" i="11"/>
  <c r="M21" i="11"/>
  <c r="L21" i="11"/>
  <c r="X20" i="11"/>
  <c r="Y20" i="11" s="1"/>
  <c r="U20" i="11"/>
  <c r="V20" i="11" s="1"/>
  <c r="S20" i="11"/>
  <c r="R20" i="11"/>
  <c r="Q20" i="11"/>
  <c r="N20" i="11"/>
  <c r="M20" i="11"/>
  <c r="L20" i="11"/>
  <c r="W15" i="11"/>
  <c r="T15" i="11"/>
  <c r="Q15" i="11"/>
  <c r="N15" i="11"/>
  <c r="W9" i="11"/>
  <c r="Q9" i="11"/>
  <c r="W8" i="11"/>
  <c r="Q8" i="11"/>
  <c r="W7" i="11"/>
  <c r="Q7" i="11"/>
  <c r="Y39" i="9"/>
  <c r="X39" i="9"/>
  <c r="V39" i="9"/>
  <c r="U39" i="9"/>
  <c r="S39" i="9"/>
  <c r="R39" i="9"/>
  <c r="Q39" i="9"/>
  <c r="N39" i="9"/>
  <c r="M39" i="9"/>
  <c r="L39" i="9"/>
  <c r="Y38" i="9"/>
  <c r="X38" i="9"/>
  <c r="V38" i="9"/>
  <c r="U38" i="9"/>
  <c r="S38" i="9"/>
  <c r="R38" i="9"/>
  <c r="Q38" i="9"/>
  <c r="N38" i="9"/>
  <c r="M38" i="9"/>
  <c r="L38" i="9"/>
  <c r="Y37" i="9"/>
  <c r="X37" i="9"/>
  <c r="V37" i="9"/>
  <c r="U37" i="9"/>
  <c r="S37" i="9"/>
  <c r="R37" i="9"/>
  <c r="Q37" i="9"/>
  <c r="N37" i="9"/>
  <c r="M37" i="9"/>
  <c r="L37" i="9"/>
  <c r="Y36" i="9"/>
  <c r="X36" i="9"/>
  <c r="V36" i="9"/>
  <c r="U36" i="9"/>
  <c r="S36" i="9"/>
  <c r="R36" i="9"/>
  <c r="Q36" i="9"/>
  <c r="N36" i="9"/>
  <c r="M36" i="9"/>
  <c r="L36" i="9"/>
  <c r="Y35" i="9"/>
  <c r="X35" i="9"/>
  <c r="V35" i="9"/>
  <c r="U35" i="9"/>
  <c r="S35" i="9"/>
  <c r="R35" i="9"/>
  <c r="Q35" i="9"/>
  <c r="N35" i="9"/>
  <c r="M35" i="9"/>
  <c r="L35" i="9"/>
  <c r="Y34" i="9"/>
  <c r="X34" i="9"/>
  <c r="V34" i="9"/>
  <c r="U34" i="9"/>
  <c r="S34" i="9"/>
  <c r="R34" i="9"/>
  <c r="Q34" i="9"/>
  <c r="N34" i="9"/>
  <c r="M34" i="9"/>
  <c r="L34" i="9"/>
  <c r="X33" i="9"/>
  <c r="Y33" i="9" s="1"/>
  <c r="U33" i="9"/>
  <c r="V33" i="9" s="1"/>
  <c r="S33" i="9"/>
  <c r="R33" i="9"/>
  <c r="Q33" i="9"/>
  <c r="N33" i="9"/>
  <c r="M33" i="9"/>
  <c r="L33" i="9"/>
  <c r="X32" i="9"/>
  <c r="Y32" i="9" s="1"/>
  <c r="U32" i="9"/>
  <c r="V32" i="9" s="1"/>
  <c r="S32" i="9"/>
  <c r="R32" i="9"/>
  <c r="Q32" i="9"/>
  <c r="N32" i="9"/>
  <c r="M32" i="9"/>
  <c r="L32" i="9"/>
  <c r="X31" i="9"/>
  <c r="Y31" i="9" s="1"/>
  <c r="U31" i="9"/>
  <c r="V31" i="9" s="1"/>
  <c r="S31" i="9"/>
  <c r="R31" i="9"/>
  <c r="Q31" i="9"/>
  <c r="N31" i="9"/>
  <c r="M31" i="9"/>
  <c r="L31" i="9"/>
  <c r="X30" i="9"/>
  <c r="Y30" i="9" s="1"/>
  <c r="U30" i="9"/>
  <c r="V30" i="9" s="1"/>
  <c r="S30" i="9"/>
  <c r="R30" i="9"/>
  <c r="Q30" i="9"/>
  <c r="N30" i="9"/>
  <c r="M30" i="9"/>
  <c r="L30" i="9"/>
  <c r="X29" i="9"/>
  <c r="Y29" i="9" s="1"/>
  <c r="U29" i="9"/>
  <c r="V29" i="9" s="1"/>
  <c r="S29" i="9"/>
  <c r="R29" i="9"/>
  <c r="Q29" i="9"/>
  <c r="N29" i="9"/>
  <c r="M29" i="9"/>
  <c r="L29" i="9"/>
  <c r="X28" i="9"/>
  <c r="Y28" i="9" s="1"/>
  <c r="U28" i="9"/>
  <c r="V28" i="9" s="1"/>
  <c r="S28" i="9"/>
  <c r="R28" i="9"/>
  <c r="Q28" i="9"/>
  <c r="N28" i="9"/>
  <c r="M28" i="9"/>
  <c r="L28" i="9"/>
  <c r="X27" i="9"/>
  <c r="Y27" i="9" s="1"/>
  <c r="U27" i="9"/>
  <c r="V27" i="9" s="1"/>
  <c r="S27" i="9"/>
  <c r="R27" i="9"/>
  <c r="Q27" i="9"/>
  <c r="N27" i="9"/>
  <c r="M27" i="9"/>
  <c r="L27" i="9"/>
  <c r="X26" i="9"/>
  <c r="Y26" i="9" s="1"/>
  <c r="U26" i="9"/>
  <c r="V26" i="9" s="1"/>
  <c r="S26" i="9"/>
  <c r="R26" i="9"/>
  <c r="Q26" i="9"/>
  <c r="N26" i="9"/>
  <c r="M26" i="9"/>
  <c r="L26" i="9"/>
  <c r="X25" i="9"/>
  <c r="Y25" i="9" s="1"/>
  <c r="U25" i="9"/>
  <c r="V25" i="9" s="1"/>
  <c r="S25" i="9"/>
  <c r="R25" i="9"/>
  <c r="Q25" i="9"/>
  <c r="N25" i="9"/>
  <c r="M25" i="9"/>
  <c r="L25" i="9"/>
  <c r="X24" i="9"/>
  <c r="Y24" i="9" s="1"/>
  <c r="U24" i="9"/>
  <c r="V24" i="9" s="1"/>
  <c r="S24" i="9"/>
  <c r="R24" i="9"/>
  <c r="Q24" i="9"/>
  <c r="N24" i="9"/>
  <c r="M24" i="9"/>
  <c r="L24" i="9"/>
  <c r="X23" i="9"/>
  <c r="Y23" i="9" s="1"/>
  <c r="U23" i="9"/>
  <c r="V23" i="9" s="1"/>
  <c r="S23" i="9"/>
  <c r="R23" i="9"/>
  <c r="Q23" i="9"/>
  <c r="N23" i="9"/>
  <c r="M23" i="9"/>
  <c r="L23" i="9"/>
  <c r="X22" i="9"/>
  <c r="Y22" i="9" s="1"/>
  <c r="U22" i="9"/>
  <c r="V22" i="9" s="1"/>
  <c r="S22" i="9"/>
  <c r="R22" i="9"/>
  <c r="Q22" i="9"/>
  <c r="N22" i="9"/>
  <c r="M22" i="9"/>
  <c r="L22" i="9"/>
  <c r="X21" i="9"/>
  <c r="Y21" i="9" s="1"/>
  <c r="U21" i="9"/>
  <c r="V21" i="9" s="1"/>
  <c r="S21" i="9"/>
  <c r="R21" i="9"/>
  <c r="Q21" i="9"/>
  <c r="N21" i="9"/>
  <c r="M21" i="9"/>
  <c r="L21" i="9"/>
  <c r="X20" i="9"/>
  <c r="Y20" i="9" s="1"/>
  <c r="U20" i="9"/>
  <c r="V20" i="9" s="1"/>
  <c r="S20" i="9"/>
  <c r="R20" i="9"/>
  <c r="Q20" i="9"/>
  <c r="N20" i="9"/>
  <c r="M20" i="9"/>
  <c r="L20" i="9"/>
  <c r="W15" i="9"/>
  <c r="T15" i="9"/>
  <c r="Q15" i="9"/>
  <c r="N15" i="9"/>
  <c r="W9" i="9"/>
  <c r="Q9" i="9"/>
  <c r="W8" i="9"/>
  <c r="Q8" i="9"/>
  <c r="W7" i="9"/>
  <c r="Q7" i="9"/>
  <c r="Y39" i="7"/>
  <c r="X39" i="7"/>
  <c r="V39" i="7"/>
  <c r="U39" i="7"/>
  <c r="S39" i="7"/>
  <c r="R39" i="7"/>
  <c r="Q39" i="7"/>
  <c r="N39" i="7"/>
  <c r="M39" i="7"/>
  <c r="L39" i="7"/>
  <c r="Y38" i="7"/>
  <c r="X38" i="7"/>
  <c r="V38" i="7"/>
  <c r="U38" i="7"/>
  <c r="S38" i="7"/>
  <c r="R38" i="7"/>
  <c r="Q38" i="7"/>
  <c r="N38" i="7"/>
  <c r="M38" i="7"/>
  <c r="L38" i="7"/>
  <c r="Y37" i="7"/>
  <c r="X37" i="7"/>
  <c r="V37" i="7"/>
  <c r="U37" i="7"/>
  <c r="S37" i="7"/>
  <c r="R37" i="7"/>
  <c r="Q37" i="7"/>
  <c r="N37" i="7"/>
  <c r="M37" i="7"/>
  <c r="L37" i="7"/>
  <c r="Y36" i="7"/>
  <c r="X36" i="7"/>
  <c r="V36" i="7"/>
  <c r="U36" i="7"/>
  <c r="S36" i="7"/>
  <c r="R36" i="7"/>
  <c r="Q36" i="7"/>
  <c r="N36" i="7"/>
  <c r="M36" i="7"/>
  <c r="L36" i="7"/>
  <c r="Y35" i="7"/>
  <c r="X35" i="7"/>
  <c r="V35" i="7"/>
  <c r="U35" i="7"/>
  <c r="S35" i="7"/>
  <c r="R35" i="7"/>
  <c r="Q35" i="7"/>
  <c r="N35" i="7"/>
  <c r="M35" i="7"/>
  <c r="L35" i="7"/>
  <c r="Y34" i="7"/>
  <c r="X34" i="7"/>
  <c r="V34" i="7"/>
  <c r="U34" i="7"/>
  <c r="S34" i="7"/>
  <c r="R34" i="7"/>
  <c r="Q34" i="7"/>
  <c r="N34" i="7"/>
  <c r="M34" i="7"/>
  <c r="L34" i="7"/>
  <c r="Y33" i="7"/>
  <c r="X33" i="7"/>
  <c r="V33" i="7"/>
  <c r="U33" i="7"/>
  <c r="S33" i="7"/>
  <c r="R33" i="7"/>
  <c r="Q33" i="7"/>
  <c r="N33" i="7"/>
  <c r="M33" i="7"/>
  <c r="L33" i="7"/>
  <c r="Y32" i="7"/>
  <c r="X32" i="7"/>
  <c r="V32" i="7"/>
  <c r="U32" i="7"/>
  <c r="S32" i="7"/>
  <c r="R32" i="7"/>
  <c r="Q32" i="7"/>
  <c r="N32" i="7"/>
  <c r="M32" i="7"/>
  <c r="L32" i="7"/>
  <c r="Y31" i="7"/>
  <c r="X31" i="7"/>
  <c r="V31" i="7"/>
  <c r="U31" i="7"/>
  <c r="S31" i="7"/>
  <c r="R31" i="7"/>
  <c r="Q31" i="7"/>
  <c r="N31" i="7"/>
  <c r="M31" i="7"/>
  <c r="L31" i="7"/>
  <c r="Y30" i="7"/>
  <c r="X30" i="7"/>
  <c r="V30" i="7"/>
  <c r="U30" i="7"/>
  <c r="S30" i="7"/>
  <c r="R30" i="7"/>
  <c r="Q30" i="7"/>
  <c r="N30" i="7"/>
  <c r="M30" i="7"/>
  <c r="L30" i="7"/>
  <c r="Y29" i="7"/>
  <c r="X29" i="7"/>
  <c r="V29" i="7"/>
  <c r="U29" i="7"/>
  <c r="S29" i="7"/>
  <c r="R29" i="7"/>
  <c r="Q29" i="7"/>
  <c r="N29" i="7"/>
  <c r="M29" i="7"/>
  <c r="L29" i="7"/>
  <c r="Y28" i="7"/>
  <c r="X28" i="7"/>
  <c r="V28" i="7"/>
  <c r="U28" i="7"/>
  <c r="S28" i="7"/>
  <c r="R28" i="7"/>
  <c r="Q28" i="7"/>
  <c r="N28" i="7"/>
  <c r="M28" i="7"/>
  <c r="L28" i="7"/>
  <c r="Y27" i="7"/>
  <c r="X27" i="7"/>
  <c r="V27" i="7"/>
  <c r="U27" i="7"/>
  <c r="S27" i="7"/>
  <c r="R27" i="7"/>
  <c r="Q27" i="7"/>
  <c r="N27" i="7"/>
  <c r="M27" i="7"/>
  <c r="L27" i="7"/>
  <c r="Y26" i="7"/>
  <c r="X26" i="7"/>
  <c r="V26" i="7"/>
  <c r="U26" i="7"/>
  <c r="S26" i="7"/>
  <c r="R26" i="7"/>
  <c r="Q26" i="7"/>
  <c r="N26" i="7"/>
  <c r="M26" i="7"/>
  <c r="L26" i="7"/>
  <c r="X25" i="7"/>
  <c r="Y25" i="7" s="1"/>
  <c r="V25" i="7"/>
  <c r="U25" i="7"/>
  <c r="S25" i="7"/>
  <c r="R25" i="7"/>
  <c r="Q25" i="7"/>
  <c r="N25" i="7"/>
  <c r="M25" i="7"/>
  <c r="L25" i="7"/>
  <c r="Y24" i="7"/>
  <c r="X24" i="7"/>
  <c r="U24" i="7"/>
  <c r="V24" i="7" s="1"/>
  <c r="S24" i="7"/>
  <c r="R24" i="7"/>
  <c r="Q24" i="7"/>
  <c r="N24" i="7"/>
  <c r="M24" i="7"/>
  <c r="L24" i="7"/>
  <c r="X23" i="7"/>
  <c r="Y23" i="7" s="1"/>
  <c r="U23" i="7"/>
  <c r="V23" i="7" s="1"/>
  <c r="S23" i="7"/>
  <c r="R23" i="7"/>
  <c r="Q23" i="7"/>
  <c r="N23" i="7"/>
  <c r="M23" i="7"/>
  <c r="L23" i="7"/>
  <c r="X22" i="7"/>
  <c r="Y22" i="7" s="1"/>
  <c r="U22" i="7"/>
  <c r="V22" i="7" s="1"/>
  <c r="S22" i="7"/>
  <c r="R22" i="7"/>
  <c r="Q22" i="7"/>
  <c r="N22" i="7"/>
  <c r="M22" i="7"/>
  <c r="L22" i="7"/>
  <c r="X21" i="7"/>
  <c r="Y21" i="7" s="1"/>
  <c r="V21" i="7"/>
  <c r="U21" i="7"/>
  <c r="S21" i="7"/>
  <c r="R21" i="7"/>
  <c r="Q21" i="7"/>
  <c r="N21" i="7"/>
  <c r="M21" i="7"/>
  <c r="L21" i="7"/>
  <c r="Y20" i="7"/>
  <c r="X20" i="7"/>
  <c r="U20" i="7"/>
  <c r="V20" i="7" s="1"/>
  <c r="S20" i="7"/>
  <c r="R20" i="7"/>
  <c r="Q20" i="7"/>
  <c r="N20" i="7"/>
  <c r="M20" i="7"/>
  <c r="L20" i="7"/>
  <c r="W15" i="7"/>
  <c r="T15" i="7"/>
  <c r="Q15" i="7"/>
  <c r="N15" i="7"/>
  <c r="W9" i="7"/>
  <c r="Q9" i="7"/>
  <c r="W8" i="7"/>
  <c r="Q8" i="7"/>
  <c r="W7" i="7"/>
  <c r="Q7" i="7"/>
  <c r="Y39" i="5"/>
  <c r="X39" i="5"/>
  <c r="V39" i="5"/>
  <c r="U39" i="5"/>
  <c r="S39" i="5"/>
  <c r="R39" i="5"/>
  <c r="Q39" i="5"/>
  <c r="N39" i="5"/>
  <c r="M39" i="5"/>
  <c r="L39" i="5"/>
  <c r="Y38" i="5"/>
  <c r="X38" i="5"/>
  <c r="V38" i="5"/>
  <c r="U38" i="5"/>
  <c r="S38" i="5"/>
  <c r="R38" i="5"/>
  <c r="Q38" i="5"/>
  <c r="N38" i="5"/>
  <c r="M38" i="5"/>
  <c r="L38" i="5"/>
  <c r="Y37" i="5"/>
  <c r="X37" i="5"/>
  <c r="V37" i="5"/>
  <c r="U37" i="5"/>
  <c r="S37" i="5"/>
  <c r="R37" i="5"/>
  <c r="Q37" i="5"/>
  <c r="N37" i="5"/>
  <c r="M37" i="5"/>
  <c r="L37" i="5"/>
  <c r="Y36" i="5"/>
  <c r="X36" i="5"/>
  <c r="V36" i="5"/>
  <c r="U36" i="5"/>
  <c r="S36" i="5"/>
  <c r="R36" i="5"/>
  <c r="Q36" i="5"/>
  <c r="N36" i="5"/>
  <c r="M36" i="5"/>
  <c r="L36" i="5"/>
  <c r="Y35" i="5"/>
  <c r="X35" i="5"/>
  <c r="V35" i="5"/>
  <c r="U35" i="5"/>
  <c r="S35" i="5"/>
  <c r="R35" i="5"/>
  <c r="Q35" i="5"/>
  <c r="N35" i="5"/>
  <c r="M35" i="5"/>
  <c r="L35" i="5"/>
  <c r="Y34" i="5"/>
  <c r="X34" i="5"/>
  <c r="V34" i="5"/>
  <c r="U34" i="5"/>
  <c r="S34" i="5"/>
  <c r="R34" i="5"/>
  <c r="Q34" i="5"/>
  <c r="N34" i="5"/>
  <c r="M34" i="5"/>
  <c r="L34" i="5"/>
  <c r="Y33" i="5"/>
  <c r="X33" i="5"/>
  <c r="V33" i="5"/>
  <c r="U33" i="5"/>
  <c r="S33" i="5"/>
  <c r="R33" i="5"/>
  <c r="Q33" i="5"/>
  <c r="N33" i="5"/>
  <c r="M33" i="5"/>
  <c r="L33" i="5"/>
  <c r="Y32" i="5"/>
  <c r="X32" i="5"/>
  <c r="V32" i="5"/>
  <c r="U32" i="5"/>
  <c r="S32" i="5"/>
  <c r="R32" i="5"/>
  <c r="Q32" i="5"/>
  <c r="N32" i="5"/>
  <c r="M32" i="5"/>
  <c r="L32" i="5"/>
  <c r="Y31" i="5"/>
  <c r="X31" i="5"/>
  <c r="V31" i="5"/>
  <c r="U31" i="5"/>
  <c r="S31" i="5"/>
  <c r="R31" i="5"/>
  <c r="Q31" i="5"/>
  <c r="N31" i="5"/>
  <c r="M31" i="5"/>
  <c r="L31" i="5"/>
  <c r="Y30" i="5"/>
  <c r="X30" i="5"/>
  <c r="V30" i="5"/>
  <c r="U30" i="5"/>
  <c r="S30" i="5"/>
  <c r="R30" i="5"/>
  <c r="Q30" i="5"/>
  <c r="N30" i="5"/>
  <c r="M30" i="5"/>
  <c r="L30" i="5"/>
  <c r="Y29" i="5"/>
  <c r="X29" i="5"/>
  <c r="V29" i="5"/>
  <c r="U29" i="5"/>
  <c r="S29" i="5"/>
  <c r="R29" i="5"/>
  <c r="Q29" i="5"/>
  <c r="N29" i="5"/>
  <c r="M29" i="5"/>
  <c r="L29" i="5"/>
  <c r="Y28" i="5"/>
  <c r="X28" i="5"/>
  <c r="V28" i="5"/>
  <c r="U28" i="5"/>
  <c r="S28" i="5"/>
  <c r="R28" i="5"/>
  <c r="Q28" i="5"/>
  <c r="N28" i="5"/>
  <c r="M28" i="5"/>
  <c r="L28" i="5"/>
  <c r="Y27" i="5"/>
  <c r="X27" i="5"/>
  <c r="V27" i="5"/>
  <c r="U27" i="5"/>
  <c r="S27" i="5"/>
  <c r="R27" i="5"/>
  <c r="Q27" i="5"/>
  <c r="N27" i="5"/>
  <c r="M27" i="5"/>
  <c r="L27" i="5"/>
  <c r="Y26" i="5"/>
  <c r="X26" i="5"/>
  <c r="V26" i="5"/>
  <c r="U26" i="5"/>
  <c r="S26" i="5"/>
  <c r="R26" i="5"/>
  <c r="Q26" i="5"/>
  <c r="N26" i="5"/>
  <c r="M26" i="5"/>
  <c r="L26" i="5"/>
  <c r="Y25" i="5"/>
  <c r="X25" i="5"/>
  <c r="V25" i="5"/>
  <c r="U25" i="5"/>
  <c r="S25" i="5"/>
  <c r="R25" i="5"/>
  <c r="Q25" i="5"/>
  <c r="N25" i="5"/>
  <c r="M25" i="5"/>
  <c r="L25" i="5"/>
  <c r="Y24" i="5"/>
  <c r="X24" i="5"/>
  <c r="V24" i="5"/>
  <c r="U24" i="5"/>
  <c r="S24" i="5"/>
  <c r="R24" i="5"/>
  <c r="Q24" i="5"/>
  <c r="N24" i="5"/>
  <c r="M24" i="5"/>
  <c r="L24" i="5"/>
  <c r="Y23" i="5"/>
  <c r="X23" i="5"/>
  <c r="V23" i="5"/>
  <c r="U23" i="5"/>
  <c r="S23" i="5"/>
  <c r="R23" i="5"/>
  <c r="Q23" i="5"/>
  <c r="N23" i="5"/>
  <c r="M23" i="5"/>
  <c r="L23" i="5"/>
  <c r="X22" i="5"/>
  <c r="Y22" i="5" s="1"/>
  <c r="V22" i="5"/>
  <c r="U22" i="5"/>
  <c r="S22" i="5"/>
  <c r="R22" i="5"/>
  <c r="Q22" i="5"/>
  <c r="N22" i="5"/>
  <c r="M22" i="5"/>
  <c r="L22" i="5"/>
  <c r="Y21" i="5"/>
  <c r="X21" i="5"/>
  <c r="U21" i="5"/>
  <c r="V21" i="5" s="1"/>
  <c r="S21" i="5"/>
  <c r="R21" i="5"/>
  <c r="Q21" i="5"/>
  <c r="N21" i="5"/>
  <c r="M21" i="5"/>
  <c r="L21" i="5"/>
  <c r="X20" i="5"/>
  <c r="Y20" i="5" s="1"/>
  <c r="V20" i="5"/>
  <c r="U20" i="5"/>
  <c r="S20" i="5"/>
  <c r="R20" i="5"/>
  <c r="Q20" i="5"/>
  <c r="N20" i="5"/>
  <c r="M20" i="5"/>
  <c r="L20" i="5"/>
  <c r="W15" i="5"/>
  <c r="T15" i="5"/>
  <c r="Q15" i="5"/>
  <c r="N15" i="5"/>
  <c r="W9" i="5"/>
  <c r="Q9" i="5"/>
  <c r="W8" i="5"/>
  <c r="Q8" i="5"/>
  <c r="W7" i="5"/>
  <c r="Q7" i="5"/>
  <c r="Y39" i="3"/>
  <c r="X39" i="3"/>
  <c r="V39" i="3"/>
  <c r="U39" i="3"/>
  <c r="S39" i="3"/>
  <c r="R39" i="3"/>
  <c r="Q39" i="3"/>
  <c r="N39" i="3"/>
  <c r="M39" i="3"/>
  <c r="L39" i="3"/>
  <c r="Y38" i="3"/>
  <c r="X38" i="3"/>
  <c r="V38" i="3"/>
  <c r="U38" i="3"/>
  <c r="S38" i="3"/>
  <c r="R38" i="3"/>
  <c r="Q38" i="3"/>
  <c r="N38" i="3"/>
  <c r="M38" i="3"/>
  <c r="L38" i="3"/>
  <c r="Y37" i="3"/>
  <c r="X37" i="3"/>
  <c r="V37" i="3"/>
  <c r="U37" i="3"/>
  <c r="S37" i="3"/>
  <c r="R37" i="3"/>
  <c r="Q37" i="3"/>
  <c r="N37" i="3"/>
  <c r="M37" i="3"/>
  <c r="L37" i="3"/>
  <c r="Y36" i="3"/>
  <c r="X36" i="3"/>
  <c r="V36" i="3"/>
  <c r="U36" i="3"/>
  <c r="S36" i="3"/>
  <c r="R36" i="3"/>
  <c r="Q36" i="3"/>
  <c r="N36" i="3"/>
  <c r="M36" i="3"/>
  <c r="L36" i="3"/>
  <c r="Y35" i="3"/>
  <c r="X35" i="3"/>
  <c r="V35" i="3"/>
  <c r="U35" i="3"/>
  <c r="S35" i="3"/>
  <c r="R35" i="3"/>
  <c r="Q35" i="3"/>
  <c r="N35" i="3"/>
  <c r="M35" i="3"/>
  <c r="L35" i="3"/>
  <c r="Y34" i="3"/>
  <c r="X34" i="3"/>
  <c r="V34" i="3"/>
  <c r="U34" i="3"/>
  <c r="S34" i="3"/>
  <c r="R34" i="3"/>
  <c r="Q34" i="3"/>
  <c r="N34" i="3"/>
  <c r="M34" i="3"/>
  <c r="L34" i="3"/>
  <c r="Y33" i="3"/>
  <c r="X33" i="3"/>
  <c r="V33" i="3"/>
  <c r="U33" i="3"/>
  <c r="S33" i="3"/>
  <c r="R33" i="3"/>
  <c r="Q33" i="3"/>
  <c r="N33" i="3"/>
  <c r="M33" i="3"/>
  <c r="L33" i="3"/>
  <c r="Y32" i="3"/>
  <c r="X32" i="3"/>
  <c r="V32" i="3"/>
  <c r="U32" i="3"/>
  <c r="S32" i="3"/>
  <c r="R32" i="3"/>
  <c r="Q32" i="3"/>
  <c r="N32" i="3"/>
  <c r="M32" i="3"/>
  <c r="L32" i="3"/>
  <c r="Y31" i="3"/>
  <c r="X31" i="3"/>
  <c r="V31" i="3"/>
  <c r="U31" i="3"/>
  <c r="S31" i="3"/>
  <c r="R31" i="3"/>
  <c r="Q31" i="3"/>
  <c r="N31" i="3"/>
  <c r="M31" i="3"/>
  <c r="L31" i="3"/>
  <c r="Y30" i="3"/>
  <c r="X30" i="3"/>
  <c r="V30" i="3"/>
  <c r="U30" i="3"/>
  <c r="S30" i="3"/>
  <c r="R30" i="3"/>
  <c r="Q30" i="3"/>
  <c r="N30" i="3"/>
  <c r="M30" i="3"/>
  <c r="L30" i="3"/>
  <c r="Y29" i="3"/>
  <c r="X29" i="3"/>
  <c r="V29" i="3"/>
  <c r="U29" i="3"/>
  <c r="S29" i="3"/>
  <c r="R29" i="3"/>
  <c r="Q29" i="3"/>
  <c r="N29" i="3"/>
  <c r="M29" i="3"/>
  <c r="L29" i="3"/>
  <c r="Y28" i="3"/>
  <c r="X28" i="3"/>
  <c r="V28" i="3"/>
  <c r="U28" i="3"/>
  <c r="S28" i="3"/>
  <c r="R28" i="3"/>
  <c r="Q28" i="3"/>
  <c r="N28" i="3"/>
  <c r="M28" i="3"/>
  <c r="L28" i="3"/>
  <c r="Y27" i="3"/>
  <c r="X27" i="3"/>
  <c r="V27" i="3"/>
  <c r="U27" i="3"/>
  <c r="S27" i="3"/>
  <c r="R27" i="3"/>
  <c r="Q27" i="3"/>
  <c r="N27" i="3"/>
  <c r="M27" i="3"/>
  <c r="L27" i="3"/>
  <c r="Y26" i="3"/>
  <c r="X26" i="3"/>
  <c r="V26" i="3"/>
  <c r="U26" i="3"/>
  <c r="S26" i="3"/>
  <c r="R26" i="3"/>
  <c r="Q26" i="3"/>
  <c r="N26" i="3"/>
  <c r="M26" i="3"/>
  <c r="L26" i="3"/>
  <c r="Y25" i="3"/>
  <c r="X25" i="3"/>
  <c r="V25" i="3"/>
  <c r="U25" i="3"/>
  <c r="S25" i="3"/>
  <c r="R25" i="3"/>
  <c r="Q25" i="3"/>
  <c r="N25" i="3"/>
  <c r="M25" i="3"/>
  <c r="L25" i="3"/>
  <c r="Y24" i="3"/>
  <c r="X24" i="3"/>
  <c r="V24" i="3"/>
  <c r="U24" i="3"/>
  <c r="S24" i="3"/>
  <c r="R24" i="3"/>
  <c r="Q24" i="3"/>
  <c r="N24" i="3"/>
  <c r="M24" i="3"/>
  <c r="L24" i="3"/>
  <c r="Y23" i="3"/>
  <c r="X23" i="3"/>
  <c r="V23" i="3"/>
  <c r="U23" i="3"/>
  <c r="S23" i="3"/>
  <c r="R23" i="3"/>
  <c r="Q23" i="3"/>
  <c r="N23" i="3"/>
  <c r="M23" i="3"/>
  <c r="L23" i="3"/>
  <c r="Y22" i="3"/>
  <c r="X22" i="3"/>
  <c r="V22" i="3"/>
  <c r="U22" i="3"/>
  <c r="S22" i="3"/>
  <c r="R22" i="3"/>
  <c r="Q22" i="3"/>
  <c r="N22" i="3"/>
  <c r="M22" i="3"/>
  <c r="L22" i="3"/>
  <c r="Y21" i="3"/>
  <c r="X21" i="3"/>
  <c r="V21" i="3"/>
  <c r="U21" i="3"/>
  <c r="S21" i="3"/>
  <c r="R21" i="3"/>
  <c r="Q21" i="3"/>
  <c r="N21" i="3"/>
  <c r="M21" i="3"/>
  <c r="L21" i="3"/>
  <c r="Y20" i="3"/>
  <c r="X20" i="3"/>
  <c r="U20" i="3"/>
  <c r="V20" i="3" s="1"/>
  <c r="S20" i="3"/>
  <c r="R20" i="3"/>
  <c r="Q20" i="3"/>
  <c r="N20" i="3"/>
  <c r="M20" i="3"/>
  <c r="L20" i="3"/>
  <c r="W15" i="3"/>
  <c r="T15" i="3"/>
  <c r="Q15" i="3"/>
  <c r="N15" i="3"/>
  <c r="W9" i="3"/>
  <c r="Q9" i="3"/>
  <c r="W8" i="3"/>
  <c r="Q8" i="3"/>
  <c r="W7" i="3"/>
  <c r="Q7" i="3"/>
  <c r="Y39" i="1"/>
  <c r="X39" i="1"/>
  <c r="V39" i="1"/>
  <c r="U39" i="1"/>
  <c r="S39" i="1"/>
  <c r="R39" i="1"/>
  <c r="Q39" i="1"/>
  <c r="N39" i="1"/>
  <c r="M39" i="1"/>
  <c r="L39" i="1"/>
  <c r="Y38" i="1"/>
  <c r="X38" i="1"/>
  <c r="V38" i="1"/>
  <c r="U38" i="1"/>
  <c r="S38" i="1"/>
  <c r="R38" i="1"/>
  <c r="Q38" i="1"/>
  <c r="N38" i="1"/>
  <c r="M38" i="1"/>
  <c r="L38" i="1"/>
  <c r="Y37" i="1"/>
  <c r="X37" i="1"/>
  <c r="V37" i="1"/>
  <c r="U37" i="1"/>
  <c r="S37" i="1"/>
  <c r="R37" i="1"/>
  <c r="Q37" i="1"/>
  <c r="N37" i="1"/>
  <c r="M37" i="1"/>
  <c r="L37" i="1"/>
  <c r="Y36" i="1"/>
  <c r="X36" i="1"/>
  <c r="V36" i="1"/>
  <c r="U36" i="1"/>
  <c r="S36" i="1"/>
  <c r="R36" i="1"/>
  <c r="Q36" i="1"/>
  <c r="N36" i="1"/>
  <c r="M36" i="1"/>
  <c r="L36" i="1"/>
  <c r="Y35" i="1"/>
  <c r="X35" i="1"/>
  <c r="V35" i="1"/>
  <c r="U35" i="1"/>
  <c r="S35" i="1"/>
  <c r="R35" i="1"/>
  <c r="Q35" i="1"/>
  <c r="N35" i="1"/>
  <c r="M35" i="1"/>
  <c r="L35" i="1"/>
  <c r="Y34" i="1"/>
  <c r="X34" i="1"/>
  <c r="V34" i="1"/>
  <c r="U34" i="1"/>
  <c r="S34" i="1"/>
  <c r="R34" i="1"/>
  <c r="Q34" i="1"/>
  <c r="N34" i="1"/>
  <c r="M34" i="1"/>
  <c r="L34" i="1"/>
  <c r="Y33" i="1"/>
  <c r="X33" i="1"/>
  <c r="V33" i="1"/>
  <c r="U33" i="1"/>
  <c r="S33" i="1"/>
  <c r="R33" i="1"/>
  <c r="Q33" i="1"/>
  <c r="N33" i="1"/>
  <c r="M33" i="1"/>
  <c r="L33" i="1"/>
  <c r="Y32" i="1"/>
  <c r="X32" i="1"/>
  <c r="V32" i="1"/>
  <c r="U32" i="1"/>
  <c r="S32" i="1"/>
  <c r="R32" i="1"/>
  <c r="Q32" i="1"/>
  <c r="N32" i="1"/>
  <c r="M32" i="1"/>
  <c r="L32" i="1"/>
  <c r="Y31" i="1"/>
  <c r="X31" i="1"/>
  <c r="V31" i="1"/>
  <c r="U31" i="1"/>
  <c r="S31" i="1"/>
  <c r="R31" i="1"/>
  <c r="Q31" i="1"/>
  <c r="N31" i="1"/>
  <c r="M31" i="1"/>
  <c r="L31" i="1"/>
  <c r="Y30" i="1"/>
  <c r="X30" i="1"/>
  <c r="V30" i="1"/>
  <c r="U30" i="1"/>
  <c r="S30" i="1"/>
  <c r="R30" i="1"/>
  <c r="Q30" i="1"/>
  <c r="N30" i="1"/>
  <c r="M30" i="1"/>
  <c r="L30" i="1"/>
  <c r="Y29" i="1"/>
  <c r="X29" i="1"/>
  <c r="V29" i="1"/>
  <c r="U29" i="1"/>
  <c r="S29" i="1"/>
  <c r="R29" i="1"/>
  <c r="Q29" i="1"/>
  <c r="N29" i="1"/>
  <c r="M29" i="1"/>
  <c r="L29" i="1"/>
  <c r="Y28" i="1"/>
  <c r="X28" i="1"/>
  <c r="V28" i="1"/>
  <c r="U28" i="1"/>
  <c r="S28" i="1"/>
  <c r="R28" i="1"/>
  <c r="Q28" i="1"/>
  <c r="N28" i="1"/>
  <c r="M28" i="1"/>
  <c r="L28" i="1"/>
  <c r="Y27" i="1"/>
  <c r="X27" i="1"/>
  <c r="V27" i="1"/>
  <c r="U27" i="1"/>
  <c r="S27" i="1"/>
  <c r="R27" i="1"/>
  <c r="Q27" i="1"/>
  <c r="N27" i="1"/>
  <c r="M27" i="1"/>
  <c r="L27" i="1"/>
  <c r="Y26" i="1"/>
  <c r="X26" i="1"/>
  <c r="V26" i="1"/>
  <c r="U26" i="1"/>
  <c r="S26" i="1"/>
  <c r="R26" i="1"/>
  <c r="Q26" i="1"/>
  <c r="N26" i="1"/>
  <c r="M26" i="1"/>
  <c r="L26" i="1"/>
  <c r="Y25" i="1"/>
  <c r="X25" i="1"/>
  <c r="V25" i="1"/>
  <c r="U25" i="1"/>
  <c r="S25" i="1"/>
  <c r="R25" i="1"/>
  <c r="Q25" i="1"/>
  <c r="N25" i="1"/>
  <c r="M25" i="1"/>
  <c r="L25" i="1"/>
  <c r="Y24" i="1"/>
  <c r="X24" i="1"/>
  <c r="V24" i="1"/>
  <c r="U24" i="1"/>
  <c r="S24" i="1"/>
  <c r="R24" i="1"/>
  <c r="Q24" i="1"/>
  <c r="N24" i="1"/>
  <c r="M24" i="1"/>
  <c r="L24" i="1"/>
  <c r="Y23" i="1"/>
  <c r="X23" i="1"/>
  <c r="V23" i="1"/>
  <c r="U23" i="1"/>
  <c r="S23" i="1"/>
  <c r="R23" i="1"/>
  <c r="Q23" i="1"/>
  <c r="N23" i="1"/>
  <c r="M23" i="1"/>
  <c r="L23" i="1"/>
  <c r="Y22" i="1"/>
  <c r="X22" i="1"/>
  <c r="V22" i="1"/>
  <c r="U22" i="1"/>
  <c r="S22" i="1"/>
  <c r="R22" i="1"/>
  <c r="Q22" i="1"/>
  <c r="N22" i="1"/>
  <c r="M22" i="1"/>
  <c r="L22" i="1"/>
  <c r="Y21" i="1"/>
  <c r="X21" i="1"/>
  <c r="U21" i="1"/>
  <c r="V21" i="1" s="1"/>
  <c r="S21" i="1"/>
  <c r="R21" i="1"/>
  <c r="Q21" i="1"/>
  <c r="N21" i="1"/>
  <c r="M21" i="1"/>
  <c r="L21" i="1"/>
  <c r="X20" i="1"/>
  <c r="Y20" i="1" s="1"/>
  <c r="V20" i="1"/>
  <c r="U20" i="1"/>
  <c r="S20" i="1"/>
  <c r="R20" i="1"/>
  <c r="Q20" i="1"/>
  <c r="N20" i="1"/>
  <c r="M20" i="1"/>
  <c r="L20" i="1"/>
  <c r="W15" i="1"/>
  <c r="T15" i="1"/>
  <c r="Q15" i="1"/>
  <c r="N15" i="1"/>
  <c r="W9" i="1"/>
  <c r="Q9" i="1"/>
  <c r="W8" i="1"/>
  <c r="Q8" i="1"/>
  <c r="W7" i="1"/>
  <c r="Q7" i="1"/>
</calcChain>
</file>

<file path=xl/sharedStrings.xml><?xml version="1.0" encoding="utf-8"?>
<sst xmlns="http://schemas.openxmlformats.org/spreadsheetml/2006/main" count="1053" uniqueCount="102">
  <si>
    <t>Survey Number</t>
  </si>
  <si>
    <t>INIS-071020-1968</t>
  </si>
  <si>
    <t>Item Surveyed</t>
  </si>
  <si>
    <t>Sub-Basement</t>
  </si>
  <si>
    <t>Date Surveyed</t>
  </si>
  <si>
    <t>Comments</t>
  </si>
  <si>
    <t>Survey Tech</t>
  </si>
  <si>
    <t>P. Fletcher/T. Jones</t>
  </si>
  <si>
    <t>Count Room Tech</t>
  </si>
  <si>
    <t>J. Cuevas</t>
  </si>
  <si>
    <t>Instrumentation</t>
  </si>
  <si>
    <t>Date Counted</t>
  </si>
  <si>
    <t>Gamma</t>
  </si>
  <si>
    <t>Total Activity</t>
  </si>
  <si>
    <t>Removable Activity</t>
  </si>
  <si>
    <t>Survey Type</t>
  </si>
  <si>
    <t>Daily Routine</t>
  </si>
  <si>
    <t>Alpha</t>
  </si>
  <si>
    <t>Beta-Gamma</t>
  </si>
  <si>
    <t>Level Of Posting</t>
  </si>
  <si>
    <t>None</t>
  </si>
  <si>
    <t>Instrument Model</t>
  </si>
  <si>
    <t>2360/43-93</t>
  </si>
  <si>
    <t>ASC-DP</t>
  </si>
  <si>
    <t>Building Material Background - cpm</t>
  </si>
  <si>
    <t>Beta</t>
  </si>
  <si>
    <t>Instrument SN</t>
  </si>
  <si>
    <t>170573/PR295917</t>
  </si>
  <si>
    <t>0920930</t>
  </si>
  <si>
    <t>Brick</t>
  </si>
  <si>
    <t>Cal Due Date</t>
  </si>
  <si>
    <t>Concrete</t>
  </si>
  <si>
    <t>N/A</t>
  </si>
  <si>
    <t>Instrument Efficiency</t>
  </si>
  <si>
    <t>Linoleum</t>
  </si>
  <si>
    <t>Probe Correction Factor</t>
  </si>
  <si>
    <t>Drywall</t>
  </si>
  <si>
    <t>Background Count Time (min)</t>
  </si>
  <si>
    <t>Metal</t>
  </si>
  <si>
    <t>Sample Count Time (min)</t>
  </si>
  <si>
    <t>Ceiling Tile</t>
  </si>
  <si>
    <t>Instrument Background</t>
  </si>
  <si>
    <t>Wood</t>
  </si>
  <si>
    <t>MDC</t>
  </si>
  <si>
    <t>Asphalt</t>
  </si>
  <si>
    <t>Note</t>
  </si>
  <si>
    <t>*MDC &amp; Net Activity displayed in dpm/100cm²</t>
  </si>
  <si>
    <t>No</t>
  </si>
  <si>
    <t>Description/Location</t>
  </si>
  <si>
    <t>Gross µR/hr</t>
  </si>
  <si>
    <t>Gross Counts</t>
  </si>
  <si>
    <t>Bldg Material Bkg</t>
  </si>
  <si>
    <t>MDC*</t>
  </si>
  <si>
    <t>Net cpm</t>
  </si>
  <si>
    <t>Net Activity*</t>
  </si>
  <si>
    <t>Service Elevator - general area dose rate (1)</t>
  </si>
  <si>
    <t>Elevator 3 - general area dose rate (2)</t>
  </si>
  <si>
    <t>LAW's were checked every 20'. Results &lt; background</t>
  </si>
  <si>
    <t>Catwalk</t>
  </si>
  <si>
    <t>Basement</t>
  </si>
  <si>
    <t>Elevator 1 - general area dose rate (1)</t>
  </si>
  <si>
    <t>Service Elevator - general area dose rate (3)</t>
  </si>
  <si>
    <t>1st Floor</t>
  </si>
  <si>
    <t>Elevator 3 - general area dose rate (1)</t>
  </si>
  <si>
    <t>Elevator 1 - general area dose rate (2)</t>
  </si>
  <si>
    <t>Lobby - general area dose rate (3)</t>
  </si>
  <si>
    <t>Service Elevator - general area dose rate (4)</t>
  </si>
  <si>
    <t>Floor - general area dose rate (5)</t>
  </si>
  <si>
    <t>Floor - general area dose rate (6)</t>
  </si>
  <si>
    <t>2nd Floor</t>
  </si>
  <si>
    <t>None/RCA/CA</t>
  </si>
  <si>
    <t>RCA - general area dose rate (3)</t>
  </si>
  <si>
    <t>See map - general area dose rate (5)</t>
  </si>
  <si>
    <t>See map - general area dose rate (6)</t>
  </si>
  <si>
    <t>See map - general area dose rate (7)</t>
  </si>
  <si>
    <t>See map - general area dose rate (8)</t>
  </si>
  <si>
    <t>See map - general area dose rate (9)</t>
  </si>
  <si>
    <t>See map - general area dose rate (10)</t>
  </si>
  <si>
    <t>See map - general area dose rate (11)</t>
  </si>
  <si>
    <t>See map - general area dose rate (12)</t>
  </si>
  <si>
    <t>See map - general area dose rate (13)</t>
  </si>
  <si>
    <t>See map - general area dose rate (14)</t>
  </si>
  <si>
    <t>3rd Floor</t>
  </si>
  <si>
    <t>None/RCA</t>
  </si>
  <si>
    <t>4th Floor</t>
  </si>
  <si>
    <t>Lab desk 1 - general area dose rate (12)</t>
  </si>
  <si>
    <t>Lab desk 2 - general area dose rate (13)</t>
  </si>
  <si>
    <t>5th Floor</t>
  </si>
  <si>
    <t>6th Floor</t>
  </si>
  <si>
    <t>7th Floor</t>
  </si>
  <si>
    <t>8th Floor (PH)</t>
  </si>
  <si>
    <t>RCA - general area dose rate (1)</t>
  </si>
  <si>
    <t>Service Elevator - general area dose rate (2)</t>
  </si>
  <si>
    <t>Floor - general area dose rate (3)</t>
  </si>
  <si>
    <t>Floor - general area dose rate (4)</t>
  </si>
  <si>
    <t>9th Floor (Roof)</t>
  </si>
  <si>
    <t>960 A floor - general area dose rate (1)</t>
  </si>
  <si>
    <t>Door at roof access - general area dose rate (2)</t>
  </si>
  <si>
    <t>GE-1 Exhaust general area dose rate (3)</t>
  </si>
  <si>
    <t>GE-2 Exhaust general area dose rate (4)</t>
  </si>
  <si>
    <t>GE-3 Exhaust general area dose rate (5)</t>
  </si>
  <si>
    <t>GE-4 Exhaust general area dose rate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</si>
</sst>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m/d/yy;@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0">
    <xf numFmtId="0" fontId="0" fillId="0" borderId="0" xfId="0"/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1" fontId="3" fillId="0" borderId="20" xfId="1" applyNumberFormat="1" applyFont="1" applyBorder="1" applyAlignment="1">
      <alignment horizontal="center" vertical="center"/>
    </xf>
    <xf numFmtId="1" fontId="3" fillId="0" borderId="21" xfId="1" applyNumberFormat="1" applyFont="1" applyBorder="1" applyAlignment="1">
      <alignment horizontal="center" vertical="center"/>
    </xf>
    <xf numFmtId="0" fontId="6" fillId="0" borderId="38" xfId="1" applyFont="1" applyBorder="1" applyAlignment="1">
      <alignment horizontal="center"/>
    </xf>
    <xf numFmtId="0" fontId="7" fillId="0" borderId="39" xfId="1" applyFont="1" applyBorder="1" applyAlignment="1">
      <alignment horizontal="center" wrapText="1"/>
    </xf>
    <xf numFmtId="0" fontId="7" fillId="0" borderId="40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41" xfId="1" applyFont="1" applyBorder="1" applyAlignment="1">
      <alignment horizontal="center" wrapText="1"/>
    </xf>
    <xf numFmtId="0" fontId="7" fillId="0" borderId="42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3" fillId="2" borderId="43" xfId="0" applyFont="1" applyFill="1" applyBorder="1" applyAlignment="1" applyProtection="1">
      <alignment horizontal="center" vertical="center"/>
      <protection locked="0"/>
    </xf>
    <xf numFmtId="3" fontId="3" fillId="2" borderId="45" xfId="1" applyNumberFormat="1" applyFont="1" applyFill="1" applyBorder="1" applyAlignment="1" applyProtection="1">
      <alignment horizontal="center" vertical="center"/>
      <protection locked="0"/>
    </xf>
    <xf numFmtId="3" fontId="3" fillId="2" borderId="46" xfId="1" applyNumberFormat="1" applyFont="1" applyFill="1" applyBorder="1" applyAlignment="1" applyProtection="1">
      <alignment horizontal="center" vertical="center"/>
      <protection locked="0"/>
    </xf>
    <xf numFmtId="3" fontId="3" fillId="0" borderId="47" xfId="1" applyNumberFormat="1" applyFont="1" applyBorder="1" applyAlignment="1">
      <alignment horizontal="center" vertical="center"/>
    </xf>
    <xf numFmtId="3" fontId="3" fillId="0" borderId="46" xfId="1" applyNumberFormat="1" applyFont="1" applyBorder="1" applyAlignment="1">
      <alignment horizontal="center" vertical="center"/>
    </xf>
    <xf numFmtId="3" fontId="3" fillId="0" borderId="48" xfId="1" applyNumberFormat="1" applyFont="1" applyBorder="1" applyAlignment="1">
      <alignment horizontal="center" vertical="center"/>
    </xf>
    <xf numFmtId="3" fontId="3" fillId="2" borderId="49" xfId="1" applyNumberFormat="1" applyFont="1" applyFill="1" applyBorder="1" applyAlignment="1" applyProtection="1">
      <alignment horizontal="center" vertical="center"/>
      <protection locked="0"/>
    </xf>
    <xf numFmtId="3" fontId="3" fillId="0" borderId="50" xfId="1" applyNumberFormat="1" applyFont="1" applyBorder="1" applyAlignment="1">
      <alignment horizontal="center" vertical="center"/>
    </xf>
    <xf numFmtId="3" fontId="3" fillId="0" borderId="51" xfId="1" applyNumberFormat="1" applyFont="1" applyBorder="1" applyAlignment="1">
      <alignment horizontal="center" vertical="center"/>
    </xf>
    <xf numFmtId="3" fontId="3" fillId="2" borderId="52" xfId="1" applyNumberFormat="1" applyFont="1" applyFill="1" applyBorder="1" applyAlignment="1" applyProtection="1">
      <alignment horizontal="center" vertical="center"/>
      <protection locked="0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44" xfId="1" applyNumberFormat="1" applyFont="1" applyFill="1" applyBorder="1" applyAlignment="1">
      <alignment horizontal="center" vertical="center"/>
    </xf>
    <xf numFmtId="3" fontId="3" fillId="3" borderId="53" xfId="1" applyNumberFormat="1" applyFont="1" applyFill="1" applyBorder="1" applyAlignment="1">
      <alignment horizontal="center" vertical="center"/>
    </xf>
    <xf numFmtId="0" fontId="3" fillId="2" borderId="54" xfId="0" applyFont="1" applyFill="1" applyBorder="1" applyAlignment="1" applyProtection="1">
      <alignment horizontal="center" vertical="center"/>
      <protection locked="0"/>
    </xf>
    <xf numFmtId="3" fontId="3" fillId="2" borderId="56" xfId="1" applyNumberFormat="1" applyFont="1" applyFill="1" applyBorder="1" applyAlignment="1" applyProtection="1">
      <alignment horizontal="center" vertical="center"/>
      <protection locked="0"/>
    </xf>
    <xf numFmtId="3" fontId="3" fillId="2" borderId="47" xfId="1" applyNumberFormat="1" applyFont="1" applyFill="1" applyBorder="1" applyAlignment="1" applyProtection="1">
      <alignment horizontal="center" vertical="center"/>
      <protection locked="0"/>
    </xf>
    <xf numFmtId="3" fontId="3" fillId="0" borderId="57" xfId="1" applyNumberFormat="1" applyFont="1" applyBorder="1" applyAlignment="1">
      <alignment horizontal="center" vertical="center"/>
    </xf>
    <xf numFmtId="3" fontId="3" fillId="0" borderId="58" xfId="1" applyNumberFormat="1" applyFont="1" applyBorder="1" applyAlignment="1">
      <alignment horizontal="center" vertical="center"/>
    </xf>
    <xf numFmtId="3" fontId="3" fillId="2" borderId="57" xfId="1" applyNumberFormat="1" applyFont="1" applyFill="1" applyBorder="1" applyAlignment="1" applyProtection="1">
      <alignment horizontal="center" vertical="center"/>
      <protection locked="0"/>
    </xf>
    <xf numFmtId="3" fontId="3" fillId="3" borderId="47" xfId="0" applyNumberFormat="1" applyFont="1" applyFill="1" applyBorder="1" applyAlignment="1">
      <alignment horizontal="center" vertical="center"/>
    </xf>
    <xf numFmtId="3" fontId="3" fillId="3" borderId="55" xfId="1" applyNumberFormat="1" applyFont="1" applyFill="1" applyBorder="1" applyAlignment="1">
      <alignment horizontal="center" vertical="center"/>
    </xf>
    <xf numFmtId="3" fontId="3" fillId="3" borderId="59" xfId="1" applyNumberFormat="1" applyFont="1" applyFill="1" applyBorder="1" applyAlignment="1">
      <alignment horizontal="center" vertical="center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3" fontId="3" fillId="3" borderId="57" xfId="1" applyNumberFormat="1" applyFont="1" applyFill="1" applyBorder="1" applyAlignment="1">
      <alignment horizontal="center" vertical="center"/>
    </xf>
    <xf numFmtId="0" fontId="3" fillId="2" borderId="61" xfId="0" applyFont="1" applyFill="1" applyBorder="1" applyAlignment="1" applyProtection="1">
      <alignment horizontal="center" vertical="center"/>
      <protection locked="0"/>
    </xf>
    <xf numFmtId="3" fontId="3" fillId="2" borderId="63" xfId="1" applyNumberFormat="1" applyFont="1" applyFill="1" applyBorder="1" applyAlignment="1" applyProtection="1">
      <alignment horizontal="center" vertical="center"/>
      <protection locked="0"/>
    </xf>
    <xf numFmtId="3" fontId="3" fillId="2" borderId="64" xfId="1" applyNumberFormat="1" applyFont="1" applyFill="1" applyBorder="1" applyAlignment="1" applyProtection="1">
      <alignment horizontal="center" vertical="center"/>
      <protection locked="0"/>
    </xf>
    <xf numFmtId="3" fontId="3" fillId="0" borderId="64" xfId="1" applyNumberFormat="1" applyFont="1" applyBorder="1" applyAlignment="1">
      <alignment horizontal="center" vertical="center"/>
    </xf>
    <xf numFmtId="3" fontId="3" fillId="0" borderId="65" xfId="1" applyNumberFormat="1" applyFont="1" applyBorder="1" applyAlignment="1">
      <alignment horizontal="center" vertical="center"/>
    </xf>
    <xf numFmtId="3" fontId="3" fillId="0" borderId="66" xfId="1" applyNumberFormat="1" applyFont="1" applyBorder="1" applyAlignment="1">
      <alignment horizontal="center" vertical="center"/>
    </xf>
    <xf numFmtId="3" fontId="3" fillId="2" borderId="65" xfId="1" applyNumberFormat="1" applyFont="1" applyFill="1" applyBorder="1" applyAlignment="1" applyProtection="1">
      <alignment horizontal="center" vertical="center"/>
      <protection locked="0"/>
    </xf>
    <xf numFmtId="3" fontId="3" fillId="3" borderId="64" xfId="0" applyNumberFormat="1" applyFont="1" applyFill="1" applyBorder="1" applyAlignment="1">
      <alignment horizontal="center" vertical="center"/>
    </xf>
    <xf numFmtId="3" fontId="3" fillId="3" borderId="62" xfId="1" applyNumberFormat="1" applyFont="1" applyFill="1" applyBorder="1" applyAlignment="1">
      <alignment horizontal="center" vertical="center"/>
    </xf>
    <xf numFmtId="3" fontId="3" fillId="3" borderId="67" xfId="1" applyNumberFormat="1" applyFont="1" applyFill="1" applyBorder="1" applyAlignment="1">
      <alignment horizontal="center" vertical="center"/>
    </xf>
    <xf numFmtId="0" fontId="3" fillId="0" borderId="7" xfId="1" applyFont="1" applyBorder="1" applyAlignment="1" applyProtection="1">
      <alignment vertical="top" wrapText="1"/>
      <protection locked="0"/>
    </xf>
    <xf numFmtId="0" fontId="3" fillId="0" borderId="0" xfId="1" applyFont="1" applyAlignment="1" applyProtection="1">
      <alignment vertical="top" wrapText="1"/>
      <protection locked="0"/>
    </xf>
    <xf numFmtId="0" fontId="3" fillId="0" borderId="9" xfId="1" applyFont="1" applyBorder="1" applyAlignment="1" applyProtection="1">
      <alignment vertical="top" wrapText="1"/>
      <protection locked="0"/>
    </xf>
    <xf numFmtId="0" fontId="3" fillId="0" borderId="5" xfId="1" applyFont="1" applyBorder="1" applyAlignment="1" applyProtection="1">
      <alignment vertical="top" wrapText="1"/>
      <protection locked="0"/>
    </xf>
    <xf numFmtId="0" fontId="3" fillId="0" borderId="34" xfId="1" applyFont="1" applyBorder="1" applyAlignment="1" applyProtection="1">
      <alignment vertical="center" wrapText="1"/>
      <protection locked="0"/>
    </xf>
    <xf numFmtId="0" fontId="3" fillId="0" borderId="32" xfId="1" applyFont="1" applyBorder="1" applyAlignment="1" applyProtection="1">
      <alignment vertical="center" wrapText="1"/>
      <protection locked="0"/>
    </xf>
    <xf numFmtId="0" fontId="3" fillId="0" borderId="33" xfId="1" applyFont="1" applyBorder="1" applyAlignment="1" applyProtection="1">
      <alignment vertical="center" wrapText="1"/>
      <protection locked="0"/>
    </xf>
    <xf numFmtId="0" fontId="3" fillId="0" borderId="29" xfId="1" applyFont="1" applyBorder="1" applyAlignment="1" applyProtection="1">
      <alignment vertical="top" wrapText="1"/>
      <protection locked="0"/>
    </xf>
    <xf numFmtId="0" fontId="3" fillId="0" borderId="12" xfId="1" applyFont="1" applyBorder="1" applyAlignment="1" applyProtection="1">
      <alignment vertical="top" wrapText="1"/>
      <protection locked="0"/>
    </xf>
    <xf numFmtId="0" fontId="5" fillId="0" borderId="34" xfId="1" applyFont="1" applyBorder="1" applyAlignment="1">
      <alignment horizontal="right" vertical="center"/>
    </xf>
    <xf numFmtId="0" fontId="2" fillId="0" borderId="7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9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3" fillId="0" borderId="0" xfId="1" applyNumberFormat="1" applyFont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vertical="center"/>
      <protection locked="0"/>
    </xf>
    <xf numFmtId="0" fontId="2" fillId="0" borderId="42" xfId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9" fillId="0" borderId="0" xfId="1" applyFont="1"/>
    <xf numFmtId="0" fontId="10" fillId="0" borderId="0" xfId="1" applyFont="1" applyAlignment="1">
      <alignment vertical="center"/>
    </xf>
    <xf numFmtId="0" fontId="10" fillId="0" borderId="0" xfId="1" applyFont="1" applyAlignment="1" applyProtection="1">
      <alignment vertical="center"/>
      <protection locked="0"/>
    </xf>
    <xf numFmtId="49" fontId="8" fillId="0" borderId="0" xfId="1" applyNumberFormat="1" applyFont="1"/>
    <xf numFmtId="0" fontId="8" fillId="0" borderId="0" xfId="1" applyFont="1" applyAlignment="1">
      <alignment vertical="top"/>
    </xf>
    <xf numFmtId="0" fontId="8" fillId="0" borderId="0" xfId="1" applyFont="1" applyAlignment="1">
      <alignment horizontal="right"/>
    </xf>
    <xf numFmtId="0" fontId="8" fillId="0" borderId="0" xfId="1" applyFont="1"/>
    <xf numFmtId="0" fontId="11" fillId="0" borderId="0" xfId="1" applyFont="1"/>
    <xf numFmtId="14" fontId="11" fillId="0" borderId="0" xfId="1" applyNumberFormat="1" applyFont="1"/>
    <xf numFmtId="49" fontId="9" fillId="0" borderId="0" xfId="1" applyNumberFormat="1" applyFont="1"/>
    <xf numFmtId="49" fontId="11" fillId="0" borderId="0" xfId="1" applyNumberFormat="1" applyFont="1"/>
    <xf numFmtId="0" fontId="3" fillId="0" borderId="0" xfId="1" applyFont="1"/>
    <xf numFmtId="0" fontId="8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" fillId="0" borderId="0" xfId="1"/>
    <xf numFmtId="0" fontId="3" fillId="0" borderId="0" xfId="1" applyFont="1" applyAlignment="1">
      <alignment horizontal="center"/>
    </xf>
    <xf numFmtId="0" fontId="12" fillId="0" borderId="0" xfId="1" applyFont="1" applyAlignment="1">
      <alignment vertical="top"/>
    </xf>
    <xf numFmtId="0" fontId="3" fillId="0" borderId="0" xfId="1" applyFont="1" applyAlignment="1">
      <alignment horizontal="left"/>
    </xf>
    <xf numFmtId="0" fontId="12" fillId="0" borderId="0" xfId="1" applyFont="1"/>
    <xf numFmtId="0" fontId="2" fillId="0" borderId="5" xfId="1" applyFont="1" applyBorder="1" applyAlignment="1">
      <alignment horizontal="center" vertical="center"/>
    </xf>
    <xf numFmtId="0" fontId="4" fillId="0" borderId="13" xfId="1" applyFont="1" applyBorder="1" applyAlignment="1">
      <alignment horizontal="left" vertical="center"/>
    </xf>
    <xf numFmtId="0" fontId="3" fillId="2" borderId="58" xfId="1" applyFont="1" applyFill="1" applyBorder="1" applyAlignment="1" applyProtection="1">
      <alignment horizontal="left" vertical="center"/>
      <protection locked="0"/>
    </xf>
    <xf numFmtId="0" fontId="0" fillId="0" borderId="3" xfId="0" applyBorder="1"/>
    <xf numFmtId="0" fontId="0" fillId="0" borderId="25" xfId="0" applyBorder="1"/>
    <xf numFmtId="0" fontId="3" fillId="2" borderId="66" xfId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27" xfId="0" applyBorder="1"/>
    <xf numFmtId="1" fontId="3" fillId="0" borderId="74" xfId="1" applyNumberFormat="1" applyFont="1" applyBorder="1" applyAlignment="1">
      <alignment horizontal="center" vertical="center"/>
    </xf>
    <xf numFmtId="0" fontId="0" fillId="0" borderId="11" xfId="0" applyBorder="1"/>
    <xf numFmtId="0" fontId="2" fillId="0" borderId="75" xfId="1" applyFont="1" applyBorder="1" applyAlignment="1">
      <alignment horizontal="right" vertical="center"/>
    </xf>
    <xf numFmtId="0" fontId="2" fillId="0" borderId="76" xfId="1" applyFont="1" applyBorder="1" applyAlignment="1">
      <alignment horizontal="right" vertical="center"/>
    </xf>
    <xf numFmtId="0" fontId="0" fillId="0" borderId="4" xfId="0" applyBorder="1"/>
    <xf numFmtId="0" fontId="3" fillId="2" borderId="48" xfId="1" applyFont="1" applyFill="1" applyBorder="1" applyAlignment="1" applyProtection="1">
      <alignment horizontal="left" vertical="center"/>
      <protection locked="0"/>
    </xf>
    <xf numFmtId="0" fontId="0" fillId="0" borderId="1" xfId="0" applyBorder="1"/>
    <xf numFmtId="0" fontId="0" fillId="0" borderId="6" xfId="0" applyBorder="1"/>
    <xf numFmtId="0" fontId="4" fillId="0" borderId="15" xfId="1" applyFont="1" applyBorder="1" applyAlignment="1">
      <alignment horizontal="left" vertical="center"/>
    </xf>
    <xf numFmtId="0" fontId="0" fillId="0" borderId="13" xfId="0" applyBorder="1"/>
    <xf numFmtId="0" fontId="0" fillId="0" borderId="15" xfId="0" applyBorder="1"/>
    <xf numFmtId="0" fontId="2" fillId="0" borderId="22" xfId="1" applyFont="1" applyBorder="1" applyAlignment="1">
      <alignment horizontal="center" vertical="center"/>
    </xf>
    <xf numFmtId="0" fontId="0" fillId="0" borderId="22" xfId="0" applyBorder="1"/>
    <xf numFmtId="0" fontId="2" fillId="0" borderId="73" xfId="0" applyFont="1" applyBorder="1" applyAlignment="1">
      <alignment horizontal="center" vertical="center"/>
    </xf>
    <xf numFmtId="0" fontId="0" fillId="0" borderId="23" xfId="0" applyBorder="1"/>
    <xf numFmtId="0" fontId="2" fillId="0" borderId="77" xfId="1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2" fillId="0" borderId="78" xfId="1" applyFont="1" applyBorder="1" applyAlignment="1">
      <alignment horizontal="center" vertical="center"/>
    </xf>
    <xf numFmtId="0" fontId="0" fillId="0" borderId="24" xfId="0" applyBorder="1"/>
    <xf numFmtId="0" fontId="6" fillId="0" borderId="79" xfId="1" applyFont="1" applyBorder="1" applyAlignment="1">
      <alignment horizontal="center"/>
    </xf>
    <xf numFmtId="0" fontId="0" fillId="0" borderId="14" xfId="0" applyBorder="1"/>
    <xf numFmtId="0" fontId="2" fillId="0" borderId="80" xfId="1" applyFont="1" applyBorder="1" applyAlignment="1">
      <alignment horizontal="right" vertical="center"/>
    </xf>
    <xf numFmtId="0" fontId="2" fillId="0" borderId="27" xfId="1" applyFont="1" applyBorder="1" applyAlignment="1">
      <alignment horizontal="center" vertical="center"/>
    </xf>
    <xf numFmtId="1" fontId="3" fillId="0" borderId="27" xfId="1" applyNumberFormat="1" applyFont="1" applyBorder="1" applyAlignment="1">
      <alignment horizontal="center" vertical="center"/>
    </xf>
    <xf numFmtId="0" fontId="2" fillId="0" borderId="81" xfId="1" applyFont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0" fillId="0" borderId="31" xfId="0" applyBorder="1"/>
    <xf numFmtId="0" fontId="0" fillId="0" borderId="30" xfId="0" applyBorder="1"/>
    <xf numFmtId="0" fontId="2" fillId="0" borderId="82" xfId="1" applyFont="1" applyBorder="1" applyAlignment="1">
      <alignment horizontal="center" vertical="center"/>
    </xf>
    <xf numFmtId="0" fontId="0" fillId="0" borderId="83" xfId="0" applyBorder="1"/>
    <xf numFmtId="0" fontId="3" fillId="0" borderId="81" xfId="1" applyFont="1" applyBorder="1" applyAlignment="1">
      <alignment horizontal="center" vertical="center"/>
    </xf>
    <xf numFmtId="49" fontId="2" fillId="0" borderId="84" xfId="1" applyNumberFormat="1" applyFont="1" applyBorder="1" applyAlignment="1">
      <alignment horizontal="center"/>
    </xf>
    <xf numFmtId="0" fontId="0" fillId="0" borderId="71" xfId="0" applyBorder="1"/>
    <xf numFmtId="0" fontId="0" fillId="0" borderId="9" xfId="0" applyBorder="1"/>
    <xf numFmtId="0" fontId="0" fillId="0" borderId="35" xfId="0" applyBorder="1"/>
    <xf numFmtId="49" fontId="2" fillId="0" borderId="14" xfId="1" applyNumberFormat="1" applyFont="1" applyBorder="1" applyAlignment="1">
      <alignment horizontal="center" vertical="center"/>
    </xf>
    <xf numFmtId="0" fontId="7" fillId="0" borderId="85" xfId="1" applyFont="1" applyBorder="1" applyAlignment="1">
      <alignment horizontal="center"/>
    </xf>
    <xf numFmtId="1" fontId="3" fillId="0" borderId="86" xfId="1" applyNumberFormat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1" fontId="3" fillId="2" borderId="87" xfId="1" applyNumberFormat="1" applyFont="1" applyFill="1" applyBorder="1" applyAlignment="1" applyProtection="1">
      <alignment horizontal="center" vertical="center"/>
      <protection locked="0"/>
    </xf>
    <xf numFmtId="1" fontId="3" fillId="2" borderId="8" xfId="1" applyNumberFormat="1" applyFont="1" applyFill="1" applyBorder="1" applyAlignment="1" applyProtection="1">
      <alignment horizontal="center" vertical="center"/>
      <protection locked="0"/>
    </xf>
    <xf numFmtId="0" fontId="3" fillId="2" borderId="87" xfId="1" applyFont="1" applyFill="1" applyBorder="1" applyAlignment="1" applyProtection="1">
      <alignment horizontal="center" vertical="center"/>
      <protection locked="0"/>
    </xf>
    <xf numFmtId="0" fontId="3" fillId="2" borderId="4" xfId="1" applyFont="1" applyFill="1" applyBorder="1" applyAlignment="1" applyProtection="1">
      <alignment horizontal="center" vertical="center"/>
      <protection locked="0"/>
    </xf>
    <xf numFmtId="0" fontId="3" fillId="0" borderId="8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88" xfId="1" applyFont="1" applyBorder="1" applyAlignment="1">
      <alignment horizontal="center" vertical="center"/>
    </xf>
    <xf numFmtId="0" fontId="3" fillId="2" borderId="80" xfId="1" applyFont="1" applyFill="1" applyBorder="1" applyAlignment="1" applyProtection="1">
      <alignment horizontal="center" vertical="center"/>
      <protection locked="0"/>
    </xf>
    <xf numFmtId="0" fontId="3" fillId="0" borderId="80" xfId="1" applyFont="1" applyBorder="1" applyAlignment="1">
      <alignment horizontal="center" vertical="center"/>
    </xf>
    <xf numFmtId="10" fontId="3" fillId="2" borderId="8" xfId="1" applyNumberFormat="1" applyFont="1" applyFill="1" applyBorder="1" applyAlignment="1" applyProtection="1">
      <alignment horizontal="center" vertical="center"/>
      <protection locked="0"/>
    </xf>
    <xf numFmtId="10" fontId="3" fillId="2" borderId="8" xfId="2" applyNumberFormat="1" applyFont="1" applyFill="1" applyBorder="1" applyAlignment="1" applyProtection="1">
      <alignment horizontal="center" vertical="center"/>
      <protection locked="0"/>
    </xf>
    <xf numFmtId="10" fontId="3" fillId="2" borderId="87" xfId="1" applyNumberFormat="1" applyFont="1" applyFill="1" applyBorder="1" applyAlignment="1" applyProtection="1">
      <alignment horizontal="center" vertical="center"/>
      <protection locked="0"/>
    </xf>
    <xf numFmtId="10" fontId="3" fillId="2" borderId="88" xfId="2" applyNumberFormat="1" applyFont="1" applyFill="1" applyBorder="1" applyAlignment="1" applyProtection="1">
      <alignment horizontal="center" vertical="center"/>
      <protection locked="0"/>
    </xf>
    <xf numFmtId="0" fontId="2" fillId="0" borderId="89" xfId="1" applyFont="1" applyBorder="1" applyAlignment="1">
      <alignment horizontal="right" vertical="center"/>
    </xf>
    <xf numFmtId="14" fontId="3" fillId="2" borderId="8" xfId="1" applyNumberFormat="1" applyFont="1" applyFill="1" applyBorder="1" applyAlignment="1" applyProtection="1">
      <alignment horizontal="center" vertical="center"/>
      <protection locked="0"/>
    </xf>
    <xf numFmtId="164" fontId="3" fillId="2" borderId="8" xfId="1" applyNumberFormat="1" applyFont="1" applyFill="1" applyBorder="1" applyAlignment="1">
      <alignment horizontal="center" vertical="center"/>
    </xf>
    <xf numFmtId="14" fontId="3" fillId="2" borderId="87" xfId="1" applyNumberFormat="1" applyFont="1" applyFill="1" applyBorder="1" applyAlignment="1" applyProtection="1">
      <alignment horizontal="center" vertical="center"/>
      <protection locked="0"/>
    </xf>
    <xf numFmtId="164" fontId="3" fillId="2" borderId="88" xfId="1" applyNumberFormat="1" applyFont="1" applyFill="1" applyBorder="1" applyAlignment="1">
      <alignment horizontal="center" vertical="center"/>
    </xf>
    <xf numFmtId="165" fontId="3" fillId="2" borderId="80" xfId="1" applyNumberFormat="1" applyFont="1" applyFill="1" applyBorder="1" applyAlignment="1" applyProtection="1">
      <alignment horizontal="center" vertical="center"/>
      <protection locked="0"/>
    </xf>
    <xf numFmtId="0" fontId="3" fillId="2" borderId="88" xfId="1" applyFont="1" applyFill="1" applyBorder="1" applyAlignment="1">
      <alignment horizontal="center" vertical="center"/>
    </xf>
    <xf numFmtId="0" fontId="2" fillId="0" borderId="84" xfId="1" applyFont="1" applyBorder="1" applyAlignment="1">
      <alignment horizontal="right" vertical="center"/>
    </xf>
    <xf numFmtId="0" fontId="3" fillId="2" borderId="8" xfId="1" applyFont="1" applyFill="1" applyBorder="1" applyAlignment="1" applyProtection="1">
      <alignment horizontal="center" vertical="center"/>
      <protection locked="0"/>
    </xf>
    <xf numFmtId="0" fontId="3" fillId="2" borderId="8" xfId="1" applyFont="1" applyFill="1" applyBorder="1" applyAlignment="1">
      <alignment horizontal="center" vertical="center"/>
    </xf>
    <xf numFmtId="49" fontId="3" fillId="2" borderId="90" xfId="1" quotePrefix="1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0" fillId="0" borderId="20" xfId="0" applyBorder="1"/>
    <xf numFmtId="0" fontId="2" fillId="0" borderId="72" xfId="1" applyFont="1" applyBorder="1" applyAlignment="1">
      <alignment horizontal="center" vertical="center"/>
    </xf>
    <xf numFmtId="0" fontId="2" fillId="0" borderId="7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2" borderId="26" xfId="1" applyFont="1" applyFill="1" applyBorder="1" applyAlignment="1" applyProtection="1">
      <alignment horizontal="center" vertical="center"/>
      <protection locked="0"/>
    </xf>
    <xf numFmtId="0" fontId="3" fillId="2" borderId="91" xfId="1" applyFont="1" applyFill="1" applyBorder="1" applyAlignment="1" applyProtection="1">
      <alignment horizontal="center" vertical="center"/>
      <protection locked="0"/>
    </xf>
    <xf numFmtId="49" fontId="3" fillId="2" borderId="76" xfId="1" applyNumberFormat="1" applyFont="1" applyFill="1" applyBorder="1" applyAlignment="1" applyProtection="1">
      <alignment horizontal="left" vertical="center"/>
      <protection locked="0"/>
    </xf>
    <xf numFmtId="49" fontId="3" fillId="2" borderId="75" xfId="1" applyNumberFormat="1" applyFont="1" applyFill="1" applyBorder="1" applyAlignment="1" applyProtection="1">
      <alignment horizontal="left" vertical="center"/>
      <protection locked="0"/>
    </xf>
    <xf numFmtId="0" fontId="3" fillId="2" borderId="89" xfId="1" applyFont="1" applyFill="1" applyBorder="1" applyAlignment="1" applyProtection="1">
      <alignment horizontal="center" vertical="center"/>
      <protection locked="0"/>
    </xf>
    <xf numFmtId="0" fontId="2" fillId="0" borderId="92" xfId="1" applyFont="1" applyBorder="1" applyAlignment="1">
      <alignment horizontal="center" vertical="center"/>
    </xf>
    <xf numFmtId="0" fontId="0" fillId="0" borderId="5" xfId="0" applyBorder="1"/>
    <xf numFmtId="0" fontId="0" fillId="0" borderId="12" xfId="0" applyBorder="1"/>
    <xf numFmtId="0" fontId="2" fillId="0" borderId="16" xfId="1" applyFont="1" applyBorder="1" applyAlignment="1">
      <alignment horizontal="center" vertical="center"/>
    </xf>
    <xf numFmtId="0" fontId="0" fillId="0" borderId="17" xfId="0" applyBorder="1"/>
    <xf numFmtId="0" fontId="2" fillId="0" borderId="93" xfId="1" applyFont="1" applyBorder="1" applyAlignment="1">
      <alignment horizontal="center" vertical="center"/>
    </xf>
    <xf numFmtId="0" fontId="0" fillId="0" borderId="18" xfId="0" applyBorder="1"/>
    <xf numFmtId="0" fontId="2" fillId="0" borderId="94" xfId="1" applyFont="1" applyBorder="1" applyAlignment="1">
      <alignment horizontal="right" vertical="center"/>
    </xf>
    <xf numFmtId="0" fontId="0" fillId="0" borderId="2" xfId="0" applyBorder="1"/>
    <xf numFmtId="49" fontId="3" fillId="2" borderId="94" xfId="1" applyNumberFormat="1" applyFont="1" applyFill="1" applyBorder="1" applyAlignment="1" applyProtection="1">
      <alignment horizontal="left" vertical="center"/>
      <protection locked="0"/>
    </xf>
    <xf numFmtId="14" fontId="3" fillId="2" borderId="76" xfId="1" applyNumberFormat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>
      <alignment horizontal="right" vertical="top"/>
    </xf>
    <xf numFmtId="0" fontId="3" fillId="0" borderId="0" xfId="1" applyFont="1"/>
    <xf numFmtId="0" fontId="3" fillId="2" borderId="74" xfId="1" applyFont="1" applyFill="1" applyBorder="1" applyAlignment="1" applyProtection="1">
      <alignment horizontal="left" vertical="top" wrapText="1"/>
      <protection locked="0"/>
    </xf>
    <xf numFmtId="0" fontId="0" fillId="0" borderId="28" xfId="0" applyBorder="1"/>
    <xf numFmtId="0" fontId="0" fillId="0" borderId="68" xfId="0" applyBorder="1"/>
    <xf numFmtId="0" fontId="0" fillId="0" borderId="69" xfId="0" applyBorder="1"/>
    <xf numFmtId="0" fontId="3" fillId="2" borderId="95" xfId="1" applyFont="1" applyFill="1" applyBorder="1" applyAlignment="1" applyProtection="1">
      <alignment horizontal="left" vertical="center" wrapText="1"/>
      <protection locked="0"/>
    </xf>
    <xf numFmtId="49" fontId="2" fillId="0" borderId="96" xfId="1" applyNumberFormat="1" applyFont="1" applyBorder="1" applyAlignment="1">
      <alignment horizontal="center"/>
    </xf>
    <xf numFmtId="0" fontId="0" fillId="0" borderId="33" xfId="0" applyBorder="1"/>
    <xf numFmtId="0" fontId="3" fillId="2" borderId="86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topLeftCell="A7" zoomScale="85" zoomScaleNormal="85" workbookViewId="0">
      <selection activeCell="Q10" sqref="Q10:S10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3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20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0.13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5</v>
      </c>
      <c r="I14" s="91"/>
      <c r="J14" s="134" t="s">
        <v>41</v>
      </c>
      <c r="K14" s="90"/>
      <c r="L14" s="90"/>
      <c r="M14" s="91"/>
      <c r="N14" s="135">
        <v>1</v>
      </c>
      <c r="O14" s="90"/>
      <c r="P14" s="91"/>
      <c r="Q14" s="136">
        <v>186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36.029955839018278</v>
      </c>
      <c r="O15" s="93"/>
      <c r="P15" s="94"/>
      <c r="Q15" s="133">
        <f>IF(ISBLANK(Q14)," ",(3+3.29*(((Q14/Q12)*Q13*(1+(Q13/Q12)))^0.5))/(Q10*Q11*Q13))</f>
        <v>511.194015441028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1</v>
      </c>
      <c r="B20" s="100" t="s">
        <v>55</v>
      </c>
      <c r="C20" s="101"/>
      <c r="D20" s="101"/>
      <c r="E20" s="101"/>
      <c r="F20" s="101"/>
      <c r="G20" s="102"/>
      <c r="H20" s="165">
        <v>5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29</v>
      </c>
      <c r="X20" s="23">
        <f t="shared" ref="X20:X39" si="8">IF(ISBLANK(W20)," ",(W20/$W$13)-($W$14/$W$12))</f>
        <v>1.716666666666665</v>
      </c>
      <c r="Y20" s="25">
        <f t="shared" ref="Y20:Y39" si="9">IF(ISBLANK(W20), " ", (X20/$W$10))</f>
        <v>4.5692485138851877</v>
      </c>
    </row>
    <row r="21" spans="1:25" s="74" customFormat="1" ht="19.899999999999999" customHeight="1" x14ac:dyDescent="0.25">
      <c r="A21" s="26">
        <v>2</v>
      </c>
      <c r="B21" s="89" t="s">
        <v>56</v>
      </c>
      <c r="C21" s="90"/>
      <c r="D21" s="90"/>
      <c r="E21" s="90"/>
      <c r="F21" s="90"/>
      <c r="G21" s="91"/>
      <c r="H21" s="137">
        <v>5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31</v>
      </c>
      <c r="X21" s="32">
        <f t="shared" si="8"/>
        <v>3.716666666666665</v>
      </c>
      <c r="Y21" s="34">
        <f t="shared" si="9"/>
        <v>9.8926448407417222</v>
      </c>
    </row>
    <row r="22" spans="1:25" s="74" customFormat="1" ht="19.899999999999999" customHeight="1" x14ac:dyDescent="0.25">
      <c r="A22" s="35"/>
      <c r="B22" s="89"/>
      <c r="C22" s="90"/>
      <c r="D22" s="90"/>
      <c r="E22" s="90"/>
      <c r="F22" s="90"/>
      <c r="G22" s="91"/>
      <c r="H22" s="137"/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/>
      <c r="U22" s="32" t="str">
        <f t="shared" si="6"/>
        <v xml:space="preserve"> </v>
      </c>
      <c r="V22" s="33" t="str">
        <f t="shared" si="7"/>
        <v xml:space="preserve"> </v>
      </c>
      <c r="W22" s="27"/>
      <c r="X22" s="32" t="str">
        <f t="shared" si="8"/>
        <v xml:space="preserve"> </v>
      </c>
      <c r="Y22" s="34" t="str">
        <f t="shared" si="9"/>
        <v xml:space="preserve"> </v>
      </c>
    </row>
    <row r="23" spans="1:25" s="74" customFormat="1" ht="19.899999999999999" customHeight="1" x14ac:dyDescent="0.25">
      <c r="A23" s="35"/>
      <c r="B23" s="89" t="s">
        <v>57</v>
      </c>
      <c r="C23" s="90"/>
      <c r="D23" s="90"/>
      <c r="E23" s="90"/>
      <c r="F23" s="90"/>
      <c r="G23" s="91"/>
      <c r="H23" s="137"/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/>
      <c r="U23" s="32" t="str">
        <f t="shared" si="6"/>
        <v xml:space="preserve"> </v>
      </c>
      <c r="V23" s="33" t="str">
        <f t="shared" si="7"/>
        <v xml:space="preserve"> </v>
      </c>
      <c r="W23" s="27"/>
      <c r="X23" s="32" t="str">
        <f t="shared" si="8"/>
        <v xml:space="preserve"> </v>
      </c>
      <c r="Y23" s="34" t="str">
        <f t="shared" si="9"/>
        <v xml:space="preserve"> </v>
      </c>
    </row>
    <row r="24" spans="1:25" s="74" customFormat="1" ht="19.899999999999999" customHeight="1" x14ac:dyDescent="0.25">
      <c r="A24" s="35"/>
      <c r="B24" s="89"/>
      <c r="C24" s="90"/>
      <c r="D24" s="90"/>
      <c r="E24" s="90"/>
      <c r="F24" s="90"/>
      <c r="G24" s="91"/>
      <c r="H24" s="137"/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/>
      <c r="U24" s="32" t="str">
        <f t="shared" si="6"/>
        <v xml:space="preserve"> </v>
      </c>
      <c r="V24" s="33" t="str">
        <f t="shared" si="7"/>
        <v xml:space="preserve"> </v>
      </c>
      <c r="W24" s="27"/>
      <c r="X24" s="32" t="str">
        <f t="shared" si="8"/>
        <v xml:space="preserve"> </v>
      </c>
      <c r="Y24" s="34" t="str">
        <f t="shared" si="9"/>
        <v xml:space="preserve"> </v>
      </c>
    </row>
    <row r="25" spans="1:25" s="74" customFormat="1" ht="19.899999999999999" customHeight="1" x14ac:dyDescent="0.25">
      <c r="A25" s="35"/>
      <c r="B25" s="89"/>
      <c r="C25" s="90"/>
      <c r="D25" s="90"/>
      <c r="E25" s="90"/>
      <c r="F25" s="90"/>
      <c r="G25" s="91"/>
      <c r="H25" s="137"/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/>
      <c r="U25" s="32" t="str">
        <f t="shared" si="6"/>
        <v xml:space="preserve"> </v>
      </c>
      <c r="V25" s="33" t="str">
        <f t="shared" si="7"/>
        <v xml:space="preserve"> </v>
      </c>
      <c r="W25" s="27"/>
      <c r="X25" s="32" t="str">
        <f t="shared" si="8"/>
        <v xml:space="preserve"> </v>
      </c>
      <c r="Y25" s="34" t="str">
        <f t="shared" si="9"/>
        <v xml:space="preserve"> </v>
      </c>
    </row>
    <row r="26" spans="1:25" s="74" customFormat="1" ht="19.899999999999999" customHeight="1" x14ac:dyDescent="0.25">
      <c r="A26" s="35"/>
      <c r="B26" s="89"/>
      <c r="C26" s="90"/>
      <c r="D26" s="90"/>
      <c r="E26" s="90"/>
      <c r="F26" s="90"/>
      <c r="G26" s="91"/>
      <c r="H26" s="137"/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/>
      <c r="U26" s="32" t="str">
        <f t="shared" si="6"/>
        <v xml:space="preserve"> </v>
      </c>
      <c r="V26" s="33" t="str">
        <f t="shared" si="7"/>
        <v xml:space="preserve"> </v>
      </c>
      <c r="W26" s="27"/>
      <c r="X26" s="32" t="str">
        <f t="shared" si="8"/>
        <v xml:space="preserve"> </v>
      </c>
      <c r="Y26" s="34" t="str">
        <f t="shared" si="9"/>
        <v xml:space="preserve"> </v>
      </c>
    </row>
    <row r="27" spans="1:25" s="74" customFormat="1" ht="19.899999999999999" customHeight="1" x14ac:dyDescent="0.25">
      <c r="A27" s="35"/>
      <c r="B27" s="89"/>
      <c r="C27" s="90"/>
      <c r="D27" s="90"/>
      <c r="E27" s="90"/>
      <c r="F27" s="90"/>
      <c r="G27" s="91"/>
      <c r="H27" s="137"/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/>
      <c r="U27" s="32" t="str">
        <f t="shared" si="6"/>
        <v xml:space="preserve"> </v>
      </c>
      <c r="V27" s="33" t="str">
        <f t="shared" si="7"/>
        <v xml:space="preserve"> </v>
      </c>
      <c r="W27" s="27"/>
      <c r="X27" s="32" t="str">
        <f t="shared" si="8"/>
        <v xml:space="preserve"> </v>
      </c>
      <c r="Y27" s="34" t="str">
        <f t="shared" si="9"/>
        <v xml:space="preserve"> </v>
      </c>
    </row>
    <row r="28" spans="1:25" s="74" customFormat="1" ht="19.899999999999999" customHeight="1" x14ac:dyDescent="0.25">
      <c r="A28" s="35"/>
      <c r="B28" s="89"/>
      <c r="C28" s="90"/>
      <c r="D28" s="90"/>
      <c r="E28" s="90"/>
      <c r="F28" s="90"/>
      <c r="G28" s="91"/>
      <c r="H28" s="137"/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/>
      <c r="U28" s="32" t="str">
        <f t="shared" si="6"/>
        <v xml:space="preserve"> </v>
      </c>
      <c r="V28" s="33" t="str">
        <f t="shared" si="7"/>
        <v xml:space="preserve"> </v>
      </c>
      <c r="W28" s="27"/>
      <c r="X28" s="32" t="str">
        <f t="shared" si="8"/>
        <v xml:space="preserve"> </v>
      </c>
      <c r="Y28" s="34" t="str">
        <f t="shared" si="9"/>
        <v xml:space="preserve"> 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/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8:I38"/>
    <mergeCell ref="H39:I39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A4:C4"/>
    <mergeCell ref="H4:Y4"/>
    <mergeCell ref="N5:S5"/>
    <mergeCell ref="T5:Y5"/>
    <mergeCell ref="A1:C1"/>
    <mergeCell ref="D1:G1"/>
    <mergeCell ref="H1:I1"/>
    <mergeCell ref="A2:C2"/>
    <mergeCell ref="D2:G2"/>
    <mergeCell ref="H2:I3"/>
    <mergeCell ref="A3:C3"/>
    <mergeCell ref="D3:G3"/>
    <mergeCell ref="J2:U3"/>
    <mergeCell ref="J1:U1"/>
    <mergeCell ref="D4:G4"/>
    <mergeCell ref="D5:G5"/>
    <mergeCell ref="H5:I6"/>
    <mergeCell ref="W7:Y7"/>
    <mergeCell ref="A8:E8"/>
    <mergeCell ref="J8:M8"/>
    <mergeCell ref="N8:P8"/>
    <mergeCell ref="Q8:S8"/>
    <mergeCell ref="T8:V8"/>
    <mergeCell ref="W8:Y8"/>
    <mergeCell ref="N6:P6"/>
    <mergeCell ref="Q6:S6"/>
    <mergeCell ref="T6:V6"/>
    <mergeCell ref="W6:Y6"/>
    <mergeCell ref="J7:M7"/>
    <mergeCell ref="N7:P7"/>
    <mergeCell ref="Q7:S7"/>
    <mergeCell ref="T7:V7"/>
    <mergeCell ref="D6:G6"/>
    <mergeCell ref="D7:G7"/>
    <mergeCell ref="H7:I7"/>
    <mergeCell ref="H8:I8"/>
    <mergeCell ref="A10:E10"/>
    <mergeCell ref="J10:M10"/>
    <mergeCell ref="N10:P10"/>
    <mergeCell ref="Q10:S10"/>
    <mergeCell ref="T10:V10"/>
    <mergeCell ref="W10:Y10"/>
    <mergeCell ref="H10:I10"/>
    <mergeCell ref="A9:E9"/>
    <mergeCell ref="J9:M9"/>
    <mergeCell ref="N9:P9"/>
    <mergeCell ref="Q9:S9"/>
    <mergeCell ref="T9:V9"/>
    <mergeCell ref="W9:Y9"/>
    <mergeCell ref="H9:I9"/>
    <mergeCell ref="A12:E12"/>
    <mergeCell ref="J12:M12"/>
    <mergeCell ref="N12:P12"/>
    <mergeCell ref="Q12:S12"/>
    <mergeCell ref="T12:V12"/>
    <mergeCell ref="W12:Y12"/>
    <mergeCell ref="A11:E11"/>
    <mergeCell ref="J11:M11"/>
    <mergeCell ref="N11:P11"/>
    <mergeCell ref="Q11:S11"/>
    <mergeCell ref="T11:V11"/>
    <mergeCell ref="W11:Y11"/>
    <mergeCell ref="H11:I11"/>
    <mergeCell ref="H12:I12"/>
    <mergeCell ref="A14:E14"/>
    <mergeCell ref="J14:M14"/>
    <mergeCell ref="N14:P14"/>
    <mergeCell ref="Q14:S14"/>
    <mergeCell ref="T14:V14"/>
    <mergeCell ref="W14:Y14"/>
    <mergeCell ref="A13:E13"/>
    <mergeCell ref="J13:M13"/>
    <mergeCell ref="N13:P13"/>
    <mergeCell ref="Q13:S13"/>
    <mergeCell ref="T13:V13"/>
    <mergeCell ref="W13:Y13"/>
    <mergeCell ref="H13:I13"/>
    <mergeCell ref="H14:I14"/>
    <mergeCell ref="B17:G17"/>
    <mergeCell ref="J17:N17"/>
    <mergeCell ref="O17:S17"/>
    <mergeCell ref="T17:V17"/>
    <mergeCell ref="W17:Y17"/>
    <mergeCell ref="B19:G19"/>
    <mergeCell ref="A15:E15"/>
    <mergeCell ref="J15:M15"/>
    <mergeCell ref="T15:V15"/>
    <mergeCell ref="W15:Y15"/>
    <mergeCell ref="A16:E16"/>
    <mergeCell ref="J16:S16"/>
    <mergeCell ref="T16:Y16"/>
    <mergeCell ref="H15:I15"/>
    <mergeCell ref="H16:I17"/>
    <mergeCell ref="H18:I18"/>
    <mergeCell ref="H19:I19"/>
    <mergeCell ref="N15:P15"/>
    <mergeCell ref="Q15:S15"/>
    <mergeCell ref="B38:G38"/>
    <mergeCell ref="B39:G39"/>
    <mergeCell ref="F16:G16"/>
    <mergeCell ref="A7:C7"/>
    <mergeCell ref="A6:C6"/>
    <mergeCell ref="A5:C5"/>
    <mergeCell ref="B32:G32"/>
    <mergeCell ref="B33:G33"/>
    <mergeCell ref="B34:G34"/>
    <mergeCell ref="B35:G35"/>
    <mergeCell ref="B36:G36"/>
    <mergeCell ref="B37:G37"/>
    <mergeCell ref="B26:G26"/>
    <mergeCell ref="B27:G27"/>
    <mergeCell ref="B28:G28"/>
    <mergeCell ref="B29:G29"/>
    <mergeCell ref="B30:G30"/>
    <mergeCell ref="B31:G31"/>
    <mergeCell ref="B20:G20"/>
    <mergeCell ref="B21:G21"/>
    <mergeCell ref="B22:G22"/>
    <mergeCell ref="B23:G23"/>
    <mergeCell ref="B24:G24"/>
    <mergeCell ref="B25:G25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82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83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1</v>
      </c>
      <c r="O14" s="90"/>
      <c r="P14" s="91"/>
      <c r="Q14" s="136">
        <v>202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36.029955839018278</v>
      </c>
      <c r="O15" s="93"/>
      <c r="P15" s="94"/>
      <c r="Q15" s="133">
        <f>IF(ISBLANK(Q14)," ",(3+3.29*(((Q14/Q12)*Q13*(1+(Q13/Q12)))^0.5))/(Q10*Q11*Q13))</f>
        <v>130.43053129618011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27</v>
      </c>
      <c r="B20" s="100" t="s">
        <v>60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19</v>
      </c>
      <c r="X20" s="23">
        <f t="shared" ref="X20:X39" si="8">IF(ISBLANK(W20)," ",(W20/$W$13)-($W$14/$W$12))</f>
        <v>-8.283333333333335</v>
      </c>
      <c r="Y20" s="25">
        <f t="shared" ref="Y20:Y39" si="9">IF(ISBLANK(W20), " ", (X20/$W$10))</f>
        <v>-22.047733120397485</v>
      </c>
    </row>
    <row r="21" spans="1:25" s="74" customFormat="1" ht="19.899999999999999" customHeight="1" x14ac:dyDescent="0.25">
      <c r="A21" s="26">
        <v>28</v>
      </c>
      <c r="B21" s="89" t="s">
        <v>56</v>
      </c>
      <c r="C21" s="90"/>
      <c r="D21" s="90"/>
      <c r="E21" s="90"/>
      <c r="F21" s="90"/>
      <c r="G21" s="91"/>
      <c r="H21" s="137">
        <v>4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21</v>
      </c>
      <c r="X21" s="32">
        <f t="shared" si="8"/>
        <v>-6.283333333333335</v>
      </c>
      <c r="Y21" s="34">
        <f t="shared" si="9"/>
        <v>-16.724336793540949</v>
      </c>
    </row>
    <row r="22" spans="1:25" s="74" customFormat="1" ht="19.899999999999999" customHeight="1" x14ac:dyDescent="0.25">
      <c r="A22" s="35">
        <v>29</v>
      </c>
      <c r="B22" s="89" t="s">
        <v>71</v>
      </c>
      <c r="C22" s="90"/>
      <c r="D22" s="90"/>
      <c r="E22" s="90"/>
      <c r="F22" s="90"/>
      <c r="G22" s="91"/>
      <c r="H22" s="137">
        <v>4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20</v>
      </c>
      <c r="X22" s="32">
        <f t="shared" si="8"/>
        <v>-7.283333333333335</v>
      </c>
      <c r="Y22" s="34">
        <f t="shared" si="9"/>
        <v>-19.386034956969219</v>
      </c>
    </row>
    <row r="23" spans="1:25" s="74" customFormat="1" ht="19.899999999999999" customHeight="1" x14ac:dyDescent="0.25">
      <c r="A23" s="26">
        <v>30</v>
      </c>
      <c r="B23" s="89" t="s">
        <v>66</v>
      </c>
      <c r="C23" s="90"/>
      <c r="D23" s="90"/>
      <c r="E23" s="90"/>
      <c r="F23" s="90"/>
      <c r="G23" s="91"/>
      <c r="H23" s="137">
        <v>5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16</v>
      </c>
      <c r="X23" s="32">
        <f t="shared" si="8"/>
        <v>-11.283333333333335</v>
      </c>
      <c r="Y23" s="34">
        <f t="shared" si="9"/>
        <v>-30.03282761068229</v>
      </c>
    </row>
    <row r="24" spans="1:25" s="74" customFormat="1" ht="19.899999999999999" customHeight="1" x14ac:dyDescent="0.25">
      <c r="A24" s="35">
        <v>31</v>
      </c>
      <c r="B24" s="89" t="s">
        <v>72</v>
      </c>
      <c r="C24" s="90"/>
      <c r="D24" s="90"/>
      <c r="E24" s="90"/>
      <c r="F24" s="90"/>
      <c r="G24" s="91"/>
      <c r="H24" s="137">
        <v>6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22</v>
      </c>
      <c r="X24" s="32">
        <f t="shared" si="8"/>
        <v>-5.283333333333335</v>
      </c>
      <c r="Y24" s="34">
        <f t="shared" si="9"/>
        <v>-14.062638630112684</v>
      </c>
    </row>
    <row r="25" spans="1:25" s="74" customFormat="1" ht="19.899999999999999" customHeight="1" x14ac:dyDescent="0.25">
      <c r="A25" s="26">
        <v>32</v>
      </c>
      <c r="B25" s="89" t="s">
        <v>73</v>
      </c>
      <c r="C25" s="90"/>
      <c r="D25" s="90"/>
      <c r="E25" s="90"/>
      <c r="F25" s="90"/>
      <c r="G25" s="91"/>
      <c r="H25" s="137">
        <v>6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32</v>
      </c>
      <c r="X25" s="32">
        <f t="shared" si="8"/>
        <v>4.716666666666665</v>
      </c>
      <c r="Y25" s="34">
        <f t="shared" si="9"/>
        <v>12.55434300416999</v>
      </c>
    </row>
    <row r="26" spans="1:25" s="74" customFormat="1" ht="19.899999999999999" customHeight="1" x14ac:dyDescent="0.25">
      <c r="A26" s="35">
        <v>33</v>
      </c>
      <c r="B26" s="89" t="s">
        <v>74</v>
      </c>
      <c r="C26" s="90"/>
      <c r="D26" s="90"/>
      <c r="E26" s="90"/>
      <c r="F26" s="90"/>
      <c r="G26" s="91"/>
      <c r="H26" s="137">
        <v>6</v>
      </c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>
        <v>0</v>
      </c>
      <c r="U26" s="32">
        <f t="shared" si="6"/>
        <v>-0.15</v>
      </c>
      <c r="V26" s="33">
        <f t="shared" si="7"/>
        <v>-0.66607460035523969</v>
      </c>
      <c r="W26" s="27">
        <v>31</v>
      </c>
      <c r="X26" s="32">
        <f t="shared" si="8"/>
        <v>3.716666666666665</v>
      </c>
      <c r="Y26" s="34">
        <f t="shared" si="9"/>
        <v>9.8926448407417222</v>
      </c>
    </row>
    <row r="27" spans="1:25" s="74" customFormat="1" ht="19.899999999999999" customHeight="1" x14ac:dyDescent="0.25">
      <c r="A27" s="26">
        <v>34</v>
      </c>
      <c r="B27" s="89" t="s">
        <v>75</v>
      </c>
      <c r="C27" s="90"/>
      <c r="D27" s="90"/>
      <c r="E27" s="90"/>
      <c r="F27" s="90"/>
      <c r="G27" s="91"/>
      <c r="H27" s="137">
        <v>6</v>
      </c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>
        <v>0</v>
      </c>
      <c r="U27" s="32">
        <f t="shared" si="6"/>
        <v>-0.15</v>
      </c>
      <c r="V27" s="33">
        <f t="shared" si="7"/>
        <v>-0.66607460035523969</v>
      </c>
      <c r="W27" s="27">
        <v>22</v>
      </c>
      <c r="X27" s="32">
        <f t="shared" si="8"/>
        <v>-5.283333333333335</v>
      </c>
      <c r="Y27" s="34">
        <f t="shared" si="9"/>
        <v>-14.062638630112684</v>
      </c>
    </row>
    <row r="28" spans="1:25" s="74" customFormat="1" ht="19.899999999999999" customHeight="1" x14ac:dyDescent="0.25">
      <c r="A28" s="35">
        <v>35</v>
      </c>
      <c r="B28" s="89" t="s">
        <v>76</v>
      </c>
      <c r="C28" s="90"/>
      <c r="D28" s="90"/>
      <c r="E28" s="90"/>
      <c r="F28" s="90"/>
      <c r="G28" s="91"/>
      <c r="H28" s="137">
        <v>6</v>
      </c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>
        <v>0</v>
      </c>
      <c r="U28" s="32">
        <f t="shared" si="6"/>
        <v>-0.15</v>
      </c>
      <c r="V28" s="33">
        <f t="shared" si="7"/>
        <v>-0.66607460035523969</v>
      </c>
      <c r="W28" s="27">
        <v>24</v>
      </c>
      <c r="X28" s="32">
        <f t="shared" si="8"/>
        <v>-3.283333333333335</v>
      </c>
      <c r="Y28" s="34">
        <f t="shared" si="9"/>
        <v>-8.7392423032561481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 t="s">
        <v>57</v>
      </c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84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83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0</v>
      </c>
      <c r="O14" s="90"/>
      <c r="P14" s="91"/>
      <c r="Q14" s="136">
        <v>188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14.124293785310734</v>
      </c>
      <c r="O15" s="93"/>
      <c r="P15" s="94"/>
      <c r="Q15" s="133">
        <f>IF(ISBLANK(Q14)," ",(3+3.29*(((Q14/Q12)*Q13*(1+(Q13/Q12)))^0.5))/(Q10*Q11*Q13))</f>
        <v>126.02918287471489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36</v>
      </c>
      <c r="B20" s="100" t="s">
        <v>60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24</v>
      </c>
      <c r="X20" s="23">
        <f t="shared" ref="X20:X39" si="8">IF(ISBLANK(W20)," ",(W20/$W$13)-($W$14/$W$12))</f>
        <v>-3.283333333333335</v>
      </c>
      <c r="Y20" s="25">
        <f t="shared" ref="Y20:Y39" si="9">IF(ISBLANK(W20), " ", (X20/$W$10))</f>
        <v>-8.7392423032561481</v>
      </c>
    </row>
    <row r="21" spans="1:25" s="74" customFormat="1" ht="19.899999999999999" customHeight="1" x14ac:dyDescent="0.25">
      <c r="A21" s="26">
        <v>37</v>
      </c>
      <c r="B21" s="89" t="s">
        <v>56</v>
      </c>
      <c r="C21" s="90"/>
      <c r="D21" s="90"/>
      <c r="E21" s="90"/>
      <c r="F21" s="90"/>
      <c r="G21" s="91"/>
      <c r="H21" s="137">
        <v>4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26</v>
      </c>
      <c r="X21" s="32">
        <f t="shared" si="8"/>
        <v>-1.283333333333335</v>
      </c>
      <c r="Y21" s="34">
        <f t="shared" si="9"/>
        <v>-3.4158459763996141</v>
      </c>
    </row>
    <row r="22" spans="1:25" s="74" customFormat="1" ht="19.899999999999999" customHeight="1" x14ac:dyDescent="0.25">
      <c r="A22" s="35">
        <v>38</v>
      </c>
      <c r="B22" s="89" t="s">
        <v>71</v>
      </c>
      <c r="C22" s="90"/>
      <c r="D22" s="90"/>
      <c r="E22" s="90"/>
      <c r="F22" s="90"/>
      <c r="G22" s="91"/>
      <c r="H22" s="137">
        <v>5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27</v>
      </c>
      <c r="X22" s="32">
        <f t="shared" si="8"/>
        <v>-0.28333333333333499</v>
      </c>
      <c r="Y22" s="34">
        <f t="shared" si="9"/>
        <v>-0.75414781297134681</v>
      </c>
    </row>
    <row r="23" spans="1:25" s="74" customFormat="1" ht="19.899999999999999" customHeight="1" x14ac:dyDescent="0.25">
      <c r="A23" s="26">
        <v>39</v>
      </c>
      <c r="B23" s="89" t="s">
        <v>66</v>
      </c>
      <c r="C23" s="90"/>
      <c r="D23" s="90"/>
      <c r="E23" s="90"/>
      <c r="F23" s="90"/>
      <c r="G23" s="91"/>
      <c r="H23" s="137">
        <v>4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30</v>
      </c>
      <c r="X23" s="32">
        <f t="shared" si="8"/>
        <v>2.716666666666665</v>
      </c>
      <c r="Y23" s="34">
        <f t="shared" si="9"/>
        <v>7.2309466773134554</v>
      </c>
    </row>
    <row r="24" spans="1:25" s="74" customFormat="1" ht="19.899999999999999" customHeight="1" x14ac:dyDescent="0.25">
      <c r="A24" s="35">
        <v>40</v>
      </c>
      <c r="B24" s="89" t="s">
        <v>72</v>
      </c>
      <c r="C24" s="90"/>
      <c r="D24" s="90"/>
      <c r="E24" s="90"/>
      <c r="F24" s="90"/>
      <c r="G24" s="91"/>
      <c r="H24" s="137">
        <v>6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21</v>
      </c>
      <c r="X24" s="32">
        <f t="shared" si="8"/>
        <v>-6.283333333333335</v>
      </c>
      <c r="Y24" s="34">
        <f t="shared" si="9"/>
        <v>-16.724336793540949</v>
      </c>
    </row>
    <row r="25" spans="1:25" s="74" customFormat="1" ht="19.899999999999999" customHeight="1" x14ac:dyDescent="0.25">
      <c r="A25" s="26">
        <v>41</v>
      </c>
      <c r="B25" s="89" t="s">
        <v>73</v>
      </c>
      <c r="C25" s="90"/>
      <c r="D25" s="90"/>
      <c r="E25" s="90"/>
      <c r="F25" s="90"/>
      <c r="G25" s="91"/>
      <c r="H25" s="137">
        <v>6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33</v>
      </c>
      <c r="X25" s="32">
        <f t="shared" si="8"/>
        <v>5.716666666666665</v>
      </c>
      <c r="Y25" s="34">
        <f t="shared" si="9"/>
        <v>15.216041167598258</v>
      </c>
    </row>
    <row r="26" spans="1:25" s="74" customFormat="1" ht="19.899999999999999" customHeight="1" x14ac:dyDescent="0.25">
      <c r="A26" s="35">
        <v>42</v>
      </c>
      <c r="B26" s="89" t="s">
        <v>74</v>
      </c>
      <c r="C26" s="90"/>
      <c r="D26" s="90"/>
      <c r="E26" s="90"/>
      <c r="F26" s="90"/>
      <c r="G26" s="91"/>
      <c r="H26" s="137">
        <v>6</v>
      </c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>
        <v>0</v>
      </c>
      <c r="U26" s="32">
        <f t="shared" si="6"/>
        <v>-0.15</v>
      </c>
      <c r="V26" s="33">
        <f t="shared" si="7"/>
        <v>-0.66607460035523969</v>
      </c>
      <c r="W26" s="27">
        <v>24</v>
      </c>
      <c r="X26" s="32">
        <f t="shared" si="8"/>
        <v>-3.283333333333335</v>
      </c>
      <c r="Y26" s="34">
        <f t="shared" si="9"/>
        <v>-8.7392423032561481</v>
      </c>
    </row>
    <row r="27" spans="1:25" s="74" customFormat="1" ht="19.899999999999999" customHeight="1" x14ac:dyDescent="0.25">
      <c r="A27" s="26">
        <v>43</v>
      </c>
      <c r="B27" s="89" t="s">
        <v>75</v>
      </c>
      <c r="C27" s="90"/>
      <c r="D27" s="90"/>
      <c r="E27" s="90"/>
      <c r="F27" s="90"/>
      <c r="G27" s="91"/>
      <c r="H27" s="137">
        <v>5</v>
      </c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>
        <v>0</v>
      </c>
      <c r="U27" s="32">
        <f t="shared" si="6"/>
        <v>-0.15</v>
      </c>
      <c r="V27" s="33">
        <f t="shared" si="7"/>
        <v>-0.66607460035523969</v>
      </c>
      <c r="W27" s="27">
        <v>26</v>
      </c>
      <c r="X27" s="32">
        <f t="shared" si="8"/>
        <v>-1.283333333333335</v>
      </c>
      <c r="Y27" s="34">
        <f t="shared" si="9"/>
        <v>-3.4158459763996141</v>
      </c>
    </row>
    <row r="28" spans="1:25" s="74" customFormat="1" ht="19.899999999999999" customHeight="1" x14ac:dyDescent="0.25">
      <c r="A28" s="35">
        <v>44</v>
      </c>
      <c r="B28" s="89" t="s">
        <v>76</v>
      </c>
      <c r="C28" s="90"/>
      <c r="D28" s="90"/>
      <c r="E28" s="90"/>
      <c r="F28" s="90"/>
      <c r="G28" s="91"/>
      <c r="H28" s="137">
        <v>6</v>
      </c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>
        <v>0</v>
      </c>
      <c r="U28" s="32">
        <f t="shared" si="6"/>
        <v>-0.15</v>
      </c>
      <c r="V28" s="33">
        <f t="shared" si="7"/>
        <v>-0.66607460035523969</v>
      </c>
      <c r="W28" s="27">
        <v>27</v>
      </c>
      <c r="X28" s="32">
        <f t="shared" si="8"/>
        <v>-0.28333333333333499</v>
      </c>
      <c r="Y28" s="34">
        <f t="shared" si="9"/>
        <v>-0.75414781297134681</v>
      </c>
    </row>
    <row r="29" spans="1:25" s="74" customFormat="1" ht="19.899999999999999" customHeight="1" x14ac:dyDescent="0.25">
      <c r="A29" s="26">
        <v>45</v>
      </c>
      <c r="B29" s="89" t="s">
        <v>77</v>
      </c>
      <c r="C29" s="90"/>
      <c r="D29" s="90"/>
      <c r="E29" s="90"/>
      <c r="F29" s="90"/>
      <c r="G29" s="91"/>
      <c r="H29" s="137">
        <v>5</v>
      </c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>
        <v>1</v>
      </c>
      <c r="U29" s="32">
        <f t="shared" si="6"/>
        <v>0.85</v>
      </c>
      <c r="V29" s="33">
        <f t="shared" si="7"/>
        <v>3.7744227353463584</v>
      </c>
      <c r="W29" s="27">
        <v>22</v>
      </c>
      <c r="X29" s="32">
        <f t="shared" si="8"/>
        <v>-5.283333333333335</v>
      </c>
      <c r="Y29" s="34">
        <f t="shared" si="9"/>
        <v>-14.062638630112684</v>
      </c>
    </row>
    <row r="30" spans="1:25" s="74" customFormat="1" ht="19.899999999999999" customHeight="1" x14ac:dyDescent="0.25">
      <c r="A30" s="35">
        <v>46</v>
      </c>
      <c r="B30" s="89" t="s">
        <v>78</v>
      </c>
      <c r="C30" s="90"/>
      <c r="D30" s="90"/>
      <c r="E30" s="90"/>
      <c r="F30" s="90"/>
      <c r="G30" s="91"/>
      <c r="H30" s="137">
        <v>5</v>
      </c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>
        <v>0</v>
      </c>
      <c r="U30" s="32">
        <f t="shared" si="6"/>
        <v>-0.15</v>
      </c>
      <c r="V30" s="33">
        <f t="shared" si="7"/>
        <v>-0.66607460035523969</v>
      </c>
      <c r="W30" s="27">
        <v>33</v>
      </c>
      <c r="X30" s="32">
        <f t="shared" si="8"/>
        <v>5.716666666666665</v>
      </c>
      <c r="Y30" s="34">
        <f t="shared" si="9"/>
        <v>15.216041167598258</v>
      </c>
    </row>
    <row r="31" spans="1:25" s="74" customFormat="1" ht="19.899999999999999" customHeight="1" x14ac:dyDescent="0.25">
      <c r="A31" s="26">
        <v>47</v>
      </c>
      <c r="B31" s="89" t="s">
        <v>85</v>
      </c>
      <c r="C31" s="90"/>
      <c r="D31" s="90"/>
      <c r="E31" s="90"/>
      <c r="F31" s="90"/>
      <c r="G31" s="91"/>
      <c r="H31" s="137">
        <v>5</v>
      </c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>
        <v>0</v>
      </c>
      <c r="U31" s="32">
        <f t="shared" si="6"/>
        <v>-0.15</v>
      </c>
      <c r="V31" s="33">
        <f t="shared" si="7"/>
        <v>-0.66607460035523969</v>
      </c>
      <c r="W31" s="27">
        <v>20</v>
      </c>
      <c r="X31" s="32">
        <f t="shared" si="8"/>
        <v>-7.283333333333335</v>
      </c>
      <c r="Y31" s="34">
        <f t="shared" si="9"/>
        <v>-19.386034956969219</v>
      </c>
    </row>
    <row r="32" spans="1:25" s="74" customFormat="1" ht="19.899999999999999" customHeight="1" x14ac:dyDescent="0.25">
      <c r="A32" s="35">
        <v>48</v>
      </c>
      <c r="B32" s="89" t="s">
        <v>86</v>
      </c>
      <c r="C32" s="90"/>
      <c r="D32" s="90"/>
      <c r="E32" s="90"/>
      <c r="F32" s="90"/>
      <c r="G32" s="91"/>
      <c r="H32" s="137">
        <v>5</v>
      </c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>
        <v>0</v>
      </c>
      <c r="U32" s="32">
        <f t="shared" si="6"/>
        <v>-0.15</v>
      </c>
      <c r="V32" s="33">
        <f t="shared" si="7"/>
        <v>-0.66607460035523969</v>
      </c>
      <c r="W32" s="27">
        <v>28</v>
      </c>
      <c r="X32" s="32">
        <f t="shared" si="8"/>
        <v>0.71666666666666501</v>
      </c>
      <c r="Y32" s="34">
        <f t="shared" si="9"/>
        <v>1.9075503504569205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 t="s">
        <v>57</v>
      </c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87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83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0</v>
      </c>
      <c r="O14" s="90"/>
      <c r="P14" s="91"/>
      <c r="Q14" s="136">
        <v>226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14.124293785310734</v>
      </c>
      <c r="O15" s="93"/>
      <c r="P15" s="94"/>
      <c r="Q15" s="133">
        <f>IF(ISBLANK(Q14)," ",(3+3.29*(((Q14/Q12)*Q13*(1+(Q13/Q12)))^0.5))/(Q10*Q11*Q13))</f>
        <v>137.63464046753583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49</v>
      </c>
      <c r="B20" s="100" t="s">
        <v>60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20</v>
      </c>
      <c r="X20" s="23">
        <f t="shared" ref="X20:X39" si="8">IF(ISBLANK(W20)," ",(W20/$W$13)-($W$14/$W$12))</f>
        <v>-7.283333333333335</v>
      </c>
      <c r="Y20" s="25">
        <f t="shared" ref="Y20:Y39" si="9">IF(ISBLANK(W20), " ", (X20/$W$10))</f>
        <v>-19.386034956969219</v>
      </c>
    </row>
    <row r="21" spans="1:25" s="74" customFormat="1" ht="19.899999999999999" customHeight="1" x14ac:dyDescent="0.25">
      <c r="A21" s="26">
        <v>50</v>
      </c>
      <c r="B21" s="89" t="s">
        <v>56</v>
      </c>
      <c r="C21" s="90"/>
      <c r="D21" s="90"/>
      <c r="E21" s="90"/>
      <c r="F21" s="90"/>
      <c r="G21" s="91"/>
      <c r="H21" s="137">
        <v>4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16</v>
      </c>
      <c r="X21" s="32">
        <f t="shared" si="8"/>
        <v>-11.283333333333335</v>
      </c>
      <c r="Y21" s="34">
        <f t="shared" si="9"/>
        <v>-30.03282761068229</v>
      </c>
    </row>
    <row r="22" spans="1:25" s="74" customFormat="1" ht="19.899999999999999" customHeight="1" x14ac:dyDescent="0.25">
      <c r="A22" s="35">
        <v>51</v>
      </c>
      <c r="B22" s="89" t="s">
        <v>71</v>
      </c>
      <c r="C22" s="90"/>
      <c r="D22" s="90"/>
      <c r="E22" s="90"/>
      <c r="F22" s="90"/>
      <c r="G22" s="91"/>
      <c r="H22" s="137">
        <v>5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1</v>
      </c>
      <c r="U22" s="32">
        <f t="shared" si="6"/>
        <v>0.85</v>
      </c>
      <c r="V22" s="33">
        <f t="shared" si="7"/>
        <v>3.7744227353463584</v>
      </c>
      <c r="W22" s="27">
        <v>27</v>
      </c>
      <c r="X22" s="32">
        <f t="shared" si="8"/>
        <v>-0.28333333333333499</v>
      </c>
      <c r="Y22" s="34">
        <f t="shared" si="9"/>
        <v>-0.75414781297134681</v>
      </c>
    </row>
    <row r="23" spans="1:25" s="74" customFormat="1" ht="19.899999999999999" customHeight="1" x14ac:dyDescent="0.25">
      <c r="A23" s="26">
        <v>52</v>
      </c>
      <c r="B23" s="89" t="s">
        <v>66</v>
      </c>
      <c r="C23" s="90"/>
      <c r="D23" s="90"/>
      <c r="E23" s="90"/>
      <c r="F23" s="90"/>
      <c r="G23" s="91"/>
      <c r="H23" s="137">
        <v>5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22</v>
      </c>
      <c r="X23" s="32">
        <f t="shared" si="8"/>
        <v>-5.283333333333335</v>
      </c>
      <c r="Y23" s="34">
        <f t="shared" si="9"/>
        <v>-14.062638630112684</v>
      </c>
    </row>
    <row r="24" spans="1:25" s="74" customFormat="1" ht="19.899999999999999" customHeight="1" x14ac:dyDescent="0.25">
      <c r="A24" s="35">
        <v>53</v>
      </c>
      <c r="B24" s="89" t="s">
        <v>72</v>
      </c>
      <c r="C24" s="90"/>
      <c r="D24" s="90"/>
      <c r="E24" s="90"/>
      <c r="F24" s="90"/>
      <c r="G24" s="91"/>
      <c r="H24" s="137">
        <v>6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38</v>
      </c>
      <c r="X24" s="32">
        <f t="shared" si="8"/>
        <v>10.716666666666665</v>
      </c>
      <c r="Y24" s="34">
        <f t="shared" si="9"/>
        <v>28.524531984739596</v>
      </c>
    </row>
    <row r="25" spans="1:25" s="74" customFormat="1" ht="19.899999999999999" customHeight="1" x14ac:dyDescent="0.25">
      <c r="A25" s="26">
        <v>54</v>
      </c>
      <c r="B25" s="89" t="s">
        <v>73</v>
      </c>
      <c r="C25" s="90"/>
      <c r="D25" s="90"/>
      <c r="E25" s="90"/>
      <c r="F25" s="90"/>
      <c r="G25" s="91"/>
      <c r="H25" s="137">
        <v>5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29</v>
      </c>
      <c r="X25" s="32">
        <f t="shared" si="8"/>
        <v>1.716666666666665</v>
      </c>
      <c r="Y25" s="34">
        <f t="shared" si="9"/>
        <v>4.5692485138851877</v>
      </c>
    </row>
    <row r="26" spans="1:25" s="74" customFormat="1" ht="19.899999999999999" customHeight="1" x14ac:dyDescent="0.25">
      <c r="A26" s="35">
        <v>55</v>
      </c>
      <c r="B26" s="89" t="s">
        <v>74</v>
      </c>
      <c r="C26" s="90"/>
      <c r="D26" s="90"/>
      <c r="E26" s="90"/>
      <c r="F26" s="90"/>
      <c r="G26" s="91"/>
      <c r="H26" s="137">
        <v>5</v>
      </c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>
        <v>0</v>
      </c>
      <c r="U26" s="32">
        <f t="shared" si="6"/>
        <v>-0.15</v>
      </c>
      <c r="V26" s="33">
        <f t="shared" si="7"/>
        <v>-0.66607460035523969</v>
      </c>
      <c r="W26" s="27">
        <v>29</v>
      </c>
      <c r="X26" s="32">
        <f t="shared" si="8"/>
        <v>1.716666666666665</v>
      </c>
      <c r="Y26" s="34">
        <f t="shared" si="9"/>
        <v>4.5692485138851877</v>
      </c>
    </row>
    <row r="27" spans="1:25" s="74" customFormat="1" ht="19.899999999999999" customHeight="1" x14ac:dyDescent="0.25">
      <c r="A27" s="26">
        <v>56</v>
      </c>
      <c r="B27" s="89" t="s">
        <v>75</v>
      </c>
      <c r="C27" s="90"/>
      <c r="D27" s="90"/>
      <c r="E27" s="90"/>
      <c r="F27" s="90"/>
      <c r="G27" s="91"/>
      <c r="H27" s="137">
        <v>6</v>
      </c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>
        <v>0</v>
      </c>
      <c r="U27" s="32">
        <f t="shared" si="6"/>
        <v>-0.15</v>
      </c>
      <c r="V27" s="33">
        <f t="shared" si="7"/>
        <v>-0.66607460035523969</v>
      </c>
      <c r="W27" s="27">
        <v>34</v>
      </c>
      <c r="X27" s="32">
        <f t="shared" si="8"/>
        <v>6.716666666666665</v>
      </c>
      <c r="Y27" s="34">
        <f t="shared" si="9"/>
        <v>17.877739331026525</v>
      </c>
    </row>
    <row r="28" spans="1:25" s="74" customFormat="1" ht="19.899999999999999" customHeight="1" x14ac:dyDescent="0.25">
      <c r="A28" s="35">
        <v>57</v>
      </c>
      <c r="B28" s="89" t="s">
        <v>76</v>
      </c>
      <c r="C28" s="90"/>
      <c r="D28" s="90"/>
      <c r="E28" s="90"/>
      <c r="F28" s="90"/>
      <c r="G28" s="91"/>
      <c r="H28" s="137">
        <v>5</v>
      </c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>
        <v>0</v>
      </c>
      <c r="U28" s="32">
        <f t="shared" si="6"/>
        <v>-0.15</v>
      </c>
      <c r="V28" s="33">
        <f t="shared" si="7"/>
        <v>-0.66607460035523969</v>
      </c>
      <c r="W28" s="27">
        <v>26</v>
      </c>
      <c r="X28" s="32">
        <f t="shared" si="8"/>
        <v>-1.283333333333335</v>
      </c>
      <c r="Y28" s="34">
        <f t="shared" si="9"/>
        <v>-3.4158459763996141</v>
      </c>
    </row>
    <row r="29" spans="1:25" s="74" customFormat="1" ht="19.899999999999999" customHeight="1" x14ac:dyDescent="0.25">
      <c r="A29" s="26">
        <v>58</v>
      </c>
      <c r="B29" s="89" t="s">
        <v>77</v>
      </c>
      <c r="C29" s="90"/>
      <c r="D29" s="90"/>
      <c r="E29" s="90"/>
      <c r="F29" s="90"/>
      <c r="G29" s="91"/>
      <c r="H29" s="137">
        <v>5</v>
      </c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>
        <v>0</v>
      </c>
      <c r="U29" s="32">
        <f t="shared" si="6"/>
        <v>-0.15</v>
      </c>
      <c r="V29" s="33">
        <f t="shared" si="7"/>
        <v>-0.66607460035523969</v>
      </c>
      <c r="W29" s="27">
        <v>30</v>
      </c>
      <c r="X29" s="32">
        <f t="shared" si="8"/>
        <v>2.716666666666665</v>
      </c>
      <c r="Y29" s="34">
        <f t="shared" si="9"/>
        <v>7.2309466773134554</v>
      </c>
    </row>
    <row r="30" spans="1:25" s="74" customFormat="1" ht="19.899999999999999" customHeight="1" x14ac:dyDescent="0.25">
      <c r="A30" s="35">
        <v>59</v>
      </c>
      <c r="B30" s="89" t="s">
        <v>78</v>
      </c>
      <c r="C30" s="90"/>
      <c r="D30" s="90"/>
      <c r="E30" s="90"/>
      <c r="F30" s="90"/>
      <c r="G30" s="91"/>
      <c r="H30" s="137">
        <v>5</v>
      </c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>
        <v>1</v>
      </c>
      <c r="U30" s="32">
        <f t="shared" si="6"/>
        <v>0.85</v>
      </c>
      <c r="V30" s="33">
        <f t="shared" si="7"/>
        <v>3.7744227353463584</v>
      </c>
      <c r="W30" s="27">
        <v>25</v>
      </c>
      <c r="X30" s="32">
        <f t="shared" si="8"/>
        <v>-2.283333333333335</v>
      </c>
      <c r="Y30" s="34">
        <f t="shared" si="9"/>
        <v>-6.0775441398278813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 t="s">
        <v>57</v>
      </c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88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83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1</v>
      </c>
      <c r="O14" s="90"/>
      <c r="P14" s="91"/>
      <c r="Q14" s="136">
        <v>211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36.029955839018278</v>
      </c>
      <c r="O15" s="93"/>
      <c r="P15" s="94"/>
      <c r="Q15" s="133">
        <f>IF(ISBLANK(Q14)," ",(3+3.29*(((Q14/Q12)*Q13*(1+(Q13/Q12)))^0.5))/(Q10*Q11*Q13))</f>
        <v>133.17977536213758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60</v>
      </c>
      <c r="B20" s="100" t="s">
        <v>60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30</v>
      </c>
      <c r="X20" s="23">
        <f t="shared" ref="X20:X39" si="8">IF(ISBLANK(W20)," ",(W20/$W$13)-($W$14/$W$12))</f>
        <v>2.716666666666665</v>
      </c>
      <c r="Y20" s="25">
        <f t="shared" ref="Y20:Y39" si="9">IF(ISBLANK(W20), " ", (X20/$W$10))</f>
        <v>7.2309466773134554</v>
      </c>
    </row>
    <row r="21" spans="1:25" s="74" customFormat="1" ht="19.899999999999999" customHeight="1" x14ac:dyDescent="0.25">
      <c r="A21" s="26">
        <v>61</v>
      </c>
      <c r="B21" s="89" t="s">
        <v>56</v>
      </c>
      <c r="C21" s="90"/>
      <c r="D21" s="90"/>
      <c r="E21" s="90"/>
      <c r="F21" s="90"/>
      <c r="G21" s="91"/>
      <c r="H21" s="137">
        <v>4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39</v>
      </c>
      <c r="X21" s="32">
        <f t="shared" si="8"/>
        <v>11.716666666666665</v>
      </c>
      <c r="Y21" s="34">
        <f t="shared" si="9"/>
        <v>31.186230148167862</v>
      </c>
    </row>
    <row r="22" spans="1:25" s="74" customFormat="1" ht="19.899999999999999" customHeight="1" x14ac:dyDescent="0.25">
      <c r="A22" s="35">
        <v>62</v>
      </c>
      <c r="B22" s="89" t="s">
        <v>71</v>
      </c>
      <c r="C22" s="90"/>
      <c r="D22" s="90"/>
      <c r="E22" s="90"/>
      <c r="F22" s="90"/>
      <c r="G22" s="91"/>
      <c r="H22" s="137">
        <v>4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31</v>
      </c>
      <c r="X22" s="32">
        <f t="shared" si="8"/>
        <v>3.716666666666665</v>
      </c>
      <c r="Y22" s="34">
        <f t="shared" si="9"/>
        <v>9.8926448407417222</v>
      </c>
    </row>
    <row r="23" spans="1:25" s="74" customFormat="1" ht="19.899999999999999" customHeight="1" x14ac:dyDescent="0.25">
      <c r="A23" s="26">
        <v>63</v>
      </c>
      <c r="B23" s="89" t="s">
        <v>66</v>
      </c>
      <c r="C23" s="90"/>
      <c r="D23" s="90"/>
      <c r="E23" s="90"/>
      <c r="F23" s="90"/>
      <c r="G23" s="91"/>
      <c r="H23" s="137">
        <v>4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29</v>
      </c>
      <c r="X23" s="32">
        <f t="shared" si="8"/>
        <v>1.716666666666665</v>
      </c>
      <c r="Y23" s="34">
        <f t="shared" si="9"/>
        <v>4.5692485138851877</v>
      </c>
    </row>
    <row r="24" spans="1:25" s="74" customFormat="1" ht="19.899999999999999" customHeight="1" x14ac:dyDescent="0.25">
      <c r="A24" s="35">
        <v>64</v>
      </c>
      <c r="B24" s="89" t="s">
        <v>72</v>
      </c>
      <c r="C24" s="90"/>
      <c r="D24" s="90"/>
      <c r="E24" s="90"/>
      <c r="F24" s="90"/>
      <c r="G24" s="91"/>
      <c r="H24" s="137">
        <v>6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23</v>
      </c>
      <c r="X24" s="32">
        <f t="shared" si="8"/>
        <v>-4.283333333333335</v>
      </c>
      <c r="Y24" s="34">
        <f t="shared" si="9"/>
        <v>-11.400940466684416</v>
      </c>
    </row>
    <row r="25" spans="1:25" s="74" customFormat="1" ht="19.899999999999999" customHeight="1" x14ac:dyDescent="0.25">
      <c r="A25" s="26">
        <v>65</v>
      </c>
      <c r="B25" s="89" t="s">
        <v>73</v>
      </c>
      <c r="C25" s="90"/>
      <c r="D25" s="90"/>
      <c r="E25" s="90"/>
      <c r="F25" s="90"/>
      <c r="G25" s="91"/>
      <c r="H25" s="137">
        <v>4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30</v>
      </c>
      <c r="X25" s="32">
        <f t="shared" si="8"/>
        <v>2.716666666666665</v>
      </c>
      <c r="Y25" s="34">
        <f t="shared" si="9"/>
        <v>7.2309466773134554</v>
      </c>
    </row>
    <row r="26" spans="1:25" s="74" customFormat="1" ht="19.899999999999999" customHeight="1" x14ac:dyDescent="0.25">
      <c r="A26" s="35">
        <v>66</v>
      </c>
      <c r="B26" s="89" t="s">
        <v>74</v>
      </c>
      <c r="C26" s="90"/>
      <c r="D26" s="90"/>
      <c r="E26" s="90"/>
      <c r="F26" s="90"/>
      <c r="G26" s="91"/>
      <c r="H26" s="137">
        <v>6</v>
      </c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>
        <v>0</v>
      </c>
      <c r="U26" s="32">
        <f t="shared" si="6"/>
        <v>-0.15</v>
      </c>
      <c r="V26" s="33">
        <f t="shared" si="7"/>
        <v>-0.66607460035523969</v>
      </c>
      <c r="W26" s="27">
        <v>21</v>
      </c>
      <c r="X26" s="32">
        <f t="shared" si="8"/>
        <v>-6.283333333333335</v>
      </c>
      <c r="Y26" s="34">
        <f t="shared" si="9"/>
        <v>-16.724336793540949</v>
      </c>
    </row>
    <row r="27" spans="1:25" s="74" customFormat="1" ht="19.899999999999999" customHeight="1" x14ac:dyDescent="0.25">
      <c r="A27" s="26">
        <v>67</v>
      </c>
      <c r="B27" s="89" t="s">
        <v>75</v>
      </c>
      <c r="C27" s="90"/>
      <c r="D27" s="90"/>
      <c r="E27" s="90"/>
      <c r="F27" s="90"/>
      <c r="G27" s="91"/>
      <c r="H27" s="137">
        <v>5</v>
      </c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>
        <v>0</v>
      </c>
      <c r="U27" s="32">
        <f t="shared" si="6"/>
        <v>-0.15</v>
      </c>
      <c r="V27" s="33">
        <f t="shared" si="7"/>
        <v>-0.66607460035523969</v>
      </c>
      <c r="W27" s="27">
        <v>25</v>
      </c>
      <c r="X27" s="32">
        <f t="shared" si="8"/>
        <v>-2.283333333333335</v>
      </c>
      <c r="Y27" s="34">
        <f t="shared" si="9"/>
        <v>-6.0775441398278813</v>
      </c>
    </row>
    <row r="28" spans="1:25" s="74" customFormat="1" ht="19.899999999999999" customHeight="1" x14ac:dyDescent="0.25">
      <c r="A28" s="35">
        <v>68</v>
      </c>
      <c r="B28" s="89" t="s">
        <v>76</v>
      </c>
      <c r="C28" s="90"/>
      <c r="D28" s="90"/>
      <c r="E28" s="90"/>
      <c r="F28" s="90"/>
      <c r="G28" s="91"/>
      <c r="H28" s="137">
        <v>6</v>
      </c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>
        <v>0</v>
      </c>
      <c r="U28" s="32">
        <f t="shared" si="6"/>
        <v>-0.15</v>
      </c>
      <c r="V28" s="33">
        <f t="shared" si="7"/>
        <v>-0.66607460035523969</v>
      </c>
      <c r="W28" s="27">
        <v>24</v>
      </c>
      <c r="X28" s="32">
        <f t="shared" si="8"/>
        <v>-3.283333333333335</v>
      </c>
      <c r="Y28" s="34">
        <f t="shared" si="9"/>
        <v>-8.7392423032561481</v>
      </c>
    </row>
    <row r="29" spans="1:25" s="74" customFormat="1" ht="19.899999999999999" customHeight="1" x14ac:dyDescent="0.25">
      <c r="A29" s="26">
        <v>69</v>
      </c>
      <c r="B29" s="89" t="s">
        <v>77</v>
      </c>
      <c r="C29" s="90"/>
      <c r="D29" s="90"/>
      <c r="E29" s="90"/>
      <c r="F29" s="90"/>
      <c r="G29" s="91"/>
      <c r="H29" s="137">
        <v>5</v>
      </c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>
        <v>0</v>
      </c>
      <c r="U29" s="32">
        <f t="shared" si="6"/>
        <v>-0.15</v>
      </c>
      <c r="V29" s="33">
        <f t="shared" si="7"/>
        <v>-0.66607460035523969</v>
      </c>
      <c r="W29" s="27">
        <v>34</v>
      </c>
      <c r="X29" s="32">
        <f t="shared" si="8"/>
        <v>6.716666666666665</v>
      </c>
      <c r="Y29" s="34">
        <f t="shared" si="9"/>
        <v>17.877739331026525</v>
      </c>
    </row>
    <row r="30" spans="1:25" s="74" customFormat="1" ht="19.899999999999999" customHeight="1" x14ac:dyDescent="0.25">
      <c r="A30" s="35">
        <v>70</v>
      </c>
      <c r="B30" s="89" t="s">
        <v>78</v>
      </c>
      <c r="C30" s="90"/>
      <c r="D30" s="90"/>
      <c r="E30" s="90"/>
      <c r="F30" s="90"/>
      <c r="G30" s="91"/>
      <c r="H30" s="137">
        <v>5</v>
      </c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>
        <v>0</v>
      </c>
      <c r="U30" s="32">
        <f t="shared" si="6"/>
        <v>-0.15</v>
      </c>
      <c r="V30" s="33">
        <f t="shared" si="7"/>
        <v>-0.66607460035523969</v>
      </c>
      <c r="W30" s="27">
        <v>33</v>
      </c>
      <c r="X30" s="32">
        <f t="shared" si="8"/>
        <v>5.716666666666665</v>
      </c>
      <c r="Y30" s="34">
        <f t="shared" si="9"/>
        <v>15.216041167598258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 t="s">
        <v>57</v>
      </c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4" sqref="Q14:S14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89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83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1</v>
      </c>
      <c r="O14" s="90"/>
      <c r="P14" s="91"/>
      <c r="Q14" s="136">
        <v>186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36.029955839018278</v>
      </c>
      <c r="O15" s="93"/>
      <c r="P15" s="94"/>
      <c r="Q15" s="133">
        <f>IF(ISBLANK(Q14)," ",(3+3.29*(((Q14/Q12)*Q13*(1+(Q13/Q12)))^0.5))/(Q10*Q11*Q13))</f>
        <v>125.38721133459178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71</v>
      </c>
      <c r="B20" s="100" t="s">
        <v>60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24</v>
      </c>
      <c r="X20" s="23">
        <f t="shared" ref="X20:X39" si="8">IF(ISBLANK(W20)," ",(W20/$W$13)-($W$14/$W$12))</f>
        <v>-3.283333333333335</v>
      </c>
      <c r="Y20" s="25">
        <f t="shared" ref="Y20:Y39" si="9">IF(ISBLANK(W20), " ", (X20/$W$10))</f>
        <v>-8.7392423032561481</v>
      </c>
    </row>
    <row r="21" spans="1:25" s="74" customFormat="1" ht="19.899999999999999" customHeight="1" x14ac:dyDescent="0.25">
      <c r="A21" s="26">
        <v>72</v>
      </c>
      <c r="B21" s="89" t="s">
        <v>56</v>
      </c>
      <c r="C21" s="90"/>
      <c r="D21" s="90"/>
      <c r="E21" s="90"/>
      <c r="F21" s="90"/>
      <c r="G21" s="91"/>
      <c r="H21" s="137">
        <v>4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30</v>
      </c>
      <c r="X21" s="32">
        <f t="shared" si="8"/>
        <v>2.716666666666665</v>
      </c>
      <c r="Y21" s="34">
        <f t="shared" si="9"/>
        <v>7.2309466773134554</v>
      </c>
    </row>
    <row r="22" spans="1:25" s="74" customFormat="1" ht="19.899999999999999" customHeight="1" x14ac:dyDescent="0.25">
      <c r="A22" s="35">
        <v>73</v>
      </c>
      <c r="B22" s="89" t="s">
        <v>71</v>
      </c>
      <c r="C22" s="90"/>
      <c r="D22" s="90"/>
      <c r="E22" s="90"/>
      <c r="F22" s="90"/>
      <c r="G22" s="91"/>
      <c r="H22" s="137">
        <v>5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29</v>
      </c>
      <c r="X22" s="32">
        <f t="shared" si="8"/>
        <v>1.716666666666665</v>
      </c>
      <c r="Y22" s="34">
        <f t="shared" si="9"/>
        <v>4.5692485138851877</v>
      </c>
    </row>
    <row r="23" spans="1:25" s="74" customFormat="1" ht="19.899999999999999" customHeight="1" x14ac:dyDescent="0.25">
      <c r="A23" s="26">
        <v>74</v>
      </c>
      <c r="B23" s="89" t="s">
        <v>66</v>
      </c>
      <c r="C23" s="90"/>
      <c r="D23" s="90"/>
      <c r="E23" s="90"/>
      <c r="F23" s="90"/>
      <c r="G23" s="91"/>
      <c r="H23" s="137">
        <v>4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26</v>
      </c>
      <c r="X23" s="32">
        <f t="shared" si="8"/>
        <v>-1.283333333333335</v>
      </c>
      <c r="Y23" s="34">
        <f t="shared" si="9"/>
        <v>-3.4158459763996141</v>
      </c>
    </row>
    <row r="24" spans="1:25" s="74" customFormat="1" ht="19.899999999999999" customHeight="1" x14ac:dyDescent="0.25">
      <c r="A24" s="35">
        <v>75</v>
      </c>
      <c r="B24" s="89" t="s">
        <v>72</v>
      </c>
      <c r="C24" s="90"/>
      <c r="D24" s="90"/>
      <c r="E24" s="90"/>
      <c r="F24" s="90"/>
      <c r="G24" s="91"/>
      <c r="H24" s="137">
        <v>5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26</v>
      </c>
      <c r="X24" s="32">
        <f t="shared" si="8"/>
        <v>-1.283333333333335</v>
      </c>
      <c r="Y24" s="34">
        <f t="shared" si="9"/>
        <v>-3.4158459763996141</v>
      </c>
    </row>
    <row r="25" spans="1:25" s="74" customFormat="1" ht="19.899999999999999" customHeight="1" x14ac:dyDescent="0.25">
      <c r="A25" s="26">
        <v>76</v>
      </c>
      <c r="B25" s="89" t="s">
        <v>73</v>
      </c>
      <c r="C25" s="90"/>
      <c r="D25" s="90"/>
      <c r="E25" s="90"/>
      <c r="F25" s="90"/>
      <c r="G25" s="91"/>
      <c r="H25" s="137">
        <v>5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22</v>
      </c>
      <c r="X25" s="32">
        <f t="shared" si="8"/>
        <v>-5.283333333333335</v>
      </c>
      <c r="Y25" s="34">
        <f t="shared" si="9"/>
        <v>-14.062638630112684</v>
      </c>
    </row>
    <row r="26" spans="1:25" s="74" customFormat="1" ht="19.899999999999999" customHeight="1" x14ac:dyDescent="0.25">
      <c r="A26" s="35">
        <v>77</v>
      </c>
      <c r="B26" s="89" t="s">
        <v>74</v>
      </c>
      <c r="C26" s="90"/>
      <c r="D26" s="90"/>
      <c r="E26" s="90"/>
      <c r="F26" s="90"/>
      <c r="G26" s="91"/>
      <c r="H26" s="137">
        <v>5</v>
      </c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>
        <v>0</v>
      </c>
      <c r="U26" s="32">
        <f t="shared" si="6"/>
        <v>-0.15</v>
      </c>
      <c r="V26" s="33">
        <f t="shared" si="7"/>
        <v>-0.66607460035523969</v>
      </c>
      <c r="W26" s="27">
        <v>22</v>
      </c>
      <c r="X26" s="32">
        <f t="shared" si="8"/>
        <v>-5.283333333333335</v>
      </c>
      <c r="Y26" s="34">
        <f t="shared" si="9"/>
        <v>-14.062638630112684</v>
      </c>
    </row>
    <row r="27" spans="1:25" s="74" customFormat="1" ht="19.899999999999999" customHeight="1" x14ac:dyDescent="0.25">
      <c r="A27" s="26">
        <v>78</v>
      </c>
      <c r="B27" s="89" t="s">
        <v>75</v>
      </c>
      <c r="C27" s="90"/>
      <c r="D27" s="90"/>
      <c r="E27" s="90"/>
      <c r="F27" s="90"/>
      <c r="G27" s="91"/>
      <c r="H27" s="137">
        <v>5</v>
      </c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>
        <v>0</v>
      </c>
      <c r="U27" s="32">
        <f t="shared" si="6"/>
        <v>-0.15</v>
      </c>
      <c r="V27" s="33">
        <f t="shared" si="7"/>
        <v>-0.66607460035523969</v>
      </c>
      <c r="W27" s="27">
        <v>35</v>
      </c>
      <c r="X27" s="32">
        <f t="shared" si="8"/>
        <v>7.716666666666665</v>
      </c>
      <c r="Y27" s="34">
        <f t="shared" si="9"/>
        <v>20.539437494454791</v>
      </c>
    </row>
    <row r="28" spans="1:25" s="74" customFormat="1" ht="19.899999999999999" customHeight="1" x14ac:dyDescent="0.25">
      <c r="A28" s="35">
        <v>79</v>
      </c>
      <c r="B28" s="89" t="s">
        <v>76</v>
      </c>
      <c r="C28" s="90"/>
      <c r="D28" s="90"/>
      <c r="E28" s="90"/>
      <c r="F28" s="90"/>
      <c r="G28" s="91"/>
      <c r="H28" s="137">
        <v>5</v>
      </c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>
        <v>0</v>
      </c>
      <c r="U28" s="32">
        <f t="shared" si="6"/>
        <v>-0.15</v>
      </c>
      <c r="V28" s="33">
        <f t="shared" si="7"/>
        <v>-0.66607460035523969</v>
      </c>
      <c r="W28" s="27">
        <v>21</v>
      </c>
      <c r="X28" s="32">
        <f t="shared" si="8"/>
        <v>-6.283333333333335</v>
      </c>
      <c r="Y28" s="34">
        <f t="shared" si="9"/>
        <v>-16.724336793540949</v>
      </c>
    </row>
    <row r="29" spans="1:25" s="74" customFormat="1" ht="19.899999999999999" customHeight="1" x14ac:dyDescent="0.25">
      <c r="A29" s="26">
        <v>80</v>
      </c>
      <c r="B29" s="89" t="s">
        <v>77</v>
      </c>
      <c r="C29" s="90"/>
      <c r="D29" s="90"/>
      <c r="E29" s="90"/>
      <c r="F29" s="90"/>
      <c r="G29" s="91"/>
      <c r="H29" s="137">
        <v>5</v>
      </c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>
        <v>0</v>
      </c>
      <c r="U29" s="32">
        <f t="shared" si="6"/>
        <v>-0.15</v>
      </c>
      <c r="V29" s="33">
        <f t="shared" si="7"/>
        <v>-0.66607460035523969</v>
      </c>
      <c r="W29" s="27">
        <v>19</v>
      </c>
      <c r="X29" s="32">
        <f t="shared" si="8"/>
        <v>-8.283333333333335</v>
      </c>
      <c r="Y29" s="34">
        <f t="shared" si="9"/>
        <v>-22.047733120397485</v>
      </c>
    </row>
    <row r="30" spans="1:25" s="74" customFormat="1" ht="19.899999999999999" customHeight="1" x14ac:dyDescent="0.25">
      <c r="A30" s="35">
        <v>81</v>
      </c>
      <c r="B30" s="89" t="s">
        <v>78</v>
      </c>
      <c r="C30" s="90"/>
      <c r="D30" s="90"/>
      <c r="E30" s="90"/>
      <c r="F30" s="90"/>
      <c r="G30" s="91"/>
      <c r="H30" s="137">
        <v>5</v>
      </c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>
        <v>0</v>
      </c>
      <c r="U30" s="32">
        <f t="shared" si="6"/>
        <v>-0.15</v>
      </c>
      <c r="V30" s="33">
        <f t="shared" si="7"/>
        <v>-0.66607460035523969</v>
      </c>
      <c r="W30" s="27">
        <v>30</v>
      </c>
      <c r="X30" s="32">
        <f t="shared" si="8"/>
        <v>2.716666666666665</v>
      </c>
      <c r="Y30" s="34">
        <f t="shared" si="9"/>
        <v>7.2309466773134554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 t="s">
        <v>57</v>
      </c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90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20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0</v>
      </c>
      <c r="O14" s="90"/>
      <c r="P14" s="91"/>
      <c r="Q14" s="136">
        <v>220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14.124293785310734</v>
      </c>
      <c r="O15" s="93"/>
      <c r="P15" s="94"/>
      <c r="Q15" s="133">
        <f>IF(ISBLANK(Q14)," ",(3+3.29*(((Q14/Q12)*Q13*(1+(Q13/Q12)))^0.5))/(Q10*Q11*Q13))</f>
        <v>135.87098530112448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82</v>
      </c>
      <c r="B20" s="100" t="s">
        <v>91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29</v>
      </c>
      <c r="X20" s="23">
        <f t="shared" ref="X20:X39" si="8">IF(ISBLANK(W20)," ",(W20/$W$13)-($W$14/$W$12))</f>
        <v>1.716666666666665</v>
      </c>
      <c r="Y20" s="25">
        <f t="shared" ref="Y20:Y39" si="9">IF(ISBLANK(W20), " ", (X20/$W$10))</f>
        <v>4.5692485138851877</v>
      </c>
    </row>
    <row r="21" spans="1:25" s="74" customFormat="1" ht="19.899999999999999" customHeight="1" x14ac:dyDescent="0.25">
      <c r="A21" s="26">
        <v>83</v>
      </c>
      <c r="B21" s="89" t="s">
        <v>92</v>
      </c>
      <c r="C21" s="90"/>
      <c r="D21" s="90"/>
      <c r="E21" s="90"/>
      <c r="F21" s="90"/>
      <c r="G21" s="91"/>
      <c r="H21" s="137">
        <v>5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22</v>
      </c>
      <c r="X21" s="32">
        <f t="shared" si="8"/>
        <v>-5.283333333333335</v>
      </c>
      <c r="Y21" s="34">
        <f t="shared" si="9"/>
        <v>-14.062638630112684</v>
      </c>
    </row>
    <row r="22" spans="1:25" s="74" customFormat="1" ht="19.899999999999999" customHeight="1" x14ac:dyDescent="0.25">
      <c r="A22" s="35">
        <v>84</v>
      </c>
      <c r="B22" s="89" t="s">
        <v>93</v>
      </c>
      <c r="C22" s="90"/>
      <c r="D22" s="90"/>
      <c r="E22" s="90"/>
      <c r="F22" s="90"/>
      <c r="G22" s="91"/>
      <c r="H22" s="137">
        <v>4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26</v>
      </c>
      <c r="X22" s="32">
        <f t="shared" si="8"/>
        <v>-1.283333333333335</v>
      </c>
      <c r="Y22" s="34">
        <f t="shared" si="9"/>
        <v>-3.4158459763996141</v>
      </c>
    </row>
    <row r="23" spans="1:25" s="74" customFormat="1" ht="19.899999999999999" customHeight="1" x14ac:dyDescent="0.25">
      <c r="A23" s="35">
        <v>85</v>
      </c>
      <c r="B23" s="89" t="s">
        <v>94</v>
      </c>
      <c r="C23" s="90"/>
      <c r="D23" s="90"/>
      <c r="E23" s="90"/>
      <c r="F23" s="90"/>
      <c r="G23" s="91"/>
      <c r="H23" s="137">
        <v>8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29</v>
      </c>
      <c r="X23" s="32">
        <f t="shared" si="8"/>
        <v>1.716666666666665</v>
      </c>
      <c r="Y23" s="34">
        <f t="shared" si="9"/>
        <v>4.5692485138851877</v>
      </c>
    </row>
    <row r="24" spans="1:25" s="74" customFormat="1" ht="19.899999999999999" customHeight="1" x14ac:dyDescent="0.25">
      <c r="A24" s="35">
        <v>86</v>
      </c>
      <c r="B24" s="89" t="s">
        <v>67</v>
      </c>
      <c r="C24" s="90"/>
      <c r="D24" s="90"/>
      <c r="E24" s="90"/>
      <c r="F24" s="90"/>
      <c r="G24" s="91"/>
      <c r="H24" s="137">
        <v>4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32</v>
      </c>
      <c r="X24" s="32">
        <f t="shared" si="8"/>
        <v>4.716666666666665</v>
      </c>
      <c r="Y24" s="34">
        <f t="shared" si="9"/>
        <v>12.55434300416999</v>
      </c>
    </row>
    <row r="25" spans="1:25" s="74" customFormat="1" ht="19.899999999999999" customHeight="1" x14ac:dyDescent="0.25">
      <c r="A25" s="35">
        <v>87</v>
      </c>
      <c r="B25" s="89" t="s">
        <v>68</v>
      </c>
      <c r="C25" s="90"/>
      <c r="D25" s="90"/>
      <c r="E25" s="90"/>
      <c r="F25" s="90"/>
      <c r="G25" s="91"/>
      <c r="H25" s="137">
        <v>4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26</v>
      </c>
      <c r="X25" s="32">
        <f t="shared" si="8"/>
        <v>-1.283333333333335</v>
      </c>
      <c r="Y25" s="34">
        <f t="shared" si="9"/>
        <v>-3.4158459763996141</v>
      </c>
    </row>
    <row r="26" spans="1:25" s="74" customFormat="1" ht="19.899999999999999" customHeight="1" x14ac:dyDescent="0.25">
      <c r="A26" s="35"/>
      <c r="B26" s="89"/>
      <c r="C26" s="90"/>
      <c r="D26" s="90"/>
      <c r="E26" s="90"/>
      <c r="F26" s="90"/>
      <c r="G26" s="91"/>
      <c r="H26" s="137"/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/>
      <c r="U26" s="32" t="str">
        <f t="shared" si="6"/>
        <v xml:space="preserve"> </v>
      </c>
      <c r="V26" s="33" t="str">
        <f t="shared" si="7"/>
        <v xml:space="preserve"> </v>
      </c>
      <c r="W26" s="27"/>
      <c r="X26" s="32" t="str">
        <f t="shared" si="8"/>
        <v xml:space="preserve"> </v>
      </c>
      <c r="Y26" s="34" t="str">
        <f t="shared" si="9"/>
        <v xml:space="preserve"> </v>
      </c>
    </row>
    <row r="27" spans="1:25" s="74" customFormat="1" ht="19.899999999999999" customHeight="1" x14ac:dyDescent="0.25">
      <c r="A27" s="35"/>
      <c r="B27" s="89" t="s">
        <v>57</v>
      </c>
      <c r="C27" s="90"/>
      <c r="D27" s="90"/>
      <c r="E27" s="90"/>
      <c r="F27" s="90"/>
      <c r="G27" s="91"/>
      <c r="H27" s="137"/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/>
      <c r="U27" s="32" t="str">
        <f t="shared" si="6"/>
        <v xml:space="preserve"> </v>
      </c>
      <c r="V27" s="33" t="str">
        <f t="shared" si="7"/>
        <v xml:space="preserve"> </v>
      </c>
      <c r="W27" s="27"/>
      <c r="X27" s="32" t="str">
        <f t="shared" si="8"/>
        <v xml:space="preserve"> </v>
      </c>
      <c r="Y27" s="34" t="str">
        <f t="shared" si="9"/>
        <v xml:space="preserve"> </v>
      </c>
    </row>
    <row r="28" spans="1:25" s="74" customFormat="1" ht="19.899999999999999" customHeight="1" x14ac:dyDescent="0.25">
      <c r="A28" s="35"/>
      <c r="B28" s="89"/>
      <c r="C28" s="90"/>
      <c r="D28" s="90"/>
      <c r="E28" s="90"/>
      <c r="F28" s="90"/>
      <c r="G28" s="91"/>
      <c r="H28" s="137"/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/>
      <c r="U28" s="32" t="str">
        <f t="shared" si="6"/>
        <v xml:space="preserve"> </v>
      </c>
      <c r="V28" s="33" t="str">
        <f t="shared" si="7"/>
        <v xml:space="preserve"> </v>
      </c>
      <c r="W28" s="27"/>
      <c r="X28" s="32" t="str">
        <f t="shared" si="8"/>
        <v xml:space="preserve"> </v>
      </c>
      <c r="Y28" s="34" t="str">
        <f t="shared" si="9"/>
        <v xml:space="preserve"> 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/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5" sqref="Q15:S15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95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20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0.53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3</v>
      </c>
      <c r="I14" s="91"/>
      <c r="J14" s="134" t="s">
        <v>41</v>
      </c>
      <c r="K14" s="90"/>
      <c r="L14" s="90"/>
      <c r="M14" s="91"/>
      <c r="N14" s="135">
        <v>2</v>
      </c>
      <c r="O14" s="90"/>
      <c r="P14" s="91"/>
      <c r="Q14" s="136">
        <v>241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45.103578154425612</v>
      </c>
      <c r="O15" s="93"/>
      <c r="P15" s="94"/>
      <c r="Q15" s="133">
        <f>IF(ISBLANK(Q14)," ",(3+3.29*(((Q14/Q12)*Q13*(1+(Q13/Q12)))^0.5))/(Q10*Q11*Q13))</f>
        <v>141.94396176665941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88</v>
      </c>
      <c r="B20" s="100" t="s">
        <v>96</v>
      </c>
      <c r="C20" s="101"/>
      <c r="D20" s="101"/>
      <c r="E20" s="101"/>
      <c r="F20" s="101"/>
      <c r="G20" s="102"/>
      <c r="H20" s="165">
        <v>3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1</v>
      </c>
      <c r="U20" s="23">
        <f t="shared" ref="U20:U39" si="6">IF(ISBLANK(T20)," ",(T20/$T$13)-($T$14/$T$12))</f>
        <v>0.85</v>
      </c>
      <c r="V20" s="24">
        <f t="shared" ref="V20:V39" si="7">IF(ISBLANK(T20), " ", (U20/T$10))</f>
        <v>3.7744227353463584</v>
      </c>
      <c r="W20" s="22">
        <v>26</v>
      </c>
      <c r="X20" s="23">
        <f t="shared" ref="X20:X39" si="8">IF(ISBLANK(W20)," ",(W20/$W$13)-($W$14/$W$12))</f>
        <v>-1.283333333333335</v>
      </c>
      <c r="Y20" s="25">
        <f t="shared" ref="Y20:Y39" si="9">IF(ISBLANK(W20), " ", (X20/$W$10))</f>
        <v>-3.4158459763996141</v>
      </c>
    </row>
    <row r="21" spans="1:25" s="74" customFormat="1" ht="19.899999999999999" customHeight="1" x14ac:dyDescent="0.25">
      <c r="A21" s="26">
        <v>89</v>
      </c>
      <c r="B21" s="89" t="s">
        <v>97</v>
      </c>
      <c r="C21" s="90"/>
      <c r="D21" s="90"/>
      <c r="E21" s="90"/>
      <c r="F21" s="90"/>
      <c r="G21" s="91"/>
      <c r="H21" s="137">
        <v>3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30</v>
      </c>
      <c r="X21" s="32">
        <f t="shared" si="8"/>
        <v>2.716666666666665</v>
      </c>
      <c r="Y21" s="34">
        <f t="shared" si="9"/>
        <v>7.2309466773134554</v>
      </c>
    </row>
    <row r="22" spans="1:25" s="74" customFormat="1" ht="19.899999999999999" customHeight="1" x14ac:dyDescent="0.25">
      <c r="A22" s="35">
        <v>90</v>
      </c>
      <c r="B22" s="89" t="s">
        <v>98</v>
      </c>
      <c r="C22" s="90"/>
      <c r="D22" s="90"/>
      <c r="E22" s="90"/>
      <c r="F22" s="90"/>
      <c r="G22" s="91"/>
      <c r="H22" s="137">
        <v>3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29</v>
      </c>
      <c r="X22" s="32">
        <f t="shared" si="8"/>
        <v>1.716666666666665</v>
      </c>
      <c r="Y22" s="34">
        <f t="shared" si="9"/>
        <v>4.5692485138851877</v>
      </c>
    </row>
    <row r="23" spans="1:25" s="74" customFormat="1" ht="19.899999999999999" customHeight="1" x14ac:dyDescent="0.25">
      <c r="A23" s="26">
        <v>91</v>
      </c>
      <c r="B23" s="89" t="s">
        <v>99</v>
      </c>
      <c r="C23" s="90"/>
      <c r="D23" s="90"/>
      <c r="E23" s="90"/>
      <c r="F23" s="90"/>
      <c r="G23" s="91"/>
      <c r="H23" s="137">
        <v>4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39</v>
      </c>
      <c r="X23" s="32">
        <f t="shared" si="8"/>
        <v>11.716666666666665</v>
      </c>
      <c r="Y23" s="34">
        <f t="shared" si="9"/>
        <v>31.186230148167862</v>
      </c>
    </row>
    <row r="24" spans="1:25" s="74" customFormat="1" ht="19.899999999999999" customHeight="1" x14ac:dyDescent="0.25">
      <c r="A24" s="35">
        <v>92</v>
      </c>
      <c r="B24" s="89" t="s">
        <v>100</v>
      </c>
      <c r="C24" s="90"/>
      <c r="D24" s="90"/>
      <c r="E24" s="90"/>
      <c r="F24" s="90"/>
      <c r="G24" s="91"/>
      <c r="H24" s="137">
        <v>5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1</v>
      </c>
      <c r="U24" s="32">
        <f t="shared" si="6"/>
        <v>0.85</v>
      </c>
      <c r="V24" s="33">
        <f t="shared" si="7"/>
        <v>3.7744227353463584</v>
      </c>
      <c r="W24" s="27">
        <v>26</v>
      </c>
      <c r="X24" s="32">
        <f t="shared" si="8"/>
        <v>-1.283333333333335</v>
      </c>
      <c r="Y24" s="34">
        <f t="shared" si="9"/>
        <v>-3.4158459763996141</v>
      </c>
    </row>
    <row r="25" spans="1:25" s="74" customFormat="1" ht="19.899999999999999" customHeight="1" x14ac:dyDescent="0.25">
      <c r="A25" s="26">
        <v>93</v>
      </c>
      <c r="B25" s="89" t="s">
        <v>101</v>
      </c>
      <c r="C25" s="90"/>
      <c r="D25" s="90"/>
      <c r="E25" s="90"/>
      <c r="F25" s="90"/>
      <c r="G25" s="91"/>
      <c r="H25" s="137">
        <v>4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30</v>
      </c>
      <c r="X25" s="32">
        <f t="shared" si="8"/>
        <v>2.716666666666665</v>
      </c>
      <c r="Y25" s="34">
        <f t="shared" si="9"/>
        <v>7.2309466773134554</v>
      </c>
    </row>
    <row r="26" spans="1:25" s="74" customFormat="1" ht="19.899999999999999" customHeight="1" x14ac:dyDescent="0.25">
      <c r="A26" s="35"/>
      <c r="B26" s="89"/>
      <c r="C26" s="90"/>
      <c r="D26" s="90"/>
      <c r="E26" s="90"/>
      <c r="F26" s="90"/>
      <c r="G26" s="91"/>
      <c r="H26" s="137"/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/>
      <c r="U26" s="32" t="str">
        <f t="shared" si="6"/>
        <v xml:space="preserve"> </v>
      </c>
      <c r="V26" s="33" t="str">
        <f t="shared" si="7"/>
        <v xml:space="preserve"> </v>
      </c>
      <c r="W26" s="27"/>
      <c r="X26" s="32" t="str">
        <f t="shared" si="8"/>
        <v xml:space="preserve"> </v>
      </c>
      <c r="Y26" s="34" t="str">
        <f t="shared" si="9"/>
        <v xml:space="preserve"> </v>
      </c>
    </row>
    <row r="27" spans="1:25" s="74" customFormat="1" ht="19.899999999999999" customHeight="1" x14ac:dyDescent="0.25">
      <c r="A27" s="35"/>
      <c r="B27" s="89" t="s">
        <v>57</v>
      </c>
      <c r="C27" s="90"/>
      <c r="D27" s="90"/>
      <c r="E27" s="90"/>
      <c r="F27" s="90"/>
      <c r="G27" s="91"/>
      <c r="H27" s="137"/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/>
      <c r="U27" s="32" t="str">
        <f t="shared" si="6"/>
        <v xml:space="preserve"> </v>
      </c>
      <c r="V27" s="33" t="str">
        <f t="shared" si="7"/>
        <v xml:space="preserve"> </v>
      </c>
      <c r="W27" s="27"/>
      <c r="X27" s="32" t="str">
        <f t="shared" si="8"/>
        <v xml:space="preserve"> </v>
      </c>
      <c r="Y27" s="34" t="str">
        <f t="shared" si="9"/>
        <v xml:space="preserve"> </v>
      </c>
    </row>
    <row r="28" spans="1:25" s="74" customFormat="1" ht="19.899999999999999" customHeight="1" x14ac:dyDescent="0.25">
      <c r="A28" s="35"/>
      <c r="B28" s="89"/>
      <c r="C28" s="90"/>
      <c r="D28" s="90"/>
      <c r="E28" s="90"/>
      <c r="F28" s="90"/>
      <c r="G28" s="91"/>
      <c r="H28" s="137"/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/>
      <c r="U28" s="32" t="str">
        <f t="shared" si="6"/>
        <v xml:space="preserve"> </v>
      </c>
      <c r="V28" s="33" t="str">
        <f t="shared" si="7"/>
        <v xml:space="preserve"> </v>
      </c>
      <c r="W28" s="27"/>
      <c r="X28" s="32" t="str">
        <f t="shared" si="8"/>
        <v xml:space="preserve"> </v>
      </c>
      <c r="Y28" s="34" t="str">
        <f t="shared" si="9"/>
        <v xml:space="preserve"> 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/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0" sqref="Q10:S10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58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20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0.13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5</v>
      </c>
      <c r="I14" s="91"/>
      <c r="J14" s="134" t="s">
        <v>41</v>
      </c>
      <c r="K14" s="90"/>
      <c r="L14" s="90"/>
      <c r="M14" s="91"/>
      <c r="N14" s="135">
        <v>0</v>
      </c>
      <c r="O14" s="90"/>
      <c r="P14" s="91"/>
      <c r="Q14" s="136">
        <v>192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14.124293785310734</v>
      </c>
      <c r="O15" s="93"/>
      <c r="P15" s="94"/>
      <c r="Q15" s="133">
        <f>IF(ISBLANK(Q14)," ",(3+3.29*(((Q14/Q12)*Q13*(1+(Q13/Q12)))^0.5))/(Q10*Q11*Q13))</f>
        <v>519.00438484656331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3</v>
      </c>
      <c r="B20" s="100" t="s">
        <v>55</v>
      </c>
      <c r="C20" s="101"/>
      <c r="D20" s="101"/>
      <c r="E20" s="101"/>
      <c r="F20" s="101"/>
      <c r="G20" s="102"/>
      <c r="H20" s="165">
        <v>5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28</v>
      </c>
      <c r="X20" s="23">
        <f t="shared" ref="X20:X39" si="8">IF(ISBLANK(W20)," ",(W20/$W$13)-($W$14/$W$12))</f>
        <v>0.71666666666666501</v>
      </c>
      <c r="Y20" s="25">
        <f t="shared" ref="Y20:Y39" si="9">IF(ISBLANK(W20), " ", (X20/$W$10))</f>
        <v>1.9075503504569205</v>
      </c>
    </row>
    <row r="21" spans="1:25" s="74" customFormat="1" ht="19.899999999999999" customHeight="1" x14ac:dyDescent="0.25">
      <c r="A21" s="26"/>
      <c r="B21" s="89"/>
      <c r="C21" s="90"/>
      <c r="D21" s="90"/>
      <c r="E21" s="90"/>
      <c r="F21" s="90"/>
      <c r="G21" s="91"/>
      <c r="H21" s="137"/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/>
      <c r="U21" s="32" t="str">
        <f t="shared" si="6"/>
        <v xml:space="preserve"> </v>
      </c>
      <c r="V21" s="33" t="str">
        <f t="shared" si="7"/>
        <v xml:space="preserve"> </v>
      </c>
      <c r="W21" s="27"/>
      <c r="X21" s="32" t="str">
        <f t="shared" si="8"/>
        <v xml:space="preserve"> </v>
      </c>
      <c r="Y21" s="34" t="str">
        <f t="shared" si="9"/>
        <v xml:space="preserve"> </v>
      </c>
    </row>
    <row r="22" spans="1:25" s="74" customFormat="1" ht="19.899999999999999" customHeight="1" x14ac:dyDescent="0.25">
      <c r="A22" s="35"/>
      <c r="B22" s="89" t="s">
        <v>57</v>
      </c>
      <c r="C22" s="90"/>
      <c r="D22" s="90"/>
      <c r="E22" s="90"/>
      <c r="F22" s="90"/>
      <c r="G22" s="91"/>
      <c r="H22" s="137"/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/>
      <c r="U22" s="32" t="str">
        <f t="shared" si="6"/>
        <v xml:space="preserve"> </v>
      </c>
      <c r="V22" s="33" t="str">
        <f t="shared" si="7"/>
        <v xml:space="preserve"> </v>
      </c>
      <c r="W22" s="27"/>
      <c r="X22" s="32" t="str">
        <f t="shared" si="8"/>
        <v xml:space="preserve"> </v>
      </c>
      <c r="Y22" s="34" t="str">
        <f t="shared" si="9"/>
        <v xml:space="preserve"> </v>
      </c>
    </row>
    <row r="23" spans="1:25" s="74" customFormat="1" ht="19.899999999999999" customHeight="1" x14ac:dyDescent="0.25">
      <c r="A23" s="35"/>
      <c r="B23" s="89"/>
      <c r="C23" s="90"/>
      <c r="D23" s="90"/>
      <c r="E23" s="90"/>
      <c r="F23" s="90"/>
      <c r="G23" s="91"/>
      <c r="H23" s="137"/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/>
      <c r="U23" s="32" t="str">
        <f t="shared" si="6"/>
        <v xml:space="preserve"> </v>
      </c>
      <c r="V23" s="33" t="str">
        <f t="shared" si="7"/>
        <v xml:space="preserve"> </v>
      </c>
      <c r="W23" s="27"/>
      <c r="X23" s="32" t="str">
        <f t="shared" si="8"/>
        <v xml:space="preserve"> </v>
      </c>
      <c r="Y23" s="34" t="str">
        <f t="shared" si="9"/>
        <v xml:space="preserve"> </v>
      </c>
    </row>
    <row r="24" spans="1:25" s="74" customFormat="1" ht="19.899999999999999" customHeight="1" x14ac:dyDescent="0.25">
      <c r="A24" s="35"/>
      <c r="B24" s="89"/>
      <c r="C24" s="90"/>
      <c r="D24" s="90"/>
      <c r="E24" s="90"/>
      <c r="F24" s="90"/>
      <c r="G24" s="91"/>
      <c r="H24" s="137"/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/>
      <c r="U24" s="32" t="str">
        <f t="shared" si="6"/>
        <v xml:space="preserve"> </v>
      </c>
      <c r="V24" s="33" t="str">
        <f t="shared" si="7"/>
        <v xml:space="preserve"> </v>
      </c>
      <c r="W24" s="27"/>
      <c r="X24" s="32" t="str">
        <f t="shared" si="8"/>
        <v xml:space="preserve"> </v>
      </c>
      <c r="Y24" s="34" t="str">
        <f t="shared" si="9"/>
        <v xml:space="preserve"> </v>
      </c>
    </row>
    <row r="25" spans="1:25" s="74" customFormat="1" ht="19.899999999999999" customHeight="1" x14ac:dyDescent="0.25">
      <c r="A25" s="35"/>
      <c r="B25" s="89"/>
      <c r="C25" s="90"/>
      <c r="D25" s="90"/>
      <c r="E25" s="90"/>
      <c r="F25" s="90"/>
      <c r="G25" s="91"/>
      <c r="H25" s="137"/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/>
      <c r="U25" s="32" t="str">
        <f t="shared" si="6"/>
        <v xml:space="preserve"> </v>
      </c>
      <c r="V25" s="33" t="str">
        <f t="shared" si="7"/>
        <v xml:space="preserve"> </v>
      </c>
      <c r="W25" s="27"/>
      <c r="X25" s="32" t="str">
        <f t="shared" si="8"/>
        <v xml:space="preserve"> </v>
      </c>
      <c r="Y25" s="34" t="str">
        <f t="shared" si="9"/>
        <v xml:space="preserve"> </v>
      </c>
    </row>
    <row r="26" spans="1:25" s="74" customFormat="1" ht="19.899999999999999" customHeight="1" x14ac:dyDescent="0.25">
      <c r="A26" s="35"/>
      <c r="B26" s="89"/>
      <c r="C26" s="90"/>
      <c r="D26" s="90"/>
      <c r="E26" s="90"/>
      <c r="F26" s="90"/>
      <c r="G26" s="91"/>
      <c r="H26" s="137"/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/>
      <c r="U26" s="32" t="str">
        <f t="shared" si="6"/>
        <v xml:space="preserve"> </v>
      </c>
      <c r="V26" s="33" t="str">
        <f t="shared" si="7"/>
        <v xml:space="preserve"> </v>
      </c>
      <c r="W26" s="27"/>
      <c r="X26" s="32" t="str">
        <f t="shared" si="8"/>
        <v xml:space="preserve"> </v>
      </c>
      <c r="Y26" s="34" t="str">
        <f t="shared" si="9"/>
        <v xml:space="preserve"> </v>
      </c>
    </row>
    <row r="27" spans="1:25" s="74" customFormat="1" ht="19.899999999999999" customHeight="1" x14ac:dyDescent="0.25">
      <c r="A27" s="35"/>
      <c r="B27" s="89"/>
      <c r="C27" s="90"/>
      <c r="D27" s="90"/>
      <c r="E27" s="90"/>
      <c r="F27" s="90"/>
      <c r="G27" s="91"/>
      <c r="H27" s="137"/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/>
      <c r="U27" s="32" t="str">
        <f t="shared" si="6"/>
        <v xml:space="preserve"> </v>
      </c>
      <c r="V27" s="33" t="str">
        <f t="shared" si="7"/>
        <v xml:space="preserve"> </v>
      </c>
      <c r="W27" s="27"/>
      <c r="X27" s="32" t="str">
        <f t="shared" si="8"/>
        <v xml:space="preserve"> </v>
      </c>
      <c r="Y27" s="34" t="str">
        <f t="shared" si="9"/>
        <v xml:space="preserve"> </v>
      </c>
    </row>
    <row r="28" spans="1:25" s="74" customFormat="1" ht="19.899999999999999" customHeight="1" x14ac:dyDescent="0.25">
      <c r="A28" s="35"/>
      <c r="B28" s="89"/>
      <c r="C28" s="90"/>
      <c r="D28" s="90"/>
      <c r="E28" s="90"/>
      <c r="F28" s="90"/>
      <c r="G28" s="91"/>
      <c r="H28" s="137"/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/>
      <c r="U28" s="32" t="str">
        <f t="shared" si="6"/>
        <v xml:space="preserve"> </v>
      </c>
      <c r="V28" s="33" t="str">
        <f t="shared" si="7"/>
        <v xml:space="preserve"> </v>
      </c>
      <c r="W28" s="27"/>
      <c r="X28" s="32" t="str">
        <f t="shared" si="8"/>
        <v xml:space="preserve"> </v>
      </c>
      <c r="Y28" s="34" t="str">
        <f t="shared" si="9"/>
        <v xml:space="preserve"> 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/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Q10" sqref="Q10:S10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59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20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0.13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5</v>
      </c>
      <c r="I14" s="91"/>
      <c r="J14" s="134" t="s">
        <v>41</v>
      </c>
      <c r="K14" s="90"/>
      <c r="L14" s="90"/>
      <c r="M14" s="91"/>
      <c r="N14" s="135">
        <v>1</v>
      </c>
      <c r="O14" s="90"/>
      <c r="P14" s="91"/>
      <c r="Q14" s="136">
        <v>191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36.029955839018278</v>
      </c>
      <c r="O15" s="93"/>
      <c r="P15" s="94"/>
      <c r="Q15" s="133">
        <f>IF(ISBLANK(Q14)," ",(3+3.29*(((Q14/Q12)*Q13*(1+(Q13/Q12)))^0.5))/(Q10*Q11*Q13))</f>
        <v>517.71122107636063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4</v>
      </c>
      <c r="B20" s="100" t="s">
        <v>60</v>
      </c>
      <c r="C20" s="101"/>
      <c r="D20" s="101"/>
      <c r="E20" s="101"/>
      <c r="F20" s="101"/>
      <c r="G20" s="102"/>
      <c r="H20" s="165">
        <v>5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26</v>
      </c>
      <c r="X20" s="23">
        <f t="shared" ref="X20:X39" si="8">IF(ISBLANK(W20)," ",(W20/$W$13)-($W$14/$W$12))</f>
        <v>-1.283333333333335</v>
      </c>
      <c r="Y20" s="25">
        <f t="shared" ref="Y20:Y39" si="9">IF(ISBLANK(W20), " ", (X20/$W$10))</f>
        <v>-3.4158459763996141</v>
      </c>
    </row>
    <row r="21" spans="1:25" s="74" customFormat="1" ht="19.899999999999999" customHeight="1" x14ac:dyDescent="0.25">
      <c r="A21" s="26">
        <v>5</v>
      </c>
      <c r="B21" s="89" t="s">
        <v>56</v>
      </c>
      <c r="C21" s="90"/>
      <c r="D21" s="90"/>
      <c r="E21" s="90"/>
      <c r="F21" s="90"/>
      <c r="G21" s="91"/>
      <c r="H21" s="137">
        <v>5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14</v>
      </c>
      <c r="X21" s="32">
        <f t="shared" si="8"/>
        <v>-13.283333333333335</v>
      </c>
      <c r="Y21" s="34">
        <f t="shared" si="9"/>
        <v>-35.356223937538822</v>
      </c>
    </row>
    <row r="22" spans="1:25" s="74" customFormat="1" ht="19.899999999999999" customHeight="1" x14ac:dyDescent="0.25">
      <c r="A22" s="35">
        <v>6</v>
      </c>
      <c r="B22" s="89" t="s">
        <v>61</v>
      </c>
      <c r="C22" s="90"/>
      <c r="D22" s="90"/>
      <c r="E22" s="90"/>
      <c r="F22" s="90"/>
      <c r="G22" s="91"/>
      <c r="H22" s="137">
        <v>5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18</v>
      </c>
      <c r="X22" s="32">
        <f t="shared" si="8"/>
        <v>-9.283333333333335</v>
      </c>
      <c r="Y22" s="34">
        <f t="shared" si="9"/>
        <v>-24.709431283825754</v>
      </c>
    </row>
    <row r="23" spans="1:25" s="74" customFormat="1" ht="19.899999999999999" customHeight="1" x14ac:dyDescent="0.25">
      <c r="A23" s="35"/>
      <c r="B23" s="89"/>
      <c r="C23" s="90"/>
      <c r="D23" s="90"/>
      <c r="E23" s="90"/>
      <c r="F23" s="90"/>
      <c r="G23" s="91"/>
      <c r="H23" s="137"/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/>
      <c r="U23" s="32" t="str">
        <f t="shared" si="6"/>
        <v xml:space="preserve"> </v>
      </c>
      <c r="V23" s="33" t="str">
        <f t="shared" si="7"/>
        <v xml:space="preserve"> </v>
      </c>
      <c r="W23" s="27"/>
      <c r="X23" s="32" t="str">
        <f t="shared" si="8"/>
        <v xml:space="preserve"> </v>
      </c>
      <c r="Y23" s="34" t="str">
        <f t="shared" si="9"/>
        <v xml:space="preserve"> </v>
      </c>
    </row>
    <row r="24" spans="1:25" s="74" customFormat="1" ht="19.899999999999999" customHeight="1" x14ac:dyDescent="0.25">
      <c r="A24" s="35"/>
      <c r="B24" s="89" t="s">
        <v>57</v>
      </c>
      <c r="C24" s="90"/>
      <c r="D24" s="90"/>
      <c r="E24" s="90"/>
      <c r="F24" s="90"/>
      <c r="G24" s="91"/>
      <c r="H24" s="137"/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/>
      <c r="U24" s="32" t="str">
        <f t="shared" si="6"/>
        <v xml:space="preserve"> </v>
      </c>
      <c r="V24" s="33" t="str">
        <f t="shared" si="7"/>
        <v xml:space="preserve"> </v>
      </c>
      <c r="W24" s="27"/>
      <c r="X24" s="32" t="str">
        <f t="shared" si="8"/>
        <v xml:space="preserve"> </v>
      </c>
      <c r="Y24" s="34" t="str">
        <f t="shared" si="9"/>
        <v xml:space="preserve"> </v>
      </c>
    </row>
    <row r="25" spans="1:25" s="74" customFormat="1" ht="19.899999999999999" customHeight="1" x14ac:dyDescent="0.25">
      <c r="A25" s="35"/>
      <c r="B25" s="89"/>
      <c r="C25" s="90"/>
      <c r="D25" s="90"/>
      <c r="E25" s="90"/>
      <c r="F25" s="90"/>
      <c r="G25" s="91"/>
      <c r="H25" s="137"/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/>
      <c r="U25" s="32" t="str">
        <f t="shared" si="6"/>
        <v xml:space="preserve"> </v>
      </c>
      <c r="V25" s="33" t="str">
        <f t="shared" si="7"/>
        <v xml:space="preserve"> </v>
      </c>
      <c r="W25" s="27"/>
      <c r="X25" s="32" t="str">
        <f t="shared" si="8"/>
        <v xml:space="preserve"> </v>
      </c>
      <c r="Y25" s="34" t="str">
        <f t="shared" si="9"/>
        <v xml:space="preserve"> </v>
      </c>
    </row>
    <row r="26" spans="1:25" s="74" customFormat="1" ht="19.899999999999999" customHeight="1" x14ac:dyDescent="0.25">
      <c r="A26" s="35"/>
      <c r="B26" s="89"/>
      <c r="C26" s="90"/>
      <c r="D26" s="90"/>
      <c r="E26" s="90"/>
      <c r="F26" s="90"/>
      <c r="G26" s="91"/>
      <c r="H26" s="137"/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/>
      <c r="U26" s="32" t="str">
        <f t="shared" si="6"/>
        <v xml:space="preserve"> </v>
      </c>
      <c r="V26" s="33" t="str">
        <f t="shared" si="7"/>
        <v xml:space="preserve"> </v>
      </c>
      <c r="W26" s="27"/>
      <c r="X26" s="32" t="str">
        <f t="shared" si="8"/>
        <v xml:space="preserve"> </v>
      </c>
      <c r="Y26" s="34" t="str">
        <f t="shared" si="9"/>
        <v xml:space="preserve"> </v>
      </c>
    </row>
    <row r="27" spans="1:25" s="74" customFormat="1" ht="19.899999999999999" customHeight="1" x14ac:dyDescent="0.25">
      <c r="A27" s="35"/>
      <c r="B27" s="89"/>
      <c r="C27" s="90"/>
      <c r="D27" s="90"/>
      <c r="E27" s="90"/>
      <c r="F27" s="90"/>
      <c r="G27" s="91"/>
      <c r="H27" s="137"/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/>
      <c r="U27" s="32" t="str">
        <f t="shared" si="6"/>
        <v xml:space="preserve"> </v>
      </c>
      <c r="V27" s="33" t="str">
        <f t="shared" si="7"/>
        <v xml:space="preserve"> </v>
      </c>
      <c r="W27" s="27"/>
      <c r="X27" s="32" t="str">
        <f t="shared" si="8"/>
        <v xml:space="preserve"> </v>
      </c>
      <c r="Y27" s="34" t="str">
        <f t="shared" si="9"/>
        <v xml:space="preserve"> </v>
      </c>
    </row>
    <row r="28" spans="1:25" s="74" customFormat="1" ht="19.899999999999999" customHeight="1" x14ac:dyDescent="0.25">
      <c r="A28" s="35"/>
      <c r="B28" s="89"/>
      <c r="C28" s="90"/>
      <c r="D28" s="90"/>
      <c r="E28" s="90"/>
      <c r="F28" s="90"/>
      <c r="G28" s="91"/>
      <c r="H28" s="137"/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/>
      <c r="U28" s="32" t="str">
        <f t="shared" si="6"/>
        <v xml:space="preserve"> </v>
      </c>
      <c r="V28" s="33" t="str">
        <f t="shared" si="7"/>
        <v xml:space="preserve"> </v>
      </c>
      <c r="W28" s="27"/>
      <c r="X28" s="32" t="str">
        <f t="shared" si="8"/>
        <v xml:space="preserve"> </v>
      </c>
      <c r="Y28" s="34" t="str">
        <f t="shared" si="9"/>
        <v xml:space="preserve"> 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/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zoomScale="85" zoomScaleNormal="85" workbookViewId="0">
      <selection activeCell="O22" sqref="O22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62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20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0.13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4</v>
      </c>
      <c r="I14" s="91"/>
      <c r="J14" s="134" t="s">
        <v>41</v>
      </c>
      <c r="K14" s="90"/>
      <c r="L14" s="90"/>
      <c r="M14" s="91"/>
      <c r="N14" s="135">
        <v>0</v>
      </c>
      <c r="O14" s="90"/>
      <c r="P14" s="91"/>
      <c r="Q14" s="136">
        <v>197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14.124293785310734</v>
      </c>
      <c r="O15" s="93"/>
      <c r="P15" s="94"/>
      <c r="Q15" s="133">
        <f>IF(ISBLANK(Q14)," ",(3+3.29*(((Q14/Q12)*Q13*(1+(Q13/Q12)))^0.5))/(Q10*Q11*Q13))</f>
        <v>525.42027202929694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7</v>
      </c>
      <c r="B20" s="100" t="s">
        <v>63</v>
      </c>
      <c r="C20" s="101"/>
      <c r="D20" s="101"/>
      <c r="E20" s="101"/>
      <c r="F20" s="101"/>
      <c r="G20" s="102"/>
      <c r="H20" s="165">
        <v>4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29</v>
      </c>
      <c r="X20" s="23">
        <f t="shared" ref="X20:X39" si="8">IF(ISBLANK(W20)," ",(W20/$W$13)-($W$14/$W$12))</f>
        <v>1.716666666666665</v>
      </c>
      <c r="Y20" s="25">
        <f t="shared" ref="Y20:Y39" si="9">IF(ISBLANK(W20), " ", (X20/$W$10))</f>
        <v>4.5692485138851877</v>
      </c>
    </row>
    <row r="21" spans="1:25" s="74" customFormat="1" ht="19.899999999999999" customHeight="1" x14ac:dyDescent="0.25">
      <c r="A21" s="26">
        <v>8</v>
      </c>
      <c r="B21" s="89" t="s">
        <v>64</v>
      </c>
      <c r="C21" s="90"/>
      <c r="D21" s="90"/>
      <c r="E21" s="90"/>
      <c r="F21" s="90"/>
      <c r="G21" s="91"/>
      <c r="H21" s="137">
        <v>4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29</v>
      </c>
      <c r="X21" s="32">
        <f t="shared" si="8"/>
        <v>1.716666666666665</v>
      </c>
      <c r="Y21" s="34">
        <f t="shared" si="9"/>
        <v>4.5692485138851877</v>
      </c>
    </row>
    <row r="22" spans="1:25" s="74" customFormat="1" ht="19.899999999999999" customHeight="1" x14ac:dyDescent="0.25">
      <c r="A22" s="35">
        <v>9</v>
      </c>
      <c r="B22" s="89" t="s">
        <v>65</v>
      </c>
      <c r="C22" s="90"/>
      <c r="D22" s="90"/>
      <c r="E22" s="90"/>
      <c r="F22" s="90"/>
      <c r="G22" s="91"/>
      <c r="H22" s="137">
        <v>5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24</v>
      </c>
      <c r="X22" s="32">
        <f t="shared" si="8"/>
        <v>-3.283333333333335</v>
      </c>
      <c r="Y22" s="34">
        <f t="shared" si="9"/>
        <v>-8.7392423032561481</v>
      </c>
    </row>
    <row r="23" spans="1:25" s="74" customFormat="1" ht="19.899999999999999" customHeight="1" x14ac:dyDescent="0.25">
      <c r="A23" s="35">
        <v>10</v>
      </c>
      <c r="B23" s="89" t="s">
        <v>66</v>
      </c>
      <c r="C23" s="90"/>
      <c r="D23" s="90"/>
      <c r="E23" s="90"/>
      <c r="F23" s="90"/>
      <c r="G23" s="91"/>
      <c r="H23" s="137">
        <v>4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26</v>
      </c>
      <c r="X23" s="32">
        <f t="shared" si="8"/>
        <v>-1.283333333333335</v>
      </c>
      <c r="Y23" s="34">
        <f t="shared" si="9"/>
        <v>-3.4158459763996141</v>
      </c>
    </row>
    <row r="24" spans="1:25" s="74" customFormat="1" ht="19.899999999999999" customHeight="1" x14ac:dyDescent="0.25">
      <c r="A24" s="35">
        <v>11</v>
      </c>
      <c r="B24" s="89" t="s">
        <v>67</v>
      </c>
      <c r="C24" s="90"/>
      <c r="D24" s="90"/>
      <c r="E24" s="90"/>
      <c r="F24" s="90"/>
      <c r="G24" s="91"/>
      <c r="H24" s="137">
        <v>5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35</v>
      </c>
      <c r="X24" s="32">
        <f t="shared" si="8"/>
        <v>7.716666666666665</v>
      </c>
      <c r="Y24" s="34">
        <f t="shared" si="9"/>
        <v>20.539437494454791</v>
      </c>
    </row>
    <row r="25" spans="1:25" s="74" customFormat="1" ht="19.899999999999999" customHeight="1" x14ac:dyDescent="0.25">
      <c r="A25" s="35">
        <v>12</v>
      </c>
      <c r="B25" s="89" t="s">
        <v>68</v>
      </c>
      <c r="C25" s="90"/>
      <c r="D25" s="90"/>
      <c r="E25" s="90"/>
      <c r="F25" s="90"/>
      <c r="G25" s="91"/>
      <c r="H25" s="137">
        <v>5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1</v>
      </c>
      <c r="U25" s="32">
        <f t="shared" si="6"/>
        <v>0.85</v>
      </c>
      <c r="V25" s="33">
        <f t="shared" si="7"/>
        <v>3.7744227353463584</v>
      </c>
      <c r="W25" s="27">
        <v>21</v>
      </c>
      <c r="X25" s="32">
        <f t="shared" si="8"/>
        <v>-6.283333333333335</v>
      </c>
      <c r="Y25" s="34">
        <f t="shared" si="9"/>
        <v>-16.724336793540949</v>
      </c>
    </row>
    <row r="26" spans="1:25" s="74" customFormat="1" ht="19.899999999999999" customHeight="1" x14ac:dyDescent="0.25">
      <c r="A26" s="35"/>
      <c r="B26" s="89"/>
      <c r="C26" s="90"/>
      <c r="D26" s="90"/>
      <c r="E26" s="90"/>
      <c r="F26" s="90"/>
      <c r="G26" s="91"/>
      <c r="H26" s="137"/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/>
      <c r="U26" s="32" t="str">
        <f t="shared" si="6"/>
        <v xml:space="preserve"> </v>
      </c>
      <c r="V26" s="33" t="str">
        <f t="shared" si="7"/>
        <v xml:space="preserve"> </v>
      </c>
      <c r="W26" s="27"/>
      <c r="X26" s="32" t="str">
        <f t="shared" si="8"/>
        <v xml:space="preserve"> </v>
      </c>
      <c r="Y26" s="34" t="str">
        <f t="shared" si="9"/>
        <v xml:space="preserve"> </v>
      </c>
    </row>
    <row r="27" spans="1:25" s="74" customFormat="1" ht="19.899999999999999" customHeight="1" x14ac:dyDescent="0.25">
      <c r="A27" s="35"/>
      <c r="B27" s="89" t="s">
        <v>57</v>
      </c>
      <c r="C27" s="90"/>
      <c r="D27" s="90"/>
      <c r="E27" s="90"/>
      <c r="F27" s="90"/>
      <c r="G27" s="91"/>
      <c r="H27" s="137"/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/>
      <c r="U27" s="32" t="str">
        <f t="shared" si="6"/>
        <v xml:space="preserve"> </v>
      </c>
      <c r="V27" s="33" t="str">
        <f t="shared" si="7"/>
        <v xml:space="preserve"> </v>
      </c>
      <c r="W27" s="27"/>
      <c r="X27" s="32" t="str">
        <f t="shared" si="8"/>
        <v xml:space="preserve"> </v>
      </c>
      <c r="Y27" s="34" t="str">
        <f t="shared" si="9"/>
        <v xml:space="preserve"> </v>
      </c>
    </row>
    <row r="28" spans="1:25" s="74" customFormat="1" ht="19.899999999999999" customHeight="1" x14ac:dyDescent="0.25">
      <c r="A28" s="35"/>
      <c r="B28" s="89"/>
      <c r="C28" s="90"/>
      <c r="D28" s="90"/>
      <c r="E28" s="90"/>
      <c r="F28" s="90"/>
      <c r="G28" s="91"/>
      <c r="H28" s="137"/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/>
      <c r="U28" s="32" t="str">
        <f t="shared" si="6"/>
        <v xml:space="preserve"> </v>
      </c>
      <c r="V28" s="33" t="str">
        <f t="shared" si="7"/>
        <v xml:space="preserve"> </v>
      </c>
      <c r="W28" s="27"/>
      <c r="X28" s="32" t="str">
        <f t="shared" si="8"/>
        <v xml:space="preserve"> </v>
      </c>
      <c r="Y28" s="34" t="str">
        <f t="shared" si="9"/>
        <v xml:space="preserve"> </v>
      </c>
    </row>
    <row r="29" spans="1:25" s="74" customFormat="1" ht="19.899999999999999" customHeight="1" x14ac:dyDescent="0.25">
      <c r="A29" s="35"/>
      <c r="B29" s="89"/>
      <c r="C29" s="90"/>
      <c r="D29" s="90"/>
      <c r="E29" s="90"/>
      <c r="F29" s="90"/>
      <c r="G29" s="91"/>
      <c r="H29" s="137"/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/>
      <c r="U29" s="32" t="str">
        <f t="shared" si="6"/>
        <v xml:space="preserve"> </v>
      </c>
      <c r="V29" s="33" t="str">
        <f t="shared" si="7"/>
        <v xml:space="preserve"> </v>
      </c>
      <c r="W29" s="27"/>
      <c r="X29" s="32" t="str">
        <f t="shared" si="8"/>
        <v xml:space="preserve"> </v>
      </c>
      <c r="Y29" s="34" t="str">
        <f t="shared" si="9"/>
        <v xml:space="preserve"> </v>
      </c>
    </row>
    <row r="30" spans="1:25" s="74" customFormat="1" ht="19.899999999999999" customHeight="1" x14ac:dyDescent="0.25">
      <c r="A30" s="35"/>
      <c r="B30" s="89"/>
      <c r="C30" s="90"/>
      <c r="D30" s="90"/>
      <c r="E30" s="90"/>
      <c r="F30" s="90"/>
      <c r="G30" s="91"/>
      <c r="H30" s="137"/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/>
      <c r="U30" s="32" t="str">
        <f t="shared" si="6"/>
        <v xml:space="preserve"> </v>
      </c>
      <c r="V30" s="33" t="str">
        <f t="shared" si="7"/>
        <v xml:space="preserve"> </v>
      </c>
      <c r="W30" s="27"/>
      <c r="X30" s="32" t="str">
        <f t="shared" si="8"/>
        <v xml:space="preserve"> </v>
      </c>
      <c r="Y30" s="34" t="str">
        <f t="shared" si="9"/>
        <v xml:space="preserve"> </v>
      </c>
    </row>
    <row r="31" spans="1:25" s="74" customFormat="1" ht="19.899999999999999" customHeight="1" x14ac:dyDescent="0.25">
      <c r="A31" s="26"/>
      <c r="B31" s="89"/>
      <c r="C31" s="90"/>
      <c r="D31" s="90"/>
      <c r="E31" s="90"/>
      <c r="F31" s="90"/>
      <c r="G31" s="91"/>
      <c r="H31" s="137"/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/>
      <c r="U31" s="32" t="str">
        <f t="shared" si="6"/>
        <v xml:space="preserve"> </v>
      </c>
      <c r="V31" s="33" t="str">
        <f t="shared" si="7"/>
        <v xml:space="preserve"> </v>
      </c>
      <c r="W31" s="27"/>
      <c r="X31" s="32" t="str">
        <f t="shared" si="8"/>
        <v xml:space="preserve"> </v>
      </c>
      <c r="Y31" s="34" t="str">
        <f t="shared" si="9"/>
        <v xml:space="preserve"> </v>
      </c>
    </row>
    <row r="32" spans="1:25" s="74" customFormat="1" ht="19.899999999999999" customHeight="1" x14ac:dyDescent="0.25">
      <c r="A32" s="26"/>
      <c r="B32" s="89"/>
      <c r="C32" s="90"/>
      <c r="D32" s="90"/>
      <c r="E32" s="90"/>
      <c r="F32" s="90"/>
      <c r="G32" s="91"/>
      <c r="H32" s="137"/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/>
      <c r="U32" s="32" t="str">
        <f t="shared" si="6"/>
        <v xml:space="preserve"> </v>
      </c>
      <c r="V32" s="33" t="str">
        <f t="shared" si="7"/>
        <v xml:space="preserve"> </v>
      </c>
      <c r="W32" s="27"/>
      <c r="X32" s="32" t="str">
        <f t="shared" si="8"/>
        <v xml:space="preserve"> </v>
      </c>
      <c r="Y32" s="34" t="str">
        <f t="shared" si="9"/>
        <v xml:space="preserve"> </v>
      </c>
    </row>
    <row r="33" spans="1:25" s="74" customFormat="1" ht="19.899999999999999" customHeight="1" x14ac:dyDescent="0.25">
      <c r="A33" s="35"/>
      <c r="B33" s="89"/>
      <c r="C33" s="90"/>
      <c r="D33" s="90"/>
      <c r="E33" s="90"/>
      <c r="F33" s="90"/>
      <c r="G33" s="91"/>
      <c r="H33" s="137"/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/>
      <c r="U33" s="32" t="str">
        <f t="shared" si="6"/>
        <v xml:space="preserve"> </v>
      </c>
      <c r="V33" s="33" t="str">
        <f t="shared" si="7"/>
        <v xml:space="preserve"> </v>
      </c>
      <c r="W33" s="27"/>
      <c r="X33" s="32" t="str">
        <f t="shared" si="8"/>
        <v xml:space="preserve"> </v>
      </c>
      <c r="Y33" s="34" t="str">
        <f t="shared" si="9"/>
        <v xml:space="preserve"> 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/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2"/>
  <sheetViews>
    <sheetView zoomScale="85" zoomScaleNormal="85" workbookViewId="0">
      <selection activeCell="A6" sqref="A6"/>
    </sheetView>
  </sheetViews>
  <sheetFormatPr defaultColWidth="1.7109375" defaultRowHeight="12" customHeight="1" x14ac:dyDescent="0.2"/>
  <cols>
    <col min="1" max="1" width="1.7109375" style="82" customWidth="1"/>
    <col min="2" max="16384" width="1.7109375" style="82"/>
  </cols>
  <sheetData>
    <row r="1" spans="1:112" ht="38.25" customHeight="1" x14ac:dyDescent="0.3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</row>
    <row r="2" spans="1:112" ht="12" customHeight="1" x14ac:dyDescent="0.2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</row>
    <row r="3" spans="1:112" ht="12" customHeight="1" x14ac:dyDescent="0.2">
      <c r="A3" s="69"/>
      <c r="B3" s="70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</row>
    <row r="4" spans="1:112" ht="12" customHeight="1" x14ac:dyDescent="0.2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</row>
    <row r="5" spans="1:112" ht="12" customHeight="1" x14ac:dyDescent="0.25"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</row>
    <row r="6" spans="1:112" ht="12" customHeight="1" x14ac:dyDescent="0.25"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</row>
    <row r="7" spans="1:112" ht="12" customHeight="1" x14ac:dyDescent="0.25"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</row>
    <row r="8" spans="1:112" ht="12" customHeight="1" x14ac:dyDescent="0.25"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</row>
    <row r="9" spans="1:112" ht="12" customHeight="1" x14ac:dyDescent="0.2"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</row>
    <row r="10" spans="1:112" ht="12" customHeight="1" x14ac:dyDescent="0.2"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</row>
    <row r="11" spans="1:112" ht="12" customHeight="1" x14ac:dyDescent="0.2"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</row>
    <row r="15" spans="1:112" ht="12" customHeight="1" x14ac:dyDescent="0.25"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</row>
    <row r="16" spans="1:112" ht="12" customHeight="1" x14ac:dyDescent="0.25"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</row>
    <row r="17" spans="2:112" ht="12" customHeight="1" x14ac:dyDescent="0.25"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</row>
    <row r="18" spans="2:112" ht="12" customHeight="1" x14ac:dyDescent="0.25"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</row>
    <row r="19" spans="2:112" ht="12" customHeight="1" x14ac:dyDescent="0.25"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3"/>
      <c r="DB19" s="74"/>
      <c r="DC19" s="74"/>
      <c r="DD19" s="74"/>
      <c r="DE19" s="74"/>
      <c r="DF19" s="74"/>
      <c r="DG19" s="74"/>
      <c r="DH19" s="74"/>
    </row>
    <row r="20" spans="2:112" ht="12" customHeight="1" x14ac:dyDescent="0.25"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3"/>
      <c r="DB20" s="74"/>
      <c r="DC20" s="74"/>
      <c r="DD20" s="74"/>
      <c r="DE20" s="74"/>
      <c r="DF20" s="74"/>
      <c r="DG20" s="74"/>
      <c r="DH20" s="74"/>
    </row>
    <row r="21" spans="2:112" ht="12" customHeight="1" x14ac:dyDescent="0.25"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3"/>
      <c r="DB21" s="74"/>
      <c r="DC21" s="74"/>
      <c r="DD21" s="74"/>
      <c r="DE21" s="74"/>
      <c r="DF21" s="74"/>
      <c r="DG21" s="74"/>
      <c r="DH21" s="74"/>
    </row>
    <row r="22" spans="2:112" ht="12" customHeight="1" x14ac:dyDescent="0.25"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</row>
    <row r="23" spans="2:112" ht="12" customHeight="1" x14ac:dyDescent="0.25"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</row>
    <row r="24" spans="2:112" ht="12" customHeight="1" x14ac:dyDescent="0.25"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</row>
    <row r="25" spans="2:112" ht="12" customHeight="1" x14ac:dyDescent="0.25"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AL25" s="72"/>
      <c r="AM25" s="72"/>
      <c r="AN25" s="72"/>
      <c r="AO25" s="72"/>
      <c r="AP25" s="72"/>
      <c r="AQ25" s="72"/>
      <c r="AR25" s="72"/>
      <c r="AS25" s="72"/>
      <c r="AT25" s="72"/>
      <c r="AU25" s="72"/>
    </row>
    <row r="26" spans="2:112" ht="12" customHeight="1" x14ac:dyDescent="0.25"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</row>
    <row r="27" spans="2:112" ht="12" customHeight="1" x14ac:dyDescent="0.25"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</row>
    <row r="28" spans="2:112" ht="12" customHeight="1" x14ac:dyDescent="0.25"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</row>
    <row r="29" spans="2:112" ht="12" customHeight="1" x14ac:dyDescent="0.25"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</row>
    <row r="30" spans="2:112" ht="12" customHeight="1" x14ac:dyDescent="0.25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</row>
    <row r="31" spans="2:112" ht="12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</row>
    <row r="32" spans="2:112" ht="12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spans="1:77" ht="12" customHeight="1" x14ac:dyDescent="0.3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6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I33" s="74"/>
      <c r="BJ33" s="74"/>
      <c r="BK33" s="74"/>
      <c r="BL33" s="74"/>
      <c r="BM33" s="74"/>
      <c r="BN33" s="77"/>
      <c r="BO33" s="77"/>
      <c r="BP33" s="77"/>
      <c r="BQ33" s="77"/>
      <c r="BR33" s="77"/>
      <c r="BS33" s="77"/>
    </row>
    <row r="34" spans="1:77" ht="12" customHeight="1" x14ac:dyDescent="0.3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I34" s="74"/>
      <c r="BJ34" s="74"/>
      <c r="BK34" s="74"/>
      <c r="BL34" s="74"/>
      <c r="BM34" s="74"/>
      <c r="BN34" s="77"/>
      <c r="BO34" s="77"/>
      <c r="BP34" s="77"/>
      <c r="BQ34" s="77"/>
      <c r="BR34" s="77"/>
      <c r="BS34" s="77"/>
    </row>
    <row r="35" spans="1:77" ht="12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8"/>
      <c r="O35" s="78"/>
      <c r="P35" s="78"/>
      <c r="Q35" s="78"/>
      <c r="R35" s="78"/>
      <c r="S35" s="74"/>
      <c r="T35" s="74"/>
      <c r="U35" s="74"/>
      <c r="V35" s="74"/>
      <c r="W35" s="74"/>
      <c r="X35" s="74"/>
    </row>
    <row r="36" spans="1:77" ht="12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8"/>
      <c r="O36" s="78"/>
      <c r="P36" s="78"/>
      <c r="Q36" s="78"/>
      <c r="R36" s="78"/>
      <c r="S36" s="74"/>
      <c r="T36" s="74"/>
      <c r="U36" s="74"/>
      <c r="V36" s="74"/>
      <c r="W36" s="74"/>
      <c r="X36" s="74"/>
    </row>
    <row r="38" spans="1:77" ht="12" customHeight="1" x14ac:dyDescent="0.2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80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</row>
    <row r="39" spans="1:77" ht="12" customHeight="1" x14ac:dyDescent="0.2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AA39" s="79"/>
      <c r="AB39" s="79"/>
      <c r="AC39" s="79"/>
      <c r="AD39" s="79"/>
      <c r="AE39" s="79"/>
      <c r="AF39" s="79"/>
      <c r="AG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</row>
    <row r="40" spans="1:77" ht="12" customHeight="1" x14ac:dyDescent="0.2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AA40" s="79"/>
      <c r="AB40" s="79"/>
      <c r="AC40" s="79"/>
      <c r="AD40" s="79"/>
      <c r="AE40" s="79"/>
      <c r="AF40" s="79"/>
      <c r="AG40" s="79"/>
      <c r="BG40" s="81"/>
      <c r="BH40" s="81"/>
      <c r="BI40" s="81"/>
      <c r="BJ40" s="81"/>
      <c r="BK40" s="81"/>
      <c r="BL40" s="81"/>
      <c r="BM40" s="81"/>
      <c r="BN40" s="81"/>
      <c r="BO40" s="81"/>
      <c r="BP40" s="79"/>
      <c r="BQ40" s="79"/>
      <c r="BR40" s="79"/>
      <c r="BS40" s="79"/>
      <c r="BT40" s="79"/>
      <c r="BU40" s="79"/>
      <c r="BV40" s="79"/>
      <c r="BW40" s="79"/>
      <c r="BX40" s="79"/>
      <c r="BY40" s="79"/>
    </row>
    <row r="41" spans="1:77" ht="12" customHeight="1" x14ac:dyDescent="0.2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AA41" s="79"/>
      <c r="AB41" s="79"/>
      <c r="AC41" s="79"/>
      <c r="AD41" s="79"/>
      <c r="AE41" s="79"/>
      <c r="AF41" s="79"/>
      <c r="AG41" s="79"/>
      <c r="BG41" s="81"/>
      <c r="BH41" s="81"/>
      <c r="BI41" s="81"/>
      <c r="BJ41" s="81"/>
      <c r="BK41" s="81"/>
      <c r="BL41" s="81"/>
      <c r="BM41" s="81"/>
      <c r="BN41" s="81"/>
      <c r="BO41" s="81"/>
      <c r="BP41" s="79"/>
      <c r="BQ41" s="79"/>
      <c r="BR41" s="79"/>
      <c r="BS41" s="79"/>
      <c r="BT41" s="79"/>
      <c r="BU41" s="79"/>
      <c r="BV41" s="79"/>
      <c r="BW41" s="79"/>
      <c r="BX41" s="79"/>
      <c r="BY41" s="79"/>
    </row>
    <row r="42" spans="1:77" ht="12" customHeight="1" x14ac:dyDescent="0.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AA42" s="83"/>
      <c r="AB42" s="83"/>
      <c r="AC42" s="83"/>
      <c r="AD42" s="83"/>
      <c r="AE42" s="83"/>
      <c r="AF42" s="83"/>
      <c r="AG42" s="83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79"/>
    </row>
    <row r="43" spans="1:77" ht="12" customHeight="1" x14ac:dyDescent="0.2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AA43" s="85"/>
      <c r="AB43" s="85"/>
      <c r="AC43" s="85"/>
      <c r="AD43" s="85"/>
      <c r="AE43" s="85"/>
      <c r="AF43" s="85"/>
      <c r="AG43" s="85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79"/>
    </row>
    <row r="44" spans="1:77" ht="12" customHeight="1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AA44" s="85"/>
      <c r="AB44" s="85"/>
      <c r="AC44" s="85"/>
      <c r="AD44" s="85"/>
      <c r="AE44" s="85"/>
      <c r="AF44" s="85"/>
      <c r="AG44" s="85"/>
      <c r="BG44" s="85"/>
      <c r="BH44" s="85"/>
      <c r="BI44" s="85"/>
      <c r="BJ44" s="85"/>
      <c r="BK44" s="85"/>
      <c r="BL44" s="85"/>
      <c r="BM44" s="85"/>
      <c r="BN44" s="85"/>
      <c r="BO44" s="85"/>
      <c r="BP44" s="85"/>
      <c r="BQ44" s="85"/>
      <c r="BR44" s="79"/>
      <c r="BS44" s="79"/>
      <c r="BT44" s="79"/>
      <c r="BU44" s="79"/>
      <c r="BV44" s="79"/>
      <c r="BW44" s="79"/>
      <c r="BX44" s="79"/>
      <c r="BY44" s="79"/>
    </row>
    <row r="45" spans="1:77" ht="12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AA45" s="86"/>
      <c r="AB45" s="86"/>
      <c r="AC45" s="86"/>
      <c r="AD45" s="86"/>
      <c r="AE45" s="86"/>
      <c r="AF45" s="86"/>
      <c r="AG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79"/>
    </row>
    <row r="46" spans="1:77" ht="12.75" x14ac:dyDescent="0.2"/>
    <row r="47" spans="1:77" ht="12.75" x14ac:dyDescent="0.2"/>
    <row r="48" spans="1:77" ht="12.75" x14ac:dyDescent="0.2"/>
    <row r="51" spans="1:2" ht="12" customHeight="1" x14ac:dyDescent="0.25">
      <c r="A51" s="74"/>
      <c r="B51" s="74"/>
    </row>
    <row r="52" spans="1:2" ht="12" customHeight="1" x14ac:dyDescent="0.25">
      <c r="A52" s="74"/>
      <c r="B52" s="74"/>
    </row>
  </sheetData>
  <printOptions horizontalCentered="1"/>
  <pageMargins left="0.25" right="0.25" top="0.25" bottom="0.25" header="0.375" footer="0.1"/>
  <pageSetup orientation="landscape"/>
  <headerFooter alignWithMargins="0">
    <oddHeader xml:space="preserve">&amp;C&amp;"Times New Roman,Regular"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showGridLines="0" tabSelected="1" zoomScale="85" zoomScaleNormal="85" workbookViewId="0">
      <selection activeCell="Q10" sqref="Q10:S10"/>
    </sheetView>
  </sheetViews>
  <sheetFormatPr defaultColWidth="9.140625" defaultRowHeight="12.75" x14ac:dyDescent="0.2"/>
  <cols>
    <col min="1" max="25" width="7.28515625" style="79" customWidth="1"/>
    <col min="26" max="26" width="9.140625" style="79" customWidth="1"/>
    <col min="27" max="16384" width="9.140625" style="79"/>
  </cols>
  <sheetData>
    <row r="1" spans="1:25" ht="18" customHeight="1" thickTop="1" x14ac:dyDescent="0.2">
      <c r="A1" s="176" t="s">
        <v>0</v>
      </c>
      <c r="B1" s="101"/>
      <c r="C1" s="177"/>
      <c r="D1" s="178" t="s">
        <v>1</v>
      </c>
      <c r="E1" s="101"/>
      <c r="F1" s="101"/>
      <c r="G1" s="177"/>
      <c r="H1" s="148" t="s">
        <v>2</v>
      </c>
      <c r="I1" s="102"/>
      <c r="J1" s="186" t="s">
        <v>69</v>
      </c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77"/>
      <c r="V1" s="51"/>
      <c r="W1" s="52"/>
      <c r="X1" s="52"/>
      <c r="Y1" s="53"/>
    </row>
    <row r="2" spans="1:25" ht="18" customHeight="1" x14ac:dyDescent="0.2">
      <c r="A2" s="98" t="s">
        <v>4</v>
      </c>
      <c r="B2" s="90"/>
      <c r="C2" s="99"/>
      <c r="D2" s="179">
        <v>44022</v>
      </c>
      <c r="E2" s="90"/>
      <c r="F2" s="90"/>
      <c r="G2" s="99"/>
      <c r="H2" s="180" t="s">
        <v>5</v>
      </c>
      <c r="I2" s="181"/>
      <c r="J2" s="182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4"/>
      <c r="V2" s="47"/>
      <c r="W2" s="48"/>
      <c r="X2" s="48"/>
      <c r="Y2" s="54"/>
    </row>
    <row r="3" spans="1:25" ht="18" customHeight="1" thickBot="1" x14ac:dyDescent="0.25">
      <c r="A3" s="98" t="s">
        <v>6</v>
      </c>
      <c r="B3" s="90"/>
      <c r="C3" s="99"/>
      <c r="D3" s="166" t="s">
        <v>7</v>
      </c>
      <c r="E3" s="90"/>
      <c r="F3" s="90"/>
      <c r="G3" s="99"/>
      <c r="H3" s="129"/>
      <c r="I3" s="170"/>
      <c r="J3" s="185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49"/>
      <c r="W3" s="50"/>
      <c r="X3" s="50"/>
      <c r="Y3" s="55"/>
    </row>
    <row r="4" spans="1:25" ht="18" customHeight="1" thickTop="1" thickBot="1" x14ac:dyDescent="0.25">
      <c r="A4" s="98" t="s">
        <v>8</v>
      </c>
      <c r="B4" s="90"/>
      <c r="C4" s="99"/>
      <c r="D4" s="166" t="s">
        <v>9</v>
      </c>
      <c r="E4" s="90"/>
      <c r="F4" s="90"/>
      <c r="G4" s="99"/>
      <c r="H4" s="169" t="s">
        <v>10</v>
      </c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1"/>
    </row>
    <row r="5" spans="1:25" ht="18" customHeight="1" thickTop="1" x14ac:dyDescent="0.2">
      <c r="A5" s="98" t="s">
        <v>11</v>
      </c>
      <c r="B5" s="90"/>
      <c r="C5" s="99"/>
      <c r="D5" s="179">
        <v>44022</v>
      </c>
      <c r="E5" s="90"/>
      <c r="F5" s="90"/>
      <c r="G5" s="99"/>
      <c r="H5" s="187" t="s">
        <v>12</v>
      </c>
      <c r="I5" s="188"/>
      <c r="J5" s="3"/>
      <c r="K5" s="3"/>
      <c r="L5" s="3"/>
      <c r="M5" s="3"/>
      <c r="N5" s="172" t="s">
        <v>13</v>
      </c>
      <c r="O5" s="173"/>
      <c r="P5" s="173"/>
      <c r="Q5" s="173"/>
      <c r="R5" s="173"/>
      <c r="S5" s="173"/>
      <c r="T5" s="174" t="s">
        <v>14</v>
      </c>
      <c r="U5" s="173"/>
      <c r="V5" s="173"/>
      <c r="W5" s="173"/>
      <c r="X5" s="173"/>
      <c r="Y5" s="175"/>
    </row>
    <row r="6" spans="1:25" ht="18" customHeight="1" thickBot="1" x14ac:dyDescent="0.25">
      <c r="A6" s="98" t="s">
        <v>15</v>
      </c>
      <c r="B6" s="90"/>
      <c r="C6" s="99"/>
      <c r="D6" s="166" t="s">
        <v>16</v>
      </c>
      <c r="E6" s="90"/>
      <c r="F6" s="90"/>
      <c r="G6" s="99"/>
      <c r="H6" s="129"/>
      <c r="I6" s="171"/>
      <c r="J6" s="3"/>
      <c r="K6" s="3"/>
      <c r="L6" s="3"/>
      <c r="M6" s="3"/>
      <c r="N6" s="161" t="s">
        <v>17</v>
      </c>
      <c r="O6" s="107"/>
      <c r="P6" s="109"/>
      <c r="Q6" s="162" t="s">
        <v>18</v>
      </c>
      <c r="R6" s="107"/>
      <c r="S6" s="109"/>
      <c r="T6" s="162" t="s">
        <v>17</v>
      </c>
      <c r="U6" s="107"/>
      <c r="V6" s="109"/>
      <c r="W6" s="113" t="s">
        <v>18</v>
      </c>
      <c r="X6" s="107"/>
      <c r="Y6" s="114"/>
    </row>
    <row r="7" spans="1:25" ht="18" customHeight="1" thickTop="1" thickBot="1" x14ac:dyDescent="0.25">
      <c r="A7" s="97" t="s">
        <v>19</v>
      </c>
      <c r="B7" s="93"/>
      <c r="C7" s="96"/>
      <c r="D7" s="167" t="s">
        <v>70</v>
      </c>
      <c r="E7" s="93"/>
      <c r="F7" s="93"/>
      <c r="G7" s="96"/>
      <c r="H7" s="168">
        <v>19</v>
      </c>
      <c r="I7" s="102"/>
      <c r="J7" s="163" t="s">
        <v>21</v>
      </c>
      <c r="K7" s="101"/>
      <c r="L7" s="101"/>
      <c r="M7" s="102"/>
      <c r="N7" s="164" t="s">
        <v>22</v>
      </c>
      <c r="O7" s="159"/>
      <c r="P7" s="159"/>
      <c r="Q7" s="157" t="str">
        <f>IF(N7="","",N7)</f>
        <v>2360/43-93</v>
      </c>
      <c r="R7" s="90"/>
      <c r="S7" s="90"/>
      <c r="T7" s="165" t="s">
        <v>23</v>
      </c>
      <c r="U7" s="101"/>
      <c r="V7" s="102"/>
      <c r="W7" s="154" t="str">
        <f>IF(T7="","",T7)</f>
        <v>ASC-DP</v>
      </c>
      <c r="X7" s="90"/>
      <c r="Y7" s="99"/>
    </row>
    <row r="8" spans="1:25" ht="18" customHeight="1" thickTop="1" thickBot="1" x14ac:dyDescent="0.25">
      <c r="A8" s="155" t="s">
        <v>24</v>
      </c>
      <c r="B8" s="104"/>
      <c r="C8" s="104"/>
      <c r="D8" s="104"/>
      <c r="E8" s="116"/>
      <c r="F8" s="1" t="s">
        <v>17</v>
      </c>
      <c r="G8" s="2" t="s">
        <v>25</v>
      </c>
      <c r="H8" s="142">
        <v>187883</v>
      </c>
      <c r="I8" s="91"/>
      <c r="J8" s="134" t="s">
        <v>26</v>
      </c>
      <c r="K8" s="90"/>
      <c r="L8" s="90"/>
      <c r="M8" s="91"/>
      <c r="N8" s="156" t="s">
        <v>27</v>
      </c>
      <c r="O8" s="90"/>
      <c r="P8" s="90"/>
      <c r="Q8" s="157" t="str">
        <f>IF(N8="","",N8)</f>
        <v>170573/PR295917</v>
      </c>
      <c r="R8" s="90"/>
      <c r="S8" s="90"/>
      <c r="T8" s="158" t="s">
        <v>28</v>
      </c>
      <c r="U8" s="159"/>
      <c r="V8" s="160"/>
      <c r="W8" s="154" t="str">
        <f>IF(T8="","",T8)</f>
        <v>0920930</v>
      </c>
      <c r="X8" s="90"/>
      <c r="Y8" s="99"/>
    </row>
    <row r="9" spans="1:25" ht="18" customHeight="1" thickTop="1" x14ac:dyDescent="0.2">
      <c r="A9" s="148" t="s">
        <v>29</v>
      </c>
      <c r="B9" s="101"/>
      <c r="C9" s="101"/>
      <c r="D9" s="101"/>
      <c r="E9" s="102"/>
      <c r="F9" s="4">
        <v>2.994444444444444</v>
      </c>
      <c r="G9" s="5">
        <v>410.22777777777782</v>
      </c>
      <c r="H9" s="153">
        <v>44057</v>
      </c>
      <c r="I9" s="91"/>
      <c r="J9" s="134" t="s">
        <v>30</v>
      </c>
      <c r="K9" s="90"/>
      <c r="L9" s="90"/>
      <c r="M9" s="91"/>
      <c r="N9" s="149">
        <v>44219</v>
      </c>
      <c r="O9" s="90"/>
      <c r="P9" s="90"/>
      <c r="Q9" s="150">
        <f>IF(N9="","",N9)</f>
        <v>44219</v>
      </c>
      <c r="R9" s="90"/>
      <c r="S9" s="90"/>
      <c r="T9" s="151">
        <v>44245</v>
      </c>
      <c r="U9" s="90"/>
      <c r="V9" s="91"/>
      <c r="W9" s="152">
        <f>IF(T9="","",T9)</f>
        <v>44245</v>
      </c>
      <c r="X9" s="90"/>
      <c r="Y9" s="99"/>
    </row>
    <row r="10" spans="1:25" ht="18" customHeight="1" x14ac:dyDescent="0.2">
      <c r="A10" s="117" t="s">
        <v>31</v>
      </c>
      <c r="B10" s="90"/>
      <c r="C10" s="90"/>
      <c r="D10" s="90"/>
      <c r="E10" s="91"/>
      <c r="F10" s="4">
        <v>2.0611111111111109</v>
      </c>
      <c r="G10" s="5">
        <v>228.55</v>
      </c>
      <c r="H10" s="143" t="s">
        <v>32</v>
      </c>
      <c r="I10" s="91"/>
      <c r="J10" s="134" t="s">
        <v>33</v>
      </c>
      <c r="K10" s="90"/>
      <c r="L10" s="90"/>
      <c r="M10" s="91"/>
      <c r="N10" s="144">
        <v>0.21240000000000001</v>
      </c>
      <c r="O10" s="90"/>
      <c r="P10" s="90"/>
      <c r="Q10" s="145">
        <v>0.13</v>
      </c>
      <c r="R10" s="90"/>
      <c r="S10" s="90"/>
      <c r="T10" s="146">
        <v>0.22520000000000001</v>
      </c>
      <c r="U10" s="90"/>
      <c r="V10" s="91"/>
      <c r="W10" s="147">
        <v>0.37569999999999998</v>
      </c>
      <c r="X10" s="90"/>
      <c r="Y10" s="99"/>
    </row>
    <row r="11" spans="1:25" ht="18" customHeight="1" x14ac:dyDescent="0.2">
      <c r="A11" s="117" t="s">
        <v>34</v>
      </c>
      <c r="B11" s="90"/>
      <c r="C11" s="90"/>
      <c r="D11" s="90"/>
      <c r="E11" s="91"/>
      <c r="F11" s="4">
        <v>1.2777777777777779</v>
      </c>
      <c r="G11" s="5">
        <v>185.37222222222221</v>
      </c>
      <c r="H11" s="143" t="s">
        <v>32</v>
      </c>
      <c r="I11" s="91"/>
      <c r="J11" s="134" t="s">
        <v>35</v>
      </c>
      <c r="K11" s="90"/>
      <c r="L11" s="90"/>
      <c r="M11" s="91"/>
      <c r="N11" s="139">
        <v>1</v>
      </c>
      <c r="O11" s="90"/>
      <c r="P11" s="91"/>
      <c r="Q11" s="140">
        <v>1</v>
      </c>
      <c r="R11" s="90"/>
      <c r="S11" s="90"/>
      <c r="T11" s="139">
        <v>1</v>
      </c>
      <c r="U11" s="90"/>
      <c r="V11" s="91"/>
      <c r="W11" s="141">
        <v>1</v>
      </c>
      <c r="X11" s="90"/>
      <c r="Y11" s="99"/>
    </row>
    <row r="12" spans="1:25" ht="18" customHeight="1" x14ac:dyDescent="0.2">
      <c r="A12" s="117" t="s">
        <v>36</v>
      </c>
      <c r="B12" s="90"/>
      <c r="C12" s="90"/>
      <c r="D12" s="90"/>
      <c r="E12" s="91"/>
      <c r="F12" s="4">
        <v>0.98888888888888893</v>
      </c>
      <c r="G12" s="5">
        <v>160.1</v>
      </c>
      <c r="H12" s="142">
        <v>1</v>
      </c>
      <c r="I12" s="91"/>
      <c r="J12" s="134" t="s">
        <v>37</v>
      </c>
      <c r="K12" s="90"/>
      <c r="L12" s="90"/>
      <c r="M12" s="91"/>
      <c r="N12" s="139">
        <v>1</v>
      </c>
      <c r="O12" s="90"/>
      <c r="P12" s="91"/>
      <c r="Q12" s="140">
        <v>1</v>
      </c>
      <c r="R12" s="90"/>
      <c r="S12" s="90"/>
      <c r="T12" s="139">
        <v>60</v>
      </c>
      <c r="U12" s="90"/>
      <c r="V12" s="91"/>
      <c r="W12" s="141">
        <v>60</v>
      </c>
      <c r="X12" s="90"/>
      <c r="Y12" s="99"/>
    </row>
    <row r="13" spans="1:25" ht="18" customHeight="1" x14ac:dyDescent="0.2">
      <c r="A13" s="117" t="s">
        <v>38</v>
      </c>
      <c r="B13" s="90"/>
      <c r="C13" s="90"/>
      <c r="D13" s="90"/>
      <c r="E13" s="91"/>
      <c r="F13" s="4">
        <v>0.7055555555555556</v>
      </c>
      <c r="G13" s="5">
        <v>155.6888888888889</v>
      </c>
      <c r="H13" s="142">
        <v>1</v>
      </c>
      <c r="I13" s="91"/>
      <c r="J13" s="134" t="s">
        <v>39</v>
      </c>
      <c r="K13" s="90"/>
      <c r="L13" s="90"/>
      <c r="M13" s="91"/>
      <c r="N13" s="139">
        <v>1</v>
      </c>
      <c r="O13" s="90"/>
      <c r="P13" s="91"/>
      <c r="Q13" s="140">
        <v>1</v>
      </c>
      <c r="R13" s="90"/>
      <c r="S13" s="90"/>
      <c r="T13" s="139">
        <v>1</v>
      </c>
      <c r="U13" s="90"/>
      <c r="V13" s="91"/>
      <c r="W13" s="141">
        <v>1</v>
      </c>
      <c r="X13" s="90"/>
      <c r="Y13" s="99"/>
    </row>
    <row r="14" spans="1:25" ht="18" customHeight="1" x14ac:dyDescent="0.2">
      <c r="A14" s="117" t="s">
        <v>40</v>
      </c>
      <c r="B14" s="90"/>
      <c r="C14" s="90"/>
      <c r="D14" s="90"/>
      <c r="E14" s="91"/>
      <c r="F14" s="4">
        <v>2.3055555555555549</v>
      </c>
      <c r="G14" s="5">
        <v>294.62777777777779</v>
      </c>
      <c r="H14" s="142">
        <v>5</v>
      </c>
      <c r="I14" s="91"/>
      <c r="J14" s="134" t="s">
        <v>41</v>
      </c>
      <c r="K14" s="90"/>
      <c r="L14" s="90"/>
      <c r="M14" s="91"/>
      <c r="N14" s="135">
        <v>1</v>
      </c>
      <c r="O14" s="90"/>
      <c r="P14" s="91"/>
      <c r="Q14" s="136">
        <v>232</v>
      </c>
      <c r="R14" s="90"/>
      <c r="S14" s="90"/>
      <c r="T14" s="137">
        <v>9</v>
      </c>
      <c r="U14" s="90"/>
      <c r="V14" s="91"/>
      <c r="W14" s="138">
        <v>1637</v>
      </c>
      <c r="X14" s="90"/>
      <c r="Y14" s="99"/>
    </row>
    <row r="15" spans="1:25" ht="18" customHeight="1" thickBot="1" x14ac:dyDescent="0.25">
      <c r="A15" s="117" t="s">
        <v>42</v>
      </c>
      <c r="B15" s="90"/>
      <c r="C15" s="90"/>
      <c r="D15" s="90"/>
      <c r="E15" s="91"/>
      <c r="F15" s="4">
        <v>0.81111111111111112</v>
      </c>
      <c r="G15" s="5">
        <v>160.23888888888891</v>
      </c>
      <c r="H15" s="126" t="s">
        <v>32</v>
      </c>
      <c r="I15" s="94"/>
      <c r="J15" s="118" t="s">
        <v>43</v>
      </c>
      <c r="K15" s="93"/>
      <c r="L15" s="93"/>
      <c r="M15" s="94"/>
      <c r="N15" s="133">
        <f>IF(ISBLANK(N14)," ",(3+3.29*(((N14/N12)*N13*(1+(N13/N12)))^0.5))/(N10*N11*N13))</f>
        <v>36.029955839018278</v>
      </c>
      <c r="O15" s="93"/>
      <c r="P15" s="94"/>
      <c r="Q15" s="133">
        <f>IF(ISBLANK(Q14)," ",(3+3.29*(((Q14/Q12)*Q13*(1+(Q13/Q12)))^0.5))/(Q10*Q11*Q13))</f>
        <v>568.22129893761598</v>
      </c>
      <c r="R15" s="93"/>
      <c r="S15" s="94"/>
      <c r="T15" s="119">
        <f>IF(ISBLANK(T14)," ",(3+3.29*(((T14/T12)*T13*(1+(T13/T12)))^0.5))/(T10*T11*T13))</f>
        <v>19.026581135375864</v>
      </c>
      <c r="U15" s="93"/>
      <c r="V15" s="94"/>
      <c r="W15" s="95">
        <f>IF(ISBLANK(W14)," ",(3+3.29*(((W14/W12)*W13*(1+(W13/W12)))^0.5))/(W10*W11*W13))</f>
        <v>54.105456733349733</v>
      </c>
      <c r="X15" s="93"/>
      <c r="Y15" s="96"/>
    </row>
    <row r="16" spans="1:25" ht="18" customHeight="1" thickTop="1" thickBot="1" x14ac:dyDescent="0.25">
      <c r="A16" s="120" t="s">
        <v>44</v>
      </c>
      <c r="B16" s="93"/>
      <c r="C16" s="93"/>
      <c r="D16" s="93"/>
      <c r="E16" s="94"/>
      <c r="F16" s="95" t="s">
        <v>32</v>
      </c>
      <c r="G16" s="96"/>
      <c r="H16" s="127" t="s">
        <v>12</v>
      </c>
      <c r="I16" s="128"/>
      <c r="J16" s="121" t="s">
        <v>13</v>
      </c>
      <c r="K16" s="122"/>
      <c r="L16" s="122"/>
      <c r="M16" s="122"/>
      <c r="N16" s="122"/>
      <c r="O16" s="122"/>
      <c r="P16" s="122"/>
      <c r="Q16" s="122"/>
      <c r="R16" s="122"/>
      <c r="S16" s="123"/>
      <c r="T16" s="124" t="s">
        <v>14</v>
      </c>
      <c r="U16" s="122"/>
      <c r="V16" s="122"/>
      <c r="W16" s="122"/>
      <c r="X16" s="122"/>
      <c r="Y16" s="125"/>
    </row>
    <row r="17" spans="1:25" ht="18" customHeight="1" thickTop="1" thickBot="1" x14ac:dyDescent="0.25">
      <c r="A17" s="56" t="s">
        <v>45</v>
      </c>
      <c r="B17" s="103" t="s">
        <v>46</v>
      </c>
      <c r="C17" s="104"/>
      <c r="D17" s="104"/>
      <c r="E17" s="104"/>
      <c r="F17" s="104"/>
      <c r="G17" s="105"/>
      <c r="H17" s="129"/>
      <c r="I17" s="130"/>
      <c r="J17" s="106" t="s">
        <v>17</v>
      </c>
      <c r="K17" s="107"/>
      <c r="L17" s="107"/>
      <c r="M17" s="107"/>
      <c r="N17" s="107"/>
      <c r="O17" s="108" t="s">
        <v>18</v>
      </c>
      <c r="P17" s="107"/>
      <c r="Q17" s="107"/>
      <c r="R17" s="107"/>
      <c r="S17" s="109"/>
      <c r="T17" s="110" t="s">
        <v>17</v>
      </c>
      <c r="U17" s="111"/>
      <c r="V17" s="112"/>
      <c r="W17" s="113" t="s">
        <v>18</v>
      </c>
      <c r="X17" s="107"/>
      <c r="Y17" s="114"/>
    </row>
    <row r="18" spans="1:25" ht="18" customHeight="1" thickTop="1" thickBot="1" x14ac:dyDescent="0.25">
      <c r="A18" s="56"/>
      <c r="B18" s="88"/>
      <c r="C18" s="88"/>
      <c r="D18" s="88"/>
      <c r="E18" s="88"/>
      <c r="F18" s="88"/>
      <c r="G18" s="88"/>
      <c r="H18" s="131"/>
      <c r="I18" s="116"/>
      <c r="J18" s="87"/>
      <c r="K18" s="87"/>
      <c r="L18" s="87"/>
      <c r="M18" s="87"/>
      <c r="N18" s="87"/>
      <c r="O18" s="57"/>
      <c r="P18" s="58"/>
      <c r="Q18" s="58"/>
      <c r="R18" s="58"/>
      <c r="S18" s="58"/>
      <c r="T18" s="65"/>
      <c r="U18" s="66"/>
      <c r="V18" s="67"/>
      <c r="W18" s="59"/>
      <c r="X18" s="60"/>
      <c r="Y18" s="61"/>
    </row>
    <row r="19" spans="1:25" ht="49.9" customHeight="1" thickTop="1" thickBot="1" x14ac:dyDescent="0.25">
      <c r="A19" s="6" t="s">
        <v>47</v>
      </c>
      <c r="B19" s="115" t="s">
        <v>48</v>
      </c>
      <c r="C19" s="104"/>
      <c r="D19" s="104"/>
      <c r="E19" s="104"/>
      <c r="F19" s="104"/>
      <c r="G19" s="116"/>
      <c r="H19" s="132" t="s">
        <v>49</v>
      </c>
      <c r="I19" s="116"/>
      <c r="J19" s="7" t="s">
        <v>50</v>
      </c>
      <c r="K19" s="8" t="s">
        <v>51</v>
      </c>
      <c r="L19" s="8" t="s">
        <v>52</v>
      </c>
      <c r="M19" s="8" t="s">
        <v>53</v>
      </c>
      <c r="N19" s="9" t="s">
        <v>54</v>
      </c>
      <c r="O19" s="10" t="s">
        <v>50</v>
      </c>
      <c r="P19" s="8" t="s">
        <v>51</v>
      </c>
      <c r="Q19" s="8" t="s">
        <v>52</v>
      </c>
      <c r="R19" s="8" t="s">
        <v>53</v>
      </c>
      <c r="S19" s="9" t="s">
        <v>54</v>
      </c>
      <c r="T19" s="11" t="s">
        <v>50</v>
      </c>
      <c r="U19" s="8" t="s">
        <v>53</v>
      </c>
      <c r="V19" s="9" t="s">
        <v>54</v>
      </c>
      <c r="W19" s="11" t="s">
        <v>50</v>
      </c>
      <c r="X19" s="8" t="s">
        <v>53</v>
      </c>
      <c r="Y19" s="12" t="s">
        <v>54</v>
      </c>
    </row>
    <row r="20" spans="1:25" s="74" customFormat="1" ht="19.899999999999999" customHeight="1" thickTop="1" x14ac:dyDescent="0.25">
      <c r="A20" s="13">
        <v>13</v>
      </c>
      <c r="B20" s="100" t="s">
        <v>60</v>
      </c>
      <c r="C20" s="101"/>
      <c r="D20" s="101"/>
      <c r="E20" s="101"/>
      <c r="F20" s="101"/>
      <c r="G20" s="102"/>
      <c r="H20" s="165">
        <v>5</v>
      </c>
      <c r="I20" s="102"/>
      <c r="J20" s="14"/>
      <c r="K20" s="15"/>
      <c r="L20" s="16" t="str">
        <f t="shared" ref="L20:L39" si="0">IF(ISBLANK(K20)," ",IF(K20=" "," ",(3+3.29*(((K20)*$N$13*(1+($N$13/$N$12)))^0.5))/($N$11*$N$10*$N$13)))</f>
        <v xml:space="preserve"> </v>
      </c>
      <c r="M20" s="17" t="str">
        <f t="shared" ref="M20:M39" si="1">IF(ISBLANK(J20)," ",(J20/$N$13)-K20)</f>
        <v xml:space="preserve"> </v>
      </c>
      <c r="N20" s="18" t="str">
        <f t="shared" ref="N20:N39" si="2">IF(ISBLANK(J20)," ",M20/(N$10*N$11))</f>
        <v xml:space="preserve"> </v>
      </c>
      <c r="O20" s="14"/>
      <c r="P20" s="19"/>
      <c r="Q20" s="20" t="str">
        <f t="shared" ref="Q20:Q39" si="3">IF(ISBLANK(P20)," ",IF(P20=" "," ",(3+3.29*(((P20)*$Q$13*(1+($Q$13/$Q$12)))^0.5))/($Q$11*$Q$10*$Q$13)))</f>
        <v xml:space="preserve"> </v>
      </c>
      <c r="R20" s="21" t="str">
        <f t="shared" ref="R20:R39" si="4">IF(ISBLANK(O20)," ",(O20/$Q$13)-P20)</f>
        <v xml:space="preserve"> </v>
      </c>
      <c r="S20" s="18" t="str">
        <f t="shared" ref="S20:S39" si="5">IF(ISBLANK(O20)," ",R20/(Q$10*Q$11))</f>
        <v xml:space="preserve"> </v>
      </c>
      <c r="T20" s="22">
        <v>0</v>
      </c>
      <c r="U20" s="23">
        <f t="shared" ref="U20:U39" si="6">IF(ISBLANK(T20)," ",(T20/$T$13)-($T$14/$T$12))</f>
        <v>-0.15</v>
      </c>
      <c r="V20" s="24">
        <f t="shared" ref="V20:V39" si="7">IF(ISBLANK(T20), " ", (U20/T$10))</f>
        <v>-0.66607460035523969</v>
      </c>
      <c r="W20" s="22">
        <v>22</v>
      </c>
      <c r="X20" s="23">
        <f t="shared" ref="X20:X39" si="8">IF(ISBLANK(W20)," ",(W20/$W$13)-($W$14/$W$12))</f>
        <v>-5.283333333333335</v>
      </c>
      <c r="Y20" s="25">
        <f t="shared" ref="Y20:Y39" si="9">IF(ISBLANK(W20), " ", (X20/$W$10))</f>
        <v>-14.062638630112684</v>
      </c>
    </row>
    <row r="21" spans="1:25" s="74" customFormat="1" ht="19.899999999999999" customHeight="1" x14ac:dyDescent="0.25">
      <c r="A21" s="26">
        <v>14</v>
      </c>
      <c r="B21" s="89" t="s">
        <v>56</v>
      </c>
      <c r="C21" s="90"/>
      <c r="D21" s="90"/>
      <c r="E21" s="90"/>
      <c r="F21" s="90"/>
      <c r="G21" s="91"/>
      <c r="H21" s="137">
        <v>5</v>
      </c>
      <c r="I21" s="91"/>
      <c r="J21" s="27"/>
      <c r="K21" s="28"/>
      <c r="L21" s="16" t="str">
        <f t="shared" si="0"/>
        <v xml:space="preserve"> </v>
      </c>
      <c r="M21" s="29" t="str">
        <f t="shared" si="1"/>
        <v xml:space="preserve"> </v>
      </c>
      <c r="N21" s="30" t="str">
        <f t="shared" si="2"/>
        <v xml:space="preserve"> </v>
      </c>
      <c r="O21" s="27"/>
      <c r="P21" s="31"/>
      <c r="Q21" s="16" t="str">
        <f t="shared" si="3"/>
        <v xml:space="preserve"> </v>
      </c>
      <c r="R21" s="29" t="str">
        <f t="shared" si="4"/>
        <v xml:space="preserve"> </v>
      </c>
      <c r="S21" s="30" t="str">
        <f t="shared" si="5"/>
        <v xml:space="preserve"> </v>
      </c>
      <c r="T21" s="27">
        <v>0</v>
      </c>
      <c r="U21" s="32">
        <f t="shared" si="6"/>
        <v>-0.15</v>
      </c>
      <c r="V21" s="33">
        <f t="shared" si="7"/>
        <v>-0.66607460035523969</v>
      </c>
      <c r="W21" s="27">
        <v>25</v>
      </c>
      <c r="X21" s="32">
        <f t="shared" si="8"/>
        <v>-2.283333333333335</v>
      </c>
      <c r="Y21" s="34">
        <f t="shared" si="9"/>
        <v>-6.0775441398278813</v>
      </c>
    </row>
    <row r="22" spans="1:25" s="74" customFormat="1" ht="19.899999999999999" customHeight="1" x14ac:dyDescent="0.25">
      <c r="A22" s="35">
        <v>15</v>
      </c>
      <c r="B22" s="89" t="s">
        <v>71</v>
      </c>
      <c r="C22" s="90"/>
      <c r="D22" s="90"/>
      <c r="E22" s="90"/>
      <c r="F22" s="90"/>
      <c r="G22" s="91"/>
      <c r="H22" s="137">
        <v>7</v>
      </c>
      <c r="I22" s="91"/>
      <c r="J22" s="27"/>
      <c r="K22" s="28"/>
      <c r="L22" s="16" t="str">
        <f t="shared" si="0"/>
        <v xml:space="preserve"> </v>
      </c>
      <c r="M22" s="29" t="str">
        <f t="shared" si="1"/>
        <v xml:space="preserve"> </v>
      </c>
      <c r="N22" s="30" t="str">
        <f t="shared" si="2"/>
        <v xml:space="preserve"> </v>
      </c>
      <c r="O22" s="27"/>
      <c r="P22" s="31"/>
      <c r="Q22" s="16" t="str">
        <f t="shared" si="3"/>
        <v xml:space="preserve"> </v>
      </c>
      <c r="R22" s="29" t="str">
        <f t="shared" si="4"/>
        <v xml:space="preserve"> </v>
      </c>
      <c r="S22" s="30" t="str">
        <f t="shared" si="5"/>
        <v xml:space="preserve"> </v>
      </c>
      <c r="T22" s="27">
        <v>0</v>
      </c>
      <c r="U22" s="32">
        <f t="shared" si="6"/>
        <v>-0.15</v>
      </c>
      <c r="V22" s="33">
        <f t="shared" si="7"/>
        <v>-0.66607460035523969</v>
      </c>
      <c r="W22" s="27">
        <v>26</v>
      </c>
      <c r="X22" s="32">
        <f t="shared" si="8"/>
        <v>-1.283333333333335</v>
      </c>
      <c r="Y22" s="34">
        <f t="shared" si="9"/>
        <v>-3.4158459763996141</v>
      </c>
    </row>
    <row r="23" spans="1:25" s="74" customFormat="1" ht="19.899999999999999" customHeight="1" x14ac:dyDescent="0.25">
      <c r="A23" s="26">
        <v>16</v>
      </c>
      <c r="B23" s="89" t="s">
        <v>66</v>
      </c>
      <c r="C23" s="90"/>
      <c r="D23" s="90"/>
      <c r="E23" s="90"/>
      <c r="F23" s="90"/>
      <c r="G23" s="91"/>
      <c r="H23" s="137">
        <v>7</v>
      </c>
      <c r="I23" s="91"/>
      <c r="J23" s="27"/>
      <c r="K23" s="28"/>
      <c r="L23" s="16" t="str">
        <f t="shared" si="0"/>
        <v xml:space="preserve"> </v>
      </c>
      <c r="M23" s="29" t="str">
        <f t="shared" si="1"/>
        <v xml:space="preserve"> </v>
      </c>
      <c r="N23" s="30" t="str">
        <f t="shared" si="2"/>
        <v xml:space="preserve"> </v>
      </c>
      <c r="O23" s="27"/>
      <c r="P23" s="31"/>
      <c r="Q23" s="16" t="str">
        <f t="shared" si="3"/>
        <v xml:space="preserve"> </v>
      </c>
      <c r="R23" s="29" t="str">
        <f t="shared" si="4"/>
        <v xml:space="preserve"> </v>
      </c>
      <c r="S23" s="30" t="str">
        <f t="shared" si="5"/>
        <v xml:space="preserve"> </v>
      </c>
      <c r="T23" s="27">
        <v>0</v>
      </c>
      <c r="U23" s="32">
        <f t="shared" si="6"/>
        <v>-0.15</v>
      </c>
      <c r="V23" s="33">
        <f t="shared" si="7"/>
        <v>-0.66607460035523969</v>
      </c>
      <c r="W23" s="27">
        <v>31</v>
      </c>
      <c r="X23" s="32">
        <f t="shared" si="8"/>
        <v>3.716666666666665</v>
      </c>
      <c r="Y23" s="34">
        <f t="shared" si="9"/>
        <v>9.8926448407417222</v>
      </c>
    </row>
    <row r="24" spans="1:25" s="74" customFormat="1" ht="19.899999999999999" customHeight="1" x14ac:dyDescent="0.25">
      <c r="A24" s="35">
        <v>17</v>
      </c>
      <c r="B24" s="89" t="s">
        <v>72</v>
      </c>
      <c r="C24" s="90"/>
      <c r="D24" s="90"/>
      <c r="E24" s="90"/>
      <c r="F24" s="90"/>
      <c r="G24" s="91"/>
      <c r="H24" s="137">
        <v>9</v>
      </c>
      <c r="I24" s="91"/>
      <c r="J24" s="27"/>
      <c r="K24" s="28"/>
      <c r="L24" s="16" t="str">
        <f t="shared" si="0"/>
        <v xml:space="preserve"> </v>
      </c>
      <c r="M24" s="36" t="str">
        <f t="shared" si="1"/>
        <v xml:space="preserve"> </v>
      </c>
      <c r="N24" s="30" t="str">
        <f t="shared" si="2"/>
        <v xml:space="preserve"> </v>
      </c>
      <c r="O24" s="27"/>
      <c r="P24" s="31"/>
      <c r="Q24" s="16" t="str">
        <f t="shared" si="3"/>
        <v xml:space="preserve"> </v>
      </c>
      <c r="R24" s="29" t="str">
        <f t="shared" si="4"/>
        <v xml:space="preserve"> </v>
      </c>
      <c r="S24" s="30" t="str">
        <f t="shared" si="5"/>
        <v xml:space="preserve"> </v>
      </c>
      <c r="T24" s="27">
        <v>0</v>
      </c>
      <c r="U24" s="32">
        <f t="shared" si="6"/>
        <v>-0.15</v>
      </c>
      <c r="V24" s="33">
        <f t="shared" si="7"/>
        <v>-0.66607460035523969</v>
      </c>
      <c r="W24" s="27">
        <v>20</v>
      </c>
      <c r="X24" s="32">
        <f t="shared" si="8"/>
        <v>-7.283333333333335</v>
      </c>
      <c r="Y24" s="34">
        <f t="shared" si="9"/>
        <v>-19.386034956969219</v>
      </c>
    </row>
    <row r="25" spans="1:25" s="74" customFormat="1" ht="19.899999999999999" customHeight="1" x14ac:dyDescent="0.25">
      <c r="A25" s="26">
        <v>18</v>
      </c>
      <c r="B25" s="89" t="s">
        <v>73</v>
      </c>
      <c r="C25" s="90"/>
      <c r="D25" s="90"/>
      <c r="E25" s="90"/>
      <c r="F25" s="90"/>
      <c r="G25" s="91"/>
      <c r="H25" s="137">
        <v>6</v>
      </c>
      <c r="I25" s="91"/>
      <c r="J25" s="27"/>
      <c r="K25" s="28"/>
      <c r="L25" s="16" t="str">
        <f t="shared" si="0"/>
        <v xml:space="preserve"> </v>
      </c>
      <c r="M25" s="29" t="str">
        <f t="shared" si="1"/>
        <v xml:space="preserve"> </v>
      </c>
      <c r="N25" s="30" t="str">
        <f t="shared" si="2"/>
        <v xml:space="preserve"> </v>
      </c>
      <c r="O25" s="27"/>
      <c r="P25" s="31"/>
      <c r="Q25" s="16" t="str">
        <f t="shared" si="3"/>
        <v xml:space="preserve"> </v>
      </c>
      <c r="R25" s="29" t="str">
        <f t="shared" si="4"/>
        <v xml:space="preserve"> </v>
      </c>
      <c r="S25" s="30" t="str">
        <f t="shared" si="5"/>
        <v xml:space="preserve"> </v>
      </c>
      <c r="T25" s="27">
        <v>0</v>
      </c>
      <c r="U25" s="32">
        <f t="shared" si="6"/>
        <v>-0.15</v>
      </c>
      <c r="V25" s="33">
        <f t="shared" si="7"/>
        <v>-0.66607460035523969</v>
      </c>
      <c r="W25" s="27">
        <v>24</v>
      </c>
      <c r="X25" s="32">
        <f t="shared" si="8"/>
        <v>-3.283333333333335</v>
      </c>
      <c r="Y25" s="34">
        <f t="shared" si="9"/>
        <v>-8.7392423032561481</v>
      </c>
    </row>
    <row r="26" spans="1:25" s="74" customFormat="1" ht="19.899999999999999" customHeight="1" x14ac:dyDescent="0.25">
      <c r="A26" s="35">
        <v>19</v>
      </c>
      <c r="B26" s="89" t="s">
        <v>74</v>
      </c>
      <c r="C26" s="90"/>
      <c r="D26" s="90"/>
      <c r="E26" s="90"/>
      <c r="F26" s="90"/>
      <c r="G26" s="91"/>
      <c r="H26" s="137">
        <v>8</v>
      </c>
      <c r="I26" s="91"/>
      <c r="J26" s="27"/>
      <c r="K26" s="28"/>
      <c r="L26" s="16" t="str">
        <f t="shared" si="0"/>
        <v xml:space="preserve"> </v>
      </c>
      <c r="M26" s="29" t="str">
        <f t="shared" si="1"/>
        <v xml:space="preserve"> </v>
      </c>
      <c r="N26" s="30" t="str">
        <f t="shared" si="2"/>
        <v xml:space="preserve"> </v>
      </c>
      <c r="O26" s="27"/>
      <c r="P26" s="31"/>
      <c r="Q26" s="16" t="str">
        <f t="shared" si="3"/>
        <v xml:space="preserve"> </v>
      </c>
      <c r="R26" s="29" t="str">
        <f t="shared" si="4"/>
        <v xml:space="preserve"> </v>
      </c>
      <c r="S26" s="30" t="str">
        <f t="shared" si="5"/>
        <v xml:space="preserve"> </v>
      </c>
      <c r="T26" s="27">
        <v>0</v>
      </c>
      <c r="U26" s="32">
        <f t="shared" si="6"/>
        <v>-0.15</v>
      </c>
      <c r="V26" s="33">
        <f t="shared" si="7"/>
        <v>-0.66607460035523969</v>
      </c>
      <c r="W26" s="27">
        <v>36</v>
      </c>
      <c r="X26" s="32">
        <f t="shared" si="8"/>
        <v>8.716666666666665</v>
      </c>
      <c r="Y26" s="34">
        <f t="shared" si="9"/>
        <v>23.201135657883061</v>
      </c>
    </row>
    <row r="27" spans="1:25" s="74" customFormat="1" ht="19.899999999999999" customHeight="1" x14ac:dyDescent="0.25">
      <c r="A27" s="26">
        <v>20</v>
      </c>
      <c r="B27" s="89" t="s">
        <v>75</v>
      </c>
      <c r="C27" s="90"/>
      <c r="D27" s="90"/>
      <c r="E27" s="90"/>
      <c r="F27" s="90"/>
      <c r="G27" s="91"/>
      <c r="H27" s="137">
        <v>11</v>
      </c>
      <c r="I27" s="91"/>
      <c r="J27" s="27"/>
      <c r="K27" s="28"/>
      <c r="L27" s="16" t="str">
        <f t="shared" si="0"/>
        <v xml:space="preserve"> </v>
      </c>
      <c r="M27" s="29" t="str">
        <f t="shared" si="1"/>
        <v xml:space="preserve"> </v>
      </c>
      <c r="N27" s="30" t="str">
        <f t="shared" si="2"/>
        <v xml:space="preserve"> </v>
      </c>
      <c r="O27" s="27"/>
      <c r="P27" s="31"/>
      <c r="Q27" s="16" t="str">
        <f t="shared" si="3"/>
        <v xml:space="preserve"> </v>
      </c>
      <c r="R27" s="29" t="str">
        <f t="shared" si="4"/>
        <v xml:space="preserve"> </v>
      </c>
      <c r="S27" s="30" t="str">
        <f t="shared" si="5"/>
        <v xml:space="preserve"> </v>
      </c>
      <c r="T27" s="27">
        <v>0</v>
      </c>
      <c r="U27" s="32">
        <f t="shared" si="6"/>
        <v>-0.15</v>
      </c>
      <c r="V27" s="33">
        <f t="shared" si="7"/>
        <v>-0.66607460035523969</v>
      </c>
      <c r="W27" s="27">
        <v>20</v>
      </c>
      <c r="X27" s="32">
        <f t="shared" si="8"/>
        <v>-7.283333333333335</v>
      </c>
      <c r="Y27" s="34">
        <f t="shared" si="9"/>
        <v>-19.386034956969219</v>
      </c>
    </row>
    <row r="28" spans="1:25" s="74" customFormat="1" ht="19.899999999999999" customHeight="1" x14ac:dyDescent="0.25">
      <c r="A28" s="35">
        <v>21</v>
      </c>
      <c r="B28" s="89" t="s">
        <v>76</v>
      </c>
      <c r="C28" s="90"/>
      <c r="D28" s="90"/>
      <c r="E28" s="90"/>
      <c r="F28" s="90"/>
      <c r="G28" s="91"/>
      <c r="H28" s="137">
        <v>14</v>
      </c>
      <c r="I28" s="91"/>
      <c r="J28" s="27"/>
      <c r="K28" s="28"/>
      <c r="L28" s="16" t="str">
        <f t="shared" si="0"/>
        <v xml:space="preserve"> </v>
      </c>
      <c r="M28" s="29" t="str">
        <f t="shared" si="1"/>
        <v xml:space="preserve"> </v>
      </c>
      <c r="N28" s="30" t="str">
        <f t="shared" si="2"/>
        <v xml:space="preserve"> </v>
      </c>
      <c r="O28" s="27"/>
      <c r="P28" s="31"/>
      <c r="Q28" s="16" t="str">
        <f t="shared" si="3"/>
        <v xml:space="preserve"> </v>
      </c>
      <c r="R28" s="29" t="str">
        <f t="shared" si="4"/>
        <v xml:space="preserve"> </v>
      </c>
      <c r="S28" s="30" t="str">
        <f t="shared" si="5"/>
        <v xml:space="preserve"> </v>
      </c>
      <c r="T28" s="27">
        <v>0</v>
      </c>
      <c r="U28" s="32">
        <f t="shared" si="6"/>
        <v>-0.15</v>
      </c>
      <c r="V28" s="33">
        <f t="shared" si="7"/>
        <v>-0.66607460035523969</v>
      </c>
      <c r="W28" s="27">
        <v>30</v>
      </c>
      <c r="X28" s="32">
        <f t="shared" si="8"/>
        <v>2.716666666666665</v>
      </c>
      <c r="Y28" s="34">
        <f t="shared" si="9"/>
        <v>7.2309466773134554</v>
      </c>
    </row>
    <row r="29" spans="1:25" s="74" customFormat="1" ht="19.899999999999999" customHeight="1" x14ac:dyDescent="0.25">
      <c r="A29" s="26">
        <v>22</v>
      </c>
      <c r="B29" s="89" t="s">
        <v>77</v>
      </c>
      <c r="C29" s="90"/>
      <c r="D29" s="90"/>
      <c r="E29" s="90"/>
      <c r="F29" s="90"/>
      <c r="G29" s="91"/>
      <c r="H29" s="137">
        <v>7</v>
      </c>
      <c r="I29" s="91"/>
      <c r="J29" s="27"/>
      <c r="K29" s="28"/>
      <c r="L29" s="16" t="str">
        <f t="shared" si="0"/>
        <v xml:space="preserve"> </v>
      </c>
      <c r="M29" s="29" t="str">
        <f t="shared" si="1"/>
        <v xml:space="preserve"> </v>
      </c>
      <c r="N29" s="30" t="str">
        <f t="shared" si="2"/>
        <v xml:space="preserve"> </v>
      </c>
      <c r="O29" s="27"/>
      <c r="P29" s="31"/>
      <c r="Q29" s="16" t="str">
        <f t="shared" si="3"/>
        <v xml:space="preserve"> </v>
      </c>
      <c r="R29" s="29" t="str">
        <f t="shared" si="4"/>
        <v xml:space="preserve"> </v>
      </c>
      <c r="S29" s="30" t="str">
        <f t="shared" si="5"/>
        <v xml:space="preserve"> </v>
      </c>
      <c r="T29" s="27">
        <v>0</v>
      </c>
      <c r="U29" s="32">
        <f t="shared" si="6"/>
        <v>-0.15</v>
      </c>
      <c r="V29" s="33">
        <f t="shared" si="7"/>
        <v>-0.66607460035523969</v>
      </c>
      <c r="W29" s="27">
        <v>19</v>
      </c>
      <c r="X29" s="32">
        <f t="shared" si="8"/>
        <v>-8.283333333333335</v>
      </c>
      <c r="Y29" s="34">
        <f t="shared" si="9"/>
        <v>-22.047733120397485</v>
      </c>
    </row>
    <row r="30" spans="1:25" s="74" customFormat="1" ht="19.899999999999999" customHeight="1" x14ac:dyDescent="0.25">
      <c r="A30" s="35">
        <v>23</v>
      </c>
      <c r="B30" s="89" t="s">
        <v>78</v>
      </c>
      <c r="C30" s="90"/>
      <c r="D30" s="90"/>
      <c r="E30" s="90"/>
      <c r="F30" s="90"/>
      <c r="G30" s="91"/>
      <c r="H30" s="137">
        <v>7</v>
      </c>
      <c r="I30" s="91"/>
      <c r="J30" s="27"/>
      <c r="K30" s="28"/>
      <c r="L30" s="16" t="str">
        <f t="shared" si="0"/>
        <v xml:space="preserve"> </v>
      </c>
      <c r="M30" s="29" t="str">
        <f t="shared" si="1"/>
        <v xml:space="preserve"> </v>
      </c>
      <c r="N30" s="30" t="str">
        <f t="shared" si="2"/>
        <v xml:space="preserve"> </v>
      </c>
      <c r="O30" s="27"/>
      <c r="P30" s="31"/>
      <c r="Q30" s="16" t="str">
        <f t="shared" si="3"/>
        <v xml:space="preserve"> </v>
      </c>
      <c r="R30" s="29" t="str">
        <f t="shared" si="4"/>
        <v xml:space="preserve"> </v>
      </c>
      <c r="S30" s="30" t="str">
        <f t="shared" si="5"/>
        <v xml:space="preserve"> </v>
      </c>
      <c r="T30" s="27">
        <v>0</v>
      </c>
      <c r="U30" s="32">
        <f t="shared" si="6"/>
        <v>-0.15</v>
      </c>
      <c r="V30" s="33">
        <f t="shared" si="7"/>
        <v>-0.66607460035523969</v>
      </c>
      <c r="W30" s="27">
        <v>36</v>
      </c>
      <c r="X30" s="32">
        <f t="shared" si="8"/>
        <v>8.716666666666665</v>
      </c>
      <c r="Y30" s="34">
        <f t="shared" si="9"/>
        <v>23.201135657883061</v>
      </c>
    </row>
    <row r="31" spans="1:25" s="74" customFormat="1" ht="19.899999999999999" customHeight="1" x14ac:dyDescent="0.25">
      <c r="A31" s="26">
        <v>24</v>
      </c>
      <c r="B31" s="89" t="s">
        <v>79</v>
      </c>
      <c r="C31" s="90"/>
      <c r="D31" s="90"/>
      <c r="E31" s="90"/>
      <c r="F31" s="90"/>
      <c r="G31" s="91"/>
      <c r="H31" s="137">
        <v>12</v>
      </c>
      <c r="I31" s="91"/>
      <c r="J31" s="27"/>
      <c r="K31" s="28"/>
      <c r="L31" s="16" t="str">
        <f t="shared" si="0"/>
        <v xml:space="preserve"> </v>
      </c>
      <c r="M31" s="29" t="str">
        <f t="shared" si="1"/>
        <v xml:space="preserve"> </v>
      </c>
      <c r="N31" s="30" t="str">
        <f t="shared" si="2"/>
        <v xml:space="preserve"> </v>
      </c>
      <c r="O31" s="27"/>
      <c r="P31" s="31"/>
      <c r="Q31" s="16" t="str">
        <f t="shared" si="3"/>
        <v xml:space="preserve"> </v>
      </c>
      <c r="R31" s="29" t="str">
        <f t="shared" si="4"/>
        <v xml:space="preserve"> </v>
      </c>
      <c r="S31" s="30" t="str">
        <f t="shared" si="5"/>
        <v xml:space="preserve"> </v>
      </c>
      <c r="T31" s="27">
        <v>0</v>
      </c>
      <c r="U31" s="32">
        <f t="shared" si="6"/>
        <v>-0.15</v>
      </c>
      <c r="V31" s="33">
        <f t="shared" si="7"/>
        <v>-0.66607460035523969</v>
      </c>
      <c r="W31" s="27">
        <v>28</v>
      </c>
      <c r="X31" s="32">
        <f t="shared" si="8"/>
        <v>0.71666666666666501</v>
      </c>
      <c r="Y31" s="34">
        <f t="shared" si="9"/>
        <v>1.9075503504569205</v>
      </c>
    </row>
    <row r="32" spans="1:25" s="74" customFormat="1" ht="19.899999999999999" customHeight="1" x14ac:dyDescent="0.25">
      <c r="A32" s="35">
        <v>25</v>
      </c>
      <c r="B32" s="89" t="s">
        <v>80</v>
      </c>
      <c r="C32" s="90"/>
      <c r="D32" s="90"/>
      <c r="E32" s="90"/>
      <c r="F32" s="90"/>
      <c r="G32" s="91"/>
      <c r="H32" s="137">
        <v>11</v>
      </c>
      <c r="I32" s="91"/>
      <c r="J32" s="27"/>
      <c r="K32" s="28"/>
      <c r="L32" s="16" t="str">
        <f t="shared" si="0"/>
        <v xml:space="preserve"> </v>
      </c>
      <c r="M32" s="29" t="str">
        <f t="shared" si="1"/>
        <v xml:space="preserve"> </v>
      </c>
      <c r="N32" s="30" t="str">
        <f t="shared" si="2"/>
        <v xml:space="preserve"> </v>
      </c>
      <c r="O32" s="27"/>
      <c r="P32" s="31"/>
      <c r="Q32" s="16" t="str">
        <f t="shared" si="3"/>
        <v xml:space="preserve"> </v>
      </c>
      <c r="R32" s="29" t="str">
        <f t="shared" si="4"/>
        <v xml:space="preserve"> </v>
      </c>
      <c r="S32" s="30" t="str">
        <f t="shared" si="5"/>
        <v xml:space="preserve"> </v>
      </c>
      <c r="T32" s="27">
        <v>0</v>
      </c>
      <c r="U32" s="32">
        <f t="shared" si="6"/>
        <v>-0.15</v>
      </c>
      <c r="V32" s="33">
        <f t="shared" si="7"/>
        <v>-0.66607460035523969</v>
      </c>
      <c r="W32" s="27">
        <v>27</v>
      </c>
      <c r="X32" s="32">
        <f t="shared" si="8"/>
        <v>-0.28333333333333499</v>
      </c>
      <c r="Y32" s="34">
        <f t="shared" si="9"/>
        <v>-0.75414781297134681</v>
      </c>
    </row>
    <row r="33" spans="1:25" s="74" customFormat="1" ht="19.899999999999999" customHeight="1" x14ac:dyDescent="0.25">
      <c r="A33" s="26">
        <v>26</v>
      </c>
      <c r="B33" s="89" t="s">
        <v>81</v>
      </c>
      <c r="C33" s="90"/>
      <c r="D33" s="90"/>
      <c r="E33" s="90"/>
      <c r="F33" s="90"/>
      <c r="G33" s="91"/>
      <c r="H33" s="137">
        <v>11</v>
      </c>
      <c r="I33" s="91"/>
      <c r="J33" s="27"/>
      <c r="K33" s="28"/>
      <c r="L33" s="16" t="str">
        <f t="shared" si="0"/>
        <v xml:space="preserve"> </v>
      </c>
      <c r="M33" s="29" t="str">
        <f t="shared" si="1"/>
        <v xml:space="preserve"> </v>
      </c>
      <c r="N33" s="30" t="str">
        <f t="shared" si="2"/>
        <v xml:space="preserve"> </v>
      </c>
      <c r="O33" s="27"/>
      <c r="P33" s="31"/>
      <c r="Q33" s="16" t="str">
        <f t="shared" si="3"/>
        <v xml:space="preserve"> </v>
      </c>
      <c r="R33" s="29" t="str">
        <f t="shared" si="4"/>
        <v xml:space="preserve"> </v>
      </c>
      <c r="S33" s="30" t="str">
        <f t="shared" si="5"/>
        <v xml:space="preserve"> </v>
      </c>
      <c r="T33" s="27">
        <v>0</v>
      </c>
      <c r="U33" s="32">
        <f t="shared" si="6"/>
        <v>-0.15</v>
      </c>
      <c r="V33" s="33">
        <f t="shared" si="7"/>
        <v>-0.66607460035523969</v>
      </c>
      <c r="W33" s="27">
        <v>32</v>
      </c>
      <c r="X33" s="32">
        <f t="shared" si="8"/>
        <v>4.716666666666665</v>
      </c>
      <c r="Y33" s="34">
        <f t="shared" si="9"/>
        <v>12.55434300416999</v>
      </c>
    </row>
    <row r="34" spans="1:25" s="74" customFormat="1" ht="19.899999999999999" customHeight="1" x14ac:dyDescent="0.25">
      <c r="A34" s="35"/>
      <c r="B34" s="89"/>
      <c r="C34" s="90"/>
      <c r="D34" s="90"/>
      <c r="E34" s="90"/>
      <c r="F34" s="90"/>
      <c r="G34" s="91"/>
      <c r="H34" s="137"/>
      <c r="I34" s="91"/>
      <c r="J34" s="27"/>
      <c r="K34" s="28"/>
      <c r="L34" s="16" t="str">
        <f t="shared" si="0"/>
        <v xml:space="preserve"> </v>
      </c>
      <c r="M34" s="29" t="str">
        <f t="shared" si="1"/>
        <v xml:space="preserve"> </v>
      </c>
      <c r="N34" s="30" t="str">
        <f t="shared" si="2"/>
        <v xml:space="preserve"> </v>
      </c>
      <c r="O34" s="27"/>
      <c r="P34" s="31"/>
      <c r="Q34" s="16" t="str">
        <f t="shared" si="3"/>
        <v xml:space="preserve"> </v>
      </c>
      <c r="R34" s="29" t="str">
        <f t="shared" si="4"/>
        <v xml:space="preserve"> </v>
      </c>
      <c r="S34" s="30" t="str">
        <f t="shared" si="5"/>
        <v xml:space="preserve"> </v>
      </c>
      <c r="T34" s="27"/>
      <c r="U34" s="32" t="str">
        <f t="shared" si="6"/>
        <v xml:space="preserve"> </v>
      </c>
      <c r="V34" s="33" t="str">
        <f t="shared" si="7"/>
        <v xml:space="preserve"> </v>
      </c>
      <c r="W34" s="27"/>
      <c r="X34" s="32" t="str">
        <f t="shared" si="8"/>
        <v xml:space="preserve"> </v>
      </c>
      <c r="Y34" s="34" t="str">
        <f t="shared" si="9"/>
        <v xml:space="preserve"> </v>
      </c>
    </row>
    <row r="35" spans="1:25" s="74" customFormat="1" ht="19.899999999999999" customHeight="1" x14ac:dyDescent="0.25">
      <c r="A35" s="26"/>
      <c r="B35" s="89" t="s">
        <v>57</v>
      </c>
      <c r="C35" s="90"/>
      <c r="D35" s="90"/>
      <c r="E35" s="90"/>
      <c r="F35" s="90"/>
      <c r="G35" s="91"/>
      <c r="H35" s="137"/>
      <c r="I35" s="91"/>
      <c r="J35" s="27"/>
      <c r="K35" s="28"/>
      <c r="L35" s="16" t="str">
        <f t="shared" si="0"/>
        <v xml:space="preserve"> </v>
      </c>
      <c r="M35" s="29" t="str">
        <f t="shared" si="1"/>
        <v xml:space="preserve"> </v>
      </c>
      <c r="N35" s="30" t="str">
        <f t="shared" si="2"/>
        <v xml:space="preserve"> </v>
      </c>
      <c r="O35" s="27"/>
      <c r="P35" s="31"/>
      <c r="Q35" s="16" t="str">
        <f t="shared" si="3"/>
        <v xml:space="preserve"> </v>
      </c>
      <c r="R35" s="29" t="str">
        <f t="shared" si="4"/>
        <v xml:space="preserve"> </v>
      </c>
      <c r="S35" s="30" t="str">
        <f t="shared" si="5"/>
        <v xml:space="preserve"> </v>
      </c>
      <c r="T35" s="27"/>
      <c r="U35" s="32" t="str">
        <f t="shared" si="6"/>
        <v xml:space="preserve"> </v>
      </c>
      <c r="V35" s="33" t="str">
        <f t="shared" si="7"/>
        <v xml:space="preserve"> </v>
      </c>
      <c r="W35" s="27"/>
      <c r="X35" s="32" t="str">
        <f t="shared" si="8"/>
        <v xml:space="preserve"> </v>
      </c>
      <c r="Y35" s="34" t="str">
        <f t="shared" si="9"/>
        <v xml:space="preserve"> </v>
      </c>
    </row>
    <row r="36" spans="1:25" s="74" customFormat="1" ht="19.899999999999999" customHeight="1" x14ac:dyDescent="0.25">
      <c r="A36" s="35"/>
      <c r="B36" s="89"/>
      <c r="C36" s="90"/>
      <c r="D36" s="90"/>
      <c r="E36" s="90"/>
      <c r="F36" s="90"/>
      <c r="G36" s="91"/>
      <c r="H36" s="137"/>
      <c r="I36" s="91"/>
      <c r="J36" s="27"/>
      <c r="K36" s="28"/>
      <c r="L36" s="16" t="str">
        <f t="shared" si="0"/>
        <v xml:space="preserve"> </v>
      </c>
      <c r="M36" s="29" t="str">
        <f t="shared" si="1"/>
        <v xml:space="preserve"> </v>
      </c>
      <c r="N36" s="30" t="str">
        <f t="shared" si="2"/>
        <v xml:space="preserve"> </v>
      </c>
      <c r="O36" s="27"/>
      <c r="P36" s="31"/>
      <c r="Q36" s="16" t="str">
        <f t="shared" si="3"/>
        <v xml:space="preserve"> </v>
      </c>
      <c r="R36" s="29" t="str">
        <f t="shared" si="4"/>
        <v xml:space="preserve"> </v>
      </c>
      <c r="S36" s="30" t="str">
        <f t="shared" si="5"/>
        <v xml:space="preserve"> </v>
      </c>
      <c r="T36" s="27"/>
      <c r="U36" s="32" t="str">
        <f t="shared" si="6"/>
        <v xml:space="preserve"> </v>
      </c>
      <c r="V36" s="33" t="str">
        <f t="shared" si="7"/>
        <v xml:space="preserve"> </v>
      </c>
      <c r="W36" s="27"/>
      <c r="X36" s="32" t="str">
        <f t="shared" si="8"/>
        <v xml:space="preserve"> </v>
      </c>
      <c r="Y36" s="34" t="str">
        <f t="shared" si="9"/>
        <v xml:space="preserve"> </v>
      </c>
    </row>
    <row r="37" spans="1:25" s="74" customFormat="1" ht="19.899999999999999" customHeight="1" x14ac:dyDescent="0.25">
      <c r="A37" s="35"/>
      <c r="B37" s="89"/>
      <c r="C37" s="90"/>
      <c r="D37" s="90"/>
      <c r="E37" s="90"/>
      <c r="F37" s="90"/>
      <c r="G37" s="91"/>
      <c r="H37" s="137"/>
      <c r="I37" s="91"/>
      <c r="J37" s="27"/>
      <c r="K37" s="28"/>
      <c r="L37" s="16" t="str">
        <f t="shared" si="0"/>
        <v xml:space="preserve"> </v>
      </c>
      <c r="M37" s="29" t="str">
        <f t="shared" si="1"/>
        <v xml:space="preserve"> </v>
      </c>
      <c r="N37" s="30" t="str">
        <f t="shared" si="2"/>
        <v xml:space="preserve"> </v>
      </c>
      <c r="O37" s="27"/>
      <c r="P37" s="31"/>
      <c r="Q37" s="16" t="str">
        <f t="shared" si="3"/>
        <v xml:space="preserve"> </v>
      </c>
      <c r="R37" s="29" t="str">
        <f t="shared" si="4"/>
        <v xml:space="preserve"> </v>
      </c>
      <c r="S37" s="30" t="str">
        <f t="shared" si="5"/>
        <v xml:space="preserve"> </v>
      </c>
      <c r="T37" s="27"/>
      <c r="U37" s="32" t="str">
        <f t="shared" si="6"/>
        <v xml:space="preserve"> </v>
      </c>
      <c r="V37" s="33" t="str">
        <f t="shared" si="7"/>
        <v xml:space="preserve"> </v>
      </c>
      <c r="W37" s="27"/>
      <c r="X37" s="32" t="str">
        <f t="shared" si="8"/>
        <v xml:space="preserve"> </v>
      </c>
      <c r="Y37" s="34" t="str">
        <f t="shared" si="9"/>
        <v xml:space="preserve"> </v>
      </c>
    </row>
    <row r="38" spans="1:25" s="74" customFormat="1" ht="19.899999999999999" customHeight="1" x14ac:dyDescent="0.25">
      <c r="A38" s="35"/>
      <c r="B38" s="89"/>
      <c r="C38" s="90"/>
      <c r="D38" s="90"/>
      <c r="E38" s="90"/>
      <c r="F38" s="90"/>
      <c r="G38" s="91"/>
      <c r="H38" s="137"/>
      <c r="I38" s="91"/>
      <c r="J38" s="27"/>
      <c r="K38" s="28"/>
      <c r="L38" s="16" t="str">
        <f t="shared" si="0"/>
        <v xml:space="preserve"> </v>
      </c>
      <c r="M38" s="29" t="str">
        <f t="shared" si="1"/>
        <v xml:space="preserve"> </v>
      </c>
      <c r="N38" s="30" t="str">
        <f t="shared" si="2"/>
        <v xml:space="preserve"> </v>
      </c>
      <c r="O38" s="27"/>
      <c r="P38" s="31"/>
      <c r="Q38" s="16" t="str">
        <f t="shared" si="3"/>
        <v xml:space="preserve"> </v>
      </c>
      <c r="R38" s="29" t="str">
        <f t="shared" si="4"/>
        <v xml:space="preserve"> </v>
      </c>
      <c r="S38" s="30" t="str">
        <f t="shared" si="5"/>
        <v xml:space="preserve"> </v>
      </c>
      <c r="T38" s="27"/>
      <c r="U38" s="32" t="str">
        <f t="shared" si="6"/>
        <v xml:space="preserve"> </v>
      </c>
      <c r="V38" s="33" t="str">
        <f t="shared" si="7"/>
        <v xml:space="preserve"> </v>
      </c>
      <c r="W38" s="27"/>
      <c r="X38" s="32" t="str">
        <f t="shared" si="8"/>
        <v xml:space="preserve"> </v>
      </c>
      <c r="Y38" s="34" t="str">
        <f t="shared" si="9"/>
        <v xml:space="preserve"> </v>
      </c>
    </row>
    <row r="39" spans="1:25" s="74" customFormat="1" ht="19.899999999999999" customHeight="1" thickBot="1" x14ac:dyDescent="0.3">
      <c r="A39" s="37"/>
      <c r="B39" s="92"/>
      <c r="C39" s="93"/>
      <c r="D39" s="93"/>
      <c r="E39" s="93"/>
      <c r="F39" s="93"/>
      <c r="G39" s="94"/>
      <c r="H39" s="189"/>
      <c r="I39" s="94"/>
      <c r="J39" s="38"/>
      <c r="K39" s="39"/>
      <c r="L39" s="40" t="str">
        <f t="shared" si="0"/>
        <v xml:space="preserve"> </v>
      </c>
      <c r="M39" s="41" t="str">
        <f t="shared" si="1"/>
        <v xml:space="preserve"> </v>
      </c>
      <c r="N39" s="42" t="str">
        <f t="shared" si="2"/>
        <v xml:space="preserve"> </v>
      </c>
      <c r="O39" s="38"/>
      <c r="P39" s="43"/>
      <c r="Q39" s="40" t="str">
        <f t="shared" si="3"/>
        <v xml:space="preserve"> </v>
      </c>
      <c r="R39" s="41" t="str">
        <f t="shared" si="4"/>
        <v xml:space="preserve"> </v>
      </c>
      <c r="S39" s="42" t="str">
        <f t="shared" si="5"/>
        <v xml:space="preserve"> </v>
      </c>
      <c r="T39" s="38"/>
      <c r="U39" s="44" t="str">
        <f t="shared" si="6"/>
        <v xml:space="preserve"> </v>
      </c>
      <c r="V39" s="45" t="str">
        <f t="shared" si="7"/>
        <v xml:space="preserve"> </v>
      </c>
      <c r="W39" s="38"/>
      <c r="X39" s="44" t="str">
        <f t="shared" si="8"/>
        <v xml:space="preserve"> </v>
      </c>
      <c r="Y39" s="46" t="str">
        <f t="shared" si="9"/>
        <v xml:space="preserve"> </v>
      </c>
    </row>
    <row r="40" spans="1:25" ht="13.5" customHeight="1" thickTop="1" x14ac:dyDescent="0.2"/>
  </sheetData>
  <mergeCells count="141">
    <mergeCell ref="H35:I35"/>
    <mergeCell ref="H36:I36"/>
    <mergeCell ref="H37:I37"/>
    <mergeCell ref="H38:I38"/>
    <mergeCell ref="H39:I39"/>
    <mergeCell ref="H29:I29"/>
    <mergeCell ref="H30:I30"/>
    <mergeCell ref="H31:I31"/>
    <mergeCell ref="H32:I32"/>
    <mergeCell ref="H33:I33"/>
    <mergeCell ref="H34:I34"/>
    <mergeCell ref="H25:I25"/>
    <mergeCell ref="H26:I26"/>
    <mergeCell ref="H27:I27"/>
    <mergeCell ref="H28:I28"/>
    <mergeCell ref="H16:I17"/>
    <mergeCell ref="H18:I18"/>
    <mergeCell ref="H19:I19"/>
    <mergeCell ref="H20:I20"/>
    <mergeCell ref="H21:I21"/>
    <mergeCell ref="H22:I22"/>
    <mergeCell ref="B37:G37"/>
    <mergeCell ref="B38:G38"/>
    <mergeCell ref="B39:G39"/>
    <mergeCell ref="H5:I6"/>
    <mergeCell ref="H7:I7"/>
    <mergeCell ref="H8:I8"/>
    <mergeCell ref="H9:I9"/>
    <mergeCell ref="H12:I12"/>
    <mergeCell ref="H13:I13"/>
    <mergeCell ref="H14:I14"/>
    <mergeCell ref="B31:G31"/>
    <mergeCell ref="B32:G32"/>
    <mergeCell ref="B33:G33"/>
    <mergeCell ref="B34:G34"/>
    <mergeCell ref="B35:G35"/>
    <mergeCell ref="B36:G36"/>
    <mergeCell ref="B25:G25"/>
    <mergeCell ref="B26:G26"/>
    <mergeCell ref="B27:G27"/>
    <mergeCell ref="B28:G28"/>
    <mergeCell ref="B29:G29"/>
    <mergeCell ref="B30:G30"/>
    <mergeCell ref="B19:G19"/>
    <mergeCell ref="B20:G20"/>
    <mergeCell ref="B21:G21"/>
    <mergeCell ref="B22:G22"/>
    <mergeCell ref="B23:G23"/>
    <mergeCell ref="B24:G24"/>
    <mergeCell ref="A16:E16"/>
    <mergeCell ref="F16:G16"/>
    <mergeCell ref="J16:S16"/>
    <mergeCell ref="T16:Y16"/>
    <mergeCell ref="B17:G17"/>
    <mergeCell ref="J17:N17"/>
    <mergeCell ref="O17:S17"/>
    <mergeCell ref="T17:V17"/>
    <mergeCell ref="W17:Y17"/>
    <mergeCell ref="H23:I23"/>
    <mergeCell ref="H24:I24"/>
    <mergeCell ref="A15:E15"/>
    <mergeCell ref="H15:I15"/>
    <mergeCell ref="J15:M15"/>
    <mergeCell ref="T15:V15"/>
    <mergeCell ref="W15:Y15"/>
    <mergeCell ref="A14:E14"/>
    <mergeCell ref="J14:M14"/>
    <mergeCell ref="N14:P14"/>
    <mergeCell ref="Q14:S14"/>
    <mergeCell ref="T14:V14"/>
    <mergeCell ref="W14:Y14"/>
    <mergeCell ref="N15:P15"/>
    <mergeCell ref="Q15:S15"/>
    <mergeCell ref="A13:E13"/>
    <mergeCell ref="J13:M13"/>
    <mergeCell ref="N13:P13"/>
    <mergeCell ref="Q13:S13"/>
    <mergeCell ref="T13:V13"/>
    <mergeCell ref="W13:Y13"/>
    <mergeCell ref="A12:E12"/>
    <mergeCell ref="J12:M12"/>
    <mergeCell ref="N12:P12"/>
    <mergeCell ref="Q12:S12"/>
    <mergeCell ref="T12:V12"/>
    <mergeCell ref="W12:Y12"/>
    <mergeCell ref="W10:Y10"/>
    <mergeCell ref="A11:E11"/>
    <mergeCell ref="H11:I11"/>
    <mergeCell ref="J11:M11"/>
    <mergeCell ref="N11:P11"/>
    <mergeCell ref="Q11:S11"/>
    <mergeCell ref="T11:V11"/>
    <mergeCell ref="W11:Y11"/>
    <mergeCell ref="A10:E10"/>
    <mergeCell ref="H10:I10"/>
    <mergeCell ref="J10:M10"/>
    <mergeCell ref="N10:P10"/>
    <mergeCell ref="Q10:S10"/>
    <mergeCell ref="T10:V10"/>
    <mergeCell ref="A9:E9"/>
    <mergeCell ref="J9:M9"/>
    <mergeCell ref="N9:P9"/>
    <mergeCell ref="Q9:S9"/>
    <mergeCell ref="T9:V9"/>
    <mergeCell ref="W9:Y9"/>
    <mergeCell ref="W7:Y7"/>
    <mergeCell ref="A8:E8"/>
    <mergeCell ref="J8:M8"/>
    <mergeCell ref="N8:P8"/>
    <mergeCell ref="Q8:S8"/>
    <mergeCell ref="T8:V8"/>
    <mergeCell ref="W8:Y8"/>
    <mergeCell ref="A7:C7"/>
    <mergeCell ref="D7:G7"/>
    <mergeCell ref="J7:M7"/>
    <mergeCell ref="N7:P7"/>
    <mergeCell ref="Q7:S7"/>
    <mergeCell ref="T7:V7"/>
    <mergeCell ref="A6:C6"/>
    <mergeCell ref="D6:G6"/>
    <mergeCell ref="N6:P6"/>
    <mergeCell ref="Q6:S6"/>
    <mergeCell ref="T6:V6"/>
    <mergeCell ref="W6:Y6"/>
    <mergeCell ref="A4:C4"/>
    <mergeCell ref="D4:G4"/>
    <mergeCell ref="H4:Y4"/>
    <mergeCell ref="A5:C5"/>
    <mergeCell ref="D5:G5"/>
    <mergeCell ref="N5:S5"/>
    <mergeCell ref="T5:Y5"/>
    <mergeCell ref="A1:C1"/>
    <mergeCell ref="D1:G1"/>
    <mergeCell ref="H1:I1"/>
    <mergeCell ref="J1:U1"/>
    <mergeCell ref="A2:C2"/>
    <mergeCell ref="D2:G2"/>
    <mergeCell ref="H2:I3"/>
    <mergeCell ref="J2:U3"/>
    <mergeCell ref="A3:C3"/>
    <mergeCell ref="D3:G3"/>
  </mergeCells>
  <printOptions horizontalCentered="1"/>
  <pageMargins left="0.25" right="0.25" top="0.25" bottom="0.25" header="0" footer="0"/>
  <pageSetup scale="75" fitToHeight="0" orientation="landscape"/>
  <headerFooter alignWithMargins="0">
    <oddHeader xml:space="preserve">&amp;C&amp;"Times New Roman,Regular"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Sub-Basement</vt:lpstr>
      <vt:lpstr>SB</vt:lpstr>
      <vt:lpstr>Catwalk</vt:lpstr>
      <vt:lpstr>CW</vt:lpstr>
      <vt:lpstr>Basement</vt:lpstr>
      <vt:lpstr>B</vt:lpstr>
      <vt:lpstr>1st Floor</vt:lpstr>
      <vt:lpstr>1</vt:lpstr>
      <vt:lpstr>2nd Floor</vt:lpstr>
      <vt:lpstr>2</vt:lpstr>
      <vt:lpstr>3rd Floor</vt:lpstr>
      <vt:lpstr>3</vt:lpstr>
      <vt:lpstr>4th Floor</vt:lpstr>
      <vt:lpstr>4</vt:lpstr>
      <vt:lpstr>5th Floor</vt:lpstr>
      <vt:lpstr>5</vt:lpstr>
      <vt:lpstr>6th Floor</vt:lpstr>
      <vt:lpstr>6</vt:lpstr>
      <vt:lpstr>7th Floor</vt:lpstr>
      <vt:lpstr>7</vt:lpstr>
      <vt:lpstr>8th Floor</vt:lpstr>
      <vt:lpstr>8</vt:lpstr>
      <vt:lpstr>9th Floor</vt:lpstr>
      <vt:lpstr>9</vt:lpstr>
      <vt:lpstr>'1'!Print_Area</vt:lpstr>
      <vt:lpstr>'1st Floor'!Print_Area</vt:lpstr>
      <vt:lpstr>'2'!Print_Area</vt:lpstr>
      <vt:lpstr>'2nd Floor'!Print_Area</vt:lpstr>
      <vt:lpstr>'3'!Print_Area</vt:lpstr>
      <vt:lpstr>'3rd Floor'!Print_Area</vt:lpstr>
      <vt:lpstr>'4'!Print_Area</vt:lpstr>
      <vt:lpstr>'4th Floor'!Print_Area</vt:lpstr>
      <vt:lpstr>'5'!Print_Area</vt:lpstr>
      <vt:lpstr>'5th Floor'!Print_Area</vt:lpstr>
      <vt:lpstr>'6'!Print_Area</vt:lpstr>
      <vt:lpstr>'6th Floor'!Print_Area</vt:lpstr>
      <vt:lpstr>'7'!Print_Area</vt:lpstr>
      <vt:lpstr>'7th Floor'!Print_Area</vt:lpstr>
      <vt:lpstr>'8'!Print_Area</vt:lpstr>
      <vt:lpstr>'8th Floor'!Print_Area</vt:lpstr>
      <vt:lpstr>'9'!Print_Area</vt:lpstr>
      <vt:lpstr>'9th Floor'!Print_Area</vt:lpstr>
      <vt:lpstr>B!Print_Area</vt:lpstr>
      <vt:lpstr>Basement!Print_Area</vt:lpstr>
      <vt:lpstr>Catwalk!Print_Area</vt:lpstr>
      <vt:lpstr>CW!Print_Area</vt:lpstr>
      <vt:lpstr>SB!Print_Area</vt:lpstr>
      <vt:lpstr>'Sub-Basement'!Print_Area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Schriver</dc:creator>
  <cp:lastModifiedBy>Paul Jones, Jr.</cp:lastModifiedBy>
  <cp:lastPrinted>2020-03-12T20:09:19Z</cp:lastPrinted>
  <dcterms:created xsi:type="dcterms:W3CDTF">2020-03-10T17:52:55Z</dcterms:created>
  <dcterms:modified xsi:type="dcterms:W3CDTF">2020-07-15T14:44:52Z</dcterms:modified>
</cp:coreProperties>
</file>