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pinion\Desktop\Seattle Project\Survey Data\Characterizations\"/>
    </mc:Choice>
  </mc:AlternateContent>
  <bookViews>
    <workbookView xWindow="0" yWindow="0" windowWidth="28800" windowHeight="13020"/>
  </bookViews>
  <sheets>
    <sheet name="Data 1" sheetId="18" r:id="rId1"/>
    <sheet name="Data 2" sheetId="22" r:id="rId2"/>
    <sheet name="Data 3" sheetId="23" r:id="rId3"/>
    <sheet name="Data 4" sheetId="24" r:id="rId4"/>
    <sheet name="Data 5" sheetId="21" r:id="rId5"/>
    <sheet name="Map" sheetId="11" r:id="rId6"/>
  </sheets>
  <definedNames>
    <definedName name="_2360" localSheetId="0">#REF!</definedName>
    <definedName name="_2360" localSheetId="1">#REF!</definedName>
    <definedName name="_2360" localSheetId="2">#REF!</definedName>
    <definedName name="_2360" localSheetId="3">#REF!</definedName>
    <definedName name="_2360" localSheetId="4">#REF!</definedName>
    <definedName name="_2360">#REF!</definedName>
    <definedName name="_xlnm.Print_Area" localSheetId="0">'Data 1'!$A$1:$S$39</definedName>
    <definedName name="_xlnm.Print_Area" localSheetId="1">'Data 2'!$A$1:$S$39</definedName>
    <definedName name="_xlnm.Print_Area" localSheetId="2">'Data 3'!$A$1:$S$39</definedName>
    <definedName name="_xlnm.Print_Area" localSheetId="3">'Data 4'!$A$1:$S$39</definedName>
    <definedName name="_xlnm.Print_Area" localSheetId="4">'Data 5'!$A$1:$S$39</definedName>
    <definedName name="_xlnm.Print_Area" localSheetId="5">Map!$A$1:$BY$45</definedName>
    <definedName name="_xlnm.Print_Titles" localSheetId="0">'Data 1'!$1:$17</definedName>
    <definedName name="_xlnm.Print_Titles" localSheetId="1">'Data 2'!$1:$17</definedName>
    <definedName name="_xlnm.Print_Titles" localSheetId="2">'Data 3'!$1:$17</definedName>
    <definedName name="_xlnm.Print_Titles" localSheetId="3">'Data 4'!$1:$17</definedName>
    <definedName name="_xlnm.Print_Titles" localSheetId="4">'Data 5'!$1:$17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2" i="24" l="1"/>
  <c r="Q22" i="24"/>
  <c r="O22" i="24"/>
  <c r="M22" i="24"/>
  <c r="S21" i="24"/>
  <c r="Q21" i="24"/>
  <c r="O21" i="24"/>
  <c r="M21" i="24"/>
  <c r="S20" i="24"/>
  <c r="Q20" i="24"/>
  <c r="O20" i="24"/>
  <c r="M20" i="24"/>
  <c r="S19" i="24"/>
  <c r="Q19" i="24"/>
  <c r="O19" i="24"/>
  <c r="M19" i="24"/>
  <c r="S18" i="24"/>
  <c r="Q18" i="24"/>
  <c r="O18" i="24"/>
  <c r="M18" i="24"/>
  <c r="S26" i="23"/>
  <c r="Q26" i="23"/>
  <c r="O26" i="23"/>
  <c r="M26" i="23"/>
  <c r="S25" i="23"/>
  <c r="Q25" i="23"/>
  <c r="O25" i="23"/>
  <c r="M25" i="23"/>
  <c r="S24" i="23"/>
  <c r="Q24" i="23"/>
  <c r="O24" i="23"/>
  <c r="M24" i="23"/>
  <c r="S23" i="23"/>
  <c r="Q23" i="23"/>
  <c r="O23" i="23"/>
  <c r="M23" i="23"/>
  <c r="S22" i="23"/>
  <c r="Q22" i="23"/>
  <c r="O22" i="23"/>
  <c r="M22" i="23"/>
  <c r="S21" i="23"/>
  <c r="Q21" i="23"/>
  <c r="O21" i="23"/>
  <c r="M21" i="23"/>
  <c r="S20" i="23"/>
  <c r="Q20" i="23"/>
  <c r="O20" i="23"/>
  <c r="M20" i="23"/>
  <c r="S19" i="23"/>
  <c r="Q19" i="23"/>
  <c r="O19" i="23"/>
  <c r="M19" i="23"/>
  <c r="S18" i="23"/>
  <c r="Q18" i="23"/>
  <c r="O18" i="23"/>
  <c r="M18" i="23"/>
  <c r="S22" i="22"/>
  <c r="Q22" i="22"/>
  <c r="O22" i="22"/>
  <c r="M22" i="22"/>
  <c r="S21" i="22"/>
  <c r="Q21" i="22"/>
  <c r="O21" i="22"/>
  <c r="M21" i="22"/>
  <c r="S20" i="22"/>
  <c r="Q20" i="22"/>
  <c r="O20" i="22"/>
  <c r="M20" i="22"/>
  <c r="S19" i="22"/>
  <c r="Q19" i="22"/>
  <c r="O19" i="22"/>
  <c r="M19" i="22"/>
  <c r="S18" i="22"/>
  <c r="Q18" i="22"/>
  <c r="O18" i="22"/>
  <c r="M18" i="22"/>
  <c r="S19" i="21"/>
  <c r="S38" i="24"/>
  <c r="S37" i="24"/>
  <c r="Q37" i="24"/>
  <c r="O37" i="24"/>
  <c r="M37" i="24"/>
  <c r="S36" i="24"/>
  <c r="Q36" i="24"/>
  <c r="O36" i="24"/>
  <c r="M36" i="24"/>
  <c r="S35" i="24"/>
  <c r="Q35" i="24"/>
  <c r="O35" i="24"/>
  <c r="M35" i="24"/>
  <c r="S34" i="24"/>
  <c r="Q34" i="24"/>
  <c r="O34" i="24"/>
  <c r="M34" i="24"/>
  <c r="S33" i="24"/>
  <c r="Q33" i="24"/>
  <c r="O33" i="24"/>
  <c r="M33" i="24"/>
  <c r="S32" i="24"/>
  <c r="Q32" i="24"/>
  <c r="O32" i="24"/>
  <c r="M32" i="24"/>
  <c r="S31" i="24"/>
  <c r="Q31" i="24"/>
  <c r="O31" i="24"/>
  <c r="M31" i="24"/>
  <c r="S30" i="24"/>
  <c r="Q30" i="24"/>
  <c r="O30" i="24"/>
  <c r="M30" i="24"/>
  <c r="S29" i="24"/>
  <c r="Q29" i="24"/>
  <c r="O29" i="24"/>
  <c r="M29" i="24"/>
  <c r="S28" i="24"/>
  <c r="Q28" i="24"/>
  <c r="O28" i="24"/>
  <c r="M28" i="24"/>
  <c r="S27" i="24"/>
  <c r="Q27" i="24"/>
  <c r="O27" i="24"/>
  <c r="M27" i="24"/>
  <c r="S26" i="24"/>
  <c r="Q26" i="24"/>
  <c r="O26" i="24"/>
  <c r="M26" i="24"/>
  <c r="S25" i="24"/>
  <c r="Q25" i="24"/>
  <c r="O25" i="24"/>
  <c r="M25" i="24"/>
  <c r="S24" i="24"/>
  <c r="Q24" i="24"/>
  <c r="O24" i="24"/>
  <c r="M24" i="24"/>
  <c r="S23" i="24"/>
  <c r="Q23" i="24"/>
  <c r="O23" i="24"/>
  <c r="M23" i="24"/>
  <c r="R16" i="24"/>
  <c r="P16" i="24"/>
  <c r="N16" i="24"/>
  <c r="L16" i="24"/>
  <c r="R15" i="24"/>
  <c r="P15" i="24"/>
  <c r="N15" i="24"/>
  <c r="L15" i="24"/>
  <c r="V14" i="24"/>
  <c r="V15" i="24" s="1"/>
  <c r="V11" i="24"/>
  <c r="V13" i="24" s="1"/>
  <c r="V9" i="24"/>
  <c r="V8" i="24"/>
  <c r="V10" i="24" s="1"/>
  <c r="V7" i="24"/>
  <c r="R7" i="24"/>
  <c r="V6" i="24"/>
  <c r="V5" i="24"/>
  <c r="S38" i="23"/>
  <c r="S37" i="23"/>
  <c r="Q37" i="23"/>
  <c r="O37" i="23"/>
  <c r="M37" i="23"/>
  <c r="S36" i="23"/>
  <c r="Q36" i="23"/>
  <c r="O36" i="23"/>
  <c r="M36" i="23"/>
  <c r="S35" i="23"/>
  <c r="Q35" i="23"/>
  <c r="O35" i="23"/>
  <c r="M35" i="23"/>
  <c r="S34" i="23"/>
  <c r="Q34" i="23"/>
  <c r="O34" i="23"/>
  <c r="M34" i="23"/>
  <c r="S33" i="23"/>
  <c r="Q33" i="23"/>
  <c r="O33" i="23"/>
  <c r="M33" i="23"/>
  <c r="S32" i="23"/>
  <c r="Q32" i="23"/>
  <c r="O32" i="23"/>
  <c r="M32" i="23"/>
  <c r="S31" i="23"/>
  <c r="Q31" i="23"/>
  <c r="O31" i="23"/>
  <c r="M31" i="23"/>
  <c r="S30" i="23"/>
  <c r="Q30" i="23"/>
  <c r="O30" i="23"/>
  <c r="M30" i="23"/>
  <c r="S29" i="23"/>
  <c r="Q29" i="23"/>
  <c r="O29" i="23"/>
  <c r="M29" i="23"/>
  <c r="S28" i="23"/>
  <c r="Q28" i="23"/>
  <c r="O28" i="23"/>
  <c r="M28" i="23"/>
  <c r="S27" i="23"/>
  <c r="Q27" i="23"/>
  <c r="O27" i="23"/>
  <c r="M27" i="23"/>
  <c r="R16" i="23"/>
  <c r="P16" i="23"/>
  <c r="N16" i="23"/>
  <c r="L16" i="23"/>
  <c r="R15" i="23"/>
  <c r="P15" i="23"/>
  <c r="N15" i="23"/>
  <c r="L15" i="23"/>
  <c r="V14" i="23"/>
  <c r="V15" i="23" s="1"/>
  <c r="V11" i="23"/>
  <c r="V13" i="23" s="1"/>
  <c r="V9" i="23"/>
  <c r="V8" i="23"/>
  <c r="V10" i="23" s="1"/>
  <c r="V7" i="23"/>
  <c r="R7" i="23"/>
  <c r="V6" i="23"/>
  <c r="V5" i="23"/>
  <c r="S38" i="22"/>
  <c r="S37" i="22"/>
  <c r="Q37" i="22"/>
  <c r="O37" i="22"/>
  <c r="M37" i="22"/>
  <c r="S36" i="22"/>
  <c r="Q36" i="22"/>
  <c r="O36" i="22"/>
  <c r="M36" i="22"/>
  <c r="S35" i="22"/>
  <c r="Q35" i="22"/>
  <c r="O35" i="22"/>
  <c r="M35" i="22"/>
  <c r="S34" i="22"/>
  <c r="Q34" i="22"/>
  <c r="O34" i="22"/>
  <c r="M34" i="22"/>
  <c r="S33" i="22"/>
  <c r="Q33" i="22"/>
  <c r="O33" i="22"/>
  <c r="M33" i="22"/>
  <c r="S32" i="22"/>
  <c r="Q32" i="22"/>
  <c r="O32" i="22"/>
  <c r="M32" i="22"/>
  <c r="S31" i="22"/>
  <c r="Q31" i="22"/>
  <c r="O31" i="22"/>
  <c r="M31" i="22"/>
  <c r="S30" i="22"/>
  <c r="Q30" i="22"/>
  <c r="O30" i="22"/>
  <c r="M30" i="22"/>
  <c r="S29" i="22"/>
  <c r="Q29" i="22"/>
  <c r="O29" i="22"/>
  <c r="M29" i="22"/>
  <c r="S28" i="22"/>
  <c r="Q28" i="22"/>
  <c r="O28" i="22"/>
  <c r="M28" i="22"/>
  <c r="S27" i="22"/>
  <c r="Q27" i="22"/>
  <c r="O27" i="22"/>
  <c r="M27" i="22"/>
  <c r="S26" i="22"/>
  <c r="Q26" i="22"/>
  <c r="O26" i="22"/>
  <c r="M26" i="22"/>
  <c r="S25" i="22"/>
  <c r="Q25" i="22"/>
  <c r="O25" i="22"/>
  <c r="M25" i="22"/>
  <c r="S24" i="22"/>
  <c r="Q24" i="22"/>
  <c r="O24" i="22"/>
  <c r="M24" i="22"/>
  <c r="S23" i="22"/>
  <c r="Q23" i="22"/>
  <c r="O23" i="22"/>
  <c r="M23" i="22"/>
  <c r="R16" i="22"/>
  <c r="P16" i="22"/>
  <c r="N16" i="22"/>
  <c r="L16" i="22"/>
  <c r="R15" i="22"/>
  <c r="P15" i="22"/>
  <c r="N15" i="22"/>
  <c r="L15" i="22"/>
  <c r="V14" i="22"/>
  <c r="V15" i="22" s="1"/>
  <c r="V11" i="22"/>
  <c r="V13" i="22" s="1"/>
  <c r="V9" i="22"/>
  <c r="V8" i="22"/>
  <c r="V10" i="22" s="1"/>
  <c r="V7" i="22"/>
  <c r="R7" i="22"/>
  <c r="V6" i="22"/>
  <c r="V5" i="22"/>
  <c r="R10" i="21" l="1"/>
  <c r="P10" i="21"/>
  <c r="P9" i="21"/>
  <c r="P8" i="21"/>
  <c r="R11" i="21" l="1"/>
  <c r="P11" i="21"/>
  <c r="C8" i="21"/>
  <c r="C6" i="21"/>
  <c r="C3" i="21"/>
  <c r="C2" i="21"/>
  <c r="I3" i="21" l="1"/>
  <c r="S38" i="21"/>
  <c r="S37" i="21"/>
  <c r="Q37" i="21"/>
  <c r="O37" i="21"/>
  <c r="M37" i="21"/>
  <c r="S36" i="21"/>
  <c r="Q36" i="21"/>
  <c r="O36" i="21"/>
  <c r="M36" i="21"/>
  <c r="S35" i="21"/>
  <c r="Q35" i="21"/>
  <c r="O35" i="21"/>
  <c r="M35" i="21"/>
  <c r="S34" i="21"/>
  <c r="Q34" i="21"/>
  <c r="O34" i="21"/>
  <c r="M34" i="21"/>
  <c r="S33" i="21"/>
  <c r="Q33" i="21"/>
  <c r="O33" i="21"/>
  <c r="M33" i="21"/>
  <c r="S32" i="21"/>
  <c r="Q32" i="21"/>
  <c r="O32" i="21"/>
  <c r="M32" i="21"/>
  <c r="S31" i="21"/>
  <c r="Q31" i="21"/>
  <c r="O31" i="21"/>
  <c r="M31" i="21"/>
  <c r="S30" i="21"/>
  <c r="Q30" i="21"/>
  <c r="O30" i="21"/>
  <c r="M30" i="21"/>
  <c r="S29" i="21"/>
  <c r="Q29" i="21"/>
  <c r="O29" i="21"/>
  <c r="M29" i="21"/>
  <c r="S28" i="21"/>
  <c r="Q28" i="21"/>
  <c r="O28" i="21"/>
  <c r="M28" i="21"/>
  <c r="S27" i="21"/>
  <c r="Q27" i="21"/>
  <c r="O27" i="21"/>
  <c r="M27" i="21"/>
  <c r="S26" i="21"/>
  <c r="Q26" i="21"/>
  <c r="O26" i="21"/>
  <c r="M26" i="21"/>
  <c r="S25" i="21"/>
  <c r="Q25" i="21"/>
  <c r="O25" i="21"/>
  <c r="M25" i="21"/>
  <c r="S24" i="21"/>
  <c r="Q24" i="21"/>
  <c r="O24" i="21"/>
  <c r="M24" i="21"/>
  <c r="S23" i="21"/>
  <c r="Q23" i="21"/>
  <c r="O23" i="21"/>
  <c r="M23" i="21"/>
  <c r="S22" i="21"/>
  <c r="Q22" i="21"/>
  <c r="O22" i="21"/>
  <c r="M22" i="21"/>
  <c r="S21" i="21"/>
  <c r="Q21" i="21"/>
  <c r="O21" i="21"/>
  <c r="M21" i="21"/>
  <c r="S20" i="21"/>
  <c r="Q20" i="21"/>
  <c r="O20" i="21"/>
  <c r="M20" i="21"/>
  <c r="Q19" i="21"/>
  <c r="O19" i="21"/>
  <c r="M19" i="21"/>
  <c r="S18" i="21"/>
  <c r="Q18" i="21"/>
  <c r="O18" i="21"/>
  <c r="M18" i="21"/>
  <c r="R16" i="21"/>
  <c r="P16" i="21"/>
  <c r="N16" i="21"/>
  <c r="L16" i="21"/>
  <c r="V15" i="21"/>
  <c r="R15" i="21"/>
  <c r="P15" i="21"/>
  <c r="N15" i="21"/>
  <c r="L15" i="21"/>
  <c r="V14" i="21"/>
  <c r="V11" i="21"/>
  <c r="V13" i="21" s="1"/>
  <c r="V9" i="21"/>
  <c r="R9" i="21"/>
  <c r="V8" i="21"/>
  <c r="R8" i="21"/>
  <c r="R7" i="21"/>
  <c r="V6" i="21"/>
  <c r="V5" i="21"/>
  <c r="V7" i="21" s="1"/>
  <c r="R7" i="18"/>
  <c r="V10" i="21" l="1"/>
  <c r="L15" i="18"/>
  <c r="L16" i="18"/>
  <c r="S38" i="18" l="1"/>
  <c r="S37" i="18"/>
  <c r="Q37" i="18"/>
  <c r="O37" i="18"/>
  <c r="M37" i="18"/>
  <c r="S36" i="18"/>
  <c r="Q36" i="18"/>
  <c r="O36" i="18"/>
  <c r="M36" i="18"/>
  <c r="S35" i="18"/>
  <c r="Q35" i="18"/>
  <c r="O35" i="18"/>
  <c r="M35" i="18"/>
  <c r="S34" i="18"/>
  <c r="Q34" i="18"/>
  <c r="O34" i="18"/>
  <c r="M34" i="18"/>
  <c r="S33" i="18"/>
  <c r="Q33" i="18"/>
  <c r="O33" i="18"/>
  <c r="M33" i="18"/>
  <c r="S32" i="18"/>
  <c r="Q32" i="18"/>
  <c r="O32" i="18"/>
  <c r="M32" i="18"/>
  <c r="S31" i="18"/>
  <c r="Q31" i="18"/>
  <c r="O31" i="18"/>
  <c r="M31" i="18"/>
  <c r="S30" i="18"/>
  <c r="Q30" i="18"/>
  <c r="O30" i="18"/>
  <c r="M30" i="18"/>
  <c r="S29" i="18"/>
  <c r="Q29" i="18"/>
  <c r="O29" i="18"/>
  <c r="M29" i="18"/>
  <c r="S28" i="18"/>
  <c r="Q28" i="18"/>
  <c r="O28" i="18"/>
  <c r="M28" i="18"/>
  <c r="S27" i="18"/>
  <c r="Q27" i="18"/>
  <c r="O27" i="18"/>
  <c r="M27" i="18"/>
  <c r="S26" i="18"/>
  <c r="Q26" i="18"/>
  <c r="O26" i="18"/>
  <c r="M26" i="18"/>
  <c r="S25" i="18"/>
  <c r="Q25" i="18"/>
  <c r="O25" i="18"/>
  <c r="M25" i="18"/>
  <c r="S24" i="18"/>
  <c r="Q24" i="18"/>
  <c r="O24" i="18"/>
  <c r="M24" i="18"/>
  <c r="S23" i="18"/>
  <c r="Q23" i="18"/>
  <c r="O23" i="18"/>
  <c r="M23" i="18"/>
  <c r="S22" i="18"/>
  <c r="Q22" i="18"/>
  <c r="O22" i="18"/>
  <c r="M22" i="18"/>
  <c r="S21" i="18"/>
  <c r="Q21" i="18"/>
  <c r="O21" i="18"/>
  <c r="M21" i="18"/>
  <c r="S20" i="18"/>
  <c r="Q20" i="18"/>
  <c r="O20" i="18"/>
  <c r="M20" i="18"/>
  <c r="S19" i="18"/>
  <c r="Q19" i="18"/>
  <c r="O19" i="18"/>
  <c r="M19" i="18"/>
  <c r="S18" i="18"/>
  <c r="Q18" i="18"/>
  <c r="O18" i="18"/>
  <c r="M18" i="18"/>
  <c r="R16" i="18"/>
  <c r="P16" i="18"/>
  <c r="N16" i="18"/>
  <c r="R15" i="18"/>
  <c r="P15" i="18"/>
  <c r="N15" i="18"/>
  <c r="V14" i="18"/>
  <c r="V15" i="18" s="1"/>
  <c r="V13" i="18"/>
  <c r="V11" i="18"/>
  <c r="V9" i="18"/>
  <c r="V10" i="18" s="1"/>
  <c r="V8" i="18"/>
  <c r="V6" i="18"/>
  <c r="V7" i="18" s="1"/>
  <c r="V5" i="18"/>
</calcChain>
</file>

<file path=xl/sharedStrings.xml><?xml version="1.0" encoding="utf-8"?>
<sst xmlns="http://schemas.openxmlformats.org/spreadsheetml/2006/main" count="393" uniqueCount="82">
  <si>
    <t>Survey No</t>
  </si>
  <si>
    <t>Item Surveyed</t>
  </si>
  <si>
    <t>Date</t>
  </si>
  <si>
    <t>Survey Tech</t>
  </si>
  <si>
    <t>Count Room Tech</t>
  </si>
  <si>
    <t>Parameters</t>
  </si>
  <si>
    <t>Gamma</t>
  </si>
  <si>
    <t>Total Activity</t>
  </si>
  <si>
    <t>Removable Activity</t>
  </si>
  <si>
    <t>Date Counted</t>
  </si>
  <si>
    <t>CPM</t>
  </si>
  <si>
    <t>Alpha</t>
  </si>
  <si>
    <t>Beta-Gamma</t>
  </si>
  <si>
    <t>Survey Type</t>
  </si>
  <si>
    <t>Instrument Model</t>
  </si>
  <si>
    <t>Level of Posting</t>
  </si>
  <si>
    <t>Instrument SN</t>
  </si>
  <si>
    <t>Notes</t>
  </si>
  <si>
    <t>Cal. Due Date</t>
  </si>
  <si>
    <t xml:space="preserve">   PCF = Probe Correction Factor</t>
  </si>
  <si>
    <t xml:space="preserve">   dpm = (cpm - Bcpm)/(eff * PCF)</t>
  </si>
  <si>
    <t>Efficiency</t>
  </si>
  <si>
    <r>
      <rPr>
        <sz val="6"/>
        <rFont val="Times New Roman"/>
        <family val="1"/>
      </rPr>
      <t xml:space="preserve">   T</t>
    </r>
    <r>
      <rPr>
        <vertAlign val="subscript"/>
        <sz val="6"/>
        <rFont val="Times New Roman"/>
        <family val="1"/>
      </rPr>
      <t>b</t>
    </r>
    <r>
      <rPr>
        <sz val="6"/>
        <rFont val="Times New Roman"/>
        <family val="1"/>
      </rPr>
      <t xml:space="preserve"> = Background count time</t>
    </r>
  </si>
  <si>
    <t>Background Counts</t>
  </si>
  <si>
    <r>
      <rPr>
        <sz val="6"/>
        <rFont val="Times New Roman"/>
        <family val="1"/>
      </rPr>
      <t xml:space="preserve">   T</t>
    </r>
    <r>
      <rPr>
        <vertAlign val="subscript"/>
        <sz val="6"/>
        <rFont val="Times New Roman"/>
        <family val="1"/>
      </rPr>
      <t>s</t>
    </r>
    <r>
      <rPr>
        <sz val="6"/>
        <rFont val="Times New Roman"/>
        <family val="1"/>
      </rPr>
      <t xml:space="preserve"> = Sample count time</t>
    </r>
  </si>
  <si>
    <t xml:space="preserve">   dpm = (cpm - Bcpm)/ eff</t>
  </si>
  <si>
    <t>PCF</t>
  </si>
  <si>
    <t xml:space="preserve"> </t>
  </si>
  <si>
    <r>
      <t xml:space="preserve">   R</t>
    </r>
    <r>
      <rPr>
        <vertAlign val="subscript"/>
        <sz val="6"/>
        <rFont val="Times New Roman"/>
        <family val="1"/>
      </rPr>
      <t xml:space="preserve">b </t>
    </r>
    <r>
      <rPr>
        <sz val="6"/>
        <rFont val="Times New Roman"/>
        <family val="1"/>
      </rPr>
      <t>= Background count rate</t>
    </r>
  </si>
  <si>
    <r>
      <t xml:space="preserve">   *dpm results are per 100cm</t>
    </r>
    <r>
      <rPr>
        <vertAlign val="superscript"/>
        <sz val="6"/>
        <rFont val="Times New Roman"/>
        <family val="1"/>
      </rPr>
      <t>2</t>
    </r>
  </si>
  <si>
    <t>Tb</t>
  </si>
  <si>
    <t xml:space="preserve">   Bcpm = Background cpm </t>
  </si>
  <si>
    <t>Ts</t>
  </si>
  <si>
    <t xml:space="preserve">   MDCR = Minimum Detectable Count Rate (net cpm)</t>
  </si>
  <si>
    <t>MDCR</t>
  </si>
  <si>
    <r>
      <t xml:space="preserve">   MDC = Minimum Detectable Concentration (dpm per 100cm</t>
    </r>
    <r>
      <rPr>
        <vertAlign val="superscript"/>
        <sz val="6"/>
        <rFont val="Times New Roman"/>
        <family val="1"/>
      </rPr>
      <t>2</t>
    </r>
    <r>
      <rPr>
        <sz val="6"/>
        <rFont val="Times New Roman"/>
        <family val="1"/>
      </rPr>
      <t>)</t>
    </r>
  </si>
  <si>
    <t>MDC</t>
  </si>
  <si>
    <t>No.</t>
  </si>
  <si>
    <t>Descriptions</t>
  </si>
  <si>
    <t>cpm</t>
  </si>
  <si>
    <t>gross counts</t>
  </si>
  <si>
    <t>*dpm</t>
  </si>
  <si>
    <t>Comments</t>
  </si>
  <si>
    <t>µR/hr</t>
  </si>
  <si>
    <t>µRem/hr</t>
  </si>
  <si>
    <t>Characterization</t>
  </si>
  <si>
    <t>P. Ray</t>
  </si>
  <si>
    <t>J.Walther, A.Peden</t>
  </si>
  <si>
    <t>2360/43-93</t>
  </si>
  <si>
    <t>234860/PR289402</t>
  </si>
  <si>
    <t>2929/43-10-1</t>
  </si>
  <si>
    <t xml:space="preserve">                                       Back (B)</t>
  </si>
  <si>
    <t xml:space="preserve">                                       Back (C)</t>
  </si>
  <si>
    <t>J.Walther, A.Penden</t>
  </si>
  <si>
    <t>P.Ray</t>
  </si>
  <si>
    <t xml:space="preserve">None </t>
  </si>
  <si>
    <t>None</t>
  </si>
  <si>
    <t>This surey includes 5 fume hoods out of a total of 41. See attached map for the survey description.</t>
  </si>
  <si>
    <t>143878/PR147628</t>
  </si>
  <si>
    <t>INIS-121019-783</t>
  </si>
  <si>
    <t>Rm 327 (UW FH#1661) Inside of Duct (A)</t>
  </si>
  <si>
    <t>Rm SB-049 (UW FH#1669) Inside of Duct (A)</t>
  </si>
  <si>
    <t xml:space="preserve">                                            Back (B)</t>
  </si>
  <si>
    <t xml:space="preserve">                                            Back (C)</t>
  </si>
  <si>
    <t>Rm B-004 (UW FH#1665) Inside of Duct (A)</t>
  </si>
  <si>
    <t xml:space="preserve">                                           Back (B)</t>
  </si>
  <si>
    <t xml:space="preserve">                                           Back (C)</t>
  </si>
  <si>
    <t>Rm B-018C (UW FH#1817) Inside of Duct (A)</t>
  </si>
  <si>
    <t xml:space="preserve">                                             Back (B)</t>
  </si>
  <si>
    <t xml:space="preserve">                                             Back (C)</t>
  </si>
  <si>
    <t>Rm B-008A (UW FH#2055) Inside of Duct (A)</t>
  </si>
  <si>
    <t xml:space="preserve">                                       Background 2221: 3318 cpm, 2360: 0/334 cpm</t>
  </si>
  <si>
    <t xml:space="preserve">                                       2221 Scan Range: 2403 - 2989 cpm    </t>
  </si>
  <si>
    <t xml:space="preserve">                                            Background 2221: 3972 cpm, 2360: 2/340 cpm</t>
  </si>
  <si>
    <t xml:space="preserve">                                            2221 Scan Range: 3408 - 3946 cpm    </t>
  </si>
  <si>
    <t xml:space="preserve">                                           Background 2221: 3451 cpm, 2360: 1/298 cpm</t>
  </si>
  <si>
    <t xml:space="preserve">                                           2221 Scan Range: 2579 - 3064 cpm    </t>
  </si>
  <si>
    <t xml:space="preserve">                                             Background 2221: 3036 cpm, 2360: 0/315 cpm</t>
  </si>
  <si>
    <t xml:space="preserve">                                            2221 Scan Range: 2358 - 2610 cpm    </t>
  </si>
  <si>
    <t xml:space="preserve">                                             Background 2221: 3200 cpm, 2360: 0/293 cpm</t>
  </si>
  <si>
    <t xml:space="preserve">                                             2221 Scan Range: 2405 - 2686 cpm    </t>
  </si>
  <si>
    <t>Characterization of Fume Hoods:1661, 1669, 1665, 1817, and 2055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</si>
</sst>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m/d/yy;@"/>
  </numFmts>
  <fonts count="31" x14ac:knownFonts="1">
    <font>
      <sz val="10"/>
      <name val="Arial"/>
      <family val="2"/>
    </font>
    <font>
      <b/>
      <sz val="14"/>
      <name val="Times New Roman"/>
      <family val="1"/>
    </font>
    <font>
      <b/>
      <sz val="8"/>
      <name val="Times New Roman"/>
      <family val="1"/>
    </font>
    <font>
      <sz val="8"/>
      <name val="Times New Roman"/>
      <family val="1"/>
    </font>
    <font>
      <sz val="10"/>
      <name val="Times New Roman"/>
      <family val="1"/>
    </font>
    <font>
      <sz val="8"/>
      <name val="Arial"/>
      <family val="2"/>
    </font>
    <font>
      <b/>
      <i/>
      <sz val="8"/>
      <name val="Times New Roman"/>
      <family val="1"/>
    </font>
    <font>
      <i/>
      <sz val="8"/>
      <name val="Times New Roman"/>
      <family val="1"/>
    </font>
    <font>
      <u/>
      <sz val="8"/>
      <name val="Times New Roman"/>
      <family val="1"/>
    </font>
    <font>
      <b/>
      <u/>
      <sz val="8"/>
      <name val="Times New Roman"/>
      <family val="1"/>
    </font>
    <font>
      <sz val="6"/>
      <name val="Times New Roman"/>
      <family val="1"/>
    </font>
    <font>
      <i/>
      <sz val="7"/>
      <name val="Times New Roman"/>
      <family val="1"/>
    </font>
    <font>
      <vertAlign val="superscript"/>
      <sz val="6"/>
      <name val="Times New Roman"/>
      <family val="1"/>
    </font>
    <font>
      <vertAlign val="subscript"/>
      <sz val="6"/>
      <name val="Times New Roman"/>
      <family val="1"/>
    </font>
    <font>
      <sz val="7"/>
      <name val="Times New Roman"/>
      <family val="1"/>
    </font>
    <font>
      <b/>
      <i/>
      <sz val="7"/>
      <name val="Times New Roman"/>
      <family val="1"/>
    </font>
    <font>
      <i/>
      <sz val="10"/>
      <name val="Arial"/>
      <family val="2"/>
    </font>
    <font>
      <sz val="8"/>
      <color indexed="8"/>
      <name val="Times New Roman"/>
      <family val="1"/>
    </font>
    <font>
      <sz val="12"/>
      <name val="Arial"/>
      <family val="2"/>
    </font>
    <font>
      <sz val="12"/>
      <name val="Times New Roman"/>
      <family val="1"/>
    </font>
    <font>
      <sz val="10"/>
      <name val="Arial"/>
      <family val="2"/>
    </font>
    <font>
      <b/>
      <sz val="8"/>
      <name val="Arial"/>
      <family val="2"/>
    </font>
    <font>
      <b/>
      <sz val="20"/>
      <name val="Times New Roman"/>
      <family val="1"/>
    </font>
    <font>
      <b/>
      <sz val="12"/>
      <name val="Times New Roman"/>
      <family val="1"/>
    </font>
    <font>
      <sz val="11"/>
      <name val="Times New Roman"/>
      <family val="1"/>
    </font>
    <font>
      <b/>
      <sz val="10"/>
      <name val="Times New Roman"/>
      <family val="1"/>
    </font>
    <font>
      <sz val="12"/>
      <name val="Calibri"/>
      <family val="2"/>
      <scheme val="minor"/>
    </font>
    <font>
      <sz val="20"/>
      <name val="Times New Roman"/>
      <family val="1"/>
    </font>
    <font>
      <sz val="14"/>
      <name val="Arial"/>
      <family val="2"/>
    </font>
    <font>
      <b/>
      <sz val="10"/>
      <color rgb="FF0070C0"/>
      <name val="Arial"/>
      <family val="2"/>
    </font>
    <font>
      <b/>
      <sz val="12"/>
      <color rgb="FF0070C0"/>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gray0625">
        <bgColor theme="0"/>
      </patternFill>
    </fill>
  </fills>
  <borders count="84">
    <border>
      <left/>
      <right/>
      <top/>
      <bottom/>
      <diagonal/>
    </border>
    <border>
      <left/>
      <right/>
      <top/>
      <bottom style="double">
        <color indexed="64"/>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top style="double">
        <color indexed="64"/>
      </top>
      <bottom style="hair">
        <color indexed="64"/>
      </bottom>
      <diagonal/>
    </border>
    <border>
      <left/>
      <right style="double">
        <color indexed="64"/>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double">
        <color indexed="64"/>
      </left>
      <right/>
      <top/>
      <bottom style="hair">
        <color indexed="64"/>
      </bottom>
      <diagonal/>
    </border>
    <border>
      <left/>
      <right style="hair">
        <color indexed="64"/>
      </right>
      <top/>
      <bottom style="hair">
        <color indexed="64"/>
      </bottom>
      <diagonal/>
    </border>
    <border>
      <left style="thin">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diagonal/>
    </border>
    <border>
      <left/>
      <right style="double">
        <color indexed="64"/>
      </right>
      <top style="hair">
        <color indexed="64"/>
      </top>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double">
        <color indexed="64"/>
      </right>
      <top style="thin">
        <color indexed="64"/>
      </top>
      <bottom style="thin">
        <color indexed="64"/>
      </bottom>
      <diagonal/>
    </border>
    <border>
      <left/>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double">
        <color indexed="64"/>
      </left>
      <right/>
      <top/>
      <bottom/>
      <diagonal/>
    </border>
    <border>
      <left style="thin">
        <color indexed="64"/>
      </left>
      <right/>
      <top style="hair">
        <color indexed="64"/>
      </top>
      <bottom style="double">
        <color indexed="64"/>
      </bottom>
      <diagonal/>
    </border>
    <border>
      <left/>
      <right style="double">
        <color indexed="64"/>
      </right>
      <top style="hair">
        <color indexed="64"/>
      </top>
      <bottom style="double">
        <color indexed="64"/>
      </bottom>
      <diagonal/>
    </border>
    <border>
      <left/>
      <right style="thin">
        <color indexed="64"/>
      </right>
      <top/>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double">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right style="hair">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right style="double">
        <color indexed="64"/>
      </right>
      <top/>
      <bottom/>
      <diagonal/>
    </border>
    <border>
      <left/>
      <right style="double">
        <color indexed="64"/>
      </right>
      <top style="thin">
        <color indexed="64"/>
      </top>
      <bottom style="hair">
        <color indexed="64"/>
      </bottom>
      <diagonal/>
    </border>
    <border>
      <left style="hair">
        <color indexed="64"/>
      </left>
      <right/>
      <top style="double">
        <color indexed="64"/>
      </top>
      <bottom style="hair">
        <color indexed="64"/>
      </bottom>
      <diagonal/>
    </border>
  </borders>
  <cellStyleXfs count="2">
    <xf numFmtId="0" fontId="0" fillId="0" borderId="0"/>
    <xf numFmtId="0" fontId="20" fillId="0" borderId="0"/>
  </cellStyleXfs>
  <cellXfs count="259">
    <xf numFmtId="0" fontId="0" fillId="0" borderId="0" xfId="0"/>
    <xf numFmtId="0" fontId="2" fillId="0" borderId="24" xfId="0" applyFont="1" applyFill="1" applyBorder="1" applyAlignment="1" applyProtection="1">
      <alignment horizontal="left" vertical="center"/>
    </xf>
    <xf numFmtId="0" fontId="2" fillId="0" borderId="50" xfId="0" applyFont="1" applyFill="1" applyBorder="1" applyAlignment="1" applyProtection="1">
      <alignment horizontal="left" vertical="center"/>
    </xf>
    <xf numFmtId="0" fontId="10" fillId="0" borderId="47" xfId="0" applyFont="1" applyFill="1" applyBorder="1" applyAlignment="1" applyProtection="1">
      <alignment horizontal="left" vertical="center"/>
    </xf>
    <xf numFmtId="0" fontId="10" fillId="0" borderId="50" xfId="0" applyFont="1" applyFill="1" applyBorder="1" applyAlignment="1" applyProtection="1">
      <alignment horizontal="left" vertical="center"/>
    </xf>
    <xf numFmtId="0" fontId="12" fillId="0" borderId="47" xfId="0" applyFont="1" applyFill="1" applyBorder="1" applyAlignment="1" applyProtection="1">
      <alignment horizontal="left" vertical="center"/>
    </xf>
    <xf numFmtId="0" fontId="7" fillId="4" borderId="56" xfId="0" applyFont="1" applyFill="1" applyBorder="1" applyAlignment="1" applyProtection="1">
      <alignment horizontal="center"/>
    </xf>
    <xf numFmtId="0" fontId="7" fillId="4" borderId="62" xfId="0" applyFont="1" applyFill="1" applyBorder="1" applyAlignment="1" applyProtection="1">
      <alignment horizontal="center" wrapText="1"/>
    </xf>
    <xf numFmtId="0" fontId="7" fillId="4" borderId="59" xfId="0" applyFont="1" applyFill="1" applyBorder="1" applyAlignment="1" applyProtection="1">
      <alignment horizontal="center"/>
    </xf>
    <xf numFmtId="0" fontId="7" fillId="4" borderId="63" xfId="0" applyFont="1" applyFill="1" applyBorder="1" applyAlignment="1" applyProtection="1">
      <alignment horizontal="center"/>
    </xf>
    <xf numFmtId="0" fontId="7" fillId="4" borderId="64" xfId="0" applyFont="1" applyFill="1" applyBorder="1" applyAlignment="1" applyProtection="1">
      <alignment horizontal="center"/>
    </xf>
    <xf numFmtId="0" fontId="7" fillId="4" borderId="60" xfId="0" applyFont="1" applyFill="1" applyBorder="1" applyAlignment="1" applyProtection="1">
      <alignment horizontal="center"/>
    </xf>
    <xf numFmtId="0" fontId="7" fillId="4" borderId="61" xfId="0" applyFont="1" applyFill="1" applyBorder="1" applyAlignment="1" applyProtection="1">
      <alignment horizontal="center"/>
    </xf>
    <xf numFmtId="0" fontId="0" fillId="0" borderId="0" xfId="0" applyAlignment="1" applyProtection="1">
      <alignment vertical="center"/>
    </xf>
    <xf numFmtId="0" fontId="2" fillId="0" borderId="2" xfId="0" applyFont="1" applyFill="1" applyBorder="1" applyAlignment="1" applyProtection="1">
      <alignment horizontal="left" vertical="center"/>
    </xf>
    <xf numFmtId="0" fontId="2" fillId="0" borderId="3" xfId="0" applyFont="1" applyFill="1" applyBorder="1" applyAlignment="1" applyProtection="1">
      <alignment horizontal="right" vertical="center"/>
    </xf>
    <xf numFmtId="0" fontId="2" fillId="0" borderId="8" xfId="0" applyFont="1" applyFill="1" applyBorder="1" applyAlignment="1" applyProtection="1">
      <alignment horizontal="left" vertical="center"/>
    </xf>
    <xf numFmtId="0" fontId="2" fillId="0" borderId="9" xfId="0" applyFont="1" applyFill="1" applyBorder="1" applyAlignment="1" applyProtection="1">
      <alignment horizontal="right" vertical="center"/>
    </xf>
    <xf numFmtId="0" fontId="2" fillId="0" borderId="18" xfId="0" applyFont="1" applyFill="1" applyBorder="1" applyAlignment="1" applyProtection="1">
      <alignment horizontal="left" vertical="center"/>
    </xf>
    <xf numFmtId="0" fontId="2" fillId="0" borderId="19" xfId="0" applyFont="1" applyFill="1" applyBorder="1" applyAlignment="1" applyProtection="1">
      <alignment horizontal="right" vertical="center"/>
    </xf>
    <xf numFmtId="0" fontId="2" fillId="0" borderId="18" xfId="0" applyFont="1" applyFill="1" applyBorder="1" applyAlignment="1" applyProtection="1">
      <alignment vertical="center"/>
    </xf>
    <xf numFmtId="0" fontId="6" fillId="3" borderId="24" xfId="0" applyFont="1" applyFill="1" applyBorder="1" applyAlignment="1" applyProtection="1">
      <alignment horizontal="centerContinuous" vertical="center"/>
    </xf>
    <xf numFmtId="0" fontId="4" fillId="3" borderId="25" xfId="0" applyFont="1" applyFill="1" applyBorder="1" applyAlignment="1" applyProtection="1">
      <alignment horizontal="centerContinuous" vertical="center"/>
    </xf>
    <xf numFmtId="0" fontId="3" fillId="3" borderId="25" xfId="0" applyFont="1" applyFill="1" applyBorder="1" applyAlignment="1" applyProtection="1">
      <alignment horizontal="centerContinuous" vertical="center"/>
    </xf>
    <xf numFmtId="0" fontId="3" fillId="3" borderId="26" xfId="0" applyFont="1" applyFill="1" applyBorder="1" applyAlignment="1" applyProtection="1">
      <alignment horizontal="centerContinuous" vertical="center"/>
    </xf>
    <xf numFmtId="0" fontId="6" fillId="3" borderId="30" xfId="0" applyFont="1" applyFill="1" applyBorder="1" applyAlignment="1" applyProtection="1">
      <alignment horizontal="centerContinuous" vertical="center"/>
    </xf>
    <xf numFmtId="0" fontId="7" fillId="3" borderId="25" xfId="0" applyFont="1" applyFill="1" applyBorder="1" applyAlignment="1" applyProtection="1">
      <alignment horizontal="centerContinuous" vertical="center"/>
    </xf>
    <xf numFmtId="0" fontId="7" fillId="3" borderId="26" xfId="0" applyFont="1" applyFill="1" applyBorder="1" applyAlignment="1" applyProtection="1">
      <alignment horizontal="centerContinuous" vertical="center"/>
    </xf>
    <xf numFmtId="0" fontId="7" fillId="3" borderId="29" xfId="0" applyFont="1" applyFill="1" applyBorder="1" applyAlignment="1" applyProtection="1">
      <alignment horizontal="centerContinuous" vertical="center"/>
    </xf>
    <xf numFmtId="0" fontId="3" fillId="3" borderId="31" xfId="0" applyFont="1" applyFill="1" applyBorder="1" applyAlignment="1" applyProtection="1">
      <alignment horizontal="centerContinuous" vertical="center"/>
    </xf>
    <xf numFmtId="164" fontId="5" fillId="4" borderId="0" xfId="0" applyNumberFormat="1" applyFont="1" applyFill="1" applyBorder="1" applyAlignment="1" applyProtection="1">
      <alignment vertical="center"/>
    </xf>
    <xf numFmtId="0" fontId="3" fillId="0" borderId="18" xfId="0" applyFont="1" applyFill="1" applyBorder="1" applyAlignment="1" applyProtection="1">
      <alignment vertical="center"/>
    </xf>
    <xf numFmtId="0" fontId="2" fillId="0" borderId="0" xfId="0" applyFont="1" applyFill="1" applyBorder="1" applyAlignment="1" applyProtection="1">
      <alignment horizontal="right" vertical="center"/>
    </xf>
    <xf numFmtId="0" fontId="8" fillId="3" borderId="32" xfId="0" applyFont="1" applyFill="1" applyBorder="1" applyAlignment="1" applyProtection="1">
      <alignment vertical="center"/>
    </xf>
    <xf numFmtId="0" fontId="8" fillId="3" borderId="33" xfId="0" applyFont="1" applyFill="1" applyBorder="1" applyAlignment="1" applyProtection="1">
      <alignment vertical="center"/>
    </xf>
    <xf numFmtId="0" fontId="9" fillId="3" borderId="33" xfId="0" applyFont="1" applyFill="1" applyBorder="1" applyAlignment="1" applyProtection="1">
      <alignment horizontal="centerContinuous" vertical="center"/>
    </xf>
    <xf numFmtId="0" fontId="9" fillId="3" borderId="34" xfId="0" applyFont="1" applyFill="1" applyBorder="1" applyAlignment="1" applyProtection="1">
      <alignment horizontal="centerContinuous" vertical="center"/>
    </xf>
    <xf numFmtId="0" fontId="3" fillId="3" borderId="36"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xf>
    <xf numFmtId="0" fontId="3" fillId="3" borderId="37" xfId="0" applyFont="1" applyFill="1" applyBorder="1" applyAlignment="1" applyProtection="1">
      <alignment horizontal="centerContinuous" vertical="center"/>
    </xf>
    <xf numFmtId="0" fontId="3" fillId="3" borderId="35" xfId="0" applyFont="1" applyFill="1" applyBorder="1" applyAlignment="1" applyProtection="1">
      <alignment horizontal="centerContinuous" vertical="center" wrapText="1"/>
    </xf>
    <xf numFmtId="0" fontId="3" fillId="3" borderId="38" xfId="0" applyFont="1" applyFill="1" applyBorder="1" applyAlignment="1" applyProtection="1">
      <alignment horizontal="centerContinuous" vertical="center"/>
    </xf>
    <xf numFmtId="0" fontId="3" fillId="3" borderId="39" xfId="0" applyFont="1" applyFill="1" applyBorder="1" applyAlignment="1" applyProtection="1">
      <alignment horizontal="centerContinuous" vertical="center"/>
    </xf>
    <xf numFmtId="0" fontId="4" fillId="3" borderId="33" xfId="0" applyFont="1" applyFill="1" applyBorder="1" applyAlignment="1" applyProtection="1">
      <alignment horizontal="centerContinuous" vertical="center"/>
    </xf>
    <xf numFmtId="0" fontId="4" fillId="3" borderId="40" xfId="0" applyFont="1" applyFill="1" applyBorder="1" applyAlignment="1" applyProtection="1">
      <alignment horizontal="centerContinuous" vertical="center"/>
    </xf>
    <xf numFmtId="0" fontId="2" fillId="0" borderId="8" xfId="0" applyFont="1" applyFill="1" applyBorder="1" applyAlignment="1" applyProtection="1">
      <alignment vertical="center"/>
    </xf>
    <xf numFmtId="0" fontId="3" fillId="3" borderId="8" xfId="0" applyFont="1" applyFill="1" applyBorder="1" applyAlignment="1" applyProtection="1">
      <alignment horizontal="left" vertical="center"/>
    </xf>
    <xf numFmtId="0" fontId="3" fillId="3" borderId="41" xfId="0" applyFont="1" applyFill="1" applyBorder="1" applyAlignment="1" applyProtection="1">
      <alignment horizontal="left" vertical="center"/>
    </xf>
    <xf numFmtId="0" fontId="11" fillId="3" borderId="15" xfId="0" applyFont="1" applyFill="1" applyBorder="1" applyAlignment="1" applyProtection="1">
      <alignment vertical="center"/>
    </xf>
    <xf numFmtId="0" fontId="7" fillId="3" borderId="42" xfId="0" applyFont="1" applyFill="1" applyBorder="1" applyAlignment="1" applyProtection="1">
      <alignment horizontal="right" vertical="center"/>
    </xf>
    <xf numFmtId="0" fontId="3" fillId="0" borderId="47" xfId="0" applyFont="1" applyFill="1" applyBorder="1" applyAlignment="1" applyProtection="1">
      <alignment vertical="center"/>
    </xf>
    <xf numFmtId="0" fontId="3" fillId="3" borderId="8" xfId="0" applyFont="1" applyFill="1" applyBorder="1" applyAlignment="1" applyProtection="1">
      <alignment vertical="center"/>
    </xf>
    <xf numFmtId="0" fontId="3" fillId="3" borderId="41" xfId="0" applyFont="1" applyFill="1" applyBorder="1" applyAlignment="1" applyProtection="1">
      <alignment vertical="center"/>
    </xf>
    <xf numFmtId="0" fontId="4" fillId="0" borderId="25" xfId="0" applyFont="1" applyFill="1" applyBorder="1" applyAlignment="1" applyProtection="1">
      <alignment vertical="center"/>
    </xf>
    <xf numFmtId="0" fontId="3" fillId="0" borderId="25" xfId="0" applyFont="1" applyFill="1" applyBorder="1" applyAlignment="1" applyProtection="1">
      <alignment vertical="center"/>
    </xf>
    <xf numFmtId="0" fontId="11" fillId="3" borderId="15" xfId="0" applyFont="1" applyFill="1" applyBorder="1" applyAlignment="1" applyProtection="1">
      <alignment horizontal="left" vertical="center"/>
    </xf>
    <xf numFmtId="0" fontId="3" fillId="0" borderId="0" xfId="0" applyFont="1" applyFill="1" applyBorder="1" applyAlignment="1" applyProtection="1">
      <alignment vertical="center"/>
    </xf>
    <xf numFmtId="0" fontId="11" fillId="3" borderId="12" xfId="0" applyFont="1" applyFill="1" applyBorder="1" applyAlignment="1" applyProtection="1">
      <alignment horizontal="right" vertical="center"/>
    </xf>
    <xf numFmtId="0" fontId="7" fillId="3" borderId="13" xfId="0" applyFont="1" applyFill="1" applyBorder="1" applyAlignment="1" applyProtection="1">
      <alignment horizontal="right" vertical="center"/>
    </xf>
    <xf numFmtId="0" fontId="11" fillId="3" borderId="13" xfId="0" applyFont="1" applyFill="1" applyBorder="1" applyAlignment="1" applyProtection="1">
      <alignment horizontal="right" vertical="center"/>
    </xf>
    <xf numFmtId="0" fontId="7" fillId="3" borderId="14" xfId="0" applyFont="1" applyFill="1" applyBorder="1" applyAlignment="1" applyProtection="1">
      <alignment horizontal="right" vertical="center"/>
    </xf>
    <xf numFmtId="0" fontId="2" fillId="5" borderId="51" xfId="0" applyFont="1" applyFill="1" applyBorder="1" applyAlignment="1" applyProtection="1">
      <alignment horizontal="centerContinuous" vertical="center"/>
    </xf>
    <xf numFmtId="0" fontId="3" fillId="5" borderId="52"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1" fillId="3" borderId="18" xfId="0" quotePrefix="1" applyFont="1" applyFill="1" applyBorder="1" applyAlignment="1" applyProtection="1">
      <alignment horizontal="right" vertical="center"/>
    </xf>
    <xf numFmtId="0" fontId="7" fillId="3" borderId="15" xfId="0" quotePrefix="1" applyFont="1" applyFill="1" applyBorder="1" applyAlignment="1" applyProtection="1">
      <alignment horizontal="right" vertical="center"/>
    </xf>
    <xf numFmtId="0" fontId="11" fillId="3" borderId="15" xfId="0" quotePrefix="1" applyFont="1" applyFill="1" applyBorder="1" applyAlignment="1" applyProtection="1">
      <alignment horizontal="right" vertical="center"/>
    </xf>
    <xf numFmtId="0" fontId="14" fillId="0" borderId="0" xfId="0" applyFont="1" applyFill="1" applyBorder="1" applyAlignment="1" applyProtection="1">
      <alignment vertical="center"/>
    </xf>
    <xf numFmtId="0" fontId="2" fillId="5" borderId="52" xfId="0" applyFont="1" applyFill="1" applyBorder="1" applyAlignment="1" applyProtection="1">
      <alignment horizontal="centerContinuous" vertical="center"/>
    </xf>
    <xf numFmtId="0" fontId="15" fillId="3" borderId="15" xfId="0" applyFont="1" applyFill="1" applyBorder="1" applyAlignment="1" applyProtection="1">
      <alignment horizontal="left" vertical="center"/>
    </xf>
    <xf numFmtId="0" fontId="2" fillId="5" borderId="41" xfId="0" applyFont="1" applyFill="1" applyBorder="1" applyAlignment="1" applyProtection="1">
      <alignment horizontal="centerContinuous" vertical="center"/>
    </xf>
    <xf numFmtId="0" fontId="2" fillId="5" borderId="10" xfId="0" applyFont="1" applyFill="1" applyBorder="1" applyAlignment="1" applyProtection="1">
      <alignment horizontal="centerContinuous" vertical="center"/>
    </xf>
    <xf numFmtId="0" fontId="2" fillId="5" borderId="45" xfId="0" applyFont="1" applyFill="1" applyBorder="1" applyAlignment="1" applyProtection="1">
      <alignment horizontal="centerContinuous" vertical="center"/>
    </xf>
    <xf numFmtId="0" fontId="2" fillId="5" borderId="15" xfId="0" applyFont="1" applyFill="1" applyBorder="1" applyAlignment="1" applyProtection="1">
      <alignment horizontal="centerContinuous" vertical="center"/>
    </xf>
    <xf numFmtId="0" fontId="10" fillId="0" borderId="50" xfId="0" applyFont="1" applyFill="1" applyBorder="1" applyAlignment="1" applyProtection="1">
      <alignment vertical="center"/>
    </xf>
    <xf numFmtId="1" fontId="3" fillId="0" borderId="67" xfId="0" applyNumberFormat="1" applyFont="1" applyFill="1" applyBorder="1" applyAlignment="1" applyProtection="1">
      <alignment horizontal="right" vertical="center"/>
    </xf>
    <xf numFmtId="1" fontId="3" fillId="0" borderId="68" xfId="0" applyNumberFormat="1" applyFont="1" applyFill="1" applyBorder="1" applyAlignment="1" applyProtection="1">
      <alignment horizontal="right" vertical="center"/>
    </xf>
    <xf numFmtId="1" fontId="3" fillId="0" borderId="69" xfId="0" applyNumberFormat="1" applyFont="1" applyFill="1" applyBorder="1" applyAlignment="1" applyProtection="1">
      <alignment horizontal="right" vertical="center"/>
    </xf>
    <xf numFmtId="0" fontId="3" fillId="2" borderId="66" xfId="0" applyFont="1" applyFill="1" applyBorder="1" applyAlignment="1" applyProtection="1">
      <alignment horizontal="right" vertical="center"/>
      <protection locked="0"/>
    </xf>
    <xf numFmtId="1" fontId="3" fillId="0" borderId="70" xfId="0" applyNumberFormat="1" applyFont="1" applyFill="1" applyBorder="1" applyAlignment="1" applyProtection="1">
      <alignment horizontal="right" vertical="center"/>
    </xf>
    <xf numFmtId="0" fontId="18" fillId="0" borderId="0" xfId="0" applyFont="1" applyAlignment="1" applyProtection="1">
      <alignment vertical="center"/>
    </xf>
    <xf numFmtId="1" fontId="3" fillId="0" borderId="73" xfId="0" applyNumberFormat="1" applyFont="1" applyFill="1" applyBorder="1" applyAlignment="1" applyProtection="1">
      <alignment horizontal="right" vertical="center"/>
    </xf>
    <xf numFmtId="1" fontId="3" fillId="0" borderId="79" xfId="0" applyNumberFormat="1" applyFont="1" applyFill="1" applyBorder="1" applyAlignment="1" applyProtection="1">
      <alignment horizontal="right" vertical="center"/>
    </xf>
    <xf numFmtId="1" fontId="3" fillId="0" borderId="80" xfId="0" applyNumberFormat="1" applyFont="1" applyFill="1" applyBorder="1" applyAlignment="1" applyProtection="1">
      <alignment horizontal="right" vertical="center"/>
    </xf>
    <xf numFmtId="0" fontId="3" fillId="4" borderId="0" xfId="0" applyFont="1" applyFill="1" applyBorder="1" applyAlignment="1" applyProtection="1">
      <alignment vertical="center"/>
    </xf>
    <xf numFmtId="0" fontId="14" fillId="4" borderId="0" xfId="0" applyFont="1" applyFill="1" applyBorder="1" applyAlignment="1" applyProtection="1">
      <alignment vertical="center"/>
    </xf>
    <xf numFmtId="0" fontId="10" fillId="4" borderId="0" xfId="0" applyFont="1" applyFill="1" applyBorder="1" applyAlignment="1" applyProtection="1">
      <alignment vertical="center"/>
    </xf>
    <xf numFmtId="1" fontId="10" fillId="4" borderId="0" xfId="0" applyNumberFormat="1" applyFont="1" applyFill="1" applyBorder="1" applyAlignment="1" applyProtection="1">
      <alignment vertical="center"/>
    </xf>
    <xf numFmtId="0" fontId="10" fillId="4" borderId="0" xfId="0" applyFont="1" applyFill="1" applyBorder="1" applyAlignment="1" applyProtection="1">
      <alignment horizontal="right" vertical="center"/>
    </xf>
    <xf numFmtId="1" fontId="10" fillId="4" borderId="0" xfId="0" applyNumberFormat="1" applyFont="1" applyFill="1" applyBorder="1" applyAlignment="1" applyProtection="1">
      <alignment horizontal="right" vertical="center"/>
    </xf>
    <xf numFmtId="0" fontId="0" fillId="4" borderId="0" xfId="0" applyFill="1" applyBorder="1" applyAlignment="1" applyProtection="1">
      <alignment vertical="center"/>
    </xf>
    <xf numFmtId="0" fontId="0" fillId="0" borderId="0" xfId="0" applyAlignment="1" applyProtection="1"/>
    <xf numFmtId="0" fontId="3" fillId="2" borderId="10" xfId="0" applyFont="1" applyFill="1" applyBorder="1" applyAlignment="1" applyProtection="1">
      <alignment horizontal="center" vertical="center"/>
      <protection locked="0"/>
    </xf>
    <xf numFmtId="0" fontId="3" fillId="2" borderId="44" xfId="0" applyFont="1" applyFill="1" applyBorder="1" applyAlignment="1" applyProtection="1">
      <alignment horizontal="centerContinuous" vertical="center" wrapText="1"/>
      <protection locked="0"/>
    </xf>
    <xf numFmtId="0" fontId="3" fillId="2" borderId="45" xfId="0" applyFont="1" applyFill="1" applyBorder="1" applyAlignment="1" applyProtection="1">
      <alignment horizontal="centerContinuous" vertical="center"/>
      <protection locked="0"/>
    </xf>
    <xf numFmtId="14" fontId="3" fillId="2" borderId="45" xfId="0" applyNumberFormat="1" applyFont="1" applyFill="1" applyBorder="1" applyAlignment="1" applyProtection="1">
      <alignment horizontal="centerContinuous" vertical="center"/>
      <protection locked="0"/>
    </xf>
    <xf numFmtId="0" fontId="3" fillId="2" borderId="45" xfId="0" applyFont="1" applyFill="1" applyBorder="1" applyAlignment="1" applyProtection="1">
      <alignment horizontal="center" vertical="center"/>
      <protection locked="0"/>
    </xf>
    <xf numFmtId="0" fontId="3" fillId="2" borderId="51" xfId="0" applyFont="1" applyFill="1" applyBorder="1" applyAlignment="1" applyProtection="1">
      <alignment horizontal="centerContinuous" vertical="center"/>
      <protection locked="0"/>
    </xf>
    <xf numFmtId="0" fontId="3" fillId="2" borderId="65" xfId="0" applyFont="1" applyFill="1" applyBorder="1" applyAlignment="1" applyProtection="1">
      <alignment horizontal="center" vertical="center"/>
      <protection locked="0"/>
    </xf>
    <xf numFmtId="0" fontId="3" fillId="2" borderId="51" xfId="0" applyFont="1" applyFill="1" applyBorder="1" applyAlignment="1" applyProtection="1">
      <alignment vertical="center"/>
      <protection locked="0"/>
    </xf>
    <xf numFmtId="0" fontId="3" fillId="2" borderId="52" xfId="0" applyFont="1" applyFill="1" applyBorder="1" applyAlignment="1" applyProtection="1">
      <alignment vertical="center"/>
      <protection locked="0"/>
    </xf>
    <xf numFmtId="0" fontId="17" fillId="2" borderId="66" xfId="0" applyFont="1" applyFill="1" applyBorder="1" applyAlignment="1" applyProtection="1">
      <alignment horizontal="right" vertical="center"/>
      <protection locked="0"/>
    </xf>
    <xf numFmtId="0" fontId="3" fillId="2" borderId="71" xfId="0" applyFont="1" applyFill="1" applyBorder="1" applyAlignment="1" applyProtection="1">
      <alignment horizontal="center" vertical="center"/>
      <protection locked="0"/>
    </xf>
    <xf numFmtId="0" fontId="3" fillId="2" borderId="10" xfId="0" applyFont="1" applyFill="1" applyBorder="1" applyAlignment="1" applyProtection="1">
      <alignment vertical="center"/>
      <protection locked="0"/>
    </xf>
    <xf numFmtId="0" fontId="3" fillId="2" borderId="72" xfId="0" applyFont="1" applyFill="1" applyBorder="1" applyAlignment="1" applyProtection="1">
      <alignment horizontal="right" vertical="center"/>
      <protection locked="0"/>
    </xf>
    <xf numFmtId="1" fontId="3" fillId="2" borderId="42" xfId="0" applyNumberFormat="1" applyFont="1" applyFill="1" applyBorder="1" applyAlignment="1" applyProtection="1">
      <alignment vertical="center"/>
      <protection locked="0"/>
    </xf>
    <xf numFmtId="0" fontId="3" fillId="2" borderId="75" xfId="0" applyFont="1" applyFill="1" applyBorder="1" applyAlignment="1" applyProtection="1">
      <alignment horizontal="center" vertical="center"/>
      <protection locked="0"/>
    </xf>
    <xf numFmtId="0" fontId="3" fillId="2" borderId="48" xfId="0" applyFont="1" applyFill="1" applyBorder="1" applyAlignment="1" applyProtection="1">
      <alignment vertical="center"/>
      <protection locked="0"/>
    </xf>
    <xf numFmtId="0" fontId="3" fillId="2" borderId="77" xfId="0" applyFont="1" applyFill="1" applyBorder="1" applyAlignment="1" applyProtection="1">
      <alignment vertical="center"/>
      <protection locked="0"/>
    </xf>
    <xf numFmtId="1" fontId="3" fillId="2" borderId="55" xfId="0" applyNumberFormat="1" applyFont="1" applyFill="1" applyBorder="1" applyAlignment="1" applyProtection="1">
      <alignment vertical="center"/>
      <protection locked="0"/>
    </xf>
    <xf numFmtId="0" fontId="3" fillId="2" borderId="78" xfId="0" applyFont="1" applyFill="1" applyBorder="1" applyAlignment="1" applyProtection="1">
      <alignment horizontal="right" vertical="center"/>
      <protection locked="0"/>
    </xf>
    <xf numFmtId="0" fontId="3" fillId="2" borderId="43" xfId="0" applyFont="1" applyFill="1" applyBorder="1" applyAlignment="1" applyProtection="1">
      <alignment horizontal="center" vertical="center"/>
      <protection locked="0"/>
    </xf>
    <xf numFmtId="49" fontId="3" fillId="2" borderId="10" xfId="0" applyNumberFormat="1" applyFont="1" applyFill="1" applyBorder="1" applyAlignment="1" applyProtection="1">
      <alignment horizontal="center" vertical="center"/>
      <protection locked="0"/>
    </xf>
    <xf numFmtId="0" fontId="20" fillId="0" borderId="0" xfId="1"/>
    <xf numFmtId="0" fontId="27" fillId="0" borderId="24" xfId="1" applyFont="1" applyBorder="1" applyAlignment="1">
      <alignment vertical="center"/>
    </xf>
    <xf numFmtId="0" fontId="22" fillId="0" borderId="25" xfId="1" applyFont="1" applyBorder="1" applyAlignment="1">
      <alignment vertical="center"/>
    </xf>
    <xf numFmtId="0" fontId="22" fillId="0" borderId="31" xfId="1" applyFont="1" applyBorder="1" applyAlignment="1">
      <alignment vertical="center"/>
    </xf>
    <xf numFmtId="0" fontId="22" fillId="0" borderId="47" xfId="1" applyFont="1" applyBorder="1" applyAlignment="1">
      <alignment vertical="center"/>
    </xf>
    <xf numFmtId="0" fontId="22" fillId="0" borderId="0" xfId="1" applyFont="1" applyAlignment="1" applyProtection="1">
      <alignment vertical="center"/>
      <protection locked="0"/>
    </xf>
    <xf numFmtId="0" fontId="22" fillId="0" borderId="0" xfId="1" applyFont="1" applyAlignment="1">
      <alignment vertical="center"/>
    </xf>
    <xf numFmtId="0" fontId="22" fillId="0" borderId="81" xfId="1" applyFont="1" applyBorder="1" applyAlignment="1">
      <alignment vertical="center"/>
    </xf>
    <xf numFmtId="0" fontId="20" fillId="0" borderId="47" xfId="1" applyBorder="1"/>
    <xf numFmtId="49" fontId="19" fillId="0" borderId="0" xfId="1" applyNumberFormat="1" applyFont="1"/>
    <xf numFmtId="0" fontId="20" fillId="0" borderId="81" xfId="1" applyBorder="1"/>
    <xf numFmtId="0" fontId="19" fillId="0" borderId="0" xfId="1" applyFont="1" applyAlignment="1">
      <alignment vertical="top"/>
    </xf>
    <xf numFmtId="0" fontId="19" fillId="0" borderId="0" xfId="1" applyFont="1"/>
    <xf numFmtId="0" fontId="19" fillId="0" borderId="0" xfId="1" applyFont="1" applyAlignment="1">
      <alignment horizontal="right"/>
    </xf>
    <xf numFmtId="0" fontId="23" fillId="0" borderId="0" xfId="1" applyFont="1"/>
    <xf numFmtId="14" fontId="23" fillId="0" borderId="0" xfId="1" applyNumberFormat="1" applyFont="1"/>
    <xf numFmtId="49" fontId="1" fillId="0" borderId="0" xfId="1" applyNumberFormat="1" applyFont="1"/>
    <xf numFmtId="49" fontId="23" fillId="0" borderId="0" xfId="1" applyNumberFormat="1" applyFont="1"/>
    <xf numFmtId="0" fontId="20" fillId="0" borderId="20" xfId="1" applyBorder="1"/>
    <xf numFmtId="0" fontId="20" fillId="0" borderId="1" xfId="1" applyBorder="1"/>
    <xf numFmtId="0" fontId="20" fillId="0" borderId="23" xfId="1" applyBorder="1"/>
    <xf numFmtId="0" fontId="4" fillId="0" borderId="25" xfId="1" applyFont="1" applyBorder="1"/>
    <xf numFmtId="0" fontId="19" fillId="0" borderId="25" xfId="1" applyFont="1" applyBorder="1" applyAlignment="1">
      <alignment vertical="center"/>
    </xf>
    <xf numFmtId="0" fontId="20" fillId="0" borderId="25" xfId="1" applyBorder="1"/>
    <xf numFmtId="0" fontId="4" fillId="0" borderId="31" xfId="1" applyFont="1" applyBorder="1"/>
    <xf numFmtId="0" fontId="4" fillId="0" borderId="0" xfId="1" applyFont="1"/>
    <xf numFmtId="0" fontId="4" fillId="0" borderId="81" xfId="1" applyFont="1" applyBorder="1"/>
    <xf numFmtId="0" fontId="24" fillId="0" borderId="0" xfId="1" applyFont="1" applyAlignment="1">
      <alignment vertical="center"/>
    </xf>
    <xf numFmtId="0" fontId="4" fillId="0" borderId="0" xfId="1" applyFont="1" applyAlignment="1">
      <alignment horizontal="center"/>
    </xf>
    <xf numFmtId="0" fontId="24" fillId="0" borderId="0" xfId="1" applyFont="1" applyAlignment="1">
      <alignment vertical="top"/>
    </xf>
    <xf numFmtId="0" fontId="4" fillId="0" borderId="0" xfId="1" applyFont="1" applyAlignment="1">
      <alignment horizontal="left"/>
    </xf>
    <xf numFmtId="0" fontId="24" fillId="0" borderId="1" xfId="1" applyFont="1" applyBorder="1"/>
    <xf numFmtId="0" fontId="4" fillId="0" borderId="23" xfId="1" applyFont="1" applyBorder="1"/>
    <xf numFmtId="0" fontId="19" fillId="0" borderId="47" xfId="1" applyFont="1" applyBorder="1"/>
    <xf numFmtId="165" fontId="3" fillId="2" borderId="10" xfId="0" applyNumberFormat="1" applyFont="1" applyFill="1" applyBorder="1" applyAlignment="1" applyProtection="1">
      <alignment horizontal="center" vertical="center"/>
      <protection locked="0"/>
    </xf>
    <xf numFmtId="0" fontId="6" fillId="3" borderId="28" xfId="0" applyFont="1" applyFill="1" applyBorder="1" applyAlignment="1" applyProtection="1">
      <alignment horizontal="centerContinuous" vertical="center"/>
    </xf>
    <xf numFmtId="0" fontId="0" fillId="0" borderId="0" xfId="1" applyFont="1"/>
    <xf numFmtId="0" fontId="28" fillId="0" borderId="0" xfId="1" applyFont="1"/>
    <xf numFmtId="0" fontId="20" fillId="0" borderId="0" xfId="1" applyBorder="1"/>
    <xf numFmtId="0" fontId="29" fillId="0" borderId="0" xfId="1" applyFont="1"/>
    <xf numFmtId="0" fontId="30" fillId="0" borderId="0" xfId="0" applyFont="1"/>
    <xf numFmtId="0" fontId="1" fillId="0" borderId="1" xfId="0" applyFont="1" applyFill="1" applyBorder="1" applyAlignment="1" applyProtection="1">
      <alignment vertical="center"/>
    </xf>
    <xf numFmtId="0" fontId="0" fillId="0" borderId="1" xfId="0" applyBorder="1" applyAlignment="1" applyProtection="1">
      <alignment vertical="center"/>
    </xf>
    <xf numFmtId="14" fontId="3" fillId="2" borderId="4" xfId="0" applyNumberFormat="1" applyFont="1" applyFill="1" applyBorder="1" applyAlignment="1" applyProtection="1">
      <alignment horizontal="left" vertical="center"/>
      <protection locked="0"/>
    </xf>
    <xf numFmtId="14" fontId="3" fillId="2" borderId="5" xfId="0" applyNumberFormat="1" applyFont="1" applyFill="1" applyBorder="1" applyAlignment="1" applyProtection="1">
      <alignment horizontal="left" vertical="center"/>
      <protection locked="0"/>
    </xf>
    <xf numFmtId="0" fontId="2" fillId="0" borderId="2" xfId="0" applyFont="1" applyFill="1" applyBorder="1" applyAlignment="1" applyProtection="1">
      <alignment horizontal="right" vertical="center"/>
    </xf>
    <xf numFmtId="0" fontId="2" fillId="0" borderId="6" xfId="0" applyFont="1" applyFill="1" applyBorder="1" applyAlignment="1" applyProtection="1">
      <alignment horizontal="right" vertical="center"/>
    </xf>
    <xf numFmtId="0" fontId="2" fillId="0" borderId="7" xfId="0" applyFont="1" applyFill="1" applyBorder="1" applyAlignment="1" applyProtection="1">
      <alignment horizontal="right" vertical="center"/>
    </xf>
    <xf numFmtId="0" fontId="3" fillId="2" borderId="4" xfId="0" applyFont="1" applyFill="1" applyBorder="1" applyAlignment="1" applyProtection="1">
      <alignment horizontal="left" vertical="center"/>
      <protection locked="0"/>
    </xf>
    <xf numFmtId="0" fontId="0" fillId="2" borderId="6" xfId="0" applyFill="1" applyBorder="1" applyAlignment="1" applyProtection="1">
      <alignment vertical="center"/>
      <protection locked="0"/>
    </xf>
    <xf numFmtId="0" fontId="0" fillId="2" borderId="5" xfId="0" applyFill="1" applyBorder="1" applyAlignment="1" applyProtection="1">
      <alignment vertical="center"/>
      <protection locked="0"/>
    </xf>
    <xf numFmtId="14" fontId="3" fillId="2" borderId="10" xfId="0" applyNumberFormat="1" applyFont="1" applyFill="1" applyBorder="1" applyAlignment="1" applyProtection="1">
      <alignment horizontal="left" vertical="center"/>
      <protection locked="0"/>
    </xf>
    <xf numFmtId="14" fontId="3" fillId="2" borderId="11" xfId="0" applyNumberFormat="1" applyFont="1" applyFill="1" applyBorder="1" applyAlignment="1" applyProtection="1">
      <alignment horizontal="left" vertical="center"/>
      <protection locked="0"/>
    </xf>
    <xf numFmtId="0" fontId="2" fillId="0" borderId="12" xfId="0" applyFont="1" applyFill="1" applyBorder="1" applyAlignment="1" applyProtection="1">
      <alignment horizontal="right" vertical="top" wrapText="1"/>
    </xf>
    <xf numFmtId="0" fontId="21" fillId="0" borderId="13" xfId="0" applyFont="1" applyBorder="1" applyAlignment="1" applyProtection="1">
      <alignment horizontal="right" vertical="top" wrapText="1"/>
    </xf>
    <xf numFmtId="0" fontId="21" fillId="0" borderId="14" xfId="0" applyFont="1" applyBorder="1" applyAlignment="1" applyProtection="1">
      <alignment horizontal="right" vertical="top" wrapText="1"/>
    </xf>
    <xf numFmtId="0" fontId="21" fillId="0" borderId="20" xfId="0" applyFont="1" applyBorder="1" applyAlignment="1" applyProtection="1">
      <alignment horizontal="right" vertical="top" wrapText="1"/>
    </xf>
    <xf numFmtId="0" fontId="21" fillId="0" borderId="1" xfId="0" applyFont="1" applyBorder="1" applyAlignment="1" applyProtection="1">
      <alignment horizontal="right" vertical="top" wrapText="1"/>
    </xf>
    <xf numFmtId="0" fontId="21" fillId="0" borderId="21" xfId="0" applyFont="1" applyBorder="1" applyAlignment="1" applyProtection="1">
      <alignment horizontal="right" vertical="top" wrapText="1"/>
    </xf>
    <xf numFmtId="0" fontId="3" fillId="2" borderId="16" xfId="0" applyFont="1" applyFill="1" applyBorder="1" applyAlignment="1" applyProtection="1">
      <alignment horizontal="left" vertical="top" wrapText="1"/>
      <protection locked="0"/>
    </xf>
    <xf numFmtId="0" fontId="3" fillId="2" borderId="13" xfId="0" applyFont="1" applyFill="1" applyBorder="1" applyAlignment="1" applyProtection="1">
      <alignment horizontal="left" vertical="top" wrapText="1"/>
      <protection locked="0"/>
    </xf>
    <xf numFmtId="0" fontId="3" fillId="2" borderId="17" xfId="0" applyFont="1" applyFill="1" applyBorder="1" applyAlignment="1" applyProtection="1">
      <alignment horizontal="left" vertical="top" wrapText="1"/>
      <protection locked="0"/>
    </xf>
    <xf numFmtId="0" fontId="3" fillId="2" borderId="22"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wrapText="1"/>
      <protection locked="0"/>
    </xf>
    <xf numFmtId="0" fontId="3" fillId="2" borderId="23" xfId="0" applyFont="1" applyFill="1" applyBorder="1" applyAlignment="1" applyProtection="1">
      <alignment horizontal="left" vertical="top" wrapText="1"/>
      <protection locked="0"/>
    </xf>
    <xf numFmtId="0" fontId="3" fillId="2" borderId="10" xfId="0" applyFont="1" applyFill="1" applyBorder="1" applyAlignment="1" applyProtection="1">
      <alignment horizontal="left" vertical="center"/>
      <protection locked="0"/>
    </xf>
    <xf numFmtId="0" fontId="3" fillId="2" borderId="11" xfId="0" applyFont="1" applyFill="1" applyBorder="1" applyAlignment="1" applyProtection="1">
      <alignment horizontal="left" vertical="center"/>
      <protection locked="0"/>
    </xf>
    <xf numFmtId="0" fontId="6" fillId="3" borderId="28" xfId="0" applyFont="1" applyFill="1" applyBorder="1" applyAlignment="1" applyProtection="1">
      <alignment horizontal="center" vertical="center"/>
    </xf>
    <xf numFmtId="0" fontId="0" fillId="3" borderId="29"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0" borderId="43" xfId="0" applyFont="1" applyFill="1" applyBorder="1" applyAlignment="1" applyProtection="1">
      <alignment horizontal="center" vertical="center"/>
    </xf>
    <xf numFmtId="0" fontId="3" fillId="0" borderId="46" xfId="0" applyFont="1" applyFill="1" applyBorder="1" applyAlignment="1" applyProtection="1">
      <alignment horizontal="center" vertical="center"/>
    </xf>
    <xf numFmtId="0" fontId="3" fillId="3" borderId="43" xfId="0" applyFont="1" applyFill="1" applyBorder="1" applyAlignment="1" applyProtection="1">
      <alignment horizontal="center" vertical="center"/>
    </xf>
    <xf numFmtId="0" fontId="3" fillId="3" borderId="46" xfId="0" applyFont="1" applyFill="1" applyBorder="1" applyAlignment="1" applyProtection="1">
      <alignment horizontal="center" vertical="center"/>
    </xf>
    <xf numFmtId="0" fontId="3" fillId="3" borderId="82" xfId="0" applyFont="1" applyFill="1" applyBorder="1" applyAlignment="1" applyProtection="1">
      <alignment horizontal="center" vertical="center"/>
    </xf>
    <xf numFmtId="0" fontId="3" fillId="2" borderId="48" xfId="0" applyFont="1" applyFill="1" applyBorder="1" applyAlignment="1" applyProtection="1">
      <alignment horizontal="left" vertical="center"/>
      <protection locked="0"/>
    </xf>
    <xf numFmtId="0" fontId="3" fillId="2" borderId="49" xfId="0" applyFont="1" applyFill="1" applyBorder="1" applyAlignment="1" applyProtection="1">
      <alignment horizontal="left" vertical="center"/>
      <protection locked="0"/>
    </xf>
    <xf numFmtId="0" fontId="3" fillId="0" borderId="10" xfId="0" applyFont="1" applyFill="1" applyBorder="1" applyAlignment="1" applyProtection="1">
      <alignment horizontal="center" vertical="center"/>
    </xf>
    <xf numFmtId="0" fontId="3" fillId="0" borderId="42" xfId="0" applyFont="1" applyFill="1" applyBorder="1" applyAlignment="1" applyProtection="1">
      <alignment horizontal="center" vertical="center"/>
    </xf>
    <xf numFmtId="0" fontId="3" fillId="3" borderId="10" xfId="0" applyFont="1" applyFill="1" applyBorder="1" applyAlignment="1" applyProtection="1">
      <alignment horizontal="center" vertical="center"/>
    </xf>
    <xf numFmtId="0" fontId="3" fillId="3" borderId="42" xfId="0" applyFont="1" applyFill="1" applyBorder="1" applyAlignment="1" applyProtection="1">
      <alignment horizontal="center" vertical="center"/>
    </xf>
    <xf numFmtId="0" fontId="3" fillId="3" borderId="11" xfId="0" applyFont="1" applyFill="1" applyBorder="1" applyAlignment="1" applyProtection="1">
      <alignment horizontal="center" vertical="center"/>
    </xf>
    <xf numFmtId="14" fontId="3" fillId="0" borderId="10" xfId="0" applyNumberFormat="1" applyFont="1" applyFill="1" applyBorder="1" applyAlignment="1" applyProtection="1">
      <alignment horizontal="center" vertical="center"/>
    </xf>
    <xf numFmtId="14" fontId="3" fillId="0" borderId="42" xfId="0" applyNumberFormat="1" applyFont="1" applyFill="1" applyBorder="1" applyAlignment="1" applyProtection="1">
      <alignment horizontal="center" vertical="center"/>
    </xf>
    <xf numFmtId="14" fontId="3" fillId="3" borderId="10" xfId="0" applyNumberFormat="1" applyFont="1" applyFill="1" applyBorder="1" applyAlignment="1" applyProtection="1">
      <alignment horizontal="center" vertical="center"/>
    </xf>
    <xf numFmtId="14" fontId="3" fillId="3" borderId="42" xfId="0" applyNumberFormat="1" applyFont="1" applyFill="1" applyBorder="1" applyAlignment="1" applyProtection="1">
      <alignment horizontal="center" vertical="center"/>
    </xf>
    <xf numFmtId="14" fontId="3" fillId="3" borderId="11" xfId="0" applyNumberFormat="1" applyFont="1" applyFill="1" applyBorder="1" applyAlignment="1" applyProtection="1">
      <alignment horizontal="center" vertical="center"/>
    </xf>
    <xf numFmtId="10" fontId="3" fillId="0" borderId="10" xfId="0" applyNumberFormat="1" applyFont="1" applyFill="1" applyBorder="1" applyAlignment="1" applyProtection="1">
      <alignment horizontal="center" vertical="center"/>
    </xf>
    <xf numFmtId="10" fontId="3" fillId="0" borderId="42" xfId="0" applyNumberFormat="1" applyFont="1" applyFill="1" applyBorder="1" applyAlignment="1" applyProtection="1">
      <alignment horizontal="center" vertical="center"/>
    </xf>
    <xf numFmtId="10" fontId="3" fillId="3" borderId="10" xfId="0" applyNumberFormat="1" applyFont="1" applyFill="1" applyBorder="1" applyAlignment="1" applyProtection="1">
      <alignment horizontal="center" vertical="center"/>
    </xf>
    <xf numFmtId="10" fontId="3" fillId="3" borderId="42" xfId="0" applyNumberFormat="1" applyFont="1" applyFill="1" applyBorder="1" applyAlignment="1" applyProtection="1">
      <alignment horizontal="center" vertical="center"/>
    </xf>
    <xf numFmtId="10" fontId="3" fillId="3" borderId="11" xfId="0" applyNumberFormat="1" applyFont="1" applyFill="1" applyBorder="1" applyAlignment="1" applyProtection="1">
      <alignment horizontal="center" vertical="center"/>
    </xf>
    <xf numFmtId="1" fontId="3" fillId="2" borderId="10" xfId="0" applyNumberFormat="1" applyFont="1" applyFill="1" applyBorder="1" applyAlignment="1" applyProtection="1">
      <alignment horizontal="center" vertical="center"/>
      <protection locked="0"/>
    </xf>
    <xf numFmtId="1" fontId="3" fillId="2" borderId="42" xfId="0" applyNumberFormat="1" applyFont="1" applyFill="1" applyBorder="1" applyAlignment="1" applyProtection="1">
      <alignment horizontal="center" vertical="center"/>
      <protection locked="0"/>
    </xf>
    <xf numFmtId="1" fontId="3" fillId="2" borderId="11" xfId="0" applyNumberFormat="1"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xf>
    <xf numFmtId="1" fontId="3" fillId="0" borderId="10" xfId="0" applyNumberFormat="1" applyFont="1" applyFill="1" applyBorder="1" applyAlignment="1" applyProtection="1">
      <alignment horizontal="center" vertical="center"/>
    </xf>
    <xf numFmtId="1" fontId="3" fillId="0" borderId="11" xfId="0" applyNumberFormat="1" applyFont="1" applyFill="1" applyBorder="1" applyAlignment="1" applyProtection="1">
      <alignment horizontal="center" vertical="center"/>
    </xf>
    <xf numFmtId="0" fontId="7" fillId="3" borderId="53" xfId="0" applyFont="1" applyFill="1" applyBorder="1" applyAlignment="1" applyProtection="1">
      <alignment horizontal="right" vertical="center"/>
    </xf>
    <xf numFmtId="0" fontId="16" fillId="3" borderId="54" xfId="0" applyFont="1" applyFill="1" applyBorder="1" applyAlignment="1" applyProtection="1">
      <alignment horizontal="right" vertical="center"/>
    </xf>
    <xf numFmtId="0" fontId="16" fillId="3" borderId="55" xfId="0" applyFont="1" applyFill="1" applyBorder="1" applyAlignment="1" applyProtection="1">
      <alignment horizontal="right" vertical="center"/>
    </xf>
    <xf numFmtId="1" fontId="3" fillId="0" borderId="42" xfId="0" applyNumberFormat="1" applyFont="1" applyFill="1" applyBorder="1" applyAlignment="1" applyProtection="1">
      <alignment horizontal="center" vertical="center"/>
    </xf>
    <xf numFmtId="1" fontId="3" fillId="0" borderId="48" xfId="0" applyNumberFormat="1" applyFont="1" applyFill="1" applyBorder="1" applyAlignment="1" applyProtection="1">
      <alignment horizontal="center" vertical="center"/>
    </xf>
    <xf numFmtId="1" fontId="3" fillId="0" borderId="55" xfId="0" applyNumberFormat="1" applyFont="1" applyFill="1" applyBorder="1" applyAlignment="1" applyProtection="1">
      <alignment horizontal="center" vertical="center"/>
    </xf>
    <xf numFmtId="1" fontId="3" fillId="0" borderId="49" xfId="0" applyNumberFormat="1" applyFont="1" applyFill="1" applyBorder="1" applyAlignment="1" applyProtection="1">
      <alignment horizontal="center" vertical="center"/>
    </xf>
    <xf numFmtId="0" fontId="3" fillId="2" borderId="74" xfId="0" applyFont="1" applyFill="1" applyBorder="1" applyAlignment="1" applyProtection="1">
      <alignment horizontal="left" vertical="center"/>
      <protection locked="0"/>
    </xf>
    <xf numFmtId="0" fontId="3" fillId="2" borderId="15" xfId="0" applyFont="1" applyFill="1" applyBorder="1" applyAlignment="1" applyProtection="1">
      <alignment horizontal="left" vertical="center"/>
      <protection locked="0"/>
    </xf>
    <xf numFmtId="0" fontId="3" fillId="2" borderId="42" xfId="0" applyFont="1" applyFill="1" applyBorder="1" applyAlignment="1" applyProtection="1">
      <alignment horizontal="left" vertical="center"/>
      <protection locked="0"/>
    </xf>
    <xf numFmtId="0" fontId="7" fillId="3" borderId="18" xfId="0" applyFont="1" applyFill="1" applyBorder="1" applyAlignment="1" applyProtection="1">
      <alignment horizontal="right" vertical="center"/>
    </xf>
    <xf numFmtId="0" fontId="16" fillId="3" borderId="15" xfId="0" applyFont="1" applyFill="1" applyBorder="1" applyAlignment="1" applyProtection="1">
      <alignment horizontal="right" vertical="center"/>
    </xf>
    <xf numFmtId="0" fontId="16" fillId="3" borderId="42" xfId="0" applyFont="1" applyFill="1" applyBorder="1" applyAlignment="1" applyProtection="1">
      <alignment horizontal="right" vertical="center"/>
    </xf>
    <xf numFmtId="0" fontId="7" fillId="4" borderId="57" xfId="0" applyFont="1" applyFill="1" applyBorder="1" applyAlignment="1" applyProtection="1">
      <alignment horizontal="center"/>
    </xf>
    <xf numFmtId="0" fontId="0" fillId="0" borderId="58" xfId="0" applyBorder="1" applyAlignment="1" applyProtection="1"/>
    <xf numFmtId="0" fontId="0" fillId="0" borderId="59" xfId="0" applyBorder="1" applyAlignment="1" applyProtection="1"/>
    <xf numFmtId="0" fontId="3" fillId="2" borderId="83" xfId="0" applyFont="1" applyFill="1" applyBorder="1" applyAlignment="1" applyProtection="1">
      <alignment horizontal="left" vertical="center"/>
      <protection locked="0"/>
    </xf>
    <xf numFmtId="0" fontId="3" fillId="2" borderId="6" xfId="0"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0" fontId="3" fillId="2" borderId="76" xfId="0" applyFont="1" applyFill="1" applyBorder="1" applyAlignment="1" applyProtection="1">
      <alignment horizontal="left" vertical="center"/>
      <protection locked="0"/>
    </xf>
    <xf numFmtId="0" fontId="3" fillId="2" borderId="54" xfId="0" applyFont="1" applyFill="1" applyBorder="1" applyAlignment="1" applyProtection="1">
      <alignment horizontal="left" vertical="center"/>
      <protection locked="0"/>
    </xf>
    <xf numFmtId="0" fontId="3" fillId="2" borderId="55" xfId="0" applyFont="1" applyFill="1" applyBorder="1" applyAlignment="1" applyProtection="1">
      <alignment horizontal="left" vertical="center"/>
      <protection locked="0"/>
    </xf>
    <xf numFmtId="0" fontId="26" fillId="4" borderId="0" xfId="0" applyFont="1" applyFill="1" applyBorder="1" applyAlignment="1" applyProtection="1">
      <alignment horizontal="left" vertical="center"/>
    </xf>
    <xf numFmtId="0" fontId="19" fillId="4" borderId="0" xfId="0" applyFont="1" applyFill="1" applyBorder="1" applyAlignment="1" applyProtection="1">
      <alignment horizontal="left" vertical="center"/>
    </xf>
    <xf numFmtId="1" fontId="19" fillId="4" borderId="0" xfId="0" applyNumberFormat="1" applyFont="1" applyFill="1" applyBorder="1" applyAlignment="1" applyProtection="1">
      <alignment horizontal="right" vertical="center"/>
    </xf>
    <xf numFmtId="0" fontId="25" fillId="0" borderId="18" xfId="1" applyFont="1" applyBorder="1" applyAlignment="1">
      <alignment horizontal="right" vertical="center"/>
    </xf>
    <xf numFmtId="0" fontId="25" fillId="0" borderId="15" xfId="1" applyFont="1" applyBorder="1" applyAlignment="1">
      <alignment horizontal="right" vertical="center"/>
    </xf>
    <xf numFmtId="0" fontId="25" fillId="0" borderId="42" xfId="1" applyFont="1" applyBorder="1" applyAlignment="1">
      <alignment horizontal="right" vertical="center"/>
    </xf>
    <xf numFmtId="49" fontId="4" fillId="2" borderId="10" xfId="1" applyNumberFormat="1" applyFont="1" applyFill="1" applyBorder="1" applyAlignment="1" applyProtection="1">
      <alignment horizontal="left" vertical="center"/>
      <protection locked="0"/>
    </xf>
    <xf numFmtId="49" fontId="4" fillId="2" borderId="15" xfId="1" applyNumberFormat="1" applyFont="1" applyFill="1" applyBorder="1" applyAlignment="1" applyProtection="1">
      <alignment horizontal="left" vertical="center"/>
      <protection locked="0"/>
    </xf>
    <xf numFmtId="49" fontId="4" fillId="2" borderId="11" xfId="1" applyNumberFormat="1" applyFont="1" applyFill="1" applyBorder="1" applyAlignment="1" applyProtection="1">
      <alignment horizontal="left" vertical="center"/>
      <protection locked="0"/>
    </xf>
    <xf numFmtId="0" fontId="1" fillId="0" borderId="1" xfId="1" applyFont="1" applyBorder="1" applyAlignment="1">
      <alignment horizontal="left"/>
    </xf>
    <xf numFmtId="0" fontId="25" fillId="0" borderId="2" xfId="1" applyFont="1" applyBorder="1" applyAlignment="1">
      <alignment horizontal="right" vertical="center"/>
    </xf>
    <xf numFmtId="0" fontId="25" fillId="0" borderId="6" xfId="1" applyFont="1" applyBorder="1" applyAlignment="1">
      <alignment horizontal="right" vertical="center"/>
    </xf>
    <xf numFmtId="0" fontId="25" fillId="0" borderId="7" xfId="1" applyFont="1" applyBorder="1" applyAlignment="1">
      <alignment horizontal="right" vertical="center"/>
    </xf>
    <xf numFmtId="49" fontId="4" fillId="2" borderId="4" xfId="1" applyNumberFormat="1" applyFont="1" applyFill="1" applyBorder="1" applyAlignment="1" applyProtection="1">
      <alignment horizontal="left" vertical="center"/>
      <protection locked="0"/>
    </xf>
    <xf numFmtId="49" fontId="4" fillId="2" borderId="6" xfId="1" applyNumberFormat="1" applyFont="1" applyFill="1" applyBorder="1" applyAlignment="1" applyProtection="1">
      <alignment horizontal="left" vertical="center"/>
      <protection locked="0"/>
    </xf>
    <xf numFmtId="49" fontId="4" fillId="2" borderId="5" xfId="1" applyNumberFormat="1" applyFont="1" applyFill="1" applyBorder="1" applyAlignment="1" applyProtection="1">
      <alignment horizontal="left" vertical="center"/>
      <protection locked="0"/>
    </xf>
    <xf numFmtId="14" fontId="4" fillId="2" borderId="10" xfId="1" applyNumberFormat="1" applyFont="1" applyFill="1" applyBorder="1" applyAlignment="1" applyProtection="1">
      <alignment horizontal="left" vertical="center"/>
      <protection locked="0"/>
    </xf>
    <xf numFmtId="14" fontId="4" fillId="2" borderId="15" xfId="1" applyNumberFormat="1" applyFont="1" applyFill="1" applyBorder="1" applyAlignment="1" applyProtection="1">
      <alignment horizontal="left" vertical="center"/>
      <protection locked="0"/>
    </xf>
    <xf numFmtId="14" fontId="4" fillId="2" borderId="11" xfId="1" applyNumberFormat="1" applyFont="1" applyFill="1" applyBorder="1" applyAlignment="1" applyProtection="1">
      <alignment horizontal="left" vertical="center"/>
      <protection locked="0"/>
    </xf>
    <xf numFmtId="0" fontId="25" fillId="0" borderId="53" xfId="1" applyFont="1" applyBorder="1" applyAlignment="1">
      <alignment horizontal="right" vertical="center"/>
    </xf>
    <xf numFmtId="0" fontId="25" fillId="0" borderId="54" xfId="1" applyFont="1" applyBorder="1" applyAlignment="1">
      <alignment horizontal="right" vertical="center"/>
    </xf>
    <xf numFmtId="0" fontId="25" fillId="0" borderId="55" xfId="1" applyFont="1" applyBorder="1" applyAlignment="1">
      <alignment horizontal="right" vertical="center"/>
    </xf>
    <xf numFmtId="49" fontId="4" fillId="2" borderId="48" xfId="1" applyNumberFormat="1" applyFont="1" applyFill="1" applyBorder="1" applyAlignment="1" applyProtection="1">
      <alignment horizontal="left" vertical="center"/>
      <protection locked="0"/>
    </xf>
    <xf numFmtId="49" fontId="4" fillId="2" borderId="54" xfId="1" applyNumberFormat="1" applyFont="1" applyFill="1" applyBorder="1" applyAlignment="1" applyProtection="1">
      <alignment horizontal="left" vertical="center"/>
      <protection locked="0"/>
    </xf>
    <xf numFmtId="49" fontId="4" fillId="2" borderId="49" xfId="1" applyNumberFormat="1" applyFont="1" applyFill="1" applyBorder="1" applyAlignment="1" applyProtection="1">
      <alignment horizontal="left" vertical="center"/>
      <protection locked="0"/>
    </xf>
    <xf numFmtId="0" fontId="3" fillId="2" borderId="45" xfId="0" applyFont="1" applyFill="1" applyBorder="1" applyAlignment="1" applyProtection="1">
      <alignment vertical="center"/>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600075</xdr:colOff>
      <xdr:row>0</xdr:row>
      <xdr:rowOff>457200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4000" cy="457200"/>
        </a:xfrm>
        <a:prstGeom prst="rect">
          <a:avLst/>
        </a:prstGeom>
      </xdr:spPr>
    </xdr:pic>
    <xdr:clientData/>
  </xdr:twoCellAnchor>
  <xdr:twoCellAnchor>
    <xdr:from>
      <xdr:col>1</xdr:col>
      <xdr:colOff>523875</xdr:colOff>
      <xdr:row>18</xdr:row>
      <xdr:rowOff>0</xdr:rowOff>
    </xdr:from>
    <xdr:to>
      <xdr:col>1</xdr:col>
      <xdr:colOff>523875</xdr:colOff>
      <xdr:row>21</xdr:row>
      <xdr:rowOff>171450</xdr:rowOff>
    </xdr:to>
    <xdr:cxnSp macro="">
      <xdr:nvCxnSpPr>
        <xdr:cNvPr id="4" name="Straight Arrow Connector 3"/>
        <xdr:cNvCxnSpPr/>
      </xdr:nvCxnSpPr>
      <xdr:spPr>
        <a:xfrm>
          <a:off x="752475" y="3562350"/>
          <a:ext cx="0" cy="742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600075</xdr:colOff>
      <xdr:row>0</xdr:row>
      <xdr:rowOff>457200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4000" cy="457200"/>
        </a:xfrm>
        <a:prstGeom prst="rect">
          <a:avLst/>
        </a:prstGeom>
      </xdr:spPr>
    </xdr:pic>
    <xdr:clientData/>
  </xdr:twoCellAnchor>
  <xdr:twoCellAnchor>
    <xdr:from>
      <xdr:col>1</xdr:col>
      <xdr:colOff>523875</xdr:colOff>
      <xdr:row>18</xdr:row>
      <xdr:rowOff>0</xdr:rowOff>
    </xdr:from>
    <xdr:to>
      <xdr:col>1</xdr:col>
      <xdr:colOff>523875</xdr:colOff>
      <xdr:row>21</xdr:row>
      <xdr:rowOff>171450</xdr:rowOff>
    </xdr:to>
    <xdr:cxnSp macro="">
      <xdr:nvCxnSpPr>
        <xdr:cNvPr id="3" name="Straight Arrow Connector 2"/>
        <xdr:cNvCxnSpPr/>
      </xdr:nvCxnSpPr>
      <xdr:spPr>
        <a:xfrm>
          <a:off x="752475" y="3562350"/>
          <a:ext cx="0" cy="742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600075</xdr:colOff>
      <xdr:row>0</xdr:row>
      <xdr:rowOff>457200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4000" cy="457200"/>
        </a:xfrm>
        <a:prstGeom prst="rect">
          <a:avLst/>
        </a:prstGeom>
      </xdr:spPr>
    </xdr:pic>
    <xdr:clientData/>
  </xdr:twoCellAnchor>
  <xdr:twoCellAnchor>
    <xdr:from>
      <xdr:col>1</xdr:col>
      <xdr:colOff>523875</xdr:colOff>
      <xdr:row>18</xdr:row>
      <xdr:rowOff>0</xdr:rowOff>
    </xdr:from>
    <xdr:to>
      <xdr:col>1</xdr:col>
      <xdr:colOff>523875</xdr:colOff>
      <xdr:row>21</xdr:row>
      <xdr:rowOff>171450</xdr:rowOff>
    </xdr:to>
    <xdr:cxnSp macro="">
      <xdr:nvCxnSpPr>
        <xdr:cNvPr id="3" name="Straight Arrow Connector 2"/>
        <xdr:cNvCxnSpPr/>
      </xdr:nvCxnSpPr>
      <xdr:spPr>
        <a:xfrm>
          <a:off x="752475" y="3562350"/>
          <a:ext cx="0" cy="742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600075</xdr:colOff>
      <xdr:row>0</xdr:row>
      <xdr:rowOff>457200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4000" cy="457200"/>
        </a:xfrm>
        <a:prstGeom prst="rect">
          <a:avLst/>
        </a:prstGeom>
      </xdr:spPr>
    </xdr:pic>
    <xdr:clientData/>
  </xdr:twoCellAnchor>
  <xdr:twoCellAnchor>
    <xdr:from>
      <xdr:col>1</xdr:col>
      <xdr:colOff>523875</xdr:colOff>
      <xdr:row>18</xdr:row>
      <xdr:rowOff>0</xdr:rowOff>
    </xdr:from>
    <xdr:to>
      <xdr:col>1</xdr:col>
      <xdr:colOff>523875</xdr:colOff>
      <xdr:row>21</xdr:row>
      <xdr:rowOff>171450</xdr:rowOff>
    </xdr:to>
    <xdr:cxnSp macro="">
      <xdr:nvCxnSpPr>
        <xdr:cNvPr id="3" name="Straight Arrow Connector 2"/>
        <xdr:cNvCxnSpPr/>
      </xdr:nvCxnSpPr>
      <xdr:spPr>
        <a:xfrm>
          <a:off x="752475" y="3562350"/>
          <a:ext cx="0" cy="742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600075</xdr:colOff>
      <xdr:row>0</xdr:row>
      <xdr:rowOff>457200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4000" cy="457200"/>
        </a:xfrm>
        <a:prstGeom prst="rect">
          <a:avLst/>
        </a:prstGeom>
      </xdr:spPr>
    </xdr:pic>
    <xdr:clientData/>
  </xdr:twoCellAnchor>
  <xdr:twoCellAnchor>
    <xdr:from>
      <xdr:col>1</xdr:col>
      <xdr:colOff>523875</xdr:colOff>
      <xdr:row>18</xdr:row>
      <xdr:rowOff>0</xdr:rowOff>
    </xdr:from>
    <xdr:to>
      <xdr:col>1</xdr:col>
      <xdr:colOff>523875</xdr:colOff>
      <xdr:row>21</xdr:row>
      <xdr:rowOff>171450</xdr:rowOff>
    </xdr:to>
    <xdr:cxnSp macro="">
      <xdr:nvCxnSpPr>
        <xdr:cNvPr id="3" name="Straight Arrow Connector 2"/>
        <xdr:cNvCxnSpPr/>
      </xdr:nvCxnSpPr>
      <xdr:spPr>
        <a:xfrm>
          <a:off x="752475" y="3562350"/>
          <a:ext cx="0" cy="742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67235</xdr:colOff>
      <xdr:row>0</xdr:row>
      <xdr:rowOff>457200</xdr:rowOff>
    </xdr:to>
    <xdr:pic>
      <xdr:nvPicPr>
        <xdr:cNvPr id="2" name="Picture 1">
          <a:extLst>
            <a:ext uri="{FF2B5EF4-FFF2-40B4-BE49-F238E27FC236}">
              <a16:creationId xmlns="" xmlns:a16="http://schemas.microsoft.com/office/drawing/2014/main" id="{49B13014-D9C2-47CF-AA25-195DC87F8D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53135" cy="457200"/>
        </a:xfrm>
        <a:prstGeom prst="rect">
          <a:avLst/>
        </a:prstGeom>
      </xdr:spPr>
    </xdr:pic>
    <xdr:clientData/>
  </xdr:twoCellAnchor>
  <xdr:twoCellAnchor>
    <xdr:from>
      <xdr:col>6</xdr:col>
      <xdr:colOff>112054</xdr:colOff>
      <xdr:row>17</xdr:row>
      <xdr:rowOff>100856</xdr:rowOff>
    </xdr:from>
    <xdr:to>
      <xdr:col>29</xdr:col>
      <xdr:colOff>89645</xdr:colOff>
      <xdr:row>24</xdr:row>
      <xdr:rowOff>22412</xdr:rowOff>
    </xdr:to>
    <xdr:sp macro="" textlink="">
      <xdr:nvSpPr>
        <xdr:cNvPr id="3" name="Rectangle 2"/>
        <xdr:cNvSpPr/>
      </xdr:nvSpPr>
      <xdr:spPr>
        <a:xfrm>
          <a:off x="784407" y="3148856"/>
          <a:ext cx="2554944" cy="101973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7</xdr:col>
      <xdr:colOff>22408</xdr:colOff>
      <xdr:row>10</xdr:row>
      <xdr:rowOff>145679</xdr:rowOff>
    </xdr:from>
    <xdr:to>
      <xdr:col>29</xdr:col>
      <xdr:colOff>89647</xdr:colOff>
      <xdr:row>14</xdr:row>
      <xdr:rowOff>123265</xdr:rowOff>
    </xdr:to>
    <xdr:sp macro="" textlink="">
      <xdr:nvSpPr>
        <xdr:cNvPr id="4" name="Rectangle 3"/>
        <xdr:cNvSpPr/>
      </xdr:nvSpPr>
      <xdr:spPr>
        <a:xfrm>
          <a:off x="806820" y="2095503"/>
          <a:ext cx="2532533" cy="60511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6</xdr:col>
      <xdr:colOff>100850</xdr:colOff>
      <xdr:row>26</xdr:row>
      <xdr:rowOff>22415</xdr:rowOff>
    </xdr:from>
    <xdr:to>
      <xdr:col>29</xdr:col>
      <xdr:colOff>100853</xdr:colOff>
      <xdr:row>30</xdr:row>
      <xdr:rowOff>33616</xdr:rowOff>
    </xdr:to>
    <xdr:sp macro="" textlink="">
      <xdr:nvSpPr>
        <xdr:cNvPr id="5" name="Rectangle 4"/>
        <xdr:cNvSpPr/>
      </xdr:nvSpPr>
      <xdr:spPr>
        <a:xfrm>
          <a:off x="773203" y="4482356"/>
          <a:ext cx="2577356" cy="6387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31</xdr:col>
      <xdr:colOff>78440</xdr:colOff>
      <xdr:row>17</xdr:row>
      <xdr:rowOff>123269</xdr:rowOff>
    </xdr:from>
    <xdr:to>
      <xdr:col>36</xdr:col>
      <xdr:colOff>22412</xdr:colOff>
      <xdr:row>24</xdr:row>
      <xdr:rowOff>33619</xdr:rowOff>
    </xdr:to>
    <xdr:sp macro="" textlink="">
      <xdr:nvSpPr>
        <xdr:cNvPr id="6" name="Rectangle 5"/>
        <xdr:cNvSpPr/>
      </xdr:nvSpPr>
      <xdr:spPr>
        <a:xfrm>
          <a:off x="3541058" y="3171269"/>
          <a:ext cx="504266" cy="100852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1</xdr:col>
      <xdr:colOff>22412</xdr:colOff>
      <xdr:row>17</xdr:row>
      <xdr:rowOff>100853</xdr:rowOff>
    </xdr:from>
    <xdr:to>
      <xdr:col>5</xdr:col>
      <xdr:colOff>67235</xdr:colOff>
      <xdr:row>24</xdr:row>
      <xdr:rowOff>11206</xdr:rowOff>
    </xdr:to>
    <xdr:sp macro="" textlink="">
      <xdr:nvSpPr>
        <xdr:cNvPr id="7" name="Rectangle 6"/>
        <xdr:cNvSpPr/>
      </xdr:nvSpPr>
      <xdr:spPr>
        <a:xfrm>
          <a:off x="134471" y="3148853"/>
          <a:ext cx="493058" cy="100852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16</xdr:col>
      <xdr:colOff>44820</xdr:colOff>
      <xdr:row>12</xdr:row>
      <xdr:rowOff>145677</xdr:rowOff>
    </xdr:from>
    <xdr:to>
      <xdr:col>22</xdr:col>
      <xdr:colOff>33618</xdr:colOff>
      <xdr:row>14</xdr:row>
      <xdr:rowOff>44824</xdr:rowOff>
    </xdr:to>
    <xdr:sp macro="" textlink="">
      <xdr:nvSpPr>
        <xdr:cNvPr id="10" name="Rounded Rectangle 9"/>
        <xdr:cNvSpPr/>
      </xdr:nvSpPr>
      <xdr:spPr>
        <a:xfrm>
          <a:off x="1837761" y="2409265"/>
          <a:ext cx="661151" cy="21291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oneCellAnchor>
    <xdr:from>
      <xdr:col>15</xdr:col>
      <xdr:colOff>89646</xdr:colOff>
      <xdr:row>9</xdr:row>
      <xdr:rowOff>4</xdr:rowOff>
    </xdr:from>
    <xdr:ext cx="567784" cy="264560"/>
    <xdr:sp macro="" textlink="">
      <xdr:nvSpPr>
        <xdr:cNvPr id="13" name="TextBox 12"/>
        <xdr:cNvSpPr txBox="1"/>
      </xdr:nvSpPr>
      <xdr:spPr>
        <a:xfrm>
          <a:off x="1770528" y="1792945"/>
          <a:ext cx="5677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Ceiling</a:t>
          </a:r>
        </a:p>
      </xdr:txBody>
    </xdr:sp>
    <xdr:clientData/>
  </xdr:oneCellAnchor>
  <xdr:oneCellAnchor>
    <xdr:from>
      <xdr:col>31</xdr:col>
      <xdr:colOff>89646</xdr:colOff>
      <xdr:row>16</xdr:row>
      <xdr:rowOff>4</xdr:rowOff>
    </xdr:from>
    <xdr:ext cx="426207" cy="264560"/>
    <xdr:sp macro="" textlink="">
      <xdr:nvSpPr>
        <xdr:cNvPr id="14" name="TextBox 13"/>
        <xdr:cNvSpPr txBox="1"/>
      </xdr:nvSpPr>
      <xdr:spPr>
        <a:xfrm>
          <a:off x="3552264" y="2891122"/>
          <a:ext cx="4262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Side</a:t>
          </a:r>
        </a:p>
      </xdr:txBody>
    </xdr:sp>
    <xdr:clientData/>
  </xdr:oneCellAnchor>
  <xdr:oneCellAnchor>
    <xdr:from>
      <xdr:col>16</xdr:col>
      <xdr:colOff>67236</xdr:colOff>
      <xdr:row>16</xdr:row>
      <xdr:rowOff>11209</xdr:rowOff>
    </xdr:from>
    <xdr:ext cx="452753" cy="264560"/>
    <xdr:sp macro="" textlink="">
      <xdr:nvSpPr>
        <xdr:cNvPr id="15" name="TextBox 14"/>
        <xdr:cNvSpPr txBox="1"/>
      </xdr:nvSpPr>
      <xdr:spPr>
        <a:xfrm>
          <a:off x="1860177" y="2902327"/>
          <a:ext cx="452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Back</a:t>
          </a:r>
        </a:p>
      </xdr:txBody>
    </xdr:sp>
    <xdr:clientData/>
  </xdr:oneCellAnchor>
  <xdr:oneCellAnchor>
    <xdr:from>
      <xdr:col>16</xdr:col>
      <xdr:colOff>33619</xdr:colOff>
      <xdr:row>24</xdr:row>
      <xdr:rowOff>112062</xdr:rowOff>
    </xdr:from>
    <xdr:ext cx="479811" cy="264560"/>
    <xdr:sp macro="" textlink="">
      <xdr:nvSpPr>
        <xdr:cNvPr id="16" name="TextBox 15"/>
        <xdr:cNvSpPr txBox="1"/>
      </xdr:nvSpPr>
      <xdr:spPr>
        <a:xfrm>
          <a:off x="1826560" y="4258238"/>
          <a:ext cx="4798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Floor</a:t>
          </a:r>
        </a:p>
      </xdr:txBody>
    </xdr:sp>
    <xdr:clientData/>
  </xdr:oneCellAnchor>
  <xdr:oneCellAnchor>
    <xdr:from>
      <xdr:col>2</xdr:col>
      <xdr:colOff>22411</xdr:colOff>
      <xdr:row>16</xdr:row>
      <xdr:rowOff>33620</xdr:rowOff>
    </xdr:from>
    <xdr:ext cx="426207" cy="264560"/>
    <xdr:sp macro="" textlink="">
      <xdr:nvSpPr>
        <xdr:cNvPr id="17" name="TextBox 16"/>
        <xdr:cNvSpPr txBox="1"/>
      </xdr:nvSpPr>
      <xdr:spPr>
        <a:xfrm>
          <a:off x="246529" y="2924738"/>
          <a:ext cx="4262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Side</a:t>
          </a:r>
        </a:p>
      </xdr:txBody>
    </xdr:sp>
    <xdr:clientData/>
  </xdr:oneCellAnchor>
  <xdr:oneCellAnchor>
    <xdr:from>
      <xdr:col>12</xdr:col>
      <xdr:colOff>100852</xdr:colOff>
      <xdr:row>12</xdr:row>
      <xdr:rowOff>112059</xdr:rowOff>
    </xdr:from>
    <xdr:ext cx="452496" cy="264560"/>
    <xdr:sp macro="" textlink="">
      <xdr:nvSpPr>
        <xdr:cNvPr id="19" name="TextBox 18"/>
        <xdr:cNvSpPr txBox="1"/>
      </xdr:nvSpPr>
      <xdr:spPr>
        <a:xfrm>
          <a:off x="1445558" y="2375647"/>
          <a:ext cx="4524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Duct</a:t>
          </a:r>
        </a:p>
      </xdr:txBody>
    </xdr:sp>
    <xdr:clientData/>
  </xdr:oneCellAnchor>
  <xdr:oneCellAnchor>
    <xdr:from>
      <xdr:col>50</xdr:col>
      <xdr:colOff>100853</xdr:colOff>
      <xdr:row>2</xdr:row>
      <xdr:rowOff>134470</xdr:rowOff>
    </xdr:from>
    <xdr:ext cx="881010" cy="264560"/>
    <xdr:sp macro="" textlink="">
      <xdr:nvSpPr>
        <xdr:cNvPr id="22" name="TextBox 21"/>
        <xdr:cNvSpPr txBox="1"/>
      </xdr:nvSpPr>
      <xdr:spPr>
        <a:xfrm>
          <a:off x="5692588" y="773205"/>
          <a:ext cx="8810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Fume</a:t>
          </a:r>
          <a:r>
            <a:rPr lang="en-US" sz="1100" baseline="0"/>
            <a:t> Hood </a:t>
          </a:r>
          <a:endParaRPr lang="en-US" sz="1100"/>
        </a:p>
      </xdr:txBody>
    </xdr:sp>
    <xdr:clientData/>
  </xdr:oneCellAnchor>
  <xdr:oneCellAnchor>
    <xdr:from>
      <xdr:col>10</xdr:col>
      <xdr:colOff>44824</xdr:colOff>
      <xdr:row>6</xdr:row>
      <xdr:rowOff>78441</xdr:rowOff>
    </xdr:from>
    <xdr:ext cx="1504258" cy="280205"/>
    <xdr:sp macro="" textlink="">
      <xdr:nvSpPr>
        <xdr:cNvPr id="33" name="TextBox 32"/>
        <xdr:cNvSpPr txBox="1"/>
      </xdr:nvSpPr>
      <xdr:spPr>
        <a:xfrm>
          <a:off x="1165412" y="1400735"/>
          <a:ext cx="15042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Inside of Fume</a:t>
          </a:r>
          <a:r>
            <a:rPr lang="en-US" sz="1200" b="1" baseline="0"/>
            <a:t> Hood</a:t>
          </a:r>
          <a:endParaRPr lang="en-US" sz="1200" b="1"/>
        </a:p>
      </xdr:txBody>
    </xdr:sp>
    <xdr:clientData/>
  </xdr:oneCellAnchor>
  <xdr:twoCellAnchor editAs="oneCell">
    <xdr:from>
      <xdr:col>38</xdr:col>
      <xdr:colOff>112058</xdr:colOff>
      <xdr:row>4</xdr:row>
      <xdr:rowOff>144974</xdr:rowOff>
    </xdr:from>
    <xdr:to>
      <xdr:col>75</xdr:col>
      <xdr:colOff>112058</xdr:colOff>
      <xdr:row>19</xdr:row>
      <xdr:rowOff>67934</xdr:rowOff>
    </xdr:to>
    <xdr:pic>
      <xdr:nvPicPr>
        <xdr:cNvPr id="9" name="Picture 8"/>
        <xdr:cNvPicPr>
          <a:picLocks noChangeAspect="1"/>
        </xdr:cNvPicPr>
      </xdr:nvPicPr>
      <xdr:blipFill>
        <a:blip xmlns:r="http://schemas.openxmlformats.org/officeDocument/2006/relationships" r:embed="rId2"/>
        <a:stretch>
          <a:fillRect/>
        </a:stretch>
      </xdr:blipFill>
      <xdr:spPr>
        <a:xfrm>
          <a:off x="4359087" y="1097474"/>
          <a:ext cx="4146177" cy="2332225"/>
        </a:xfrm>
        <a:prstGeom prst="rect">
          <a:avLst/>
        </a:prstGeom>
      </xdr:spPr>
    </xdr:pic>
    <xdr:clientData/>
  </xdr:twoCellAnchor>
  <xdr:oneCellAnchor>
    <xdr:from>
      <xdr:col>17</xdr:col>
      <xdr:colOff>112058</xdr:colOff>
      <xdr:row>12</xdr:row>
      <xdr:rowOff>134471</xdr:rowOff>
    </xdr:from>
    <xdr:ext cx="277897" cy="280205"/>
    <xdr:sp macro="" textlink="">
      <xdr:nvSpPr>
        <xdr:cNvPr id="18" name="TextBox 17"/>
        <xdr:cNvSpPr txBox="1"/>
      </xdr:nvSpPr>
      <xdr:spPr>
        <a:xfrm>
          <a:off x="2017058" y="2398059"/>
          <a:ext cx="27789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0070C0"/>
              </a:solidFill>
            </a:rPr>
            <a:t>A</a:t>
          </a:r>
        </a:p>
      </xdr:txBody>
    </xdr:sp>
    <xdr:clientData/>
  </xdr:oneCellAnchor>
  <xdr:oneCellAnchor>
    <xdr:from>
      <xdr:col>7</xdr:col>
      <xdr:colOff>67236</xdr:colOff>
      <xdr:row>20</xdr:row>
      <xdr:rowOff>11205</xdr:rowOff>
    </xdr:from>
    <xdr:ext cx="270908" cy="280205"/>
    <xdr:sp macro="" textlink="">
      <xdr:nvSpPr>
        <xdr:cNvPr id="26" name="TextBox 25"/>
        <xdr:cNvSpPr txBox="1"/>
      </xdr:nvSpPr>
      <xdr:spPr>
        <a:xfrm>
          <a:off x="851648" y="3529852"/>
          <a:ext cx="2709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0070C0"/>
              </a:solidFill>
            </a:rPr>
            <a:t>B</a:t>
          </a:r>
        </a:p>
      </xdr:txBody>
    </xdr:sp>
    <xdr:clientData/>
  </xdr:oneCellAnchor>
  <xdr:oneCellAnchor>
    <xdr:from>
      <xdr:col>27</xdr:col>
      <xdr:colOff>11206</xdr:colOff>
      <xdr:row>20</xdr:row>
      <xdr:rowOff>33617</xdr:rowOff>
    </xdr:from>
    <xdr:ext cx="266098" cy="280205"/>
    <xdr:sp macro="" textlink="">
      <xdr:nvSpPr>
        <xdr:cNvPr id="28" name="TextBox 27"/>
        <xdr:cNvSpPr txBox="1"/>
      </xdr:nvSpPr>
      <xdr:spPr>
        <a:xfrm>
          <a:off x="3036794" y="3552264"/>
          <a:ext cx="26609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0070C0"/>
              </a:solidFill>
            </a:rPr>
            <a:t>C</a:t>
          </a:r>
        </a:p>
      </xdr:txBody>
    </xdr:sp>
    <xdr:clientData/>
  </xdr:oneCellAnchor>
  <xdr:twoCellAnchor>
    <xdr:from>
      <xdr:col>18</xdr:col>
      <xdr:colOff>11206</xdr:colOff>
      <xdr:row>13</xdr:row>
      <xdr:rowOff>11206</xdr:rowOff>
    </xdr:from>
    <xdr:to>
      <xdr:col>20</xdr:col>
      <xdr:colOff>0</xdr:colOff>
      <xdr:row>14</xdr:row>
      <xdr:rowOff>67236</xdr:rowOff>
    </xdr:to>
    <xdr:sp macro="" textlink="">
      <xdr:nvSpPr>
        <xdr:cNvPr id="21" name="Oval 20"/>
        <xdr:cNvSpPr/>
      </xdr:nvSpPr>
      <xdr:spPr>
        <a:xfrm>
          <a:off x="2028265" y="2431677"/>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27</xdr:col>
      <xdr:colOff>33618</xdr:colOff>
      <xdr:row>20</xdr:row>
      <xdr:rowOff>56030</xdr:rowOff>
    </xdr:from>
    <xdr:to>
      <xdr:col>29</xdr:col>
      <xdr:colOff>22411</xdr:colOff>
      <xdr:row>21</xdr:row>
      <xdr:rowOff>112060</xdr:rowOff>
    </xdr:to>
    <xdr:sp macro="" textlink="">
      <xdr:nvSpPr>
        <xdr:cNvPr id="29" name="Oval 28"/>
        <xdr:cNvSpPr/>
      </xdr:nvSpPr>
      <xdr:spPr>
        <a:xfrm>
          <a:off x="3059206" y="3574677"/>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7</xdr:col>
      <xdr:colOff>73959</xdr:colOff>
      <xdr:row>20</xdr:row>
      <xdr:rowOff>29135</xdr:rowOff>
    </xdr:from>
    <xdr:to>
      <xdr:col>9</xdr:col>
      <xdr:colOff>62753</xdr:colOff>
      <xdr:row>21</xdr:row>
      <xdr:rowOff>85165</xdr:rowOff>
    </xdr:to>
    <xdr:sp macro="" textlink="">
      <xdr:nvSpPr>
        <xdr:cNvPr id="30" name="Oval 29"/>
        <xdr:cNvSpPr/>
      </xdr:nvSpPr>
      <xdr:spPr>
        <a:xfrm>
          <a:off x="858371" y="3547782"/>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39</xdr:col>
      <xdr:colOff>22413</xdr:colOff>
      <xdr:row>25</xdr:row>
      <xdr:rowOff>112059</xdr:rowOff>
    </xdr:from>
    <xdr:to>
      <xdr:col>74</xdr:col>
      <xdr:colOff>78443</xdr:colOff>
      <xdr:row>35</xdr:row>
      <xdr:rowOff>6276</xdr:rowOff>
    </xdr:to>
    <xdr:sp macro="" textlink="">
      <xdr:nvSpPr>
        <xdr:cNvPr id="23" name="TextBox 22"/>
        <xdr:cNvSpPr txBox="1"/>
      </xdr:nvSpPr>
      <xdr:spPr>
        <a:xfrm>
          <a:off x="4381501" y="4415118"/>
          <a:ext cx="3978089" cy="146304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rgbClr val="0070C0"/>
              </a:solidFill>
              <a:effectLst/>
              <a:latin typeface="+mn-lt"/>
              <a:ea typeface="+mn-ea"/>
              <a:cs typeface="+mn-cs"/>
            </a:rPr>
            <a:t> A  </a:t>
          </a:r>
          <a:r>
            <a:rPr lang="en-US" sz="1200" b="0">
              <a:solidFill>
                <a:sysClr val="windowText" lastClr="000000"/>
              </a:solidFill>
              <a:effectLst/>
              <a:latin typeface="+mn-lt"/>
              <a:ea typeface="+mn-ea"/>
              <a:cs typeface="+mn-cs"/>
            </a:rPr>
            <a:t>:</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1,</a:t>
          </a:r>
          <a:r>
            <a:rPr lang="en-US" sz="1200" b="0" baseline="0">
              <a:solidFill>
                <a:sysClr val="windowText" lastClr="000000"/>
              </a:solidFill>
              <a:effectLst/>
              <a:latin typeface="+mn-lt"/>
              <a:ea typeface="+mn-ea"/>
              <a:cs typeface="+mn-cs"/>
            </a:rPr>
            <a:t> 4, 7, 10, 13</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0070C0"/>
            </a:solidFill>
            <a:effectLst/>
          </a:endParaRPr>
        </a:p>
        <a:p>
          <a:r>
            <a:rPr lang="en-US" sz="1100"/>
            <a:t> </a:t>
          </a:r>
          <a:r>
            <a:rPr lang="en-US" sz="1200" b="1">
              <a:solidFill>
                <a:srgbClr val="0070C0"/>
              </a:solidFill>
            </a:rPr>
            <a:t>B  </a:t>
          </a:r>
          <a:r>
            <a:rPr lang="en-US" sz="1200" b="0">
              <a:solidFill>
                <a:sysClr val="windowText" lastClr="000000"/>
              </a:solidFill>
            </a:rPr>
            <a:t>: 2, 5, 8, 11, 14</a:t>
          </a:r>
        </a:p>
        <a:p>
          <a:r>
            <a:rPr lang="en-US" sz="1200" b="1">
              <a:solidFill>
                <a:srgbClr val="0070C0"/>
              </a:solidFill>
            </a:rPr>
            <a:t> </a:t>
          </a:r>
        </a:p>
        <a:p>
          <a:r>
            <a:rPr lang="en-US" sz="1200" b="1">
              <a:solidFill>
                <a:srgbClr val="0070C0"/>
              </a:solidFill>
            </a:rPr>
            <a:t> C  </a:t>
          </a:r>
          <a:r>
            <a:rPr lang="en-US" sz="1200" b="0">
              <a:solidFill>
                <a:sysClr val="windowText" lastClr="000000"/>
              </a:solidFill>
            </a:rPr>
            <a:t>: 3, 6, 9, 12, 15</a:t>
          </a:r>
        </a:p>
        <a:p>
          <a:endParaRPr lang="en-US" sz="1200" b="0">
            <a:solidFill>
              <a:sysClr val="windowText" lastClr="000000"/>
            </a:solidFill>
          </a:endParaRPr>
        </a:p>
        <a:p>
          <a:endParaRPr lang="en-US" sz="1200" b="0">
            <a:solidFill>
              <a:sysClr val="windowText" lastClr="000000"/>
            </a:solidFill>
          </a:endParaRPr>
        </a:p>
        <a:p>
          <a:r>
            <a:rPr lang="en-US" sz="1200" b="1">
              <a:solidFill>
                <a:srgbClr val="0070C0"/>
              </a:solidFill>
            </a:rPr>
            <a:t> </a:t>
          </a:r>
          <a:endParaRPr lang="en-US" sz="1100" b="0">
            <a:solidFill>
              <a:sysClr val="windowText" lastClr="000000"/>
            </a:solidFill>
          </a:endParaRPr>
        </a:p>
      </xdr:txBody>
    </xdr:sp>
    <xdr:clientData/>
  </xdr:twoCellAnchor>
  <xdr:twoCellAnchor>
    <xdr:from>
      <xdr:col>39</xdr:col>
      <xdr:colOff>78444</xdr:colOff>
      <xdr:row>25</xdr:row>
      <xdr:rowOff>145676</xdr:rowOff>
    </xdr:from>
    <xdr:to>
      <xdr:col>41</xdr:col>
      <xdr:colOff>67237</xdr:colOff>
      <xdr:row>27</xdr:row>
      <xdr:rowOff>44823</xdr:rowOff>
    </xdr:to>
    <xdr:sp macro="" textlink="">
      <xdr:nvSpPr>
        <xdr:cNvPr id="32" name="Oval 31"/>
        <xdr:cNvSpPr/>
      </xdr:nvSpPr>
      <xdr:spPr>
        <a:xfrm>
          <a:off x="4437532" y="4448735"/>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900">
              <a:solidFill>
                <a:schemeClr val="tx1"/>
              </a:solidFill>
            </a:rPr>
            <a:t> </a:t>
          </a:r>
        </a:p>
      </xdr:txBody>
    </xdr:sp>
    <xdr:clientData/>
  </xdr:twoCellAnchor>
  <xdr:twoCellAnchor>
    <xdr:from>
      <xdr:col>39</xdr:col>
      <xdr:colOff>67236</xdr:colOff>
      <xdr:row>28</xdr:row>
      <xdr:rowOff>44822</xdr:rowOff>
    </xdr:from>
    <xdr:to>
      <xdr:col>41</xdr:col>
      <xdr:colOff>56029</xdr:colOff>
      <xdr:row>29</xdr:row>
      <xdr:rowOff>100852</xdr:rowOff>
    </xdr:to>
    <xdr:sp macro="" textlink="">
      <xdr:nvSpPr>
        <xdr:cNvPr id="35" name="Oval 34"/>
        <xdr:cNvSpPr/>
      </xdr:nvSpPr>
      <xdr:spPr>
        <a:xfrm>
          <a:off x="4426324" y="4818528"/>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twoCellAnchor>
    <xdr:from>
      <xdr:col>39</xdr:col>
      <xdr:colOff>62755</xdr:colOff>
      <xdr:row>30</xdr:row>
      <xdr:rowOff>118782</xdr:rowOff>
    </xdr:from>
    <xdr:to>
      <xdr:col>41</xdr:col>
      <xdr:colOff>51548</xdr:colOff>
      <xdr:row>32</xdr:row>
      <xdr:rowOff>17930</xdr:rowOff>
    </xdr:to>
    <xdr:sp macro="" textlink="">
      <xdr:nvSpPr>
        <xdr:cNvPr id="36" name="Oval 35"/>
        <xdr:cNvSpPr/>
      </xdr:nvSpPr>
      <xdr:spPr>
        <a:xfrm>
          <a:off x="4421843" y="5206253"/>
          <a:ext cx="212911" cy="212912"/>
        </a:xfrm>
        <a:prstGeom prst="ellipse">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900">
            <a:solidFill>
              <a:schemeClr val="tx1"/>
            </a:solidFill>
          </a:endParaRPr>
        </a:p>
      </xdr:txBody>
    </xdr:sp>
    <xdr:clientData/>
  </xdr:twoCellAnchor>
  <xdr:oneCellAnchor>
    <xdr:from>
      <xdr:col>25</xdr:col>
      <xdr:colOff>11205</xdr:colOff>
      <xdr:row>37</xdr:row>
      <xdr:rowOff>22411</xdr:rowOff>
    </xdr:from>
    <xdr:ext cx="5692588" cy="1064560"/>
    <xdr:sp macro="" textlink="">
      <xdr:nvSpPr>
        <xdr:cNvPr id="38" name="TextBox 37"/>
        <xdr:cNvSpPr txBox="1"/>
      </xdr:nvSpPr>
      <xdr:spPr>
        <a:xfrm>
          <a:off x="2812676" y="6208058"/>
          <a:ext cx="5692588" cy="10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Gamma</a:t>
          </a:r>
          <a:r>
            <a:rPr lang="en-US" sz="1100" baseline="0"/>
            <a:t> scan survey with 44-10 probe and beta/gamma scan survey with 43-93 probe was performed on all accessible surfaces inside of each fume hood, and on the slits outside above the door. One minute static measurements were performed inside of the duct with the both probes. Smears were obtained from inside of the duct and locations where air was likely to stagnate behind the back panel (dusty locations, B and C).</a:t>
          </a:r>
          <a:endParaRPr lang="en-US" sz="1100"/>
        </a:p>
      </xdr:txBody>
    </xdr:sp>
    <xdr:clientData/>
  </xdr:oneCellAnchor>
  <xdr:oneCellAnchor>
    <xdr:from>
      <xdr:col>44</xdr:col>
      <xdr:colOff>33618</xdr:colOff>
      <xdr:row>24</xdr:row>
      <xdr:rowOff>1</xdr:rowOff>
    </xdr:from>
    <xdr:ext cx="2370521" cy="264560"/>
    <xdr:sp macro="" textlink="">
      <xdr:nvSpPr>
        <xdr:cNvPr id="40" name="TextBox 39"/>
        <xdr:cNvSpPr txBox="1"/>
      </xdr:nvSpPr>
      <xdr:spPr>
        <a:xfrm>
          <a:off x="4953000" y="4146177"/>
          <a:ext cx="23705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Survey</a:t>
          </a:r>
          <a:r>
            <a:rPr lang="en-US" sz="1100" baseline="0"/>
            <a:t> Locations and Survey Numbers</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bg1"/>
          </a:solidFill>
        </a:ln>
      </a:spPr>
      <a:bodyPr vertOverflow="clip" horzOverflow="clip" lIns="0" tIns="0" rIns="0" bIns="0"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9"/>
  <sheetViews>
    <sheetView showGridLines="0" tabSelected="1" zoomScaleNormal="100" workbookViewId="0">
      <selection activeCell="B25" sqref="B25:H25"/>
    </sheetView>
  </sheetViews>
  <sheetFormatPr defaultRowHeight="12.75" x14ac:dyDescent="0.2"/>
  <cols>
    <col min="1" max="1" width="3.42578125" style="13" customWidth="1"/>
    <col min="2" max="3" width="10.42578125" style="13" customWidth="1"/>
    <col min="4" max="4" width="18.28515625" style="13" customWidth="1"/>
    <col min="5" max="5" width="5.28515625" style="13" customWidth="1"/>
    <col min="6" max="7" width="2.5703125" style="13" customWidth="1"/>
    <col min="8" max="8" width="5.28515625" style="13" customWidth="1"/>
    <col min="9" max="19" width="7.42578125" style="13" customWidth="1"/>
    <col min="20" max="16384" width="9.140625" style="13"/>
  </cols>
  <sheetData>
    <row r="1" spans="1:22" ht="39" customHeight="1" thickBot="1" x14ac:dyDescent="0.25">
      <c r="A1" s="154"/>
      <c r="B1" s="155"/>
      <c r="C1" s="155"/>
      <c r="D1" s="155"/>
      <c r="E1" s="155"/>
      <c r="F1" s="155"/>
      <c r="G1" s="155"/>
      <c r="H1" s="155"/>
      <c r="I1" s="155"/>
      <c r="J1" s="155"/>
      <c r="K1" s="155"/>
      <c r="L1" s="155"/>
      <c r="M1" s="155"/>
      <c r="N1" s="155"/>
      <c r="O1" s="155"/>
      <c r="P1" s="155"/>
      <c r="Q1" s="155"/>
      <c r="R1" s="155"/>
      <c r="S1" s="155"/>
    </row>
    <row r="2" spans="1:22" ht="13.5" customHeight="1" thickTop="1" x14ac:dyDescent="0.2">
      <c r="A2" s="14"/>
      <c r="B2" s="15" t="s">
        <v>0</v>
      </c>
      <c r="C2" s="156" t="s">
        <v>59</v>
      </c>
      <c r="D2" s="157"/>
      <c r="E2" s="158" t="s">
        <v>1</v>
      </c>
      <c r="F2" s="159"/>
      <c r="G2" s="159"/>
      <c r="H2" s="160"/>
      <c r="I2" s="161" t="s">
        <v>81</v>
      </c>
      <c r="J2" s="162"/>
      <c r="K2" s="162"/>
      <c r="L2" s="162"/>
      <c r="M2" s="162"/>
      <c r="N2" s="162"/>
      <c r="O2" s="162"/>
      <c r="P2" s="162"/>
      <c r="Q2" s="162"/>
      <c r="R2" s="162"/>
      <c r="S2" s="163"/>
    </row>
    <row r="3" spans="1:22" ht="13.5" customHeight="1" x14ac:dyDescent="0.2">
      <c r="A3" s="16"/>
      <c r="B3" s="17" t="s">
        <v>2</v>
      </c>
      <c r="C3" s="164">
        <v>43809</v>
      </c>
      <c r="D3" s="165"/>
      <c r="E3" s="166" t="s">
        <v>42</v>
      </c>
      <c r="F3" s="167"/>
      <c r="G3" s="167"/>
      <c r="H3" s="168"/>
      <c r="I3" s="172" t="s">
        <v>57</v>
      </c>
      <c r="J3" s="173"/>
      <c r="K3" s="173"/>
      <c r="L3" s="173"/>
      <c r="M3" s="173"/>
      <c r="N3" s="173"/>
      <c r="O3" s="173"/>
      <c r="P3" s="173"/>
      <c r="Q3" s="173"/>
      <c r="R3" s="173"/>
      <c r="S3" s="174"/>
    </row>
    <row r="4" spans="1:22" ht="13.5" customHeight="1" thickBot="1" x14ac:dyDescent="0.25">
      <c r="A4" s="18"/>
      <c r="B4" s="19" t="s">
        <v>3</v>
      </c>
      <c r="C4" s="178" t="s">
        <v>47</v>
      </c>
      <c r="D4" s="179"/>
      <c r="E4" s="169"/>
      <c r="F4" s="170"/>
      <c r="G4" s="170"/>
      <c r="H4" s="171"/>
      <c r="I4" s="175"/>
      <c r="J4" s="176"/>
      <c r="K4" s="176"/>
      <c r="L4" s="176"/>
      <c r="M4" s="176"/>
      <c r="N4" s="176"/>
      <c r="O4" s="176"/>
      <c r="P4" s="176"/>
      <c r="Q4" s="176"/>
      <c r="R4" s="176"/>
      <c r="S4" s="177"/>
    </row>
    <row r="5" spans="1:22" ht="13.5" customHeight="1" thickTop="1" x14ac:dyDescent="0.2">
      <c r="A5" s="20"/>
      <c r="B5" s="19" t="s">
        <v>4</v>
      </c>
      <c r="C5" s="178" t="s">
        <v>46</v>
      </c>
      <c r="D5" s="179"/>
      <c r="E5" s="21" t="s">
        <v>5</v>
      </c>
      <c r="F5" s="22"/>
      <c r="G5" s="23"/>
      <c r="H5" s="24"/>
      <c r="I5" s="180" t="s">
        <v>6</v>
      </c>
      <c r="J5" s="181"/>
      <c r="K5" s="182"/>
      <c r="L5" s="25" t="s">
        <v>7</v>
      </c>
      <c r="M5" s="26"/>
      <c r="N5" s="23"/>
      <c r="O5" s="27"/>
      <c r="P5" s="148" t="s">
        <v>8</v>
      </c>
      <c r="Q5" s="28"/>
      <c r="R5" s="23"/>
      <c r="S5" s="29"/>
      <c r="V5" s="30">
        <f>IF(ISBLANK(L14)," ",SQRT(1+L14/L13))</f>
        <v>1.4142135623730951</v>
      </c>
    </row>
    <row r="6" spans="1:22" ht="13.5" customHeight="1" x14ac:dyDescent="0.2">
      <c r="A6" s="31"/>
      <c r="B6" s="32" t="s">
        <v>9</v>
      </c>
      <c r="C6" s="164">
        <v>43809</v>
      </c>
      <c r="D6" s="165"/>
      <c r="E6" s="33"/>
      <c r="F6" s="34"/>
      <c r="G6" s="35"/>
      <c r="H6" s="36"/>
      <c r="I6" s="37" t="s">
        <v>10</v>
      </c>
      <c r="J6" s="38" t="s">
        <v>43</v>
      </c>
      <c r="K6" s="38" t="s">
        <v>44</v>
      </c>
      <c r="L6" s="39" t="s">
        <v>11</v>
      </c>
      <c r="M6" s="40"/>
      <c r="N6" s="41" t="s">
        <v>12</v>
      </c>
      <c r="O6" s="40"/>
      <c r="P6" s="42" t="s">
        <v>11</v>
      </c>
      <c r="Q6" s="43"/>
      <c r="R6" s="41" t="s">
        <v>12</v>
      </c>
      <c r="S6" s="44"/>
      <c r="V6" s="30">
        <f>IF(ISBLANK(L14)," ",SQRT(L11*L14))</f>
        <v>0</v>
      </c>
    </row>
    <row r="7" spans="1:22" ht="13.5" customHeight="1" x14ac:dyDescent="0.2">
      <c r="A7" s="45"/>
      <c r="B7" s="19" t="s">
        <v>13</v>
      </c>
      <c r="C7" s="178" t="s">
        <v>45</v>
      </c>
      <c r="D7" s="179"/>
      <c r="E7" s="46"/>
      <c r="F7" s="47"/>
      <c r="G7" s="48"/>
      <c r="H7" s="49" t="s">
        <v>14</v>
      </c>
      <c r="I7" s="92">
        <v>2221</v>
      </c>
      <c r="J7" s="111"/>
      <c r="K7" s="93"/>
      <c r="L7" s="183" t="s">
        <v>48</v>
      </c>
      <c r="M7" s="184"/>
      <c r="N7" s="183" t="s">
        <v>48</v>
      </c>
      <c r="O7" s="184"/>
      <c r="P7" s="185" t="s">
        <v>50</v>
      </c>
      <c r="Q7" s="186"/>
      <c r="R7" s="185" t="str">
        <f>IF(P7="","",P7)</f>
        <v>2929/43-10-1</v>
      </c>
      <c r="S7" s="187"/>
      <c r="V7" s="30">
        <f>IF(ISBLANK(L14)," ",V5*V6)</f>
        <v>0</v>
      </c>
    </row>
    <row r="8" spans="1:22" ht="13.5" customHeight="1" thickBot="1" x14ac:dyDescent="0.25">
      <c r="A8" s="50"/>
      <c r="B8" s="19" t="s">
        <v>15</v>
      </c>
      <c r="C8" s="188" t="s">
        <v>55</v>
      </c>
      <c r="D8" s="189"/>
      <c r="E8" s="51"/>
      <c r="F8" s="52"/>
      <c r="G8" s="48"/>
      <c r="H8" s="49" t="s">
        <v>16</v>
      </c>
      <c r="I8" s="92">
        <v>190201</v>
      </c>
      <c r="J8" s="92"/>
      <c r="K8" s="94"/>
      <c r="L8" s="190" t="s">
        <v>49</v>
      </c>
      <c r="M8" s="191"/>
      <c r="N8" s="190" t="s">
        <v>49</v>
      </c>
      <c r="O8" s="191"/>
      <c r="P8" s="192" t="s">
        <v>58</v>
      </c>
      <c r="Q8" s="193"/>
      <c r="R8" s="192" t="s">
        <v>58</v>
      </c>
      <c r="S8" s="194"/>
      <c r="V8" s="30">
        <f>IF(ISBLANK(N14)," ",SQRT(1+N14/N13))</f>
        <v>1.4142135623730951</v>
      </c>
    </row>
    <row r="9" spans="1:22" ht="13.5" customHeight="1" thickTop="1" x14ac:dyDescent="0.2">
      <c r="A9" s="1" t="s">
        <v>17</v>
      </c>
      <c r="B9" s="53"/>
      <c r="C9" s="54"/>
      <c r="D9" s="2" t="s">
        <v>7</v>
      </c>
      <c r="E9" s="51"/>
      <c r="F9" s="52"/>
      <c r="G9" s="55"/>
      <c r="H9" s="49" t="s">
        <v>18</v>
      </c>
      <c r="I9" s="147">
        <v>43996</v>
      </c>
      <c r="J9" s="112"/>
      <c r="K9" s="95"/>
      <c r="L9" s="195">
        <v>44000</v>
      </c>
      <c r="M9" s="196"/>
      <c r="N9" s="195">
        <v>44000</v>
      </c>
      <c r="O9" s="196"/>
      <c r="P9" s="197">
        <v>44143</v>
      </c>
      <c r="Q9" s="198"/>
      <c r="R9" s="197">
        <v>44143</v>
      </c>
      <c r="S9" s="199"/>
      <c r="V9" s="30">
        <f>IF(ISBLANK(N14)," ",SQRT(N11*N14))</f>
        <v>18.275666882497067</v>
      </c>
    </row>
    <row r="10" spans="1:22" ht="13.5" customHeight="1" x14ac:dyDescent="0.2">
      <c r="A10" s="3" t="s">
        <v>19</v>
      </c>
      <c r="B10" s="56"/>
      <c r="C10" s="56"/>
      <c r="D10" s="4" t="s">
        <v>20</v>
      </c>
      <c r="E10" s="57"/>
      <c r="F10" s="58"/>
      <c r="G10" s="59"/>
      <c r="H10" s="60" t="s">
        <v>21</v>
      </c>
      <c r="I10" s="61"/>
      <c r="J10" s="62"/>
      <c r="K10" s="63"/>
      <c r="L10" s="200">
        <v>0.20930000000000001</v>
      </c>
      <c r="M10" s="201"/>
      <c r="N10" s="200">
        <v>0.33779999999999999</v>
      </c>
      <c r="O10" s="201"/>
      <c r="P10" s="202">
        <v>0.37869999999999998</v>
      </c>
      <c r="Q10" s="203"/>
      <c r="R10" s="202">
        <v>0.4214</v>
      </c>
      <c r="S10" s="204"/>
      <c r="V10" s="30">
        <f>IF(ISBLANK(N14)," ",V8*V9)</f>
        <v>25.845695966640175</v>
      </c>
    </row>
    <row r="11" spans="1:22" ht="13.5" customHeight="1" x14ac:dyDescent="0.2">
      <c r="A11" s="5" t="s">
        <v>22</v>
      </c>
      <c r="B11" s="56"/>
      <c r="C11" s="56"/>
      <c r="D11" s="2" t="s">
        <v>8</v>
      </c>
      <c r="E11" s="64"/>
      <c r="F11" s="65"/>
      <c r="G11" s="66"/>
      <c r="H11" s="49" t="s">
        <v>23</v>
      </c>
      <c r="I11" s="96">
        <v>3318</v>
      </c>
      <c r="J11" s="96"/>
      <c r="K11" s="97"/>
      <c r="L11" s="205">
        <v>0</v>
      </c>
      <c r="M11" s="206"/>
      <c r="N11" s="205">
        <v>334</v>
      </c>
      <c r="O11" s="206"/>
      <c r="P11" s="205">
        <v>6</v>
      </c>
      <c r="Q11" s="206"/>
      <c r="R11" s="205">
        <v>2566</v>
      </c>
      <c r="S11" s="207"/>
      <c r="V11" s="30">
        <f>IF(ISBLANK(P13)," ",SQRT(1+P14/P13))</f>
        <v>1.0082988974836116</v>
      </c>
    </row>
    <row r="12" spans="1:22" ht="13.5" customHeight="1" x14ac:dyDescent="0.2">
      <c r="A12" s="5" t="s">
        <v>24</v>
      </c>
      <c r="B12" s="67"/>
      <c r="C12" s="56"/>
      <c r="D12" s="4" t="s">
        <v>25</v>
      </c>
      <c r="E12" s="51"/>
      <c r="F12" s="52"/>
      <c r="G12" s="48"/>
      <c r="H12" s="49" t="s">
        <v>26</v>
      </c>
      <c r="I12" s="61"/>
      <c r="J12" s="68"/>
      <c r="K12" s="61"/>
      <c r="L12" s="192">
        <v>1</v>
      </c>
      <c r="M12" s="193"/>
      <c r="N12" s="192">
        <v>1</v>
      </c>
      <c r="O12" s="193"/>
      <c r="P12" s="192">
        <v>1</v>
      </c>
      <c r="Q12" s="193"/>
      <c r="R12" s="192">
        <v>1</v>
      </c>
      <c r="S12" s="194"/>
      <c r="V12" s="30" t="s">
        <v>27</v>
      </c>
    </row>
    <row r="13" spans="1:22" ht="13.5" customHeight="1" x14ac:dyDescent="0.2">
      <c r="A13" s="3" t="s">
        <v>28</v>
      </c>
      <c r="B13" s="67"/>
      <c r="C13" s="56"/>
      <c r="D13" s="4" t="s">
        <v>29</v>
      </c>
      <c r="E13" s="51"/>
      <c r="F13" s="52"/>
      <c r="G13" s="69"/>
      <c r="H13" s="49" t="s">
        <v>30</v>
      </c>
      <c r="I13" s="61"/>
      <c r="J13" s="68"/>
      <c r="K13" s="70"/>
      <c r="L13" s="190">
        <v>1</v>
      </c>
      <c r="M13" s="191"/>
      <c r="N13" s="190">
        <v>1</v>
      </c>
      <c r="O13" s="191"/>
      <c r="P13" s="190">
        <v>60</v>
      </c>
      <c r="Q13" s="191"/>
      <c r="R13" s="190">
        <v>60</v>
      </c>
      <c r="S13" s="208"/>
      <c r="V13" s="30" t="e">
        <f>IF(ISBLANK(P14)," ",V11*V12)</f>
        <v>#VALUE!</v>
      </c>
    </row>
    <row r="14" spans="1:22" ht="13.5" customHeight="1" x14ac:dyDescent="0.2">
      <c r="A14" s="3" t="s">
        <v>31</v>
      </c>
      <c r="B14" s="67"/>
      <c r="C14" s="56"/>
      <c r="E14" s="51"/>
      <c r="F14" s="52"/>
      <c r="G14" s="69"/>
      <c r="H14" s="49" t="s">
        <v>32</v>
      </c>
      <c r="I14" s="61"/>
      <c r="J14" s="68"/>
      <c r="K14" s="70"/>
      <c r="L14" s="190">
        <v>1</v>
      </c>
      <c r="M14" s="191"/>
      <c r="N14" s="190">
        <v>1</v>
      </c>
      <c r="O14" s="191"/>
      <c r="P14" s="190">
        <v>1</v>
      </c>
      <c r="Q14" s="191"/>
      <c r="R14" s="190">
        <v>1</v>
      </c>
      <c r="S14" s="208"/>
      <c r="V14" s="30">
        <f>IF(ISBLANK(R13)," ",SQRT(1+R14/R13))</f>
        <v>1.0082988974836116</v>
      </c>
    </row>
    <row r="15" spans="1:22" ht="13.5" customHeight="1" x14ac:dyDescent="0.2">
      <c r="A15" s="3" t="s">
        <v>33</v>
      </c>
      <c r="B15" s="56"/>
      <c r="C15" s="56"/>
      <c r="E15" s="221" t="s">
        <v>34</v>
      </c>
      <c r="F15" s="222"/>
      <c r="G15" s="222"/>
      <c r="H15" s="223"/>
      <c r="I15" s="71"/>
      <c r="J15" s="72"/>
      <c r="K15" s="73"/>
      <c r="L15" s="209">
        <f>IF(ISBLANK(L11)," ",3+3.29*((L11/L13)*L14*(1+(L14/L13)))^0.5)</f>
        <v>3</v>
      </c>
      <c r="M15" s="214"/>
      <c r="N15" s="209">
        <f>IF(ISBLANK(N11)," ",3+3.29*((N11/N13)*N14*(1+(N14/N13)))^0.5)</f>
        <v>88.032339730246164</v>
      </c>
      <c r="O15" s="214"/>
      <c r="P15" s="209">
        <f>IF(ISBLANK(P11)," ",3+3.29*((P11/P13)*P14*(1+(P14/P13)))^0.5)</f>
        <v>4.0490234347557097</v>
      </c>
      <c r="Q15" s="214"/>
      <c r="R15" s="209">
        <f>IF(ISBLANK(R11)," ",3+3.29*((R11/R13)*R14*(1+(R14/R13)))^0.5)</f>
        <v>24.693912846951125</v>
      </c>
      <c r="S15" s="210"/>
      <c r="V15" s="30" t="e">
        <f>IF(ISBLANK(R14)," ",V14*#REF!)</f>
        <v>#REF!</v>
      </c>
    </row>
    <row r="16" spans="1:22" ht="13.5" customHeight="1" thickBot="1" x14ac:dyDescent="0.25">
      <c r="A16" s="3" t="s">
        <v>35</v>
      </c>
      <c r="B16" s="56"/>
      <c r="C16" s="56"/>
      <c r="D16" s="74"/>
      <c r="E16" s="211" t="s">
        <v>36</v>
      </c>
      <c r="F16" s="212"/>
      <c r="G16" s="212"/>
      <c r="H16" s="213"/>
      <c r="I16" s="71"/>
      <c r="J16" s="72"/>
      <c r="K16" s="73"/>
      <c r="L16" s="209">
        <f>IF(ISBLANK(L11)," ",(3+3.29*((L11/L13)*L14*(1+(L14/L13)))^0.5)/L14/L10/L12)</f>
        <v>14.333492594362159</v>
      </c>
      <c r="M16" s="214"/>
      <c r="N16" s="209">
        <f>IF(ISBLANK(N11)," ",(3+3.29*((N11/N13)*N14*(1+(N14/N13)))^0.5)/N14/N10/N12)</f>
        <v>260.60491335182405</v>
      </c>
      <c r="O16" s="214"/>
      <c r="P16" s="215">
        <f>IF(ISBLANK(P11)," ",(3+3.29*((P11/P13)*P14*(1+(P14/P13)))^0.5)/P14/P10/P12)</f>
        <v>10.691902389109348</v>
      </c>
      <c r="Q16" s="216"/>
      <c r="R16" s="215">
        <f>IF(ISBLANK(R11)," ",(3+3.29*((R11/R13)*R14*(1+(R14/R13)))^0.5)/R14/R10/R12)</f>
        <v>58.599698260444057</v>
      </c>
      <c r="S16" s="217"/>
      <c r="V16" s="30"/>
    </row>
    <row r="17" spans="1:21" s="91" customFormat="1" ht="24" thickTop="1" thickBot="1" x14ac:dyDescent="0.25">
      <c r="A17" s="6" t="s">
        <v>37</v>
      </c>
      <c r="B17" s="224" t="s">
        <v>38</v>
      </c>
      <c r="C17" s="225"/>
      <c r="D17" s="225"/>
      <c r="E17" s="225"/>
      <c r="F17" s="225"/>
      <c r="G17" s="225"/>
      <c r="H17" s="226"/>
      <c r="I17" s="11" t="s">
        <v>39</v>
      </c>
      <c r="J17" s="12" t="s">
        <v>43</v>
      </c>
      <c r="K17" s="8" t="s">
        <v>44</v>
      </c>
      <c r="L17" s="7" t="s">
        <v>40</v>
      </c>
      <c r="M17" s="8" t="s">
        <v>41</v>
      </c>
      <c r="N17" s="7" t="s">
        <v>40</v>
      </c>
      <c r="O17" s="8" t="s">
        <v>41</v>
      </c>
      <c r="P17" s="7" t="s">
        <v>40</v>
      </c>
      <c r="Q17" s="9" t="s">
        <v>41</v>
      </c>
      <c r="R17" s="7" t="s">
        <v>40</v>
      </c>
      <c r="S17" s="10" t="s">
        <v>41</v>
      </c>
    </row>
    <row r="18" spans="1:21" s="80" customFormat="1" ht="15.6" customHeight="1" thickTop="1" x14ac:dyDescent="0.2">
      <c r="A18" s="98">
        <v>1</v>
      </c>
      <c r="B18" s="227" t="s">
        <v>60</v>
      </c>
      <c r="C18" s="228"/>
      <c r="D18" s="228"/>
      <c r="E18" s="228"/>
      <c r="F18" s="228"/>
      <c r="G18" s="228"/>
      <c r="H18" s="229"/>
      <c r="I18" s="99">
        <v>2860</v>
      </c>
      <c r="J18" s="100"/>
      <c r="K18" s="100"/>
      <c r="L18" s="101">
        <v>1</v>
      </c>
      <c r="M18" s="75">
        <f>IF(ISBLANK(L18)," ",((L18/$L$14)-($L$11/$L$13))/$L$10/$L$12)</f>
        <v>4.7778308647873864</v>
      </c>
      <c r="N18" s="101">
        <v>285</v>
      </c>
      <c r="O18" s="76">
        <f>IF(ISBLANK(N18)," ",((N18/$N$14)-($N$11/$N$13))/$N$10/$N$12)</f>
        <v>-145.05624629958555</v>
      </c>
      <c r="P18" s="101">
        <v>0</v>
      </c>
      <c r="Q18" s="77">
        <f>IF(ISBLANK(P18)," ",((P18/$P$14)-($P$11/$P$13))/$P$10/$P$12)</f>
        <v>-0.26406126221283338</v>
      </c>
      <c r="R18" s="78">
        <v>49</v>
      </c>
      <c r="S18" s="79">
        <f>IF(ISBLANK(R18)," ",((R18/$R$14)-($R$11/$R$13))/$R$10/$R$12)</f>
        <v>14.791963296946689</v>
      </c>
    </row>
    <row r="19" spans="1:21" s="80" customFormat="1" ht="15.6" customHeight="1" x14ac:dyDescent="0.2">
      <c r="A19" s="102">
        <v>2</v>
      </c>
      <c r="B19" s="218" t="s">
        <v>51</v>
      </c>
      <c r="C19" s="219"/>
      <c r="D19" s="219"/>
      <c r="E19" s="219"/>
      <c r="F19" s="219"/>
      <c r="G19" s="219"/>
      <c r="H19" s="220"/>
      <c r="I19" s="103"/>
      <c r="J19" s="100"/>
      <c r="K19" s="100"/>
      <c r="L19" s="104"/>
      <c r="M19" s="75" t="str">
        <f>IF(ISBLANK(L19)," ",((L19/$L$14)-($L$11/$L$13))/$L$10/$L$12)</f>
        <v xml:space="preserve"> </v>
      </c>
      <c r="N19" s="104"/>
      <c r="O19" s="75" t="str">
        <f>IF(ISBLANK(N19)," ",((N19/$N$14)-($N$11/$N$13))/$N$10/$N$12)</f>
        <v xml:space="preserve"> </v>
      </c>
      <c r="P19" s="104">
        <v>0</v>
      </c>
      <c r="Q19" s="75">
        <f t="shared" ref="Q19:Q37" si="0">IF(ISBLANK(P19)," ",((P19/$P$14)-($P$11/$P$13))/$P$10/$P$12)</f>
        <v>-0.26406126221283338</v>
      </c>
      <c r="R19" s="78">
        <v>37</v>
      </c>
      <c r="S19" s="81">
        <f t="shared" ref="S19:S38" si="1">IF(ISBLANK(R19)," ",((R19/$R$14)-($R$11/$R$13))/$R$10/$R$12)</f>
        <v>-13.684543584875808</v>
      </c>
    </row>
    <row r="20" spans="1:21" s="80" customFormat="1" ht="15.6" customHeight="1" x14ac:dyDescent="0.2">
      <c r="A20" s="98">
        <v>3</v>
      </c>
      <c r="B20" s="218" t="s">
        <v>52</v>
      </c>
      <c r="C20" s="219"/>
      <c r="D20" s="219"/>
      <c r="E20" s="219"/>
      <c r="F20" s="219"/>
      <c r="G20" s="219"/>
      <c r="H20" s="220"/>
      <c r="I20" s="103"/>
      <c r="J20" s="100"/>
      <c r="K20" s="100"/>
      <c r="L20" s="104"/>
      <c r="M20" s="75" t="str">
        <f t="shared" ref="M20:M37" si="2">IF(ISBLANK(L20)," ",((L20/$L$14)-($L$11/$L$13))/$L$10/$L$12)</f>
        <v xml:space="preserve"> </v>
      </c>
      <c r="N20" s="104"/>
      <c r="O20" s="75" t="str">
        <f t="shared" ref="O20:O37" si="3">IF(ISBLANK(N20)," ",((N20/$N$14)-($N$11/$N$13))/$N$10/$N$12)</f>
        <v xml:space="preserve"> </v>
      </c>
      <c r="P20" s="104">
        <v>2</v>
      </c>
      <c r="Q20" s="75">
        <f t="shared" si="0"/>
        <v>5.0171639820438338</v>
      </c>
      <c r="R20" s="78">
        <v>44</v>
      </c>
      <c r="S20" s="81">
        <f t="shared" si="1"/>
        <v>2.9267520961873146</v>
      </c>
    </row>
    <row r="21" spans="1:21" s="80" customFormat="1" ht="15.6" customHeight="1" x14ac:dyDescent="0.2">
      <c r="A21" s="102"/>
      <c r="B21" s="218" t="s">
        <v>71</v>
      </c>
      <c r="C21" s="219"/>
      <c r="D21" s="219"/>
      <c r="E21" s="219"/>
      <c r="F21" s="219"/>
      <c r="G21" s="219"/>
      <c r="H21" s="220"/>
      <c r="I21" s="103"/>
      <c r="J21" s="100"/>
      <c r="K21" s="100"/>
      <c r="L21" s="104"/>
      <c r="M21" s="75" t="str">
        <f t="shared" si="2"/>
        <v xml:space="preserve"> </v>
      </c>
      <c r="N21" s="104"/>
      <c r="O21" s="75" t="str">
        <f t="shared" si="3"/>
        <v xml:space="preserve"> </v>
      </c>
      <c r="P21" s="104"/>
      <c r="Q21" s="75" t="str">
        <f t="shared" si="0"/>
        <v xml:space="preserve"> </v>
      </c>
      <c r="R21" s="78"/>
      <c r="S21" s="81" t="str">
        <f t="shared" si="1"/>
        <v xml:space="preserve"> </v>
      </c>
    </row>
    <row r="22" spans="1:21" s="80" customFormat="1" ht="15.6" customHeight="1" x14ac:dyDescent="0.2">
      <c r="A22" s="98"/>
      <c r="B22" s="218" t="s">
        <v>72</v>
      </c>
      <c r="C22" s="219"/>
      <c r="D22" s="219"/>
      <c r="E22" s="219"/>
      <c r="F22" s="219"/>
      <c r="G22" s="219"/>
      <c r="H22" s="220"/>
      <c r="I22" s="103"/>
      <c r="J22" s="100"/>
      <c r="K22" s="100"/>
      <c r="L22" s="104"/>
      <c r="M22" s="75" t="str">
        <f t="shared" si="2"/>
        <v xml:space="preserve"> </v>
      </c>
      <c r="N22" s="104"/>
      <c r="O22" s="75" t="str">
        <f t="shared" si="3"/>
        <v xml:space="preserve"> </v>
      </c>
      <c r="P22" s="104"/>
      <c r="Q22" s="75" t="str">
        <f t="shared" si="0"/>
        <v xml:space="preserve"> </v>
      </c>
      <c r="R22" s="78"/>
      <c r="S22" s="81" t="str">
        <f t="shared" si="1"/>
        <v xml:space="preserve"> </v>
      </c>
    </row>
    <row r="23" spans="1:21" s="80" customFormat="1" ht="15.6" customHeight="1" x14ac:dyDescent="0.2">
      <c r="A23" s="102"/>
      <c r="B23" s="218"/>
      <c r="C23" s="219"/>
      <c r="D23" s="219"/>
      <c r="E23" s="219"/>
      <c r="F23" s="219"/>
      <c r="G23" s="219"/>
      <c r="H23" s="220"/>
      <c r="I23" s="103"/>
      <c r="J23" s="100"/>
      <c r="K23" s="100"/>
      <c r="L23" s="104"/>
      <c r="M23" s="75" t="str">
        <f t="shared" si="2"/>
        <v xml:space="preserve"> </v>
      </c>
      <c r="N23" s="104"/>
      <c r="O23" s="75" t="str">
        <f t="shared" si="3"/>
        <v xml:space="preserve"> </v>
      </c>
      <c r="P23" s="104"/>
      <c r="Q23" s="75" t="str">
        <f t="shared" si="0"/>
        <v xml:space="preserve"> </v>
      </c>
      <c r="R23" s="78"/>
      <c r="S23" s="81" t="str">
        <f t="shared" si="1"/>
        <v xml:space="preserve"> </v>
      </c>
    </row>
    <row r="24" spans="1:21" s="80" customFormat="1" ht="15.6" customHeight="1" x14ac:dyDescent="0.2">
      <c r="A24" s="98"/>
      <c r="B24" s="218"/>
      <c r="C24" s="219"/>
      <c r="D24" s="219"/>
      <c r="E24" s="219"/>
      <c r="F24" s="219"/>
      <c r="G24" s="219"/>
      <c r="H24" s="220"/>
      <c r="I24" s="103"/>
      <c r="J24" s="100"/>
      <c r="K24" s="100"/>
      <c r="L24" s="104"/>
      <c r="M24" s="75" t="str">
        <f t="shared" si="2"/>
        <v xml:space="preserve"> </v>
      </c>
      <c r="N24" s="104"/>
      <c r="O24" s="75" t="str">
        <f t="shared" si="3"/>
        <v xml:space="preserve"> </v>
      </c>
      <c r="P24" s="104"/>
      <c r="Q24" s="75" t="str">
        <f t="shared" si="0"/>
        <v xml:space="preserve"> </v>
      </c>
      <c r="R24" s="78"/>
      <c r="S24" s="81" t="str">
        <f t="shared" si="1"/>
        <v xml:space="preserve"> </v>
      </c>
    </row>
    <row r="25" spans="1:21" s="80" customFormat="1" ht="15.6" customHeight="1" x14ac:dyDescent="0.2">
      <c r="A25" s="102"/>
      <c r="B25" s="218"/>
      <c r="C25" s="219"/>
      <c r="D25" s="219"/>
      <c r="E25" s="219"/>
      <c r="F25" s="219"/>
      <c r="G25" s="219"/>
      <c r="H25" s="220"/>
      <c r="I25" s="103"/>
      <c r="J25" s="100"/>
      <c r="K25" s="100"/>
      <c r="L25" s="104"/>
      <c r="M25" s="75" t="str">
        <f t="shared" si="2"/>
        <v xml:space="preserve"> </v>
      </c>
      <c r="N25" s="104"/>
      <c r="O25" s="75" t="str">
        <f t="shared" si="3"/>
        <v xml:space="preserve"> </v>
      </c>
      <c r="P25" s="104"/>
      <c r="Q25" s="75" t="str">
        <f t="shared" si="0"/>
        <v xml:space="preserve"> </v>
      </c>
      <c r="R25" s="78"/>
      <c r="S25" s="81" t="str">
        <f t="shared" si="1"/>
        <v xml:space="preserve"> </v>
      </c>
    </row>
    <row r="26" spans="1:21" s="80" customFormat="1" ht="15.6" customHeight="1" x14ac:dyDescent="0.2">
      <c r="A26" s="98"/>
      <c r="B26" s="218"/>
      <c r="C26" s="219"/>
      <c r="D26" s="219"/>
      <c r="E26" s="219"/>
      <c r="F26" s="219"/>
      <c r="G26" s="219"/>
      <c r="H26" s="220"/>
      <c r="I26" s="103"/>
      <c r="J26" s="100"/>
      <c r="K26" s="105"/>
      <c r="L26" s="104"/>
      <c r="M26" s="75" t="str">
        <f t="shared" si="2"/>
        <v xml:space="preserve"> </v>
      </c>
      <c r="N26" s="104"/>
      <c r="O26" s="75" t="str">
        <f t="shared" si="3"/>
        <v xml:space="preserve"> </v>
      </c>
      <c r="P26" s="104"/>
      <c r="Q26" s="75" t="str">
        <f t="shared" si="0"/>
        <v xml:space="preserve"> </v>
      </c>
      <c r="R26" s="78"/>
      <c r="S26" s="81" t="str">
        <f t="shared" si="1"/>
        <v xml:space="preserve"> </v>
      </c>
    </row>
    <row r="27" spans="1:21" s="80" customFormat="1" ht="15.6" customHeight="1" x14ac:dyDescent="0.2">
      <c r="A27" s="102"/>
      <c r="B27" s="218"/>
      <c r="C27" s="219"/>
      <c r="D27" s="219"/>
      <c r="E27" s="219"/>
      <c r="F27" s="219"/>
      <c r="G27" s="219"/>
      <c r="H27" s="220"/>
      <c r="I27" s="103"/>
      <c r="J27" s="100"/>
      <c r="K27" s="105"/>
      <c r="L27" s="104"/>
      <c r="M27" s="75" t="str">
        <f t="shared" si="2"/>
        <v xml:space="preserve"> </v>
      </c>
      <c r="N27" s="104"/>
      <c r="O27" s="75" t="str">
        <f t="shared" si="3"/>
        <v xml:space="preserve"> </v>
      </c>
      <c r="P27" s="104"/>
      <c r="Q27" s="75" t="str">
        <f t="shared" si="0"/>
        <v xml:space="preserve"> </v>
      </c>
      <c r="R27" s="78"/>
      <c r="S27" s="81" t="str">
        <f t="shared" si="1"/>
        <v xml:space="preserve"> </v>
      </c>
    </row>
    <row r="28" spans="1:21" s="80" customFormat="1" ht="15.6" customHeight="1" x14ac:dyDescent="0.2">
      <c r="A28" s="98"/>
      <c r="B28" s="218"/>
      <c r="C28" s="219"/>
      <c r="D28" s="219"/>
      <c r="E28" s="219"/>
      <c r="F28" s="219"/>
      <c r="G28" s="219"/>
      <c r="H28" s="220"/>
      <c r="I28" s="103"/>
      <c r="J28" s="100"/>
      <c r="K28" s="105"/>
      <c r="L28" s="104"/>
      <c r="M28" s="75" t="str">
        <f t="shared" si="2"/>
        <v xml:space="preserve"> </v>
      </c>
      <c r="N28" s="104"/>
      <c r="O28" s="75" t="str">
        <f t="shared" si="3"/>
        <v xml:space="preserve"> </v>
      </c>
      <c r="P28" s="104"/>
      <c r="Q28" s="75" t="str">
        <f t="shared" si="0"/>
        <v xml:space="preserve"> </v>
      </c>
      <c r="R28" s="78"/>
      <c r="S28" s="81" t="str">
        <f t="shared" si="1"/>
        <v xml:space="preserve"> </v>
      </c>
    </row>
    <row r="29" spans="1:21" s="80" customFormat="1" ht="15.6" customHeight="1" x14ac:dyDescent="0.2">
      <c r="A29" s="102"/>
      <c r="B29" s="218"/>
      <c r="C29" s="219"/>
      <c r="D29" s="219"/>
      <c r="E29" s="219"/>
      <c r="F29" s="219"/>
      <c r="G29" s="219"/>
      <c r="H29" s="220"/>
      <c r="I29" s="103"/>
      <c r="J29" s="100"/>
      <c r="K29" s="105"/>
      <c r="L29" s="104"/>
      <c r="M29" s="75" t="str">
        <f t="shared" si="2"/>
        <v xml:space="preserve"> </v>
      </c>
      <c r="N29" s="104"/>
      <c r="O29" s="75" t="str">
        <f t="shared" si="3"/>
        <v xml:space="preserve"> </v>
      </c>
      <c r="P29" s="104"/>
      <c r="Q29" s="75" t="str">
        <f t="shared" si="0"/>
        <v xml:space="preserve"> </v>
      </c>
      <c r="R29" s="78"/>
      <c r="S29" s="81" t="str">
        <f t="shared" si="1"/>
        <v xml:space="preserve"> </v>
      </c>
      <c r="U29" s="80" t="s">
        <v>27</v>
      </c>
    </row>
    <row r="30" spans="1:21" s="80" customFormat="1" ht="15.6" customHeight="1" x14ac:dyDescent="0.2">
      <c r="A30" s="98"/>
      <c r="B30" s="218"/>
      <c r="C30" s="219"/>
      <c r="D30" s="219"/>
      <c r="E30" s="219"/>
      <c r="F30" s="219"/>
      <c r="G30" s="219"/>
      <c r="H30" s="220"/>
      <c r="I30" s="103"/>
      <c r="J30" s="100"/>
      <c r="K30" s="105"/>
      <c r="L30" s="104"/>
      <c r="M30" s="75" t="str">
        <f t="shared" si="2"/>
        <v xml:space="preserve"> </v>
      </c>
      <c r="N30" s="104"/>
      <c r="O30" s="75" t="str">
        <f t="shared" si="3"/>
        <v xml:space="preserve"> </v>
      </c>
      <c r="P30" s="104"/>
      <c r="Q30" s="75" t="str">
        <f t="shared" si="0"/>
        <v xml:space="preserve"> </v>
      </c>
      <c r="R30" s="78"/>
      <c r="S30" s="81" t="str">
        <f t="shared" si="1"/>
        <v xml:space="preserve"> </v>
      </c>
    </row>
    <row r="31" spans="1:21" s="80" customFormat="1" ht="15.6" customHeight="1" x14ac:dyDescent="0.2">
      <c r="A31" s="102"/>
      <c r="B31" s="218"/>
      <c r="C31" s="219"/>
      <c r="D31" s="219"/>
      <c r="E31" s="219"/>
      <c r="F31" s="219"/>
      <c r="G31" s="219"/>
      <c r="H31" s="220"/>
      <c r="I31" s="103"/>
      <c r="J31" s="100"/>
      <c r="K31" s="105"/>
      <c r="L31" s="104"/>
      <c r="M31" s="75" t="str">
        <f t="shared" si="2"/>
        <v xml:space="preserve"> </v>
      </c>
      <c r="N31" s="104"/>
      <c r="O31" s="75" t="str">
        <f t="shared" si="3"/>
        <v xml:space="preserve"> </v>
      </c>
      <c r="P31" s="104"/>
      <c r="Q31" s="75" t="str">
        <f t="shared" si="0"/>
        <v xml:space="preserve"> </v>
      </c>
      <c r="R31" s="78"/>
      <c r="S31" s="81" t="str">
        <f t="shared" si="1"/>
        <v xml:space="preserve"> </v>
      </c>
    </row>
    <row r="32" spans="1:21" s="80" customFormat="1" ht="15.6" customHeight="1" x14ac:dyDescent="0.2">
      <c r="A32" s="98"/>
      <c r="B32" s="218"/>
      <c r="C32" s="219"/>
      <c r="D32" s="219"/>
      <c r="E32" s="219"/>
      <c r="F32" s="219"/>
      <c r="G32" s="219"/>
      <c r="H32" s="220"/>
      <c r="I32" s="103"/>
      <c r="J32" s="100"/>
      <c r="K32" s="105"/>
      <c r="L32" s="104"/>
      <c r="M32" s="75" t="str">
        <f t="shared" si="2"/>
        <v xml:space="preserve"> </v>
      </c>
      <c r="N32" s="104"/>
      <c r="O32" s="75" t="str">
        <f t="shared" si="3"/>
        <v xml:space="preserve"> </v>
      </c>
      <c r="P32" s="104"/>
      <c r="Q32" s="75" t="str">
        <f t="shared" si="0"/>
        <v xml:space="preserve"> </v>
      </c>
      <c r="R32" s="78"/>
      <c r="S32" s="81" t="str">
        <f t="shared" si="1"/>
        <v xml:space="preserve"> </v>
      </c>
    </row>
    <row r="33" spans="1:55" s="80" customFormat="1" ht="15.6" customHeight="1" x14ac:dyDescent="0.2">
      <c r="A33" s="102"/>
      <c r="B33" s="218"/>
      <c r="C33" s="219"/>
      <c r="D33" s="219"/>
      <c r="E33" s="219"/>
      <c r="F33" s="219"/>
      <c r="G33" s="219"/>
      <c r="H33" s="220"/>
      <c r="I33" s="103"/>
      <c r="J33" s="100"/>
      <c r="K33" s="105"/>
      <c r="L33" s="104"/>
      <c r="M33" s="75" t="str">
        <f t="shared" si="2"/>
        <v xml:space="preserve"> </v>
      </c>
      <c r="N33" s="104"/>
      <c r="O33" s="75" t="str">
        <f t="shared" si="3"/>
        <v xml:space="preserve"> </v>
      </c>
      <c r="P33" s="104"/>
      <c r="Q33" s="75" t="str">
        <f t="shared" si="0"/>
        <v xml:space="preserve"> </v>
      </c>
      <c r="R33" s="78"/>
      <c r="S33" s="81" t="str">
        <f t="shared" si="1"/>
        <v xml:space="preserve"> </v>
      </c>
    </row>
    <row r="34" spans="1:55" s="80" customFormat="1" ht="15.6" customHeight="1" x14ac:dyDescent="0.2">
      <c r="A34" s="98"/>
      <c r="B34" s="218"/>
      <c r="C34" s="219"/>
      <c r="D34" s="219"/>
      <c r="E34" s="219"/>
      <c r="F34" s="219"/>
      <c r="G34" s="219"/>
      <c r="H34" s="220"/>
      <c r="I34" s="103"/>
      <c r="J34" s="100"/>
      <c r="K34" s="105"/>
      <c r="L34" s="104"/>
      <c r="M34" s="75" t="str">
        <f t="shared" si="2"/>
        <v xml:space="preserve"> </v>
      </c>
      <c r="N34" s="104"/>
      <c r="O34" s="75" t="str">
        <f t="shared" si="3"/>
        <v xml:space="preserve"> </v>
      </c>
      <c r="P34" s="104"/>
      <c r="Q34" s="75" t="str">
        <f t="shared" si="0"/>
        <v xml:space="preserve"> </v>
      </c>
      <c r="R34" s="78"/>
      <c r="S34" s="81" t="str">
        <f t="shared" si="1"/>
        <v xml:space="preserve"> </v>
      </c>
    </row>
    <row r="35" spans="1:55" s="80" customFormat="1" ht="15.6" customHeight="1" x14ac:dyDescent="0.2">
      <c r="A35" s="102"/>
      <c r="B35" s="218"/>
      <c r="C35" s="219"/>
      <c r="D35" s="219"/>
      <c r="E35" s="219"/>
      <c r="F35" s="219"/>
      <c r="G35" s="219"/>
      <c r="H35" s="220"/>
      <c r="I35" s="103"/>
      <c r="J35" s="100"/>
      <c r="K35" s="105"/>
      <c r="L35" s="104"/>
      <c r="M35" s="75" t="str">
        <f t="shared" si="2"/>
        <v xml:space="preserve"> </v>
      </c>
      <c r="N35" s="104"/>
      <c r="O35" s="75" t="str">
        <f t="shared" si="3"/>
        <v xml:space="preserve"> </v>
      </c>
      <c r="P35" s="104"/>
      <c r="Q35" s="75" t="str">
        <f t="shared" si="0"/>
        <v xml:space="preserve"> </v>
      </c>
      <c r="R35" s="78"/>
      <c r="S35" s="81" t="str">
        <f t="shared" si="1"/>
        <v xml:space="preserve"> </v>
      </c>
    </row>
    <row r="36" spans="1:55" s="80" customFormat="1" ht="15.6" customHeight="1" x14ac:dyDescent="0.2">
      <c r="A36" s="98"/>
      <c r="B36" s="218"/>
      <c r="C36" s="219"/>
      <c r="D36" s="219"/>
      <c r="E36" s="219"/>
      <c r="F36" s="219"/>
      <c r="G36" s="219"/>
      <c r="H36" s="220"/>
      <c r="I36" s="103"/>
      <c r="J36" s="100"/>
      <c r="K36" s="105"/>
      <c r="L36" s="104"/>
      <c r="M36" s="75" t="str">
        <f t="shared" si="2"/>
        <v xml:space="preserve"> </v>
      </c>
      <c r="N36" s="104"/>
      <c r="O36" s="75" t="str">
        <f t="shared" si="3"/>
        <v xml:space="preserve"> </v>
      </c>
      <c r="P36" s="104"/>
      <c r="Q36" s="75" t="str">
        <f t="shared" si="0"/>
        <v xml:space="preserve"> </v>
      </c>
      <c r="R36" s="78"/>
      <c r="S36" s="81" t="str">
        <f t="shared" si="1"/>
        <v xml:space="preserve"> </v>
      </c>
    </row>
    <row r="37" spans="1:55" s="80" customFormat="1" ht="15.6" customHeight="1" thickBot="1" x14ac:dyDescent="0.25">
      <c r="A37" s="106"/>
      <c r="B37" s="230"/>
      <c r="C37" s="231"/>
      <c r="D37" s="231"/>
      <c r="E37" s="231"/>
      <c r="F37" s="231"/>
      <c r="G37" s="231"/>
      <c r="H37" s="232"/>
      <c r="I37" s="107"/>
      <c r="J37" s="108"/>
      <c r="K37" s="109"/>
      <c r="L37" s="110"/>
      <c r="M37" s="82" t="str">
        <f t="shared" si="2"/>
        <v xml:space="preserve"> </v>
      </c>
      <c r="N37" s="110"/>
      <c r="O37" s="82" t="str">
        <f t="shared" si="3"/>
        <v xml:space="preserve"> </v>
      </c>
      <c r="P37" s="110"/>
      <c r="Q37" s="82" t="str">
        <f t="shared" si="0"/>
        <v xml:space="preserve"> </v>
      </c>
      <c r="R37" s="110"/>
      <c r="S37" s="83" t="str">
        <f t="shared" si="1"/>
        <v xml:space="preserve"> </v>
      </c>
    </row>
    <row r="38" spans="1:55" ht="15.75" customHeight="1" thickTop="1" x14ac:dyDescent="0.2">
      <c r="A38" s="84"/>
      <c r="B38" s="84"/>
      <c r="C38" s="85"/>
      <c r="D38" s="85"/>
      <c r="E38" s="86"/>
      <c r="F38" s="86"/>
      <c r="G38" s="86"/>
      <c r="H38" s="86"/>
      <c r="I38" s="86"/>
      <c r="J38" s="86"/>
      <c r="K38" s="87"/>
      <c r="L38" s="88"/>
      <c r="M38" s="89"/>
      <c r="N38" s="88"/>
      <c r="O38" s="89"/>
      <c r="P38" s="88"/>
      <c r="Q38" s="89"/>
      <c r="R38" s="88"/>
      <c r="S38" s="89" t="str">
        <f t="shared" si="1"/>
        <v xml:space="preserve"> </v>
      </c>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row>
    <row r="39" spans="1:55" ht="15.75" customHeight="1" x14ac:dyDescent="0.2">
      <c r="A39" s="233"/>
      <c r="B39" s="234"/>
      <c r="C39" s="234"/>
      <c r="D39" s="234"/>
      <c r="E39" s="234"/>
      <c r="F39" s="234"/>
      <c r="G39" s="234"/>
      <c r="H39" s="234"/>
      <c r="I39" s="234"/>
      <c r="J39" s="234"/>
      <c r="K39" s="234"/>
      <c r="L39" s="234"/>
      <c r="M39" s="234"/>
      <c r="N39" s="234"/>
      <c r="O39" s="235"/>
      <c r="P39" s="235"/>
      <c r="Q39" s="235"/>
      <c r="R39" s="235"/>
      <c r="S39" s="235"/>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row>
  </sheetData>
  <sheetProtection selectLockedCells="1"/>
  <protectedRanges>
    <protectedRange sqref="L18:L37" name="Range13"/>
    <protectedRange sqref="C2:D8" name="Range10"/>
    <protectedRange sqref="I7:K9" name="Range6"/>
    <protectedRange sqref="P18:P37 N18:N37" name="Range3"/>
    <protectedRange sqref="I11:K11" name="Range7"/>
    <protectedRange sqref="I18:K37" name="Range12"/>
    <protectedRange sqref="R18:R37" name="Range5_2_1"/>
    <protectedRange sqref="A18:A37" name="Range11_2"/>
    <protectedRange sqref="B18:H37" name="Range11_1_1"/>
    <protectedRange sqref="L3:S4 I4:K4 I3:J3" name="Range8_1"/>
    <protectedRange sqref="R7:S7" name="Range1_1_1"/>
    <protectedRange sqref="R8:S9" name="Range1_1_2_2"/>
    <protectedRange sqref="P7:Q7" name="Range1_1_3_2"/>
    <protectedRange sqref="P8:Q9" name="Range1_1_2_1_1_3"/>
    <protectedRange sqref="L11:M11" name="Range1_2_1_1"/>
    <protectedRange sqref="L7:O7" name="Range1_2_1_1_1_1"/>
    <protectedRange sqref="L8:O9" name="Range1_1_1_1_2_1"/>
    <protectedRange sqref="L10:M10" name="Range1_1_1_1_1_1_1"/>
    <protectedRange sqref="I2:S2" name="Range8_2"/>
  </protectedRanges>
  <mergeCells count="78">
    <mergeCell ref="B35:H35"/>
    <mergeCell ref="B36:H36"/>
    <mergeCell ref="B37:H37"/>
    <mergeCell ref="A39:N39"/>
    <mergeCell ref="O39:S39"/>
    <mergeCell ref="B34:H34"/>
    <mergeCell ref="B23:H23"/>
    <mergeCell ref="B24:H24"/>
    <mergeCell ref="B25:H25"/>
    <mergeCell ref="B26:H26"/>
    <mergeCell ref="B27:H27"/>
    <mergeCell ref="B28:H28"/>
    <mergeCell ref="B29:H29"/>
    <mergeCell ref="B30:H30"/>
    <mergeCell ref="B31:H31"/>
    <mergeCell ref="B32:H32"/>
    <mergeCell ref="B33:H33"/>
    <mergeCell ref="B22:H22"/>
    <mergeCell ref="E15:H15"/>
    <mergeCell ref="L15:M15"/>
    <mergeCell ref="N15:O15"/>
    <mergeCell ref="P15:Q15"/>
    <mergeCell ref="B17:H17"/>
    <mergeCell ref="B18:H18"/>
    <mergeCell ref="B19:H19"/>
    <mergeCell ref="B20:H20"/>
    <mergeCell ref="B21:H21"/>
    <mergeCell ref="R15:S15"/>
    <mergeCell ref="E16:H16"/>
    <mergeCell ref="L16:M16"/>
    <mergeCell ref="N16:O16"/>
    <mergeCell ref="P16:Q16"/>
    <mergeCell ref="R16:S16"/>
    <mergeCell ref="L13:M13"/>
    <mergeCell ref="N13:O13"/>
    <mergeCell ref="P13:Q13"/>
    <mergeCell ref="R13:S13"/>
    <mergeCell ref="L14:M14"/>
    <mergeCell ref="N14:O14"/>
    <mergeCell ref="P14:Q14"/>
    <mergeCell ref="R14:S14"/>
    <mergeCell ref="L11:M11"/>
    <mergeCell ref="N11:O11"/>
    <mergeCell ref="P11:Q11"/>
    <mergeCell ref="R11:S11"/>
    <mergeCell ref="L12:M12"/>
    <mergeCell ref="N12:O12"/>
    <mergeCell ref="P12:Q12"/>
    <mergeCell ref="R12:S12"/>
    <mergeCell ref="L9:M9"/>
    <mergeCell ref="N9:O9"/>
    <mergeCell ref="P9:Q9"/>
    <mergeCell ref="R9:S9"/>
    <mergeCell ref="L10:M10"/>
    <mergeCell ref="N10:O10"/>
    <mergeCell ref="P10:Q10"/>
    <mergeCell ref="R10:S10"/>
    <mergeCell ref="P7:Q7"/>
    <mergeCell ref="R7:S7"/>
    <mergeCell ref="C8:D8"/>
    <mergeCell ref="L8:M8"/>
    <mergeCell ref="N8:O8"/>
    <mergeCell ref="P8:Q8"/>
    <mergeCell ref="R8:S8"/>
    <mergeCell ref="N7:O7"/>
    <mergeCell ref="C5:D5"/>
    <mergeCell ref="I5:K5"/>
    <mergeCell ref="C6:D6"/>
    <mergeCell ref="C7:D7"/>
    <mergeCell ref="L7:M7"/>
    <mergeCell ref="A1:S1"/>
    <mergeCell ref="C2:D2"/>
    <mergeCell ref="E2:H2"/>
    <mergeCell ref="I2:S2"/>
    <mergeCell ref="C3:D3"/>
    <mergeCell ref="E3:H4"/>
    <mergeCell ref="I3:S4"/>
    <mergeCell ref="C4:D4"/>
  </mergeCells>
  <printOptions horizontalCentered="1"/>
  <pageMargins left="0.25" right="0.25" top="0.25" bottom="0.25" header="0.375" footer="0.1"/>
  <pageSetup scale="97" fitToHeight="0" orientation="landscape" r:id="rId1"/>
  <headerFooter alignWithMargins="0">
    <oddHeader xml:space="preserve">&amp;C&amp;"Times New Roman,Regular"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9"/>
  <sheetViews>
    <sheetView showGridLines="0" zoomScaleNormal="100" workbookViewId="0">
      <selection activeCell="I2" sqref="I2:S2"/>
    </sheetView>
  </sheetViews>
  <sheetFormatPr defaultRowHeight="12.75" x14ac:dyDescent="0.2"/>
  <cols>
    <col min="1" max="1" width="3.42578125" style="13" customWidth="1"/>
    <col min="2" max="3" width="10.42578125" style="13" customWidth="1"/>
    <col min="4" max="4" width="18.28515625" style="13" customWidth="1"/>
    <col min="5" max="5" width="5.28515625" style="13" customWidth="1"/>
    <col min="6" max="7" width="2.5703125" style="13" customWidth="1"/>
    <col min="8" max="8" width="5.28515625" style="13" customWidth="1"/>
    <col min="9" max="19" width="7.42578125" style="13" customWidth="1"/>
    <col min="20" max="16384" width="9.140625" style="13"/>
  </cols>
  <sheetData>
    <row r="1" spans="1:22" ht="39" customHeight="1" thickBot="1" x14ac:dyDescent="0.25">
      <c r="A1" s="154"/>
      <c r="B1" s="155"/>
      <c r="C1" s="155"/>
      <c r="D1" s="155"/>
      <c r="E1" s="155"/>
      <c r="F1" s="155"/>
      <c r="G1" s="155"/>
      <c r="H1" s="155"/>
      <c r="I1" s="155"/>
      <c r="J1" s="155"/>
      <c r="K1" s="155"/>
      <c r="L1" s="155"/>
      <c r="M1" s="155"/>
      <c r="N1" s="155"/>
      <c r="O1" s="155"/>
      <c r="P1" s="155"/>
      <c r="Q1" s="155"/>
      <c r="R1" s="155"/>
      <c r="S1" s="155"/>
    </row>
    <row r="2" spans="1:22" ht="13.5" customHeight="1" thickTop="1" x14ac:dyDescent="0.2">
      <c r="A2" s="14"/>
      <c r="B2" s="15" t="s">
        <v>0</v>
      </c>
      <c r="C2" s="156" t="s">
        <v>59</v>
      </c>
      <c r="D2" s="157"/>
      <c r="E2" s="158" t="s">
        <v>1</v>
      </c>
      <c r="F2" s="159"/>
      <c r="G2" s="159"/>
      <c r="H2" s="160"/>
      <c r="I2" s="161" t="s">
        <v>81</v>
      </c>
      <c r="J2" s="162"/>
      <c r="K2" s="162"/>
      <c r="L2" s="162"/>
      <c r="M2" s="162"/>
      <c r="N2" s="162"/>
      <c r="O2" s="162"/>
      <c r="P2" s="162"/>
      <c r="Q2" s="162"/>
      <c r="R2" s="162"/>
      <c r="S2" s="163"/>
    </row>
    <row r="3" spans="1:22" ht="13.5" customHeight="1" x14ac:dyDescent="0.2">
      <c r="A3" s="16"/>
      <c r="B3" s="17" t="s">
        <v>2</v>
      </c>
      <c r="C3" s="164">
        <v>43809</v>
      </c>
      <c r="D3" s="165"/>
      <c r="E3" s="166" t="s">
        <v>42</v>
      </c>
      <c r="F3" s="167"/>
      <c r="G3" s="167"/>
      <c r="H3" s="168"/>
      <c r="I3" s="172" t="s">
        <v>57</v>
      </c>
      <c r="J3" s="173"/>
      <c r="K3" s="173"/>
      <c r="L3" s="173"/>
      <c r="M3" s="173"/>
      <c r="N3" s="173"/>
      <c r="O3" s="173"/>
      <c r="P3" s="173"/>
      <c r="Q3" s="173"/>
      <c r="R3" s="173"/>
      <c r="S3" s="174"/>
    </row>
    <row r="4" spans="1:22" ht="13.5" customHeight="1" thickBot="1" x14ac:dyDescent="0.25">
      <c r="A4" s="18"/>
      <c r="B4" s="19" t="s">
        <v>3</v>
      </c>
      <c r="C4" s="178" t="s">
        <v>47</v>
      </c>
      <c r="D4" s="179"/>
      <c r="E4" s="169"/>
      <c r="F4" s="170"/>
      <c r="G4" s="170"/>
      <c r="H4" s="171"/>
      <c r="I4" s="175"/>
      <c r="J4" s="176"/>
      <c r="K4" s="176"/>
      <c r="L4" s="176"/>
      <c r="M4" s="176"/>
      <c r="N4" s="176"/>
      <c r="O4" s="176"/>
      <c r="P4" s="176"/>
      <c r="Q4" s="176"/>
      <c r="R4" s="176"/>
      <c r="S4" s="177"/>
    </row>
    <row r="5" spans="1:22" ht="13.5" customHeight="1" thickTop="1" x14ac:dyDescent="0.2">
      <c r="A5" s="20"/>
      <c r="B5" s="19" t="s">
        <v>4</v>
      </c>
      <c r="C5" s="178" t="s">
        <v>46</v>
      </c>
      <c r="D5" s="179"/>
      <c r="E5" s="21" t="s">
        <v>5</v>
      </c>
      <c r="F5" s="22"/>
      <c r="G5" s="23"/>
      <c r="H5" s="24"/>
      <c r="I5" s="180" t="s">
        <v>6</v>
      </c>
      <c r="J5" s="181"/>
      <c r="K5" s="182"/>
      <c r="L5" s="25" t="s">
        <v>7</v>
      </c>
      <c r="M5" s="26"/>
      <c r="N5" s="23"/>
      <c r="O5" s="27"/>
      <c r="P5" s="148" t="s">
        <v>8</v>
      </c>
      <c r="Q5" s="28"/>
      <c r="R5" s="23"/>
      <c r="S5" s="29"/>
      <c r="V5" s="30">
        <f>IF(ISBLANK(L14)," ",SQRT(1+L14/L13))</f>
        <v>1.4142135623730951</v>
      </c>
    </row>
    <row r="6" spans="1:22" ht="13.5" customHeight="1" x14ac:dyDescent="0.2">
      <c r="A6" s="31"/>
      <c r="B6" s="32" t="s">
        <v>9</v>
      </c>
      <c r="C6" s="164">
        <v>43809</v>
      </c>
      <c r="D6" s="165"/>
      <c r="E6" s="33"/>
      <c r="F6" s="34"/>
      <c r="G6" s="35"/>
      <c r="H6" s="36"/>
      <c r="I6" s="37" t="s">
        <v>10</v>
      </c>
      <c r="J6" s="38" t="s">
        <v>43</v>
      </c>
      <c r="K6" s="38" t="s">
        <v>44</v>
      </c>
      <c r="L6" s="39" t="s">
        <v>11</v>
      </c>
      <c r="M6" s="40"/>
      <c r="N6" s="41" t="s">
        <v>12</v>
      </c>
      <c r="O6" s="40"/>
      <c r="P6" s="42" t="s">
        <v>11</v>
      </c>
      <c r="Q6" s="43"/>
      <c r="R6" s="41" t="s">
        <v>12</v>
      </c>
      <c r="S6" s="44"/>
      <c r="V6" s="30">
        <f>IF(ISBLANK(L14)," ",SQRT(L11*L14))</f>
        <v>1.4142135623730951</v>
      </c>
    </row>
    <row r="7" spans="1:22" ht="13.5" customHeight="1" x14ac:dyDescent="0.2">
      <c r="A7" s="45"/>
      <c r="B7" s="19" t="s">
        <v>13</v>
      </c>
      <c r="C7" s="178" t="s">
        <v>45</v>
      </c>
      <c r="D7" s="179"/>
      <c r="E7" s="46"/>
      <c r="F7" s="47"/>
      <c r="G7" s="48"/>
      <c r="H7" s="49" t="s">
        <v>14</v>
      </c>
      <c r="I7" s="92">
        <v>2221</v>
      </c>
      <c r="J7" s="111"/>
      <c r="K7" s="93"/>
      <c r="L7" s="183" t="s">
        <v>48</v>
      </c>
      <c r="M7" s="184"/>
      <c r="N7" s="183" t="s">
        <v>48</v>
      </c>
      <c r="O7" s="184"/>
      <c r="P7" s="185" t="s">
        <v>50</v>
      </c>
      <c r="Q7" s="186"/>
      <c r="R7" s="185" t="str">
        <f>IF(P7="","",P7)</f>
        <v>2929/43-10-1</v>
      </c>
      <c r="S7" s="187"/>
      <c r="V7" s="30">
        <f>IF(ISBLANK(L14)," ",V5*V6)</f>
        <v>2.0000000000000004</v>
      </c>
    </row>
    <row r="8" spans="1:22" ht="13.5" customHeight="1" thickBot="1" x14ac:dyDescent="0.25">
      <c r="A8" s="50"/>
      <c r="B8" s="19" t="s">
        <v>15</v>
      </c>
      <c r="C8" s="188" t="s">
        <v>55</v>
      </c>
      <c r="D8" s="189"/>
      <c r="E8" s="51"/>
      <c r="F8" s="52"/>
      <c r="G8" s="48"/>
      <c r="H8" s="49" t="s">
        <v>16</v>
      </c>
      <c r="I8" s="92">
        <v>190201</v>
      </c>
      <c r="J8" s="92"/>
      <c r="K8" s="94"/>
      <c r="L8" s="190" t="s">
        <v>49</v>
      </c>
      <c r="M8" s="191"/>
      <c r="N8" s="190" t="s">
        <v>49</v>
      </c>
      <c r="O8" s="191"/>
      <c r="P8" s="192" t="s">
        <v>58</v>
      </c>
      <c r="Q8" s="193"/>
      <c r="R8" s="192" t="s">
        <v>58</v>
      </c>
      <c r="S8" s="194"/>
      <c r="V8" s="30">
        <f>IF(ISBLANK(N14)," ",SQRT(1+N14/N13))</f>
        <v>1.4142135623730951</v>
      </c>
    </row>
    <row r="9" spans="1:22" ht="13.5" customHeight="1" thickTop="1" x14ac:dyDescent="0.2">
      <c r="A9" s="1" t="s">
        <v>17</v>
      </c>
      <c r="B9" s="53"/>
      <c r="C9" s="54"/>
      <c r="D9" s="2" t="s">
        <v>7</v>
      </c>
      <c r="E9" s="51"/>
      <c r="F9" s="52"/>
      <c r="G9" s="55"/>
      <c r="H9" s="49" t="s">
        <v>18</v>
      </c>
      <c r="I9" s="147">
        <v>43996</v>
      </c>
      <c r="J9" s="112"/>
      <c r="K9" s="95"/>
      <c r="L9" s="195">
        <v>44000</v>
      </c>
      <c r="M9" s="196"/>
      <c r="N9" s="195">
        <v>44000</v>
      </c>
      <c r="O9" s="196"/>
      <c r="P9" s="197">
        <v>44143</v>
      </c>
      <c r="Q9" s="198"/>
      <c r="R9" s="197">
        <v>44143</v>
      </c>
      <c r="S9" s="199"/>
      <c r="V9" s="30">
        <f>IF(ISBLANK(N14)," ",SQRT(N11*N14))</f>
        <v>18.439088914585774</v>
      </c>
    </row>
    <row r="10" spans="1:22" ht="13.5" customHeight="1" x14ac:dyDescent="0.2">
      <c r="A10" s="3" t="s">
        <v>19</v>
      </c>
      <c r="B10" s="56"/>
      <c r="C10" s="56"/>
      <c r="D10" s="4" t="s">
        <v>20</v>
      </c>
      <c r="E10" s="57"/>
      <c r="F10" s="58"/>
      <c r="G10" s="59"/>
      <c r="H10" s="60" t="s">
        <v>21</v>
      </c>
      <c r="I10" s="61"/>
      <c r="J10" s="62"/>
      <c r="K10" s="63"/>
      <c r="L10" s="200">
        <v>0.20930000000000001</v>
      </c>
      <c r="M10" s="201"/>
      <c r="N10" s="200">
        <v>0.33779999999999999</v>
      </c>
      <c r="O10" s="201"/>
      <c r="P10" s="202">
        <v>0.37869999999999998</v>
      </c>
      <c r="Q10" s="203"/>
      <c r="R10" s="202">
        <v>0.4214</v>
      </c>
      <c r="S10" s="204"/>
      <c r="V10" s="30">
        <f>IF(ISBLANK(N14)," ",V8*V9)</f>
        <v>26.076809620810597</v>
      </c>
    </row>
    <row r="11" spans="1:22" ht="13.5" customHeight="1" x14ac:dyDescent="0.2">
      <c r="A11" s="5" t="s">
        <v>22</v>
      </c>
      <c r="B11" s="56"/>
      <c r="C11" s="56"/>
      <c r="D11" s="2" t="s">
        <v>8</v>
      </c>
      <c r="E11" s="64"/>
      <c r="F11" s="65"/>
      <c r="G11" s="66"/>
      <c r="H11" s="49" t="s">
        <v>23</v>
      </c>
      <c r="I11" s="96">
        <v>3972</v>
      </c>
      <c r="J11" s="96"/>
      <c r="K11" s="97"/>
      <c r="L11" s="205">
        <v>2</v>
      </c>
      <c r="M11" s="206"/>
      <c r="N11" s="205">
        <v>340</v>
      </c>
      <c r="O11" s="206"/>
      <c r="P11" s="205">
        <v>6</v>
      </c>
      <c r="Q11" s="206"/>
      <c r="R11" s="205">
        <v>2566</v>
      </c>
      <c r="S11" s="207"/>
      <c r="V11" s="30">
        <f>IF(ISBLANK(P13)," ",SQRT(1+P14/P13))</f>
        <v>1.0082988974836116</v>
      </c>
    </row>
    <row r="12" spans="1:22" ht="13.5" customHeight="1" x14ac:dyDescent="0.2">
      <c r="A12" s="5" t="s">
        <v>24</v>
      </c>
      <c r="B12" s="67"/>
      <c r="C12" s="56"/>
      <c r="D12" s="4" t="s">
        <v>25</v>
      </c>
      <c r="E12" s="51"/>
      <c r="F12" s="52"/>
      <c r="G12" s="48"/>
      <c r="H12" s="49" t="s">
        <v>26</v>
      </c>
      <c r="I12" s="61"/>
      <c r="J12" s="68"/>
      <c r="K12" s="61"/>
      <c r="L12" s="192">
        <v>1</v>
      </c>
      <c r="M12" s="193"/>
      <c r="N12" s="192">
        <v>1</v>
      </c>
      <c r="O12" s="193"/>
      <c r="P12" s="192">
        <v>1</v>
      </c>
      <c r="Q12" s="193"/>
      <c r="R12" s="192">
        <v>1</v>
      </c>
      <c r="S12" s="194"/>
      <c r="V12" s="30" t="s">
        <v>27</v>
      </c>
    </row>
    <row r="13" spans="1:22" ht="13.5" customHeight="1" x14ac:dyDescent="0.2">
      <c r="A13" s="3" t="s">
        <v>28</v>
      </c>
      <c r="B13" s="67"/>
      <c r="C13" s="56"/>
      <c r="D13" s="4" t="s">
        <v>29</v>
      </c>
      <c r="E13" s="51"/>
      <c r="F13" s="52"/>
      <c r="G13" s="69"/>
      <c r="H13" s="49" t="s">
        <v>30</v>
      </c>
      <c r="I13" s="61"/>
      <c r="J13" s="68"/>
      <c r="K13" s="70"/>
      <c r="L13" s="190">
        <v>1</v>
      </c>
      <c r="M13" s="191"/>
      <c r="N13" s="190">
        <v>1</v>
      </c>
      <c r="O13" s="191"/>
      <c r="P13" s="190">
        <v>60</v>
      </c>
      <c r="Q13" s="191"/>
      <c r="R13" s="190">
        <v>60</v>
      </c>
      <c r="S13" s="208"/>
      <c r="V13" s="30" t="e">
        <f>IF(ISBLANK(P14)," ",V11*V12)</f>
        <v>#VALUE!</v>
      </c>
    </row>
    <row r="14" spans="1:22" ht="13.5" customHeight="1" x14ac:dyDescent="0.2">
      <c r="A14" s="3" t="s">
        <v>31</v>
      </c>
      <c r="B14" s="67"/>
      <c r="C14" s="56"/>
      <c r="E14" s="51"/>
      <c r="F14" s="52"/>
      <c r="G14" s="69"/>
      <c r="H14" s="49" t="s">
        <v>32</v>
      </c>
      <c r="I14" s="61"/>
      <c r="J14" s="68"/>
      <c r="K14" s="70"/>
      <c r="L14" s="190">
        <v>1</v>
      </c>
      <c r="M14" s="191"/>
      <c r="N14" s="190">
        <v>1</v>
      </c>
      <c r="O14" s="191"/>
      <c r="P14" s="190">
        <v>1</v>
      </c>
      <c r="Q14" s="191"/>
      <c r="R14" s="190">
        <v>1</v>
      </c>
      <c r="S14" s="208"/>
      <c r="V14" s="30">
        <f>IF(ISBLANK(R13)," ",SQRT(1+R14/R13))</f>
        <v>1.0082988974836116</v>
      </c>
    </row>
    <row r="15" spans="1:22" ht="13.5" customHeight="1" x14ac:dyDescent="0.2">
      <c r="A15" s="3" t="s">
        <v>33</v>
      </c>
      <c r="B15" s="56"/>
      <c r="C15" s="56"/>
      <c r="E15" s="221" t="s">
        <v>34</v>
      </c>
      <c r="F15" s="222"/>
      <c r="G15" s="222"/>
      <c r="H15" s="223"/>
      <c r="I15" s="71"/>
      <c r="J15" s="72"/>
      <c r="K15" s="73"/>
      <c r="L15" s="209">
        <f>IF(ISBLANK(L11)," ",3+3.29*((L11/L13)*L14*(1+(L14/L13)))^0.5)</f>
        <v>9.58</v>
      </c>
      <c r="M15" s="214"/>
      <c r="N15" s="209">
        <f>IF(ISBLANK(N11)," ",3+3.29*((N11/N13)*N14*(1+(N14/N13)))^0.5)</f>
        <v>88.792703652466869</v>
      </c>
      <c r="O15" s="214"/>
      <c r="P15" s="209">
        <f>IF(ISBLANK(P11)," ",3+3.29*((P11/P13)*P14*(1+(P14/P13)))^0.5)</f>
        <v>4.0490234347557097</v>
      </c>
      <c r="Q15" s="214"/>
      <c r="R15" s="209">
        <f>IF(ISBLANK(R11)," ",3+3.29*((R11/R13)*R14*(1+(R14/R13)))^0.5)</f>
        <v>24.693912846951125</v>
      </c>
      <c r="S15" s="210"/>
      <c r="V15" s="30" t="e">
        <f>IF(ISBLANK(R14)," ",V14*#REF!)</f>
        <v>#REF!</v>
      </c>
    </row>
    <row r="16" spans="1:22" ht="13.5" customHeight="1" thickBot="1" x14ac:dyDescent="0.25">
      <c r="A16" s="3" t="s">
        <v>35</v>
      </c>
      <c r="B16" s="56"/>
      <c r="C16" s="56"/>
      <c r="D16" s="74"/>
      <c r="E16" s="211" t="s">
        <v>36</v>
      </c>
      <c r="F16" s="212"/>
      <c r="G16" s="212"/>
      <c r="H16" s="213"/>
      <c r="I16" s="71"/>
      <c r="J16" s="72"/>
      <c r="K16" s="73"/>
      <c r="L16" s="209">
        <f>IF(ISBLANK(L11)," ",(3+3.29*((L11/L13)*L14*(1+(L14/L13)))^0.5)/L14/L10/L12)</f>
        <v>45.771619684663158</v>
      </c>
      <c r="M16" s="214"/>
      <c r="N16" s="209">
        <f>IF(ISBLANK(N11)," ",(3+3.29*((N11/N13)*N14*(1+(N14/N13)))^0.5)/N14/N10/N12)</f>
        <v>262.85584266568048</v>
      </c>
      <c r="O16" s="214"/>
      <c r="P16" s="215">
        <f>IF(ISBLANK(P11)," ",(3+3.29*((P11/P13)*P14*(1+(P14/P13)))^0.5)/P14/P10/P12)</f>
        <v>10.691902389109348</v>
      </c>
      <c r="Q16" s="216"/>
      <c r="R16" s="215">
        <f>IF(ISBLANK(R11)," ",(3+3.29*((R11/R13)*R14*(1+(R14/R13)))^0.5)/R14/R10/R12)</f>
        <v>58.599698260444057</v>
      </c>
      <c r="S16" s="217"/>
      <c r="V16" s="30"/>
    </row>
    <row r="17" spans="1:21" s="91" customFormat="1" ht="24" thickTop="1" thickBot="1" x14ac:dyDescent="0.25">
      <c r="A17" s="6" t="s">
        <v>37</v>
      </c>
      <c r="B17" s="224" t="s">
        <v>38</v>
      </c>
      <c r="C17" s="225"/>
      <c r="D17" s="225"/>
      <c r="E17" s="225"/>
      <c r="F17" s="225"/>
      <c r="G17" s="225"/>
      <c r="H17" s="226"/>
      <c r="I17" s="11" t="s">
        <v>39</v>
      </c>
      <c r="J17" s="12" t="s">
        <v>43</v>
      </c>
      <c r="K17" s="8" t="s">
        <v>44</v>
      </c>
      <c r="L17" s="7" t="s">
        <v>40</v>
      </c>
      <c r="M17" s="8" t="s">
        <v>41</v>
      </c>
      <c r="N17" s="7" t="s">
        <v>40</v>
      </c>
      <c r="O17" s="8" t="s">
        <v>41</v>
      </c>
      <c r="P17" s="7" t="s">
        <v>40</v>
      </c>
      <c r="Q17" s="9" t="s">
        <v>41</v>
      </c>
      <c r="R17" s="7" t="s">
        <v>40</v>
      </c>
      <c r="S17" s="10" t="s">
        <v>41</v>
      </c>
    </row>
    <row r="18" spans="1:21" s="80" customFormat="1" ht="15.6" customHeight="1" thickTop="1" x14ac:dyDescent="0.2">
      <c r="A18" s="102">
        <v>4</v>
      </c>
      <c r="B18" s="218" t="s">
        <v>61</v>
      </c>
      <c r="C18" s="219"/>
      <c r="D18" s="219"/>
      <c r="E18" s="219"/>
      <c r="F18" s="219"/>
      <c r="G18" s="219"/>
      <c r="H18" s="220"/>
      <c r="I18" s="103">
        <v>3862</v>
      </c>
      <c r="J18" s="100"/>
      <c r="K18" s="100"/>
      <c r="L18" s="104">
        <v>1</v>
      </c>
      <c r="M18" s="75">
        <f t="shared" ref="M18:M22" si="0">IF(ISBLANK(L18)," ",((L18/$L$14)-($L$11/$L$13))/$L$10/$L$12)</f>
        <v>-4.7778308647873864</v>
      </c>
      <c r="N18" s="104">
        <v>298</v>
      </c>
      <c r="O18" s="75">
        <f t="shared" ref="O18:O22" si="1">IF(ISBLANK(N18)," ",((N18/$N$14)-($N$11/$N$13))/$N$10/$N$12)</f>
        <v>-124.33392539964477</v>
      </c>
      <c r="P18" s="104">
        <v>0</v>
      </c>
      <c r="Q18" s="75">
        <f t="shared" ref="Q18:Q22" si="2">IF(ISBLANK(P18)," ",((P18/$P$14)-($P$11/$P$13))/$P$10/$P$12)</f>
        <v>-0.26406126221283338</v>
      </c>
      <c r="R18" s="78">
        <v>35</v>
      </c>
      <c r="S18" s="81">
        <f t="shared" ref="S18:S22" si="3">IF(ISBLANK(R18)," ",((R18/$R$14)-($R$11/$R$13))/$R$10/$R$12)</f>
        <v>-18.430628065179558</v>
      </c>
    </row>
    <row r="19" spans="1:21" s="80" customFormat="1" ht="15.6" customHeight="1" x14ac:dyDescent="0.2">
      <c r="A19" s="98">
        <v>5</v>
      </c>
      <c r="B19" s="218" t="s">
        <v>62</v>
      </c>
      <c r="C19" s="219"/>
      <c r="D19" s="219"/>
      <c r="E19" s="219"/>
      <c r="F19" s="219"/>
      <c r="G19" s="219"/>
      <c r="H19" s="220"/>
      <c r="I19" s="103"/>
      <c r="J19" s="100"/>
      <c r="K19" s="100"/>
      <c r="L19" s="104"/>
      <c r="M19" s="75" t="str">
        <f t="shared" si="0"/>
        <v xml:space="preserve"> </v>
      </c>
      <c r="N19" s="104"/>
      <c r="O19" s="75" t="str">
        <f t="shared" si="1"/>
        <v xml:space="preserve"> </v>
      </c>
      <c r="P19" s="104">
        <v>0</v>
      </c>
      <c r="Q19" s="75">
        <f t="shared" si="2"/>
        <v>-0.26406126221283338</v>
      </c>
      <c r="R19" s="78">
        <v>32</v>
      </c>
      <c r="S19" s="81">
        <f t="shared" si="3"/>
        <v>-25.549754785635184</v>
      </c>
    </row>
    <row r="20" spans="1:21" s="80" customFormat="1" ht="15.6" customHeight="1" x14ac:dyDescent="0.2">
      <c r="A20" s="102">
        <v>6</v>
      </c>
      <c r="B20" s="218" t="s">
        <v>63</v>
      </c>
      <c r="C20" s="219"/>
      <c r="D20" s="219"/>
      <c r="E20" s="219"/>
      <c r="F20" s="219"/>
      <c r="G20" s="219"/>
      <c r="H20" s="220"/>
      <c r="I20" s="103"/>
      <c r="J20" s="100"/>
      <c r="K20" s="100"/>
      <c r="L20" s="104"/>
      <c r="M20" s="75" t="str">
        <f t="shared" si="0"/>
        <v xml:space="preserve"> </v>
      </c>
      <c r="N20" s="104"/>
      <c r="O20" s="75" t="str">
        <f t="shared" si="1"/>
        <v xml:space="preserve"> </v>
      </c>
      <c r="P20" s="104">
        <v>0</v>
      </c>
      <c r="Q20" s="75">
        <f t="shared" si="2"/>
        <v>-0.26406126221283338</v>
      </c>
      <c r="R20" s="78">
        <v>36</v>
      </c>
      <c r="S20" s="81">
        <f t="shared" si="3"/>
        <v>-16.057585825027683</v>
      </c>
    </row>
    <row r="21" spans="1:21" s="80" customFormat="1" ht="15.6" customHeight="1" x14ac:dyDescent="0.2">
      <c r="A21" s="98"/>
      <c r="B21" s="218" t="s">
        <v>73</v>
      </c>
      <c r="C21" s="219"/>
      <c r="D21" s="219"/>
      <c r="E21" s="219"/>
      <c r="F21" s="219"/>
      <c r="G21" s="219"/>
      <c r="H21" s="220"/>
      <c r="I21" s="103"/>
      <c r="J21" s="100"/>
      <c r="K21" s="105"/>
      <c r="L21" s="104"/>
      <c r="M21" s="75" t="str">
        <f t="shared" si="0"/>
        <v xml:space="preserve"> </v>
      </c>
      <c r="N21" s="104"/>
      <c r="O21" s="75" t="str">
        <f t="shared" si="1"/>
        <v xml:space="preserve"> </v>
      </c>
      <c r="P21" s="104"/>
      <c r="Q21" s="75" t="str">
        <f t="shared" si="2"/>
        <v xml:space="preserve"> </v>
      </c>
      <c r="R21" s="78"/>
      <c r="S21" s="81" t="str">
        <f t="shared" si="3"/>
        <v xml:space="preserve"> </v>
      </c>
    </row>
    <row r="22" spans="1:21" s="80" customFormat="1" ht="15.6" customHeight="1" x14ac:dyDescent="0.2">
      <c r="A22" s="102"/>
      <c r="B22" s="218" t="s">
        <v>74</v>
      </c>
      <c r="C22" s="219"/>
      <c r="D22" s="219"/>
      <c r="E22" s="219"/>
      <c r="F22" s="219"/>
      <c r="G22" s="219"/>
      <c r="H22" s="220"/>
      <c r="I22" s="103"/>
      <c r="J22" s="100"/>
      <c r="K22" s="105"/>
      <c r="L22" s="104"/>
      <c r="M22" s="75" t="str">
        <f t="shared" si="0"/>
        <v xml:space="preserve"> </v>
      </c>
      <c r="N22" s="104"/>
      <c r="O22" s="75" t="str">
        <f t="shared" si="1"/>
        <v xml:space="preserve"> </v>
      </c>
      <c r="P22" s="104"/>
      <c r="Q22" s="75" t="str">
        <f t="shared" si="2"/>
        <v xml:space="preserve"> </v>
      </c>
      <c r="R22" s="78"/>
      <c r="S22" s="81" t="str">
        <f t="shared" si="3"/>
        <v xml:space="preserve"> </v>
      </c>
    </row>
    <row r="23" spans="1:21" s="80" customFormat="1" ht="15.6" customHeight="1" x14ac:dyDescent="0.2">
      <c r="A23" s="102"/>
      <c r="B23" s="218"/>
      <c r="C23" s="219"/>
      <c r="D23" s="219"/>
      <c r="E23" s="219"/>
      <c r="F23" s="219"/>
      <c r="G23" s="219"/>
      <c r="H23" s="220"/>
      <c r="I23" s="103"/>
      <c r="J23" s="100"/>
      <c r="K23" s="100"/>
      <c r="L23" s="104"/>
      <c r="M23" s="75" t="str">
        <f t="shared" ref="M20:M37" si="4">IF(ISBLANK(L23)," ",((L23/$L$14)-($L$11/$L$13))/$L$10/$L$12)</f>
        <v xml:space="preserve"> </v>
      </c>
      <c r="N23" s="104"/>
      <c r="O23" s="75" t="str">
        <f t="shared" ref="O20:O37" si="5">IF(ISBLANK(N23)," ",((N23/$N$14)-($N$11/$N$13))/$N$10/$N$12)</f>
        <v xml:space="preserve"> </v>
      </c>
      <c r="P23" s="104"/>
      <c r="Q23" s="75" t="str">
        <f t="shared" ref="Q19:Q37" si="6">IF(ISBLANK(P23)," ",((P23/$P$14)-($P$11/$P$13))/$P$10/$P$12)</f>
        <v xml:space="preserve"> </v>
      </c>
      <c r="R23" s="78"/>
      <c r="S23" s="81" t="str">
        <f t="shared" ref="S19:S38" si="7">IF(ISBLANK(R23)," ",((R23/$R$14)-($R$11/$R$13))/$R$10/$R$12)</f>
        <v xml:space="preserve"> </v>
      </c>
    </row>
    <row r="24" spans="1:21" s="80" customFormat="1" ht="15.6" customHeight="1" x14ac:dyDescent="0.2">
      <c r="A24" s="98"/>
      <c r="B24" s="218"/>
      <c r="C24" s="219"/>
      <c r="D24" s="219"/>
      <c r="E24" s="219"/>
      <c r="F24" s="219"/>
      <c r="G24" s="219"/>
      <c r="H24" s="220"/>
      <c r="I24" s="103"/>
      <c r="J24" s="100"/>
      <c r="K24" s="100"/>
      <c r="L24" s="104"/>
      <c r="M24" s="75" t="str">
        <f t="shared" si="4"/>
        <v xml:space="preserve"> </v>
      </c>
      <c r="N24" s="104"/>
      <c r="O24" s="75" t="str">
        <f t="shared" si="5"/>
        <v xml:space="preserve"> </v>
      </c>
      <c r="P24" s="104"/>
      <c r="Q24" s="75" t="str">
        <f t="shared" si="6"/>
        <v xml:space="preserve"> </v>
      </c>
      <c r="R24" s="78"/>
      <c r="S24" s="81" t="str">
        <f t="shared" si="7"/>
        <v xml:space="preserve"> </v>
      </c>
    </row>
    <row r="25" spans="1:21" s="80" customFormat="1" ht="15.6" customHeight="1" x14ac:dyDescent="0.2">
      <c r="A25" s="102"/>
      <c r="B25" s="218"/>
      <c r="C25" s="219"/>
      <c r="D25" s="219"/>
      <c r="E25" s="219"/>
      <c r="F25" s="219"/>
      <c r="G25" s="219"/>
      <c r="H25" s="220"/>
      <c r="I25" s="103"/>
      <c r="J25" s="100"/>
      <c r="K25" s="100"/>
      <c r="L25" s="104"/>
      <c r="M25" s="75" t="str">
        <f t="shared" si="4"/>
        <v xml:space="preserve"> </v>
      </c>
      <c r="N25" s="104"/>
      <c r="O25" s="75" t="str">
        <f t="shared" si="5"/>
        <v xml:space="preserve"> </v>
      </c>
      <c r="P25" s="104"/>
      <c r="Q25" s="75" t="str">
        <f t="shared" si="6"/>
        <v xml:space="preserve"> </v>
      </c>
      <c r="R25" s="78"/>
      <c r="S25" s="81" t="str">
        <f t="shared" si="7"/>
        <v xml:space="preserve"> </v>
      </c>
    </row>
    <row r="26" spans="1:21" s="80" customFormat="1" ht="15.6" customHeight="1" x14ac:dyDescent="0.2">
      <c r="A26" s="98"/>
      <c r="B26" s="218"/>
      <c r="C26" s="219"/>
      <c r="D26" s="219"/>
      <c r="E26" s="219"/>
      <c r="F26" s="219"/>
      <c r="G26" s="219"/>
      <c r="H26" s="220"/>
      <c r="I26" s="103"/>
      <c r="J26" s="100"/>
      <c r="K26" s="105"/>
      <c r="L26" s="104"/>
      <c r="M26" s="75" t="str">
        <f t="shared" si="4"/>
        <v xml:space="preserve"> </v>
      </c>
      <c r="N26" s="104"/>
      <c r="O26" s="75" t="str">
        <f t="shared" si="5"/>
        <v xml:space="preserve"> </v>
      </c>
      <c r="P26" s="104"/>
      <c r="Q26" s="75" t="str">
        <f t="shared" si="6"/>
        <v xml:space="preserve"> </v>
      </c>
      <c r="R26" s="78"/>
      <c r="S26" s="81" t="str">
        <f t="shared" si="7"/>
        <v xml:space="preserve"> </v>
      </c>
    </row>
    <row r="27" spans="1:21" s="80" customFormat="1" ht="15.6" customHeight="1" x14ac:dyDescent="0.2">
      <c r="A27" s="102"/>
      <c r="B27" s="218"/>
      <c r="C27" s="219"/>
      <c r="D27" s="219"/>
      <c r="E27" s="219"/>
      <c r="F27" s="219"/>
      <c r="G27" s="219"/>
      <c r="H27" s="220"/>
      <c r="I27" s="103"/>
      <c r="J27" s="100"/>
      <c r="K27" s="105"/>
      <c r="L27" s="104"/>
      <c r="M27" s="75" t="str">
        <f t="shared" si="4"/>
        <v xml:space="preserve"> </v>
      </c>
      <c r="N27" s="104"/>
      <c r="O27" s="75" t="str">
        <f t="shared" si="5"/>
        <v xml:space="preserve"> </v>
      </c>
      <c r="P27" s="104"/>
      <c r="Q27" s="75" t="str">
        <f t="shared" si="6"/>
        <v xml:space="preserve"> </v>
      </c>
      <c r="R27" s="78"/>
      <c r="S27" s="81" t="str">
        <f t="shared" si="7"/>
        <v xml:space="preserve"> </v>
      </c>
    </row>
    <row r="28" spans="1:21" s="80" customFormat="1" ht="15.6" customHeight="1" x14ac:dyDescent="0.2">
      <c r="A28" s="98"/>
      <c r="B28" s="218"/>
      <c r="C28" s="219"/>
      <c r="D28" s="219"/>
      <c r="E28" s="219"/>
      <c r="F28" s="219"/>
      <c r="G28" s="219"/>
      <c r="H28" s="220"/>
      <c r="I28" s="103"/>
      <c r="J28" s="100"/>
      <c r="K28" s="105"/>
      <c r="L28" s="104"/>
      <c r="M28" s="75" t="str">
        <f t="shared" si="4"/>
        <v xml:space="preserve"> </v>
      </c>
      <c r="N28" s="104"/>
      <c r="O28" s="75" t="str">
        <f t="shared" si="5"/>
        <v xml:space="preserve"> </v>
      </c>
      <c r="P28" s="104"/>
      <c r="Q28" s="75" t="str">
        <f t="shared" si="6"/>
        <v xml:space="preserve"> </v>
      </c>
      <c r="R28" s="78"/>
      <c r="S28" s="81" t="str">
        <f t="shared" si="7"/>
        <v xml:space="preserve"> </v>
      </c>
    </row>
    <row r="29" spans="1:21" s="80" customFormat="1" ht="15.6" customHeight="1" x14ac:dyDescent="0.2">
      <c r="A29" s="102"/>
      <c r="B29" s="218"/>
      <c r="C29" s="219"/>
      <c r="D29" s="219"/>
      <c r="E29" s="219"/>
      <c r="F29" s="219"/>
      <c r="G29" s="219"/>
      <c r="H29" s="220"/>
      <c r="I29" s="103"/>
      <c r="J29" s="100"/>
      <c r="K29" s="105"/>
      <c r="L29" s="104"/>
      <c r="M29" s="75" t="str">
        <f t="shared" si="4"/>
        <v xml:space="preserve"> </v>
      </c>
      <c r="N29" s="104"/>
      <c r="O29" s="75" t="str">
        <f t="shared" si="5"/>
        <v xml:space="preserve"> </v>
      </c>
      <c r="P29" s="104"/>
      <c r="Q29" s="75" t="str">
        <f t="shared" si="6"/>
        <v xml:space="preserve"> </v>
      </c>
      <c r="R29" s="78"/>
      <c r="S29" s="81" t="str">
        <f t="shared" si="7"/>
        <v xml:space="preserve"> </v>
      </c>
      <c r="U29" s="80" t="s">
        <v>27</v>
      </c>
    </row>
    <row r="30" spans="1:21" s="80" customFormat="1" ht="15.6" customHeight="1" x14ac:dyDescent="0.2">
      <c r="A30" s="98"/>
      <c r="B30" s="218"/>
      <c r="C30" s="219"/>
      <c r="D30" s="219"/>
      <c r="E30" s="219"/>
      <c r="F30" s="219"/>
      <c r="G30" s="219"/>
      <c r="H30" s="220"/>
      <c r="I30" s="103"/>
      <c r="J30" s="100"/>
      <c r="K30" s="105"/>
      <c r="L30" s="104"/>
      <c r="M30" s="75" t="str">
        <f t="shared" si="4"/>
        <v xml:space="preserve"> </v>
      </c>
      <c r="N30" s="104"/>
      <c r="O30" s="75" t="str">
        <f t="shared" si="5"/>
        <v xml:space="preserve"> </v>
      </c>
      <c r="P30" s="104"/>
      <c r="Q30" s="75" t="str">
        <f t="shared" si="6"/>
        <v xml:space="preserve"> </v>
      </c>
      <c r="R30" s="78"/>
      <c r="S30" s="81" t="str">
        <f t="shared" si="7"/>
        <v xml:space="preserve"> </v>
      </c>
    </row>
    <row r="31" spans="1:21" s="80" customFormat="1" ht="15.6" customHeight="1" x14ac:dyDescent="0.2">
      <c r="A31" s="102"/>
      <c r="B31" s="218"/>
      <c r="C31" s="219"/>
      <c r="D31" s="219"/>
      <c r="E31" s="219"/>
      <c r="F31" s="219"/>
      <c r="G31" s="219"/>
      <c r="H31" s="220"/>
      <c r="I31" s="103"/>
      <c r="J31" s="100"/>
      <c r="K31" s="105"/>
      <c r="L31" s="104"/>
      <c r="M31" s="75" t="str">
        <f t="shared" si="4"/>
        <v xml:space="preserve"> </v>
      </c>
      <c r="N31" s="104"/>
      <c r="O31" s="75" t="str">
        <f t="shared" si="5"/>
        <v xml:space="preserve"> </v>
      </c>
      <c r="P31" s="104"/>
      <c r="Q31" s="75" t="str">
        <f t="shared" si="6"/>
        <v xml:space="preserve"> </v>
      </c>
      <c r="R31" s="78"/>
      <c r="S31" s="81" t="str">
        <f t="shared" si="7"/>
        <v xml:space="preserve"> </v>
      </c>
    </row>
    <row r="32" spans="1:21" s="80" customFormat="1" ht="15.6" customHeight="1" x14ac:dyDescent="0.2">
      <c r="A32" s="98"/>
      <c r="B32" s="218"/>
      <c r="C32" s="219"/>
      <c r="D32" s="219"/>
      <c r="E32" s="219"/>
      <c r="F32" s="219"/>
      <c r="G32" s="219"/>
      <c r="H32" s="220"/>
      <c r="I32" s="103"/>
      <c r="J32" s="100"/>
      <c r="K32" s="105"/>
      <c r="L32" s="104"/>
      <c r="M32" s="75" t="str">
        <f t="shared" si="4"/>
        <v xml:space="preserve"> </v>
      </c>
      <c r="N32" s="104"/>
      <c r="O32" s="75" t="str">
        <f t="shared" si="5"/>
        <v xml:space="preserve"> </v>
      </c>
      <c r="P32" s="104"/>
      <c r="Q32" s="75" t="str">
        <f t="shared" si="6"/>
        <v xml:space="preserve"> </v>
      </c>
      <c r="R32" s="78"/>
      <c r="S32" s="81" t="str">
        <f t="shared" si="7"/>
        <v xml:space="preserve"> </v>
      </c>
    </row>
    <row r="33" spans="1:55" s="80" customFormat="1" ht="15.6" customHeight="1" x14ac:dyDescent="0.2">
      <c r="A33" s="102"/>
      <c r="B33" s="218"/>
      <c r="C33" s="219"/>
      <c r="D33" s="219"/>
      <c r="E33" s="219"/>
      <c r="F33" s="219"/>
      <c r="G33" s="219"/>
      <c r="H33" s="220"/>
      <c r="I33" s="103"/>
      <c r="J33" s="100"/>
      <c r="K33" s="105"/>
      <c r="L33" s="104"/>
      <c r="M33" s="75" t="str">
        <f t="shared" si="4"/>
        <v xml:space="preserve"> </v>
      </c>
      <c r="N33" s="104"/>
      <c r="O33" s="75" t="str">
        <f t="shared" si="5"/>
        <v xml:space="preserve"> </v>
      </c>
      <c r="P33" s="104"/>
      <c r="Q33" s="75" t="str">
        <f t="shared" si="6"/>
        <v xml:space="preserve"> </v>
      </c>
      <c r="R33" s="78"/>
      <c r="S33" s="81" t="str">
        <f t="shared" si="7"/>
        <v xml:space="preserve"> </v>
      </c>
    </row>
    <row r="34" spans="1:55" s="80" customFormat="1" ht="15.6" customHeight="1" x14ac:dyDescent="0.2">
      <c r="A34" s="98"/>
      <c r="B34" s="218"/>
      <c r="C34" s="219"/>
      <c r="D34" s="219"/>
      <c r="E34" s="219"/>
      <c r="F34" s="219"/>
      <c r="G34" s="219"/>
      <c r="H34" s="220"/>
      <c r="I34" s="103"/>
      <c r="J34" s="100"/>
      <c r="K34" s="105"/>
      <c r="L34" s="104"/>
      <c r="M34" s="75" t="str">
        <f t="shared" si="4"/>
        <v xml:space="preserve"> </v>
      </c>
      <c r="N34" s="104"/>
      <c r="O34" s="75" t="str">
        <f t="shared" si="5"/>
        <v xml:space="preserve"> </v>
      </c>
      <c r="P34" s="104"/>
      <c r="Q34" s="75" t="str">
        <f t="shared" si="6"/>
        <v xml:space="preserve"> </v>
      </c>
      <c r="R34" s="78"/>
      <c r="S34" s="81" t="str">
        <f t="shared" si="7"/>
        <v xml:space="preserve"> </v>
      </c>
    </row>
    <row r="35" spans="1:55" s="80" customFormat="1" ht="15.6" customHeight="1" x14ac:dyDescent="0.2">
      <c r="A35" s="102"/>
      <c r="B35" s="218"/>
      <c r="C35" s="219"/>
      <c r="D35" s="219"/>
      <c r="E35" s="219"/>
      <c r="F35" s="219"/>
      <c r="G35" s="219"/>
      <c r="H35" s="220"/>
      <c r="I35" s="103"/>
      <c r="J35" s="100"/>
      <c r="K35" s="105"/>
      <c r="L35" s="104"/>
      <c r="M35" s="75" t="str">
        <f t="shared" si="4"/>
        <v xml:space="preserve"> </v>
      </c>
      <c r="N35" s="104"/>
      <c r="O35" s="75" t="str">
        <f t="shared" si="5"/>
        <v xml:space="preserve"> </v>
      </c>
      <c r="P35" s="104"/>
      <c r="Q35" s="75" t="str">
        <f t="shared" si="6"/>
        <v xml:space="preserve"> </v>
      </c>
      <c r="R35" s="78"/>
      <c r="S35" s="81" t="str">
        <f t="shared" si="7"/>
        <v xml:space="preserve"> </v>
      </c>
    </row>
    <row r="36" spans="1:55" s="80" customFormat="1" ht="15.6" customHeight="1" x14ac:dyDescent="0.2">
      <c r="A36" s="98"/>
      <c r="B36" s="218"/>
      <c r="C36" s="219"/>
      <c r="D36" s="219"/>
      <c r="E36" s="219"/>
      <c r="F36" s="219"/>
      <c r="G36" s="219"/>
      <c r="H36" s="220"/>
      <c r="I36" s="103"/>
      <c r="J36" s="100"/>
      <c r="K36" s="105"/>
      <c r="L36" s="104"/>
      <c r="M36" s="75" t="str">
        <f t="shared" si="4"/>
        <v xml:space="preserve"> </v>
      </c>
      <c r="N36" s="104"/>
      <c r="O36" s="75" t="str">
        <f t="shared" si="5"/>
        <v xml:space="preserve"> </v>
      </c>
      <c r="P36" s="104"/>
      <c r="Q36" s="75" t="str">
        <f t="shared" si="6"/>
        <v xml:space="preserve"> </v>
      </c>
      <c r="R36" s="78"/>
      <c r="S36" s="81" t="str">
        <f t="shared" si="7"/>
        <v xml:space="preserve"> </v>
      </c>
    </row>
    <row r="37" spans="1:55" s="80" customFormat="1" ht="15.6" customHeight="1" thickBot="1" x14ac:dyDescent="0.25">
      <c r="A37" s="106"/>
      <c r="B37" s="230"/>
      <c r="C37" s="231"/>
      <c r="D37" s="231"/>
      <c r="E37" s="231"/>
      <c r="F37" s="231"/>
      <c r="G37" s="231"/>
      <c r="H37" s="232"/>
      <c r="I37" s="107"/>
      <c r="J37" s="108"/>
      <c r="K37" s="109"/>
      <c r="L37" s="110"/>
      <c r="M37" s="82" t="str">
        <f t="shared" si="4"/>
        <v xml:space="preserve"> </v>
      </c>
      <c r="N37" s="110"/>
      <c r="O37" s="82" t="str">
        <f t="shared" si="5"/>
        <v xml:space="preserve"> </v>
      </c>
      <c r="P37" s="110"/>
      <c r="Q37" s="82" t="str">
        <f t="shared" si="6"/>
        <v xml:space="preserve"> </v>
      </c>
      <c r="R37" s="110"/>
      <c r="S37" s="83" t="str">
        <f t="shared" si="7"/>
        <v xml:space="preserve"> </v>
      </c>
    </row>
    <row r="38" spans="1:55" ht="15.75" customHeight="1" thickTop="1" x14ac:dyDescent="0.2">
      <c r="A38" s="84"/>
      <c r="B38" s="84"/>
      <c r="C38" s="85"/>
      <c r="D38" s="85"/>
      <c r="E38" s="86"/>
      <c r="F38" s="86"/>
      <c r="G38" s="86"/>
      <c r="H38" s="86"/>
      <c r="I38" s="86"/>
      <c r="J38" s="86"/>
      <c r="K38" s="87"/>
      <c r="L38" s="88"/>
      <c r="M38" s="89"/>
      <c r="N38" s="88"/>
      <c r="O38" s="89"/>
      <c r="P38" s="88"/>
      <c r="Q38" s="89"/>
      <c r="R38" s="88"/>
      <c r="S38" s="89" t="str">
        <f t="shared" si="7"/>
        <v xml:space="preserve"> </v>
      </c>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row>
    <row r="39" spans="1:55" ht="15.75" customHeight="1" x14ac:dyDescent="0.2">
      <c r="A39" s="233"/>
      <c r="B39" s="234"/>
      <c r="C39" s="234"/>
      <c r="D39" s="234"/>
      <c r="E39" s="234"/>
      <c r="F39" s="234"/>
      <c r="G39" s="234"/>
      <c r="H39" s="234"/>
      <c r="I39" s="234"/>
      <c r="J39" s="234"/>
      <c r="K39" s="234"/>
      <c r="L39" s="234"/>
      <c r="M39" s="234"/>
      <c r="N39" s="234"/>
      <c r="O39" s="235"/>
      <c r="P39" s="235"/>
      <c r="Q39" s="235"/>
      <c r="R39" s="235"/>
      <c r="S39" s="235"/>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row>
  </sheetData>
  <sheetProtection selectLockedCells="1"/>
  <protectedRanges>
    <protectedRange sqref="L18:L37" name="Range13"/>
    <protectedRange sqref="C2:D8" name="Range10"/>
    <protectedRange sqref="I7:K9" name="Range6"/>
    <protectedRange sqref="P18:P37 N18:N37" name="Range3"/>
    <protectedRange sqref="I11:K11" name="Range7"/>
    <protectedRange sqref="I18:K37" name="Range12"/>
    <protectedRange sqref="R18:R37" name="Range5_2_1"/>
    <protectedRange sqref="A18:A37" name="Range11_2"/>
    <protectedRange sqref="B18:H37" name="Range11_1_1"/>
    <protectedRange sqref="L3:S4 I4:K4 I3:J3" name="Range8_1"/>
    <protectedRange sqref="R7:S7" name="Range1_1_1"/>
    <protectedRange sqref="R8:S9" name="Range1_1_2_2"/>
    <protectedRange sqref="P7:Q7" name="Range1_1_3_2"/>
    <protectedRange sqref="P8:Q9" name="Range1_1_2_1_1_3"/>
    <protectedRange sqref="L11:M11" name="Range1_2_1_1"/>
    <protectedRange sqref="L7:O7" name="Range1_2_1_1_1_1"/>
    <protectedRange sqref="L8:O9" name="Range1_1_1_1_2_1"/>
    <protectedRange sqref="L10:M10" name="Range1_1_1_1_1_1_1"/>
    <protectedRange sqref="I2:S2" name="Range8_2"/>
  </protectedRanges>
  <mergeCells count="78">
    <mergeCell ref="B35:H35"/>
    <mergeCell ref="B36:H36"/>
    <mergeCell ref="B37:H37"/>
    <mergeCell ref="A39:N39"/>
    <mergeCell ref="O39:S39"/>
    <mergeCell ref="B29:H29"/>
    <mergeCell ref="B30:H30"/>
    <mergeCell ref="B31:H31"/>
    <mergeCell ref="B32:H32"/>
    <mergeCell ref="B33:H33"/>
    <mergeCell ref="B34:H34"/>
    <mergeCell ref="B23:H23"/>
    <mergeCell ref="B24:H24"/>
    <mergeCell ref="B25:H25"/>
    <mergeCell ref="B26:H26"/>
    <mergeCell ref="B27:H27"/>
    <mergeCell ref="B28:H28"/>
    <mergeCell ref="B17:H17"/>
    <mergeCell ref="B18:H18"/>
    <mergeCell ref="B19:H19"/>
    <mergeCell ref="B20:H20"/>
    <mergeCell ref="B21:H21"/>
    <mergeCell ref="B22:H22"/>
    <mergeCell ref="E15:H15"/>
    <mergeCell ref="L15:M15"/>
    <mergeCell ref="N15:O15"/>
    <mergeCell ref="P15:Q15"/>
    <mergeCell ref="R15:S15"/>
    <mergeCell ref="E16:H16"/>
    <mergeCell ref="L16:M16"/>
    <mergeCell ref="N16:O16"/>
    <mergeCell ref="P16:Q16"/>
    <mergeCell ref="R16:S16"/>
    <mergeCell ref="L13:M13"/>
    <mergeCell ref="N13:O13"/>
    <mergeCell ref="P13:Q13"/>
    <mergeCell ref="R13:S13"/>
    <mergeCell ref="L14:M14"/>
    <mergeCell ref="N14:O14"/>
    <mergeCell ref="P14:Q14"/>
    <mergeCell ref="R14:S14"/>
    <mergeCell ref="L11:M11"/>
    <mergeCell ref="N11:O11"/>
    <mergeCell ref="P11:Q11"/>
    <mergeCell ref="R11:S11"/>
    <mergeCell ref="L12:M12"/>
    <mergeCell ref="N12:O12"/>
    <mergeCell ref="P12:Q12"/>
    <mergeCell ref="R12:S12"/>
    <mergeCell ref="L9:M9"/>
    <mergeCell ref="N9:O9"/>
    <mergeCell ref="P9:Q9"/>
    <mergeCell ref="R9:S9"/>
    <mergeCell ref="L10:M10"/>
    <mergeCell ref="N10:O10"/>
    <mergeCell ref="P10:Q10"/>
    <mergeCell ref="R10:S10"/>
    <mergeCell ref="P7:Q7"/>
    <mergeCell ref="R7:S7"/>
    <mergeCell ref="C8:D8"/>
    <mergeCell ref="L8:M8"/>
    <mergeCell ref="N8:O8"/>
    <mergeCell ref="P8:Q8"/>
    <mergeCell ref="R8:S8"/>
    <mergeCell ref="C5:D5"/>
    <mergeCell ref="I5:K5"/>
    <mergeCell ref="C6:D6"/>
    <mergeCell ref="C7:D7"/>
    <mergeCell ref="L7:M7"/>
    <mergeCell ref="N7:O7"/>
    <mergeCell ref="A1:S1"/>
    <mergeCell ref="C2:D2"/>
    <mergeCell ref="E2:H2"/>
    <mergeCell ref="I2:S2"/>
    <mergeCell ref="C3:D3"/>
    <mergeCell ref="E3:H4"/>
    <mergeCell ref="I3:S4"/>
    <mergeCell ref="C4:D4"/>
  </mergeCells>
  <printOptions horizontalCentered="1"/>
  <pageMargins left="0.25" right="0.25" top="0.25" bottom="0.25" header="0.375" footer="0.1"/>
  <pageSetup scale="97" fitToHeight="0" orientation="landscape" r:id="rId1"/>
  <headerFooter alignWithMargins="0">
    <oddHeader xml:space="preserve">&amp;C&amp;"Times New Roman,Regular"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9"/>
  <sheetViews>
    <sheetView showGridLines="0" zoomScaleNormal="100" workbookViewId="0">
      <selection activeCell="I2" sqref="I2:S2"/>
    </sheetView>
  </sheetViews>
  <sheetFormatPr defaultRowHeight="12.75" x14ac:dyDescent="0.2"/>
  <cols>
    <col min="1" max="1" width="3.42578125" style="13" customWidth="1"/>
    <col min="2" max="3" width="10.42578125" style="13" customWidth="1"/>
    <col min="4" max="4" width="18.28515625" style="13" customWidth="1"/>
    <col min="5" max="5" width="5.28515625" style="13" customWidth="1"/>
    <col min="6" max="7" width="2.5703125" style="13" customWidth="1"/>
    <col min="8" max="8" width="5.28515625" style="13" customWidth="1"/>
    <col min="9" max="19" width="7.42578125" style="13" customWidth="1"/>
    <col min="20" max="16384" width="9.140625" style="13"/>
  </cols>
  <sheetData>
    <row r="1" spans="1:22" ht="39" customHeight="1" thickBot="1" x14ac:dyDescent="0.25">
      <c r="A1" s="154"/>
      <c r="B1" s="155"/>
      <c r="C1" s="155"/>
      <c r="D1" s="155"/>
      <c r="E1" s="155"/>
      <c r="F1" s="155"/>
      <c r="G1" s="155"/>
      <c r="H1" s="155"/>
      <c r="I1" s="155"/>
      <c r="J1" s="155"/>
      <c r="K1" s="155"/>
      <c r="L1" s="155"/>
      <c r="M1" s="155"/>
      <c r="N1" s="155"/>
      <c r="O1" s="155"/>
      <c r="P1" s="155"/>
      <c r="Q1" s="155"/>
      <c r="R1" s="155"/>
      <c r="S1" s="155"/>
    </row>
    <row r="2" spans="1:22" ht="13.5" customHeight="1" thickTop="1" x14ac:dyDescent="0.2">
      <c r="A2" s="14"/>
      <c r="B2" s="15" t="s">
        <v>0</v>
      </c>
      <c r="C2" s="156" t="s">
        <v>59</v>
      </c>
      <c r="D2" s="157"/>
      <c r="E2" s="158" t="s">
        <v>1</v>
      </c>
      <c r="F2" s="159"/>
      <c r="G2" s="159"/>
      <c r="H2" s="160"/>
      <c r="I2" s="161" t="s">
        <v>81</v>
      </c>
      <c r="J2" s="162"/>
      <c r="K2" s="162"/>
      <c r="L2" s="162"/>
      <c r="M2" s="162"/>
      <c r="N2" s="162"/>
      <c r="O2" s="162"/>
      <c r="P2" s="162"/>
      <c r="Q2" s="162"/>
      <c r="R2" s="162"/>
      <c r="S2" s="163"/>
    </row>
    <row r="3" spans="1:22" ht="13.5" customHeight="1" x14ac:dyDescent="0.2">
      <c r="A3" s="16"/>
      <c r="B3" s="17" t="s">
        <v>2</v>
      </c>
      <c r="C3" s="164">
        <v>43809</v>
      </c>
      <c r="D3" s="165"/>
      <c r="E3" s="166" t="s">
        <v>42</v>
      </c>
      <c r="F3" s="167"/>
      <c r="G3" s="167"/>
      <c r="H3" s="168"/>
      <c r="I3" s="172" t="s">
        <v>57</v>
      </c>
      <c r="J3" s="173"/>
      <c r="K3" s="173"/>
      <c r="L3" s="173"/>
      <c r="M3" s="173"/>
      <c r="N3" s="173"/>
      <c r="O3" s="173"/>
      <c r="P3" s="173"/>
      <c r="Q3" s="173"/>
      <c r="R3" s="173"/>
      <c r="S3" s="174"/>
    </row>
    <row r="4" spans="1:22" ht="13.5" customHeight="1" thickBot="1" x14ac:dyDescent="0.25">
      <c r="A4" s="18"/>
      <c r="B4" s="19" t="s">
        <v>3</v>
      </c>
      <c r="C4" s="178" t="s">
        <v>47</v>
      </c>
      <c r="D4" s="179"/>
      <c r="E4" s="169"/>
      <c r="F4" s="170"/>
      <c r="G4" s="170"/>
      <c r="H4" s="171"/>
      <c r="I4" s="175"/>
      <c r="J4" s="176"/>
      <c r="K4" s="176"/>
      <c r="L4" s="176"/>
      <c r="M4" s="176"/>
      <c r="N4" s="176"/>
      <c r="O4" s="176"/>
      <c r="P4" s="176"/>
      <c r="Q4" s="176"/>
      <c r="R4" s="176"/>
      <c r="S4" s="177"/>
    </row>
    <row r="5" spans="1:22" ht="13.5" customHeight="1" thickTop="1" x14ac:dyDescent="0.2">
      <c r="A5" s="20"/>
      <c r="B5" s="19" t="s">
        <v>4</v>
      </c>
      <c r="C5" s="178" t="s">
        <v>46</v>
      </c>
      <c r="D5" s="179"/>
      <c r="E5" s="21" t="s">
        <v>5</v>
      </c>
      <c r="F5" s="22"/>
      <c r="G5" s="23"/>
      <c r="H5" s="24"/>
      <c r="I5" s="180" t="s">
        <v>6</v>
      </c>
      <c r="J5" s="181"/>
      <c r="K5" s="182"/>
      <c r="L5" s="25" t="s">
        <v>7</v>
      </c>
      <c r="M5" s="26"/>
      <c r="N5" s="23"/>
      <c r="O5" s="27"/>
      <c r="P5" s="148" t="s">
        <v>8</v>
      </c>
      <c r="Q5" s="28"/>
      <c r="R5" s="23"/>
      <c r="S5" s="29"/>
      <c r="V5" s="30">
        <f>IF(ISBLANK(L14)," ",SQRT(1+L14/L13))</f>
        <v>1.4142135623730951</v>
      </c>
    </row>
    <row r="6" spans="1:22" ht="13.5" customHeight="1" x14ac:dyDescent="0.2">
      <c r="A6" s="31"/>
      <c r="B6" s="32" t="s">
        <v>9</v>
      </c>
      <c r="C6" s="164">
        <v>43809</v>
      </c>
      <c r="D6" s="165"/>
      <c r="E6" s="33"/>
      <c r="F6" s="34"/>
      <c r="G6" s="35"/>
      <c r="H6" s="36"/>
      <c r="I6" s="37" t="s">
        <v>10</v>
      </c>
      <c r="J6" s="38" t="s">
        <v>43</v>
      </c>
      <c r="K6" s="38" t="s">
        <v>44</v>
      </c>
      <c r="L6" s="39" t="s">
        <v>11</v>
      </c>
      <c r="M6" s="40"/>
      <c r="N6" s="41" t="s">
        <v>12</v>
      </c>
      <c r="O6" s="40"/>
      <c r="P6" s="42" t="s">
        <v>11</v>
      </c>
      <c r="Q6" s="43"/>
      <c r="R6" s="41" t="s">
        <v>12</v>
      </c>
      <c r="S6" s="44"/>
      <c r="V6" s="30">
        <f>IF(ISBLANK(L14)," ",SQRT(L11*L14))</f>
        <v>1</v>
      </c>
    </row>
    <row r="7" spans="1:22" ht="13.5" customHeight="1" x14ac:dyDescent="0.2">
      <c r="A7" s="45"/>
      <c r="B7" s="19" t="s">
        <v>13</v>
      </c>
      <c r="C7" s="178" t="s">
        <v>45</v>
      </c>
      <c r="D7" s="179"/>
      <c r="E7" s="46"/>
      <c r="F7" s="47"/>
      <c r="G7" s="48"/>
      <c r="H7" s="49" t="s">
        <v>14</v>
      </c>
      <c r="I7" s="92">
        <v>2221</v>
      </c>
      <c r="J7" s="111"/>
      <c r="K7" s="93"/>
      <c r="L7" s="183" t="s">
        <v>48</v>
      </c>
      <c r="M7" s="184"/>
      <c r="N7" s="183" t="s">
        <v>48</v>
      </c>
      <c r="O7" s="184"/>
      <c r="P7" s="185" t="s">
        <v>50</v>
      </c>
      <c r="Q7" s="186"/>
      <c r="R7" s="185" t="str">
        <f>IF(P7="","",P7)</f>
        <v>2929/43-10-1</v>
      </c>
      <c r="S7" s="187"/>
      <c r="V7" s="30">
        <f>IF(ISBLANK(L14)," ",V5*V6)</f>
        <v>1.4142135623730951</v>
      </c>
    </row>
    <row r="8" spans="1:22" ht="13.5" customHeight="1" thickBot="1" x14ac:dyDescent="0.25">
      <c r="A8" s="50"/>
      <c r="B8" s="19" t="s">
        <v>15</v>
      </c>
      <c r="C8" s="188" t="s">
        <v>55</v>
      </c>
      <c r="D8" s="189"/>
      <c r="E8" s="51"/>
      <c r="F8" s="52"/>
      <c r="G8" s="48"/>
      <c r="H8" s="49" t="s">
        <v>16</v>
      </c>
      <c r="I8" s="92">
        <v>190201</v>
      </c>
      <c r="J8" s="92"/>
      <c r="K8" s="94"/>
      <c r="L8" s="190" t="s">
        <v>49</v>
      </c>
      <c r="M8" s="191"/>
      <c r="N8" s="190" t="s">
        <v>49</v>
      </c>
      <c r="O8" s="191"/>
      <c r="P8" s="192" t="s">
        <v>58</v>
      </c>
      <c r="Q8" s="193"/>
      <c r="R8" s="192" t="s">
        <v>58</v>
      </c>
      <c r="S8" s="194"/>
      <c r="V8" s="30">
        <f>IF(ISBLANK(N14)," ",SQRT(1+N14/N13))</f>
        <v>1.4142135623730951</v>
      </c>
    </row>
    <row r="9" spans="1:22" ht="13.5" customHeight="1" thickTop="1" x14ac:dyDescent="0.2">
      <c r="A9" s="1" t="s">
        <v>17</v>
      </c>
      <c r="B9" s="53"/>
      <c r="C9" s="54"/>
      <c r="D9" s="2" t="s">
        <v>7</v>
      </c>
      <c r="E9" s="51"/>
      <c r="F9" s="52"/>
      <c r="G9" s="55"/>
      <c r="H9" s="49" t="s">
        <v>18</v>
      </c>
      <c r="I9" s="147">
        <v>43996</v>
      </c>
      <c r="J9" s="112"/>
      <c r="K9" s="95"/>
      <c r="L9" s="195">
        <v>44000</v>
      </c>
      <c r="M9" s="196"/>
      <c r="N9" s="195">
        <v>44000</v>
      </c>
      <c r="O9" s="196"/>
      <c r="P9" s="197">
        <v>44143</v>
      </c>
      <c r="Q9" s="198"/>
      <c r="R9" s="197">
        <v>44143</v>
      </c>
      <c r="S9" s="199"/>
      <c r="V9" s="30">
        <f>IF(ISBLANK(N14)," ",SQRT(N11*N14))</f>
        <v>17.262676501632068</v>
      </c>
    </row>
    <row r="10" spans="1:22" ht="13.5" customHeight="1" x14ac:dyDescent="0.2">
      <c r="A10" s="3" t="s">
        <v>19</v>
      </c>
      <c r="B10" s="56"/>
      <c r="C10" s="56"/>
      <c r="D10" s="4" t="s">
        <v>20</v>
      </c>
      <c r="E10" s="57"/>
      <c r="F10" s="58"/>
      <c r="G10" s="59"/>
      <c r="H10" s="60" t="s">
        <v>21</v>
      </c>
      <c r="I10" s="61"/>
      <c r="J10" s="62"/>
      <c r="K10" s="63"/>
      <c r="L10" s="200">
        <v>0.20930000000000001</v>
      </c>
      <c r="M10" s="201"/>
      <c r="N10" s="200">
        <v>0.33779999999999999</v>
      </c>
      <c r="O10" s="201"/>
      <c r="P10" s="202">
        <v>0.37869999999999998</v>
      </c>
      <c r="Q10" s="203"/>
      <c r="R10" s="202">
        <v>0.4214</v>
      </c>
      <c r="S10" s="204"/>
      <c r="V10" s="30">
        <f>IF(ISBLANK(N14)," ",V8*V9)</f>
        <v>24.413111231467408</v>
      </c>
    </row>
    <row r="11" spans="1:22" ht="13.5" customHeight="1" x14ac:dyDescent="0.2">
      <c r="A11" s="5" t="s">
        <v>22</v>
      </c>
      <c r="B11" s="56"/>
      <c r="C11" s="56"/>
      <c r="D11" s="2" t="s">
        <v>8</v>
      </c>
      <c r="E11" s="64"/>
      <c r="F11" s="65"/>
      <c r="G11" s="66"/>
      <c r="H11" s="49" t="s">
        <v>23</v>
      </c>
      <c r="I11" s="96">
        <v>3451</v>
      </c>
      <c r="J11" s="96"/>
      <c r="K11" s="97"/>
      <c r="L11" s="205">
        <v>1</v>
      </c>
      <c r="M11" s="206"/>
      <c r="N11" s="205">
        <v>298</v>
      </c>
      <c r="O11" s="206"/>
      <c r="P11" s="205">
        <v>6</v>
      </c>
      <c r="Q11" s="206"/>
      <c r="R11" s="205">
        <v>2566</v>
      </c>
      <c r="S11" s="207"/>
      <c r="V11" s="30">
        <f>IF(ISBLANK(P13)," ",SQRT(1+P14/P13))</f>
        <v>1.0082988974836116</v>
      </c>
    </row>
    <row r="12" spans="1:22" ht="13.5" customHeight="1" x14ac:dyDescent="0.2">
      <c r="A12" s="5" t="s">
        <v>24</v>
      </c>
      <c r="B12" s="67"/>
      <c r="C12" s="56"/>
      <c r="D12" s="4" t="s">
        <v>25</v>
      </c>
      <c r="E12" s="51"/>
      <c r="F12" s="52"/>
      <c r="G12" s="48"/>
      <c r="H12" s="49" t="s">
        <v>26</v>
      </c>
      <c r="I12" s="61"/>
      <c r="J12" s="68"/>
      <c r="K12" s="61"/>
      <c r="L12" s="192">
        <v>1</v>
      </c>
      <c r="M12" s="193"/>
      <c r="N12" s="192">
        <v>1</v>
      </c>
      <c r="O12" s="193"/>
      <c r="P12" s="192">
        <v>1</v>
      </c>
      <c r="Q12" s="193"/>
      <c r="R12" s="192">
        <v>1</v>
      </c>
      <c r="S12" s="194"/>
      <c r="V12" s="30" t="s">
        <v>27</v>
      </c>
    </row>
    <row r="13" spans="1:22" ht="13.5" customHeight="1" x14ac:dyDescent="0.2">
      <c r="A13" s="3" t="s">
        <v>28</v>
      </c>
      <c r="B13" s="67"/>
      <c r="C13" s="56"/>
      <c r="D13" s="4" t="s">
        <v>29</v>
      </c>
      <c r="E13" s="51"/>
      <c r="F13" s="52"/>
      <c r="G13" s="69"/>
      <c r="H13" s="49" t="s">
        <v>30</v>
      </c>
      <c r="I13" s="61"/>
      <c r="J13" s="68"/>
      <c r="K13" s="70"/>
      <c r="L13" s="190">
        <v>1</v>
      </c>
      <c r="M13" s="191"/>
      <c r="N13" s="190">
        <v>1</v>
      </c>
      <c r="O13" s="191"/>
      <c r="P13" s="190">
        <v>60</v>
      </c>
      <c r="Q13" s="191"/>
      <c r="R13" s="190">
        <v>60</v>
      </c>
      <c r="S13" s="208"/>
      <c r="V13" s="30" t="e">
        <f>IF(ISBLANK(P14)," ",V11*V12)</f>
        <v>#VALUE!</v>
      </c>
    </row>
    <row r="14" spans="1:22" ht="13.5" customHeight="1" x14ac:dyDescent="0.2">
      <c r="A14" s="3" t="s">
        <v>31</v>
      </c>
      <c r="B14" s="67"/>
      <c r="C14" s="56"/>
      <c r="E14" s="51"/>
      <c r="F14" s="52"/>
      <c r="G14" s="69"/>
      <c r="H14" s="49" t="s">
        <v>32</v>
      </c>
      <c r="I14" s="61"/>
      <c r="J14" s="68"/>
      <c r="K14" s="70"/>
      <c r="L14" s="190">
        <v>1</v>
      </c>
      <c r="M14" s="191"/>
      <c r="N14" s="190">
        <v>1</v>
      </c>
      <c r="O14" s="191"/>
      <c r="P14" s="190">
        <v>1</v>
      </c>
      <c r="Q14" s="191"/>
      <c r="R14" s="190">
        <v>1</v>
      </c>
      <c r="S14" s="208"/>
      <c r="V14" s="30">
        <f>IF(ISBLANK(R13)," ",SQRT(1+R14/R13))</f>
        <v>1.0082988974836116</v>
      </c>
    </row>
    <row r="15" spans="1:22" ht="13.5" customHeight="1" x14ac:dyDescent="0.2">
      <c r="A15" s="3" t="s">
        <v>33</v>
      </c>
      <c r="B15" s="56"/>
      <c r="C15" s="56"/>
      <c r="E15" s="221" t="s">
        <v>34</v>
      </c>
      <c r="F15" s="222"/>
      <c r="G15" s="222"/>
      <c r="H15" s="223"/>
      <c r="I15" s="71"/>
      <c r="J15" s="72"/>
      <c r="K15" s="73"/>
      <c r="L15" s="209">
        <f>IF(ISBLANK(L11)," ",3+3.29*((L11/L13)*L14*(1+(L14/L13)))^0.5)</f>
        <v>7.6527626202074828</v>
      </c>
      <c r="M15" s="214"/>
      <c r="N15" s="209">
        <f>IF(ISBLANK(N11)," ",3+3.29*((N11/N13)*N14*(1+(N14/N13)))^0.5)</f>
        <v>83.319135951527755</v>
      </c>
      <c r="O15" s="214"/>
      <c r="P15" s="209">
        <f>IF(ISBLANK(P11)," ",3+3.29*((P11/P13)*P14*(1+(P14/P13)))^0.5)</f>
        <v>4.0490234347557097</v>
      </c>
      <c r="Q15" s="214"/>
      <c r="R15" s="209">
        <f>IF(ISBLANK(R11)," ",3+3.29*((R11/R13)*R14*(1+(R14/R13)))^0.5)</f>
        <v>24.693912846951125</v>
      </c>
      <c r="S15" s="210"/>
      <c r="V15" s="30" t="e">
        <f>IF(ISBLANK(R14)," ",V14*#REF!)</f>
        <v>#REF!</v>
      </c>
    </row>
    <row r="16" spans="1:22" ht="13.5" customHeight="1" thickBot="1" x14ac:dyDescent="0.25">
      <c r="A16" s="3" t="s">
        <v>35</v>
      </c>
      <c r="B16" s="56"/>
      <c r="C16" s="56"/>
      <c r="D16" s="74"/>
      <c r="E16" s="211" t="s">
        <v>36</v>
      </c>
      <c r="F16" s="212"/>
      <c r="G16" s="212"/>
      <c r="H16" s="213"/>
      <c r="I16" s="71"/>
      <c r="J16" s="72"/>
      <c r="K16" s="73"/>
      <c r="L16" s="209">
        <f>IF(ISBLANK(L11)," ",(3+3.29*((L11/L13)*L14*(1+(L14/L13)))^0.5)/L14/L10/L12)</f>
        <v>36.563605447718501</v>
      </c>
      <c r="M16" s="214"/>
      <c r="N16" s="209">
        <f>IF(ISBLANK(N11)," ",(3+3.29*((N11/N13)*N14*(1+(N14/N13)))^0.5)/N14/N10/N12)</f>
        <v>246.65226747047885</v>
      </c>
      <c r="O16" s="214"/>
      <c r="P16" s="215">
        <f>IF(ISBLANK(P11)," ",(3+3.29*((P11/P13)*P14*(1+(P14/P13)))^0.5)/P14/P10/P12)</f>
        <v>10.691902389109348</v>
      </c>
      <c r="Q16" s="216"/>
      <c r="R16" s="215">
        <f>IF(ISBLANK(R11)," ",(3+3.29*((R11/R13)*R14*(1+(R14/R13)))^0.5)/R14/R10/R12)</f>
        <v>58.599698260444057</v>
      </c>
      <c r="S16" s="217"/>
      <c r="V16" s="30"/>
    </row>
    <row r="17" spans="1:21" s="91" customFormat="1" ht="24" thickTop="1" thickBot="1" x14ac:dyDescent="0.25">
      <c r="A17" s="6" t="s">
        <v>37</v>
      </c>
      <c r="B17" s="224" t="s">
        <v>38</v>
      </c>
      <c r="C17" s="225"/>
      <c r="D17" s="225"/>
      <c r="E17" s="225"/>
      <c r="F17" s="225"/>
      <c r="G17" s="225"/>
      <c r="H17" s="226"/>
      <c r="I17" s="11" t="s">
        <v>39</v>
      </c>
      <c r="J17" s="12" t="s">
        <v>43</v>
      </c>
      <c r="K17" s="8" t="s">
        <v>44</v>
      </c>
      <c r="L17" s="7" t="s">
        <v>40</v>
      </c>
      <c r="M17" s="8" t="s">
        <v>41</v>
      </c>
      <c r="N17" s="7" t="s">
        <v>40</v>
      </c>
      <c r="O17" s="8" t="s">
        <v>41</v>
      </c>
      <c r="P17" s="7" t="s">
        <v>40</v>
      </c>
      <c r="Q17" s="9" t="s">
        <v>41</v>
      </c>
      <c r="R17" s="7" t="s">
        <v>40</v>
      </c>
      <c r="S17" s="10" t="s">
        <v>41</v>
      </c>
    </row>
    <row r="18" spans="1:21" s="80" customFormat="1" ht="15.6" customHeight="1" thickTop="1" x14ac:dyDescent="0.2">
      <c r="A18" s="98">
        <v>7</v>
      </c>
      <c r="B18" s="218" t="s">
        <v>64</v>
      </c>
      <c r="C18" s="219"/>
      <c r="D18" s="219"/>
      <c r="E18" s="219"/>
      <c r="F18" s="219"/>
      <c r="G18" s="219"/>
      <c r="H18" s="220"/>
      <c r="I18" s="103">
        <v>3348</v>
      </c>
      <c r="J18" s="100"/>
      <c r="K18" s="105"/>
      <c r="L18" s="104">
        <v>2</v>
      </c>
      <c r="M18" s="75">
        <f t="shared" ref="M18:M26" si="0">IF(ISBLANK(L18)," ",((L18/$L$14)-($L$11/$L$13))/$L$10/$L$12)</f>
        <v>4.7778308647873864</v>
      </c>
      <c r="N18" s="104">
        <v>288</v>
      </c>
      <c r="O18" s="75">
        <f t="shared" ref="O18:O26" si="1">IF(ISBLANK(N18)," ",((N18/$N$14)-($N$11/$N$13))/$N$10/$N$12)</f>
        <v>-29.603315571343991</v>
      </c>
      <c r="P18" s="104">
        <v>0</v>
      </c>
      <c r="Q18" s="75">
        <f t="shared" ref="Q18:Q26" si="2">IF(ISBLANK(P18)," ",((P18/$P$14)-($P$11/$P$13))/$P$10/$P$12)</f>
        <v>-0.26406126221283338</v>
      </c>
      <c r="R18" s="78">
        <v>53</v>
      </c>
      <c r="S18" s="81">
        <f t="shared" ref="S18:S26" si="3">IF(ISBLANK(R18)," ",((R18/$R$14)-($R$11/$R$13))/$R$10/$R$12)</f>
        <v>24.284132257554187</v>
      </c>
    </row>
    <row r="19" spans="1:21" s="80" customFormat="1" ht="15.6" customHeight="1" x14ac:dyDescent="0.2">
      <c r="A19" s="102">
        <v>8</v>
      </c>
      <c r="B19" s="218" t="s">
        <v>65</v>
      </c>
      <c r="C19" s="219"/>
      <c r="D19" s="219"/>
      <c r="E19" s="219"/>
      <c r="F19" s="219"/>
      <c r="G19" s="219"/>
      <c r="H19" s="220"/>
      <c r="I19" s="103"/>
      <c r="J19" s="100"/>
      <c r="K19" s="105"/>
      <c r="L19" s="104"/>
      <c r="M19" s="75" t="str">
        <f t="shared" si="0"/>
        <v xml:space="preserve"> </v>
      </c>
      <c r="N19" s="104"/>
      <c r="O19" s="75" t="str">
        <f t="shared" si="1"/>
        <v xml:space="preserve"> </v>
      </c>
      <c r="P19" s="104">
        <v>0</v>
      </c>
      <c r="Q19" s="75">
        <f t="shared" si="2"/>
        <v>-0.26406126221283338</v>
      </c>
      <c r="R19" s="78">
        <v>36</v>
      </c>
      <c r="S19" s="81">
        <f t="shared" si="3"/>
        <v>-16.057585825027683</v>
      </c>
    </row>
    <row r="20" spans="1:21" s="80" customFormat="1" ht="15.6" customHeight="1" x14ac:dyDescent="0.2">
      <c r="A20" s="98">
        <v>9</v>
      </c>
      <c r="B20" s="218" t="s">
        <v>66</v>
      </c>
      <c r="C20" s="219"/>
      <c r="D20" s="219"/>
      <c r="E20" s="219"/>
      <c r="F20" s="219"/>
      <c r="G20" s="219"/>
      <c r="H20" s="220"/>
      <c r="I20" s="103"/>
      <c r="J20" s="100"/>
      <c r="K20" s="105"/>
      <c r="L20" s="104"/>
      <c r="M20" s="75" t="str">
        <f t="shared" si="0"/>
        <v xml:space="preserve"> </v>
      </c>
      <c r="N20" s="104"/>
      <c r="O20" s="75" t="str">
        <f t="shared" si="1"/>
        <v xml:space="preserve"> </v>
      </c>
      <c r="P20" s="104">
        <v>0</v>
      </c>
      <c r="Q20" s="75">
        <f t="shared" si="2"/>
        <v>-0.26406126221283338</v>
      </c>
      <c r="R20" s="78">
        <v>42</v>
      </c>
      <c r="S20" s="81">
        <f t="shared" si="3"/>
        <v>-1.8193323841164351</v>
      </c>
    </row>
    <row r="21" spans="1:21" s="80" customFormat="1" ht="15.6" customHeight="1" x14ac:dyDescent="0.2">
      <c r="A21" s="102"/>
      <c r="B21" s="218" t="s">
        <v>75</v>
      </c>
      <c r="C21" s="219"/>
      <c r="D21" s="219"/>
      <c r="E21" s="219"/>
      <c r="F21" s="219"/>
      <c r="G21" s="219"/>
      <c r="H21" s="220"/>
      <c r="I21" s="103"/>
      <c r="J21" s="100"/>
      <c r="K21" s="105"/>
      <c r="L21" s="104"/>
      <c r="M21" s="75" t="str">
        <f t="shared" si="0"/>
        <v xml:space="preserve"> </v>
      </c>
      <c r="N21" s="104"/>
      <c r="O21" s="75" t="str">
        <f t="shared" si="1"/>
        <v xml:space="preserve"> </v>
      </c>
      <c r="P21" s="104"/>
      <c r="Q21" s="75" t="str">
        <f t="shared" si="2"/>
        <v xml:space="preserve"> </v>
      </c>
      <c r="R21" s="78"/>
      <c r="S21" s="81" t="str">
        <f t="shared" si="3"/>
        <v xml:space="preserve"> </v>
      </c>
    </row>
    <row r="22" spans="1:21" s="80" customFormat="1" ht="15.6" customHeight="1" x14ac:dyDescent="0.2">
      <c r="A22" s="98"/>
      <c r="B22" s="218" t="s">
        <v>76</v>
      </c>
      <c r="C22" s="219"/>
      <c r="D22" s="219"/>
      <c r="E22" s="219"/>
      <c r="F22" s="219"/>
      <c r="G22" s="219"/>
      <c r="H22" s="220"/>
      <c r="I22" s="103"/>
      <c r="J22" s="100"/>
      <c r="K22" s="105"/>
      <c r="L22" s="104"/>
      <c r="M22" s="75" t="str">
        <f t="shared" si="0"/>
        <v xml:space="preserve"> </v>
      </c>
      <c r="N22" s="104"/>
      <c r="O22" s="75" t="str">
        <f t="shared" si="1"/>
        <v xml:space="preserve"> </v>
      </c>
      <c r="P22" s="104"/>
      <c r="Q22" s="75" t="str">
        <f t="shared" si="2"/>
        <v xml:space="preserve"> </v>
      </c>
      <c r="R22" s="78"/>
      <c r="S22" s="81" t="str">
        <f t="shared" si="3"/>
        <v xml:space="preserve"> </v>
      </c>
    </row>
    <row r="23" spans="1:21" s="80" customFormat="1" ht="15.6" customHeight="1" x14ac:dyDescent="0.2">
      <c r="A23" s="102"/>
      <c r="B23" s="218"/>
      <c r="C23" s="219"/>
      <c r="D23" s="219"/>
      <c r="E23" s="219"/>
      <c r="F23" s="219"/>
      <c r="G23" s="219"/>
      <c r="H23" s="220"/>
      <c r="I23" s="103"/>
      <c r="J23" s="100"/>
      <c r="K23" s="105"/>
      <c r="L23" s="104"/>
      <c r="M23" s="75" t="str">
        <f t="shared" si="0"/>
        <v xml:space="preserve"> </v>
      </c>
      <c r="N23" s="104"/>
      <c r="O23" s="75" t="str">
        <f t="shared" si="1"/>
        <v xml:space="preserve"> </v>
      </c>
      <c r="P23" s="104"/>
      <c r="Q23" s="75" t="str">
        <f t="shared" si="2"/>
        <v xml:space="preserve"> </v>
      </c>
      <c r="R23" s="78"/>
      <c r="S23" s="81" t="str">
        <f t="shared" si="3"/>
        <v xml:space="preserve"> </v>
      </c>
    </row>
    <row r="24" spans="1:21" s="80" customFormat="1" ht="15.6" customHeight="1" x14ac:dyDescent="0.2">
      <c r="A24" s="98"/>
      <c r="B24" s="218"/>
      <c r="C24" s="219"/>
      <c r="D24" s="219"/>
      <c r="E24" s="219"/>
      <c r="F24" s="219"/>
      <c r="G24" s="219"/>
      <c r="H24" s="220"/>
      <c r="I24" s="103"/>
      <c r="J24" s="100"/>
      <c r="K24" s="105"/>
      <c r="L24" s="104"/>
      <c r="M24" s="75" t="str">
        <f t="shared" si="0"/>
        <v xml:space="preserve"> </v>
      </c>
      <c r="N24" s="104"/>
      <c r="O24" s="75" t="str">
        <f t="shared" si="1"/>
        <v xml:space="preserve"> </v>
      </c>
      <c r="P24" s="104"/>
      <c r="Q24" s="75" t="str">
        <f t="shared" si="2"/>
        <v xml:space="preserve"> </v>
      </c>
      <c r="R24" s="78"/>
      <c r="S24" s="81" t="str">
        <f t="shared" si="3"/>
        <v xml:space="preserve"> </v>
      </c>
    </row>
    <row r="25" spans="1:21" s="80" customFormat="1" ht="15.6" customHeight="1" x14ac:dyDescent="0.2">
      <c r="A25" s="102"/>
      <c r="B25" s="218"/>
      <c r="C25" s="219"/>
      <c r="D25" s="219"/>
      <c r="E25" s="219"/>
      <c r="F25" s="219"/>
      <c r="G25" s="219"/>
      <c r="H25" s="220"/>
      <c r="I25" s="103"/>
      <c r="J25" s="100"/>
      <c r="K25" s="105"/>
      <c r="L25" s="104"/>
      <c r="M25" s="75" t="str">
        <f t="shared" si="0"/>
        <v xml:space="preserve"> </v>
      </c>
      <c r="N25" s="104"/>
      <c r="O25" s="75" t="str">
        <f t="shared" si="1"/>
        <v xml:space="preserve"> </v>
      </c>
      <c r="P25" s="104"/>
      <c r="Q25" s="75" t="str">
        <f t="shared" si="2"/>
        <v xml:space="preserve"> </v>
      </c>
      <c r="R25" s="78"/>
      <c r="S25" s="81" t="str">
        <f t="shared" si="3"/>
        <v xml:space="preserve"> </v>
      </c>
    </row>
    <row r="26" spans="1:21" s="80" customFormat="1" ht="15.6" customHeight="1" x14ac:dyDescent="0.2">
      <c r="A26" s="98"/>
      <c r="B26" s="218"/>
      <c r="C26" s="219"/>
      <c r="D26" s="219"/>
      <c r="E26" s="219"/>
      <c r="F26" s="219"/>
      <c r="G26" s="219"/>
      <c r="H26" s="220"/>
      <c r="I26" s="103"/>
      <c r="J26" s="100"/>
      <c r="K26" s="105"/>
      <c r="L26" s="104"/>
      <c r="M26" s="75" t="str">
        <f t="shared" si="0"/>
        <v xml:space="preserve"> </v>
      </c>
      <c r="N26" s="104"/>
      <c r="O26" s="75" t="str">
        <f t="shared" si="1"/>
        <v xml:space="preserve"> </v>
      </c>
      <c r="P26" s="104"/>
      <c r="Q26" s="75" t="str">
        <f t="shared" si="2"/>
        <v xml:space="preserve"> </v>
      </c>
      <c r="R26" s="78"/>
      <c r="S26" s="81" t="str">
        <f t="shared" si="3"/>
        <v xml:space="preserve"> </v>
      </c>
    </row>
    <row r="27" spans="1:21" s="80" customFormat="1" ht="15.6" customHeight="1" x14ac:dyDescent="0.2">
      <c r="A27" s="102"/>
      <c r="B27" s="218"/>
      <c r="C27" s="219"/>
      <c r="D27" s="219"/>
      <c r="E27" s="219"/>
      <c r="F27" s="219"/>
      <c r="G27" s="219"/>
      <c r="H27" s="220"/>
      <c r="I27" s="103"/>
      <c r="J27" s="100"/>
      <c r="K27" s="105"/>
      <c r="L27" s="104"/>
      <c r="M27" s="75" t="str">
        <f t="shared" ref="M20:M37" si="4">IF(ISBLANK(L27)," ",((L27/$L$14)-($L$11/$L$13))/$L$10/$L$12)</f>
        <v xml:space="preserve"> </v>
      </c>
      <c r="N27" s="104"/>
      <c r="O27" s="75" t="str">
        <f t="shared" ref="O20:O37" si="5">IF(ISBLANK(N27)," ",((N27/$N$14)-($N$11/$N$13))/$N$10/$N$12)</f>
        <v xml:space="preserve"> </v>
      </c>
      <c r="P27" s="104"/>
      <c r="Q27" s="75" t="str">
        <f t="shared" ref="Q19:Q37" si="6">IF(ISBLANK(P27)," ",((P27/$P$14)-($P$11/$P$13))/$P$10/$P$12)</f>
        <v xml:space="preserve"> </v>
      </c>
      <c r="R27" s="78"/>
      <c r="S27" s="81" t="str">
        <f t="shared" ref="S19:S38" si="7">IF(ISBLANK(R27)," ",((R27/$R$14)-($R$11/$R$13))/$R$10/$R$12)</f>
        <v xml:space="preserve"> </v>
      </c>
    </row>
    <row r="28" spans="1:21" s="80" customFormat="1" ht="15.6" customHeight="1" x14ac:dyDescent="0.2">
      <c r="A28" s="98"/>
      <c r="B28" s="218"/>
      <c r="C28" s="219"/>
      <c r="D28" s="219"/>
      <c r="E28" s="219"/>
      <c r="F28" s="219"/>
      <c r="G28" s="219"/>
      <c r="H28" s="220"/>
      <c r="I28" s="103"/>
      <c r="J28" s="100"/>
      <c r="K28" s="105"/>
      <c r="L28" s="104"/>
      <c r="M28" s="75" t="str">
        <f t="shared" si="4"/>
        <v xml:space="preserve"> </v>
      </c>
      <c r="N28" s="104"/>
      <c r="O28" s="75" t="str">
        <f t="shared" si="5"/>
        <v xml:space="preserve"> </v>
      </c>
      <c r="P28" s="104"/>
      <c r="Q28" s="75" t="str">
        <f t="shared" si="6"/>
        <v xml:space="preserve"> </v>
      </c>
      <c r="R28" s="78"/>
      <c r="S28" s="81" t="str">
        <f t="shared" si="7"/>
        <v xml:space="preserve"> </v>
      </c>
    </row>
    <row r="29" spans="1:21" s="80" customFormat="1" ht="15.6" customHeight="1" x14ac:dyDescent="0.2">
      <c r="A29" s="102"/>
      <c r="B29" s="218"/>
      <c r="C29" s="219"/>
      <c r="D29" s="219"/>
      <c r="E29" s="219"/>
      <c r="F29" s="219"/>
      <c r="G29" s="219"/>
      <c r="H29" s="220"/>
      <c r="I29" s="103"/>
      <c r="J29" s="100"/>
      <c r="K29" s="105"/>
      <c r="L29" s="104"/>
      <c r="M29" s="75" t="str">
        <f t="shared" si="4"/>
        <v xml:space="preserve"> </v>
      </c>
      <c r="N29" s="104"/>
      <c r="O29" s="75" t="str">
        <f t="shared" si="5"/>
        <v xml:space="preserve"> </v>
      </c>
      <c r="P29" s="104"/>
      <c r="Q29" s="75" t="str">
        <f t="shared" si="6"/>
        <v xml:space="preserve"> </v>
      </c>
      <c r="R29" s="78"/>
      <c r="S29" s="81" t="str">
        <f t="shared" si="7"/>
        <v xml:space="preserve"> </v>
      </c>
      <c r="U29" s="80" t="s">
        <v>27</v>
      </c>
    </row>
    <row r="30" spans="1:21" s="80" customFormat="1" ht="15.6" customHeight="1" x14ac:dyDescent="0.2">
      <c r="A30" s="98"/>
      <c r="B30" s="218"/>
      <c r="C30" s="219"/>
      <c r="D30" s="219"/>
      <c r="E30" s="219"/>
      <c r="F30" s="219"/>
      <c r="G30" s="219"/>
      <c r="H30" s="220"/>
      <c r="I30" s="103"/>
      <c r="J30" s="100"/>
      <c r="K30" s="105"/>
      <c r="L30" s="104"/>
      <c r="M30" s="75" t="str">
        <f t="shared" si="4"/>
        <v xml:space="preserve"> </v>
      </c>
      <c r="N30" s="104"/>
      <c r="O30" s="75" t="str">
        <f t="shared" si="5"/>
        <v xml:space="preserve"> </v>
      </c>
      <c r="P30" s="104"/>
      <c r="Q30" s="75" t="str">
        <f t="shared" si="6"/>
        <v xml:space="preserve"> </v>
      </c>
      <c r="R30" s="78"/>
      <c r="S30" s="81" t="str">
        <f t="shared" si="7"/>
        <v xml:space="preserve"> </v>
      </c>
    </row>
    <row r="31" spans="1:21" s="80" customFormat="1" ht="15.6" customHeight="1" x14ac:dyDescent="0.2">
      <c r="A31" s="102"/>
      <c r="B31" s="218"/>
      <c r="C31" s="219"/>
      <c r="D31" s="219"/>
      <c r="E31" s="219"/>
      <c r="F31" s="219"/>
      <c r="G31" s="219"/>
      <c r="H31" s="220"/>
      <c r="I31" s="103"/>
      <c r="J31" s="100"/>
      <c r="K31" s="105"/>
      <c r="L31" s="104"/>
      <c r="M31" s="75" t="str">
        <f t="shared" si="4"/>
        <v xml:space="preserve"> </v>
      </c>
      <c r="N31" s="104"/>
      <c r="O31" s="75" t="str">
        <f t="shared" si="5"/>
        <v xml:space="preserve"> </v>
      </c>
      <c r="P31" s="104"/>
      <c r="Q31" s="75" t="str">
        <f t="shared" si="6"/>
        <v xml:space="preserve"> </v>
      </c>
      <c r="R31" s="78"/>
      <c r="S31" s="81" t="str">
        <f t="shared" si="7"/>
        <v xml:space="preserve"> </v>
      </c>
    </row>
    <row r="32" spans="1:21" s="80" customFormat="1" ht="15.6" customHeight="1" x14ac:dyDescent="0.2">
      <c r="A32" s="98"/>
      <c r="B32" s="218"/>
      <c r="C32" s="219"/>
      <c r="D32" s="219"/>
      <c r="E32" s="219"/>
      <c r="F32" s="219"/>
      <c r="G32" s="219"/>
      <c r="H32" s="220"/>
      <c r="I32" s="103"/>
      <c r="J32" s="100"/>
      <c r="K32" s="105"/>
      <c r="L32" s="104"/>
      <c r="M32" s="75" t="str">
        <f t="shared" si="4"/>
        <v xml:space="preserve"> </v>
      </c>
      <c r="N32" s="104"/>
      <c r="O32" s="75" t="str">
        <f t="shared" si="5"/>
        <v xml:space="preserve"> </v>
      </c>
      <c r="P32" s="104"/>
      <c r="Q32" s="75" t="str">
        <f t="shared" si="6"/>
        <v xml:space="preserve"> </v>
      </c>
      <c r="R32" s="78"/>
      <c r="S32" s="81" t="str">
        <f t="shared" si="7"/>
        <v xml:space="preserve"> </v>
      </c>
    </row>
    <row r="33" spans="1:55" s="80" customFormat="1" ht="15.6" customHeight="1" x14ac:dyDescent="0.2">
      <c r="A33" s="102"/>
      <c r="B33" s="218"/>
      <c r="C33" s="219"/>
      <c r="D33" s="219"/>
      <c r="E33" s="219"/>
      <c r="F33" s="219"/>
      <c r="G33" s="219"/>
      <c r="H33" s="220"/>
      <c r="I33" s="103"/>
      <c r="J33" s="100"/>
      <c r="K33" s="105"/>
      <c r="L33" s="104"/>
      <c r="M33" s="75" t="str">
        <f t="shared" si="4"/>
        <v xml:space="preserve"> </v>
      </c>
      <c r="N33" s="104"/>
      <c r="O33" s="75" t="str">
        <f t="shared" si="5"/>
        <v xml:space="preserve"> </v>
      </c>
      <c r="P33" s="104"/>
      <c r="Q33" s="75" t="str">
        <f t="shared" si="6"/>
        <v xml:space="preserve"> </v>
      </c>
      <c r="R33" s="78"/>
      <c r="S33" s="81" t="str">
        <f t="shared" si="7"/>
        <v xml:space="preserve"> </v>
      </c>
    </row>
    <row r="34" spans="1:55" s="80" customFormat="1" ht="15.6" customHeight="1" x14ac:dyDescent="0.2">
      <c r="A34" s="98"/>
      <c r="B34" s="218"/>
      <c r="C34" s="219"/>
      <c r="D34" s="219"/>
      <c r="E34" s="219"/>
      <c r="F34" s="219"/>
      <c r="G34" s="219"/>
      <c r="H34" s="220"/>
      <c r="I34" s="103"/>
      <c r="J34" s="100"/>
      <c r="K34" s="105"/>
      <c r="L34" s="104"/>
      <c r="M34" s="75" t="str">
        <f t="shared" si="4"/>
        <v xml:space="preserve"> </v>
      </c>
      <c r="N34" s="104"/>
      <c r="O34" s="75" t="str">
        <f t="shared" si="5"/>
        <v xml:space="preserve"> </v>
      </c>
      <c r="P34" s="104"/>
      <c r="Q34" s="75" t="str">
        <f t="shared" si="6"/>
        <v xml:space="preserve"> </v>
      </c>
      <c r="R34" s="78"/>
      <c r="S34" s="81" t="str">
        <f t="shared" si="7"/>
        <v xml:space="preserve"> </v>
      </c>
    </row>
    <row r="35" spans="1:55" s="80" customFormat="1" ht="15.6" customHeight="1" x14ac:dyDescent="0.2">
      <c r="A35" s="102"/>
      <c r="B35" s="218"/>
      <c r="C35" s="219"/>
      <c r="D35" s="219"/>
      <c r="E35" s="219"/>
      <c r="F35" s="219"/>
      <c r="G35" s="219"/>
      <c r="H35" s="220"/>
      <c r="I35" s="103"/>
      <c r="J35" s="100"/>
      <c r="K35" s="105"/>
      <c r="L35" s="104"/>
      <c r="M35" s="75" t="str">
        <f t="shared" si="4"/>
        <v xml:space="preserve"> </v>
      </c>
      <c r="N35" s="104"/>
      <c r="O35" s="75" t="str">
        <f t="shared" si="5"/>
        <v xml:space="preserve"> </v>
      </c>
      <c r="P35" s="104"/>
      <c r="Q35" s="75" t="str">
        <f t="shared" si="6"/>
        <v xml:space="preserve"> </v>
      </c>
      <c r="R35" s="78"/>
      <c r="S35" s="81" t="str">
        <f t="shared" si="7"/>
        <v xml:space="preserve"> </v>
      </c>
    </row>
    <row r="36" spans="1:55" s="80" customFormat="1" ht="15.6" customHeight="1" x14ac:dyDescent="0.2">
      <c r="A36" s="98"/>
      <c r="B36" s="218"/>
      <c r="C36" s="219"/>
      <c r="D36" s="219"/>
      <c r="E36" s="219"/>
      <c r="F36" s="219"/>
      <c r="G36" s="219"/>
      <c r="H36" s="220"/>
      <c r="I36" s="103"/>
      <c r="J36" s="100"/>
      <c r="K36" s="105"/>
      <c r="L36" s="104"/>
      <c r="M36" s="75" t="str">
        <f t="shared" si="4"/>
        <v xml:space="preserve"> </v>
      </c>
      <c r="N36" s="104"/>
      <c r="O36" s="75" t="str">
        <f t="shared" si="5"/>
        <v xml:space="preserve"> </v>
      </c>
      <c r="P36" s="104"/>
      <c r="Q36" s="75" t="str">
        <f t="shared" si="6"/>
        <v xml:space="preserve"> </v>
      </c>
      <c r="R36" s="78"/>
      <c r="S36" s="81" t="str">
        <f t="shared" si="7"/>
        <v xml:space="preserve"> </v>
      </c>
    </row>
    <row r="37" spans="1:55" s="80" customFormat="1" ht="15.6" customHeight="1" thickBot="1" x14ac:dyDescent="0.25">
      <c r="A37" s="106"/>
      <c r="B37" s="230"/>
      <c r="C37" s="231"/>
      <c r="D37" s="231"/>
      <c r="E37" s="231"/>
      <c r="F37" s="231"/>
      <c r="G37" s="231"/>
      <c r="H37" s="232"/>
      <c r="I37" s="107"/>
      <c r="J37" s="108"/>
      <c r="K37" s="109"/>
      <c r="L37" s="110"/>
      <c r="M37" s="82" t="str">
        <f t="shared" si="4"/>
        <v xml:space="preserve"> </v>
      </c>
      <c r="N37" s="110"/>
      <c r="O37" s="82" t="str">
        <f t="shared" si="5"/>
        <v xml:space="preserve"> </v>
      </c>
      <c r="P37" s="110"/>
      <c r="Q37" s="82" t="str">
        <f t="shared" si="6"/>
        <v xml:space="preserve"> </v>
      </c>
      <c r="R37" s="110"/>
      <c r="S37" s="83" t="str">
        <f t="shared" si="7"/>
        <v xml:space="preserve"> </v>
      </c>
    </row>
    <row r="38" spans="1:55" ht="15.75" customHeight="1" thickTop="1" x14ac:dyDescent="0.2">
      <c r="A38" s="84"/>
      <c r="B38" s="84"/>
      <c r="C38" s="85"/>
      <c r="D38" s="85"/>
      <c r="E38" s="86"/>
      <c r="F38" s="86"/>
      <c r="G38" s="86"/>
      <c r="H38" s="86"/>
      <c r="I38" s="86"/>
      <c r="J38" s="86"/>
      <c r="K38" s="87"/>
      <c r="L38" s="88"/>
      <c r="M38" s="89"/>
      <c r="N38" s="88"/>
      <c r="O38" s="89"/>
      <c r="P38" s="88"/>
      <c r="Q38" s="89"/>
      <c r="R38" s="88"/>
      <c r="S38" s="89" t="str">
        <f t="shared" si="7"/>
        <v xml:space="preserve"> </v>
      </c>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row>
    <row r="39" spans="1:55" ht="15.75" customHeight="1" x14ac:dyDescent="0.2">
      <c r="A39" s="233"/>
      <c r="B39" s="234"/>
      <c r="C39" s="234"/>
      <c r="D39" s="234"/>
      <c r="E39" s="234"/>
      <c r="F39" s="234"/>
      <c r="G39" s="234"/>
      <c r="H39" s="234"/>
      <c r="I39" s="234"/>
      <c r="J39" s="234"/>
      <c r="K39" s="234"/>
      <c r="L39" s="234"/>
      <c r="M39" s="234"/>
      <c r="N39" s="234"/>
      <c r="O39" s="235"/>
      <c r="P39" s="235"/>
      <c r="Q39" s="235"/>
      <c r="R39" s="235"/>
      <c r="S39" s="235"/>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row>
  </sheetData>
  <sheetProtection selectLockedCells="1"/>
  <protectedRanges>
    <protectedRange sqref="L18:L37" name="Range13"/>
    <protectedRange sqref="C2:D8" name="Range10"/>
    <protectedRange sqref="I7:K9" name="Range6"/>
    <protectedRange sqref="P18:P37 N18:N37" name="Range3"/>
    <protectedRange sqref="I11:K11" name="Range7"/>
    <protectedRange sqref="I18:K37" name="Range12"/>
    <protectedRange sqref="R18:R37" name="Range5_2_1"/>
    <protectedRange sqref="A18:A37" name="Range11_2"/>
    <protectedRange sqref="B18:H37" name="Range11_1_1"/>
    <protectedRange sqref="L3:S4 I4:K4 I3:J3" name="Range8_1"/>
    <protectedRange sqref="R7:S7" name="Range1_1_1"/>
    <protectedRange sqref="R8:S9" name="Range1_1_2_2"/>
    <protectedRange sqref="P7:Q7" name="Range1_1_3_2"/>
    <protectedRange sqref="P8:Q9" name="Range1_1_2_1_1_3"/>
    <protectedRange sqref="L11:M11" name="Range1_2_1_1"/>
    <protectedRange sqref="L7:O7" name="Range1_2_1_1_1_1"/>
    <protectedRange sqref="L8:O9" name="Range1_1_1_1_2_1"/>
    <protectedRange sqref="L10:M10" name="Range1_1_1_1_1_1_1"/>
    <protectedRange sqref="I2:S2" name="Range8_2"/>
  </protectedRanges>
  <mergeCells count="78">
    <mergeCell ref="B35:H35"/>
    <mergeCell ref="B36:H36"/>
    <mergeCell ref="B37:H37"/>
    <mergeCell ref="A39:N39"/>
    <mergeCell ref="O39:S39"/>
    <mergeCell ref="B29:H29"/>
    <mergeCell ref="B30:H30"/>
    <mergeCell ref="B31:H31"/>
    <mergeCell ref="B32:H32"/>
    <mergeCell ref="B33:H33"/>
    <mergeCell ref="B34:H34"/>
    <mergeCell ref="B23:H23"/>
    <mergeCell ref="B24:H24"/>
    <mergeCell ref="B25:H25"/>
    <mergeCell ref="B26:H26"/>
    <mergeCell ref="B27:H27"/>
    <mergeCell ref="B28:H28"/>
    <mergeCell ref="B17:H17"/>
    <mergeCell ref="B18:H18"/>
    <mergeCell ref="B19:H19"/>
    <mergeCell ref="B20:H20"/>
    <mergeCell ref="B21:H21"/>
    <mergeCell ref="B22:H22"/>
    <mergeCell ref="E15:H15"/>
    <mergeCell ref="L15:M15"/>
    <mergeCell ref="N15:O15"/>
    <mergeCell ref="P15:Q15"/>
    <mergeCell ref="R15:S15"/>
    <mergeCell ref="E16:H16"/>
    <mergeCell ref="L16:M16"/>
    <mergeCell ref="N16:O16"/>
    <mergeCell ref="P16:Q16"/>
    <mergeCell ref="R16:S16"/>
    <mergeCell ref="L13:M13"/>
    <mergeCell ref="N13:O13"/>
    <mergeCell ref="P13:Q13"/>
    <mergeCell ref="R13:S13"/>
    <mergeCell ref="L14:M14"/>
    <mergeCell ref="N14:O14"/>
    <mergeCell ref="P14:Q14"/>
    <mergeCell ref="R14:S14"/>
    <mergeCell ref="L11:M11"/>
    <mergeCell ref="N11:O11"/>
    <mergeCell ref="P11:Q11"/>
    <mergeCell ref="R11:S11"/>
    <mergeCell ref="L12:M12"/>
    <mergeCell ref="N12:O12"/>
    <mergeCell ref="P12:Q12"/>
    <mergeCell ref="R12:S12"/>
    <mergeCell ref="L9:M9"/>
    <mergeCell ref="N9:O9"/>
    <mergeCell ref="P9:Q9"/>
    <mergeCell ref="R9:S9"/>
    <mergeCell ref="L10:M10"/>
    <mergeCell ref="N10:O10"/>
    <mergeCell ref="P10:Q10"/>
    <mergeCell ref="R10:S10"/>
    <mergeCell ref="P7:Q7"/>
    <mergeCell ref="R7:S7"/>
    <mergeCell ref="C8:D8"/>
    <mergeCell ref="L8:M8"/>
    <mergeCell ref="N8:O8"/>
    <mergeCell ref="P8:Q8"/>
    <mergeCell ref="R8:S8"/>
    <mergeCell ref="C5:D5"/>
    <mergeCell ref="I5:K5"/>
    <mergeCell ref="C6:D6"/>
    <mergeCell ref="C7:D7"/>
    <mergeCell ref="L7:M7"/>
    <mergeCell ref="N7:O7"/>
    <mergeCell ref="A1:S1"/>
    <mergeCell ref="C2:D2"/>
    <mergeCell ref="E2:H2"/>
    <mergeCell ref="I2:S2"/>
    <mergeCell ref="C3:D3"/>
    <mergeCell ref="E3:H4"/>
    <mergeCell ref="I3:S4"/>
    <mergeCell ref="C4:D4"/>
  </mergeCells>
  <printOptions horizontalCentered="1"/>
  <pageMargins left="0.25" right="0.25" top="0.25" bottom="0.25" header="0.375" footer="0.1"/>
  <pageSetup scale="97" fitToHeight="0" orientation="landscape" r:id="rId1"/>
  <headerFooter alignWithMargins="0">
    <oddHeader xml:space="preserve">&amp;C&amp;"Times New Roman,Regular"
                                                            </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9"/>
  <sheetViews>
    <sheetView showGridLines="0" zoomScaleNormal="100" workbookViewId="0">
      <selection activeCell="I2" sqref="I2:S2"/>
    </sheetView>
  </sheetViews>
  <sheetFormatPr defaultRowHeight="12.75" x14ac:dyDescent="0.2"/>
  <cols>
    <col min="1" max="1" width="3.42578125" style="13" customWidth="1"/>
    <col min="2" max="3" width="10.42578125" style="13" customWidth="1"/>
    <col min="4" max="4" width="18.28515625" style="13" customWidth="1"/>
    <col min="5" max="5" width="5.28515625" style="13" customWidth="1"/>
    <col min="6" max="7" width="2.5703125" style="13" customWidth="1"/>
    <col min="8" max="8" width="5.28515625" style="13" customWidth="1"/>
    <col min="9" max="19" width="7.42578125" style="13" customWidth="1"/>
    <col min="20" max="16384" width="9.140625" style="13"/>
  </cols>
  <sheetData>
    <row r="1" spans="1:22" ht="39" customHeight="1" thickBot="1" x14ac:dyDescent="0.25">
      <c r="A1" s="154"/>
      <c r="B1" s="155"/>
      <c r="C1" s="155"/>
      <c r="D1" s="155"/>
      <c r="E1" s="155"/>
      <c r="F1" s="155"/>
      <c r="G1" s="155"/>
      <c r="H1" s="155"/>
      <c r="I1" s="155"/>
      <c r="J1" s="155"/>
      <c r="K1" s="155"/>
      <c r="L1" s="155"/>
      <c r="M1" s="155"/>
      <c r="N1" s="155"/>
      <c r="O1" s="155"/>
      <c r="P1" s="155"/>
      <c r="Q1" s="155"/>
      <c r="R1" s="155"/>
      <c r="S1" s="155"/>
    </row>
    <row r="2" spans="1:22" ht="13.5" customHeight="1" thickTop="1" x14ac:dyDescent="0.2">
      <c r="A2" s="14"/>
      <c r="B2" s="15" t="s">
        <v>0</v>
      </c>
      <c r="C2" s="156" t="s">
        <v>59</v>
      </c>
      <c r="D2" s="157"/>
      <c r="E2" s="158" t="s">
        <v>1</v>
      </c>
      <c r="F2" s="159"/>
      <c r="G2" s="159"/>
      <c r="H2" s="160"/>
      <c r="I2" s="161" t="s">
        <v>81</v>
      </c>
      <c r="J2" s="162"/>
      <c r="K2" s="162"/>
      <c r="L2" s="162"/>
      <c r="M2" s="162"/>
      <c r="N2" s="162"/>
      <c r="O2" s="162"/>
      <c r="P2" s="162"/>
      <c r="Q2" s="162"/>
      <c r="R2" s="162"/>
      <c r="S2" s="163"/>
    </row>
    <row r="3" spans="1:22" ht="13.5" customHeight="1" x14ac:dyDescent="0.2">
      <c r="A3" s="16"/>
      <c r="B3" s="17" t="s">
        <v>2</v>
      </c>
      <c r="C3" s="164">
        <v>43809</v>
      </c>
      <c r="D3" s="165"/>
      <c r="E3" s="166" t="s">
        <v>42</v>
      </c>
      <c r="F3" s="167"/>
      <c r="G3" s="167"/>
      <c r="H3" s="168"/>
      <c r="I3" s="172" t="s">
        <v>57</v>
      </c>
      <c r="J3" s="173"/>
      <c r="K3" s="173"/>
      <c r="L3" s="173"/>
      <c r="M3" s="173"/>
      <c r="N3" s="173"/>
      <c r="O3" s="173"/>
      <c r="P3" s="173"/>
      <c r="Q3" s="173"/>
      <c r="R3" s="173"/>
      <c r="S3" s="174"/>
    </row>
    <row r="4" spans="1:22" ht="13.5" customHeight="1" thickBot="1" x14ac:dyDescent="0.25">
      <c r="A4" s="18"/>
      <c r="B4" s="19" t="s">
        <v>3</v>
      </c>
      <c r="C4" s="178" t="s">
        <v>47</v>
      </c>
      <c r="D4" s="179"/>
      <c r="E4" s="169"/>
      <c r="F4" s="170"/>
      <c r="G4" s="170"/>
      <c r="H4" s="171"/>
      <c r="I4" s="175"/>
      <c r="J4" s="176"/>
      <c r="K4" s="176"/>
      <c r="L4" s="176"/>
      <c r="M4" s="176"/>
      <c r="N4" s="176"/>
      <c r="O4" s="176"/>
      <c r="P4" s="176"/>
      <c r="Q4" s="176"/>
      <c r="R4" s="176"/>
      <c r="S4" s="177"/>
    </row>
    <row r="5" spans="1:22" ht="13.5" customHeight="1" thickTop="1" x14ac:dyDescent="0.2">
      <c r="A5" s="20"/>
      <c r="B5" s="19" t="s">
        <v>4</v>
      </c>
      <c r="C5" s="178" t="s">
        <v>46</v>
      </c>
      <c r="D5" s="179"/>
      <c r="E5" s="21" t="s">
        <v>5</v>
      </c>
      <c r="F5" s="22"/>
      <c r="G5" s="23"/>
      <c r="H5" s="24"/>
      <c r="I5" s="180" t="s">
        <v>6</v>
      </c>
      <c r="J5" s="181"/>
      <c r="K5" s="182"/>
      <c r="L5" s="25" t="s">
        <v>7</v>
      </c>
      <c r="M5" s="26"/>
      <c r="N5" s="23"/>
      <c r="O5" s="27"/>
      <c r="P5" s="148" t="s">
        <v>8</v>
      </c>
      <c r="Q5" s="28"/>
      <c r="R5" s="23"/>
      <c r="S5" s="29"/>
      <c r="V5" s="30">
        <f>IF(ISBLANK(L14)," ",SQRT(1+L14/L13))</f>
        <v>1.4142135623730951</v>
      </c>
    </row>
    <row r="6" spans="1:22" ht="13.5" customHeight="1" x14ac:dyDescent="0.2">
      <c r="A6" s="31"/>
      <c r="B6" s="32" t="s">
        <v>9</v>
      </c>
      <c r="C6" s="164">
        <v>43809</v>
      </c>
      <c r="D6" s="165"/>
      <c r="E6" s="33"/>
      <c r="F6" s="34"/>
      <c r="G6" s="35"/>
      <c r="H6" s="36"/>
      <c r="I6" s="37" t="s">
        <v>10</v>
      </c>
      <c r="J6" s="38" t="s">
        <v>43</v>
      </c>
      <c r="K6" s="38" t="s">
        <v>44</v>
      </c>
      <c r="L6" s="39" t="s">
        <v>11</v>
      </c>
      <c r="M6" s="40"/>
      <c r="N6" s="41" t="s">
        <v>12</v>
      </c>
      <c r="O6" s="40"/>
      <c r="P6" s="42" t="s">
        <v>11</v>
      </c>
      <c r="Q6" s="43"/>
      <c r="R6" s="41" t="s">
        <v>12</v>
      </c>
      <c r="S6" s="44"/>
      <c r="V6" s="30">
        <f>IF(ISBLANK(L14)," ",SQRT(L11*L14))</f>
        <v>0</v>
      </c>
    </row>
    <row r="7" spans="1:22" ht="13.5" customHeight="1" x14ac:dyDescent="0.2">
      <c r="A7" s="45"/>
      <c r="B7" s="19" t="s">
        <v>13</v>
      </c>
      <c r="C7" s="178" t="s">
        <v>45</v>
      </c>
      <c r="D7" s="179"/>
      <c r="E7" s="46"/>
      <c r="F7" s="47"/>
      <c r="G7" s="48"/>
      <c r="H7" s="49" t="s">
        <v>14</v>
      </c>
      <c r="I7" s="92">
        <v>2221</v>
      </c>
      <c r="J7" s="111"/>
      <c r="K7" s="93"/>
      <c r="L7" s="183" t="s">
        <v>48</v>
      </c>
      <c r="M7" s="184"/>
      <c r="N7" s="183" t="s">
        <v>48</v>
      </c>
      <c r="O7" s="184"/>
      <c r="P7" s="185" t="s">
        <v>50</v>
      </c>
      <c r="Q7" s="186"/>
      <c r="R7" s="185" t="str">
        <f>IF(P7="","",P7)</f>
        <v>2929/43-10-1</v>
      </c>
      <c r="S7" s="187"/>
      <c r="V7" s="30">
        <f>IF(ISBLANK(L14)," ",V5*V6)</f>
        <v>0</v>
      </c>
    </row>
    <row r="8" spans="1:22" ht="13.5" customHeight="1" thickBot="1" x14ac:dyDescent="0.25">
      <c r="A8" s="50"/>
      <c r="B8" s="19" t="s">
        <v>15</v>
      </c>
      <c r="C8" s="188" t="s">
        <v>55</v>
      </c>
      <c r="D8" s="189"/>
      <c r="E8" s="51"/>
      <c r="F8" s="52"/>
      <c r="G8" s="48"/>
      <c r="H8" s="49" t="s">
        <v>16</v>
      </c>
      <c r="I8" s="92">
        <v>190201</v>
      </c>
      <c r="J8" s="92"/>
      <c r="K8" s="94"/>
      <c r="L8" s="190" t="s">
        <v>49</v>
      </c>
      <c r="M8" s="191"/>
      <c r="N8" s="190" t="s">
        <v>49</v>
      </c>
      <c r="O8" s="191"/>
      <c r="P8" s="192" t="s">
        <v>58</v>
      </c>
      <c r="Q8" s="193"/>
      <c r="R8" s="192" t="s">
        <v>58</v>
      </c>
      <c r="S8" s="194"/>
      <c r="V8" s="30">
        <f>IF(ISBLANK(N14)," ",SQRT(1+N14/N13))</f>
        <v>1.4142135623730951</v>
      </c>
    </row>
    <row r="9" spans="1:22" ht="13.5" customHeight="1" thickTop="1" x14ac:dyDescent="0.2">
      <c r="A9" s="1" t="s">
        <v>17</v>
      </c>
      <c r="B9" s="53"/>
      <c r="C9" s="54"/>
      <c r="D9" s="2" t="s">
        <v>7</v>
      </c>
      <c r="E9" s="51"/>
      <c r="F9" s="52"/>
      <c r="G9" s="55"/>
      <c r="H9" s="49" t="s">
        <v>18</v>
      </c>
      <c r="I9" s="147">
        <v>43996</v>
      </c>
      <c r="J9" s="112"/>
      <c r="K9" s="95"/>
      <c r="L9" s="195">
        <v>44000</v>
      </c>
      <c r="M9" s="196"/>
      <c r="N9" s="195">
        <v>44000</v>
      </c>
      <c r="O9" s="196"/>
      <c r="P9" s="197">
        <v>44143</v>
      </c>
      <c r="Q9" s="198"/>
      <c r="R9" s="197">
        <v>44143</v>
      </c>
      <c r="S9" s="199"/>
      <c r="V9" s="30">
        <f>IF(ISBLANK(N14)," ",SQRT(N11*N14))</f>
        <v>17.748239349298849</v>
      </c>
    </row>
    <row r="10" spans="1:22" ht="13.5" customHeight="1" x14ac:dyDescent="0.2">
      <c r="A10" s="3" t="s">
        <v>19</v>
      </c>
      <c r="B10" s="56"/>
      <c r="C10" s="56"/>
      <c r="D10" s="4" t="s">
        <v>20</v>
      </c>
      <c r="E10" s="57"/>
      <c r="F10" s="58"/>
      <c r="G10" s="59"/>
      <c r="H10" s="60" t="s">
        <v>21</v>
      </c>
      <c r="I10" s="61"/>
      <c r="J10" s="62"/>
      <c r="K10" s="63"/>
      <c r="L10" s="200">
        <v>0.20930000000000001</v>
      </c>
      <c r="M10" s="201"/>
      <c r="N10" s="200">
        <v>0.33779999999999999</v>
      </c>
      <c r="O10" s="201"/>
      <c r="P10" s="202">
        <v>0.37869999999999998</v>
      </c>
      <c r="Q10" s="203"/>
      <c r="R10" s="202">
        <v>0.4214</v>
      </c>
      <c r="S10" s="204"/>
      <c r="V10" s="30">
        <f>IF(ISBLANK(N14)," ",V8*V9)</f>
        <v>25.099800796022269</v>
      </c>
    </row>
    <row r="11" spans="1:22" ht="13.5" customHeight="1" x14ac:dyDescent="0.2">
      <c r="A11" s="5" t="s">
        <v>22</v>
      </c>
      <c r="B11" s="56"/>
      <c r="C11" s="56"/>
      <c r="D11" s="2" t="s">
        <v>8</v>
      </c>
      <c r="E11" s="64"/>
      <c r="F11" s="65"/>
      <c r="G11" s="66"/>
      <c r="H11" s="49" t="s">
        <v>23</v>
      </c>
      <c r="I11" s="96">
        <v>3036</v>
      </c>
      <c r="J11" s="96"/>
      <c r="K11" s="97"/>
      <c r="L11" s="205">
        <v>0</v>
      </c>
      <c r="M11" s="206"/>
      <c r="N11" s="205">
        <v>315</v>
      </c>
      <c r="O11" s="206"/>
      <c r="P11" s="205">
        <v>6</v>
      </c>
      <c r="Q11" s="206"/>
      <c r="R11" s="205">
        <v>2566</v>
      </c>
      <c r="S11" s="207"/>
      <c r="V11" s="30">
        <f>IF(ISBLANK(P13)," ",SQRT(1+P14/P13))</f>
        <v>1.0082988974836116</v>
      </c>
    </row>
    <row r="12" spans="1:22" ht="13.5" customHeight="1" x14ac:dyDescent="0.2">
      <c r="A12" s="5" t="s">
        <v>24</v>
      </c>
      <c r="B12" s="67"/>
      <c r="C12" s="56"/>
      <c r="D12" s="4" t="s">
        <v>25</v>
      </c>
      <c r="E12" s="51"/>
      <c r="F12" s="52"/>
      <c r="G12" s="48"/>
      <c r="H12" s="49" t="s">
        <v>26</v>
      </c>
      <c r="I12" s="61"/>
      <c r="J12" s="68"/>
      <c r="K12" s="61"/>
      <c r="L12" s="192">
        <v>1</v>
      </c>
      <c r="M12" s="193"/>
      <c r="N12" s="192">
        <v>1</v>
      </c>
      <c r="O12" s="193"/>
      <c r="P12" s="192">
        <v>1</v>
      </c>
      <c r="Q12" s="193"/>
      <c r="R12" s="192">
        <v>1</v>
      </c>
      <c r="S12" s="194"/>
      <c r="V12" s="30" t="s">
        <v>27</v>
      </c>
    </row>
    <row r="13" spans="1:22" ht="13.5" customHeight="1" x14ac:dyDescent="0.2">
      <c r="A13" s="3" t="s">
        <v>28</v>
      </c>
      <c r="B13" s="67"/>
      <c r="C13" s="56"/>
      <c r="D13" s="4" t="s">
        <v>29</v>
      </c>
      <c r="E13" s="51"/>
      <c r="F13" s="52"/>
      <c r="G13" s="69"/>
      <c r="H13" s="49" t="s">
        <v>30</v>
      </c>
      <c r="I13" s="61"/>
      <c r="J13" s="68"/>
      <c r="K13" s="70"/>
      <c r="L13" s="190">
        <v>1</v>
      </c>
      <c r="M13" s="191"/>
      <c r="N13" s="190">
        <v>1</v>
      </c>
      <c r="O13" s="191"/>
      <c r="P13" s="190">
        <v>60</v>
      </c>
      <c r="Q13" s="191"/>
      <c r="R13" s="190">
        <v>60</v>
      </c>
      <c r="S13" s="208"/>
      <c r="V13" s="30" t="e">
        <f>IF(ISBLANK(P14)," ",V11*V12)</f>
        <v>#VALUE!</v>
      </c>
    </row>
    <row r="14" spans="1:22" ht="13.5" customHeight="1" x14ac:dyDescent="0.2">
      <c r="A14" s="3" t="s">
        <v>31</v>
      </c>
      <c r="B14" s="67"/>
      <c r="C14" s="56"/>
      <c r="E14" s="51"/>
      <c r="F14" s="52"/>
      <c r="G14" s="69"/>
      <c r="H14" s="49" t="s">
        <v>32</v>
      </c>
      <c r="I14" s="61"/>
      <c r="J14" s="68"/>
      <c r="K14" s="70"/>
      <c r="L14" s="190">
        <v>1</v>
      </c>
      <c r="M14" s="191"/>
      <c r="N14" s="190">
        <v>1</v>
      </c>
      <c r="O14" s="191"/>
      <c r="P14" s="190">
        <v>1</v>
      </c>
      <c r="Q14" s="191"/>
      <c r="R14" s="190">
        <v>1</v>
      </c>
      <c r="S14" s="208"/>
      <c r="V14" s="30">
        <f>IF(ISBLANK(R13)," ",SQRT(1+R14/R13))</f>
        <v>1.0082988974836116</v>
      </c>
    </row>
    <row r="15" spans="1:22" ht="13.5" customHeight="1" x14ac:dyDescent="0.2">
      <c r="A15" s="3" t="s">
        <v>33</v>
      </c>
      <c r="B15" s="56"/>
      <c r="C15" s="56"/>
      <c r="E15" s="221" t="s">
        <v>34</v>
      </c>
      <c r="F15" s="222"/>
      <c r="G15" s="222"/>
      <c r="H15" s="223"/>
      <c r="I15" s="71"/>
      <c r="J15" s="72"/>
      <c r="K15" s="73"/>
      <c r="L15" s="209">
        <f>IF(ISBLANK(L11)," ",3+3.29*((L11/L13)*L14*(1+(L14/L13)))^0.5)</f>
        <v>3</v>
      </c>
      <c r="M15" s="214"/>
      <c r="N15" s="209">
        <f>IF(ISBLANK(N11)," ",3+3.29*((N11/N13)*N14*(1+(N14/N13)))^0.5)</f>
        <v>85.578344618913249</v>
      </c>
      <c r="O15" s="214"/>
      <c r="P15" s="209">
        <f>IF(ISBLANK(P11)," ",3+3.29*((P11/P13)*P14*(1+(P14/P13)))^0.5)</f>
        <v>4.0490234347557097</v>
      </c>
      <c r="Q15" s="214"/>
      <c r="R15" s="209">
        <f>IF(ISBLANK(R11)," ",3+3.29*((R11/R13)*R14*(1+(R14/R13)))^0.5)</f>
        <v>24.693912846951125</v>
      </c>
      <c r="S15" s="210"/>
      <c r="V15" s="30" t="e">
        <f>IF(ISBLANK(R14)," ",V14*#REF!)</f>
        <v>#REF!</v>
      </c>
    </row>
    <row r="16" spans="1:22" ht="13.5" customHeight="1" thickBot="1" x14ac:dyDescent="0.25">
      <c r="A16" s="3" t="s">
        <v>35</v>
      </c>
      <c r="B16" s="56"/>
      <c r="C16" s="56"/>
      <c r="D16" s="74"/>
      <c r="E16" s="211" t="s">
        <v>36</v>
      </c>
      <c r="F16" s="212"/>
      <c r="G16" s="212"/>
      <c r="H16" s="213"/>
      <c r="I16" s="71"/>
      <c r="J16" s="72"/>
      <c r="K16" s="73"/>
      <c r="L16" s="209">
        <f>IF(ISBLANK(L11)," ",(3+3.29*((L11/L13)*L14*(1+(L14/L13)))^0.5)/L14/L10/L12)</f>
        <v>14.333492594362159</v>
      </c>
      <c r="M16" s="214"/>
      <c r="N16" s="209">
        <f>IF(ISBLANK(N11)," ",(3+3.29*((N11/N13)*N14*(1+(N14/N13)))^0.5)/N14/N10/N12)</f>
        <v>253.3402741826917</v>
      </c>
      <c r="O16" s="214"/>
      <c r="P16" s="215">
        <f>IF(ISBLANK(P11)," ",(3+3.29*((P11/P13)*P14*(1+(P14/P13)))^0.5)/P14/P10/P12)</f>
        <v>10.691902389109348</v>
      </c>
      <c r="Q16" s="216"/>
      <c r="R16" s="215">
        <f>IF(ISBLANK(R11)," ",(3+3.29*((R11/R13)*R14*(1+(R14/R13)))^0.5)/R14/R10/R12)</f>
        <v>58.599698260444057</v>
      </c>
      <c r="S16" s="217"/>
      <c r="V16" s="30"/>
    </row>
    <row r="17" spans="1:21" s="91" customFormat="1" ht="24" thickTop="1" thickBot="1" x14ac:dyDescent="0.25">
      <c r="A17" s="6" t="s">
        <v>37</v>
      </c>
      <c r="B17" s="224" t="s">
        <v>38</v>
      </c>
      <c r="C17" s="225"/>
      <c r="D17" s="225"/>
      <c r="E17" s="225"/>
      <c r="F17" s="225"/>
      <c r="G17" s="225"/>
      <c r="H17" s="226"/>
      <c r="I17" s="11" t="s">
        <v>39</v>
      </c>
      <c r="J17" s="12" t="s">
        <v>43</v>
      </c>
      <c r="K17" s="8" t="s">
        <v>44</v>
      </c>
      <c r="L17" s="7" t="s">
        <v>40</v>
      </c>
      <c r="M17" s="8" t="s">
        <v>41</v>
      </c>
      <c r="N17" s="7" t="s">
        <v>40</v>
      </c>
      <c r="O17" s="8" t="s">
        <v>41</v>
      </c>
      <c r="P17" s="7" t="s">
        <v>40</v>
      </c>
      <c r="Q17" s="9" t="s">
        <v>41</v>
      </c>
      <c r="R17" s="7" t="s">
        <v>40</v>
      </c>
      <c r="S17" s="10" t="s">
        <v>41</v>
      </c>
    </row>
    <row r="18" spans="1:21" s="80" customFormat="1" ht="15.6" customHeight="1" thickTop="1" x14ac:dyDescent="0.2">
      <c r="A18" s="102">
        <v>10</v>
      </c>
      <c r="B18" s="218" t="s">
        <v>67</v>
      </c>
      <c r="C18" s="219"/>
      <c r="D18" s="219"/>
      <c r="E18" s="219"/>
      <c r="F18" s="219"/>
      <c r="G18" s="219"/>
      <c r="H18" s="220"/>
      <c r="I18" s="103">
        <v>2676</v>
      </c>
      <c r="J18" s="100"/>
      <c r="K18" s="105"/>
      <c r="L18" s="104">
        <v>0</v>
      </c>
      <c r="M18" s="75">
        <f t="shared" ref="M18:M22" si="0">IF(ISBLANK(L18)," ",((L18/$L$14)-($L$11/$L$13))/$L$10/$L$12)</f>
        <v>0</v>
      </c>
      <c r="N18" s="104">
        <v>271</v>
      </c>
      <c r="O18" s="75">
        <f t="shared" ref="O18:O22" si="1">IF(ISBLANK(N18)," ",((N18/$N$14)-($N$11/$N$13))/$N$10/$N$12)</f>
        <v>-130.25458851391357</v>
      </c>
      <c r="P18" s="104">
        <v>0</v>
      </c>
      <c r="Q18" s="75">
        <f t="shared" ref="Q18:Q22" si="2">IF(ISBLANK(P18)," ",((P18/$P$14)-($P$11/$P$13))/$P$10/$P$12)</f>
        <v>-0.26406126221283338</v>
      </c>
      <c r="R18" s="78">
        <v>41</v>
      </c>
      <c r="S18" s="81">
        <f t="shared" ref="S18:S22" si="3">IF(ISBLANK(R18)," ",((R18/$R$14)-($R$11/$R$13))/$R$10/$R$12)</f>
        <v>-4.19237462426831</v>
      </c>
    </row>
    <row r="19" spans="1:21" s="80" customFormat="1" ht="15.6" customHeight="1" x14ac:dyDescent="0.2">
      <c r="A19" s="98">
        <v>11</v>
      </c>
      <c r="B19" s="218" t="s">
        <v>68</v>
      </c>
      <c r="C19" s="219"/>
      <c r="D19" s="219"/>
      <c r="E19" s="219"/>
      <c r="F19" s="219"/>
      <c r="G19" s="219"/>
      <c r="H19" s="220"/>
      <c r="I19" s="103"/>
      <c r="J19" s="100"/>
      <c r="K19" s="105"/>
      <c r="L19" s="104"/>
      <c r="M19" s="75" t="str">
        <f t="shared" si="0"/>
        <v xml:space="preserve"> </v>
      </c>
      <c r="N19" s="104"/>
      <c r="O19" s="75" t="str">
        <f t="shared" si="1"/>
        <v xml:space="preserve"> </v>
      </c>
      <c r="P19" s="104">
        <v>0</v>
      </c>
      <c r="Q19" s="75">
        <f t="shared" si="2"/>
        <v>-0.26406126221283338</v>
      </c>
      <c r="R19" s="78">
        <v>38</v>
      </c>
      <c r="S19" s="81">
        <f t="shared" si="3"/>
        <v>-11.311501344723935</v>
      </c>
    </row>
    <row r="20" spans="1:21" s="80" customFormat="1" ht="15.6" customHeight="1" x14ac:dyDescent="0.2">
      <c r="A20" s="102">
        <v>12</v>
      </c>
      <c r="B20" s="218" t="s">
        <v>69</v>
      </c>
      <c r="C20" s="219"/>
      <c r="D20" s="219"/>
      <c r="E20" s="219"/>
      <c r="F20" s="219"/>
      <c r="G20" s="219"/>
      <c r="H20" s="220"/>
      <c r="I20" s="103"/>
      <c r="J20" s="100"/>
      <c r="K20" s="105"/>
      <c r="L20" s="104"/>
      <c r="M20" s="75" t="str">
        <f t="shared" si="0"/>
        <v xml:space="preserve"> </v>
      </c>
      <c r="N20" s="104"/>
      <c r="O20" s="75" t="str">
        <f t="shared" si="1"/>
        <v xml:space="preserve"> </v>
      </c>
      <c r="P20" s="104">
        <v>0</v>
      </c>
      <c r="Q20" s="75">
        <f t="shared" si="2"/>
        <v>-0.26406126221283338</v>
      </c>
      <c r="R20" s="78">
        <v>49</v>
      </c>
      <c r="S20" s="81">
        <f t="shared" si="3"/>
        <v>14.791963296946689</v>
      </c>
    </row>
    <row r="21" spans="1:21" s="80" customFormat="1" ht="15.6" customHeight="1" x14ac:dyDescent="0.2">
      <c r="A21" s="98"/>
      <c r="B21" s="218" t="s">
        <v>77</v>
      </c>
      <c r="C21" s="219"/>
      <c r="D21" s="219"/>
      <c r="E21" s="219"/>
      <c r="F21" s="219"/>
      <c r="G21" s="219"/>
      <c r="H21" s="220"/>
      <c r="I21" s="103"/>
      <c r="J21" s="100"/>
      <c r="K21" s="105"/>
      <c r="L21" s="104"/>
      <c r="M21" s="75" t="str">
        <f t="shared" si="0"/>
        <v xml:space="preserve"> </v>
      </c>
      <c r="N21" s="104"/>
      <c r="O21" s="75" t="str">
        <f t="shared" si="1"/>
        <v xml:space="preserve"> </v>
      </c>
      <c r="P21" s="104"/>
      <c r="Q21" s="75" t="str">
        <f t="shared" si="2"/>
        <v xml:space="preserve"> </v>
      </c>
      <c r="R21" s="78"/>
      <c r="S21" s="81" t="str">
        <f t="shared" si="3"/>
        <v xml:space="preserve"> </v>
      </c>
    </row>
    <row r="22" spans="1:21" s="80" customFormat="1" ht="15.6" customHeight="1" x14ac:dyDescent="0.2">
      <c r="A22" s="102"/>
      <c r="B22" s="218" t="s">
        <v>78</v>
      </c>
      <c r="C22" s="219"/>
      <c r="D22" s="219"/>
      <c r="E22" s="219"/>
      <c r="F22" s="219"/>
      <c r="G22" s="219"/>
      <c r="H22" s="220"/>
      <c r="I22" s="103"/>
      <c r="J22" s="258"/>
      <c r="K22" s="105"/>
      <c r="L22" s="104"/>
      <c r="M22" s="75" t="str">
        <f t="shared" si="0"/>
        <v xml:space="preserve"> </v>
      </c>
      <c r="N22" s="104"/>
      <c r="O22" s="75" t="str">
        <f t="shared" si="1"/>
        <v xml:space="preserve"> </v>
      </c>
      <c r="P22" s="104"/>
      <c r="Q22" s="75" t="str">
        <f t="shared" si="2"/>
        <v xml:space="preserve"> </v>
      </c>
      <c r="R22" s="104"/>
      <c r="S22" s="81" t="str">
        <f t="shared" si="3"/>
        <v xml:space="preserve"> </v>
      </c>
    </row>
    <row r="23" spans="1:21" s="80" customFormat="1" ht="15.6" customHeight="1" x14ac:dyDescent="0.2">
      <c r="A23" s="102"/>
      <c r="B23" s="218"/>
      <c r="C23" s="219"/>
      <c r="D23" s="219"/>
      <c r="E23" s="219"/>
      <c r="F23" s="219"/>
      <c r="G23" s="219"/>
      <c r="H23" s="220"/>
      <c r="I23" s="103"/>
      <c r="J23" s="258"/>
      <c r="K23" s="258"/>
      <c r="L23" s="104"/>
      <c r="M23" s="75" t="str">
        <f t="shared" ref="M20:M37" si="4">IF(ISBLANK(L23)," ",((L23/$L$14)-($L$11/$L$13))/$L$10/$L$12)</f>
        <v xml:space="preserve"> </v>
      </c>
      <c r="N23" s="104"/>
      <c r="O23" s="75" t="str">
        <f t="shared" ref="O20:O37" si="5">IF(ISBLANK(N23)," ",((N23/$N$14)-($N$11/$N$13))/$N$10/$N$12)</f>
        <v xml:space="preserve"> </v>
      </c>
      <c r="P23" s="104"/>
      <c r="Q23" s="75" t="str">
        <f t="shared" ref="Q19:Q37" si="6">IF(ISBLANK(P23)," ",((P23/$P$14)-($P$11/$P$13))/$P$10/$P$12)</f>
        <v xml:space="preserve"> </v>
      </c>
      <c r="R23" s="104"/>
      <c r="S23" s="81" t="str">
        <f t="shared" ref="S19:S38" si="7">IF(ISBLANK(R23)," ",((R23/$R$14)-($R$11/$R$13))/$R$10/$R$12)</f>
        <v xml:space="preserve"> </v>
      </c>
    </row>
    <row r="24" spans="1:21" s="80" customFormat="1" ht="15.6" customHeight="1" x14ac:dyDescent="0.2">
      <c r="A24" s="98"/>
      <c r="B24" s="218"/>
      <c r="C24" s="219"/>
      <c r="D24" s="219"/>
      <c r="E24" s="219"/>
      <c r="F24" s="219"/>
      <c r="G24" s="219"/>
      <c r="H24" s="220"/>
      <c r="I24" s="103"/>
      <c r="J24" s="100"/>
      <c r="K24" s="100"/>
      <c r="L24" s="104"/>
      <c r="M24" s="75" t="str">
        <f t="shared" si="4"/>
        <v xml:space="preserve"> </v>
      </c>
      <c r="N24" s="104"/>
      <c r="O24" s="75" t="str">
        <f t="shared" si="5"/>
        <v xml:space="preserve"> </v>
      </c>
      <c r="P24" s="104"/>
      <c r="Q24" s="75" t="str">
        <f t="shared" si="6"/>
        <v xml:space="preserve"> </v>
      </c>
      <c r="R24" s="78"/>
      <c r="S24" s="81" t="str">
        <f t="shared" si="7"/>
        <v xml:space="preserve"> </v>
      </c>
    </row>
    <row r="25" spans="1:21" s="80" customFormat="1" ht="15.6" customHeight="1" x14ac:dyDescent="0.2">
      <c r="A25" s="102"/>
      <c r="B25" s="218"/>
      <c r="C25" s="219"/>
      <c r="D25" s="219"/>
      <c r="E25" s="219"/>
      <c r="F25" s="219"/>
      <c r="G25" s="219"/>
      <c r="H25" s="220"/>
      <c r="I25" s="103"/>
      <c r="J25" s="100"/>
      <c r="K25" s="100"/>
      <c r="L25" s="104"/>
      <c r="M25" s="75" t="str">
        <f t="shared" si="4"/>
        <v xml:space="preserve"> </v>
      </c>
      <c r="N25" s="104"/>
      <c r="O25" s="75" t="str">
        <f t="shared" si="5"/>
        <v xml:space="preserve"> </v>
      </c>
      <c r="P25" s="104"/>
      <c r="Q25" s="75" t="str">
        <f t="shared" si="6"/>
        <v xml:space="preserve"> </v>
      </c>
      <c r="R25" s="78"/>
      <c r="S25" s="81" t="str">
        <f t="shared" si="7"/>
        <v xml:space="preserve"> </v>
      </c>
    </row>
    <row r="26" spans="1:21" s="80" customFormat="1" ht="15.6" customHeight="1" x14ac:dyDescent="0.2">
      <c r="A26" s="98"/>
      <c r="B26" s="218"/>
      <c r="C26" s="219"/>
      <c r="D26" s="219"/>
      <c r="E26" s="219"/>
      <c r="F26" s="219"/>
      <c r="G26" s="219"/>
      <c r="H26" s="220"/>
      <c r="I26" s="103"/>
      <c r="J26" s="100"/>
      <c r="K26" s="105"/>
      <c r="L26" s="104"/>
      <c r="M26" s="75" t="str">
        <f t="shared" si="4"/>
        <v xml:space="preserve"> </v>
      </c>
      <c r="N26" s="104"/>
      <c r="O26" s="75" t="str">
        <f t="shared" si="5"/>
        <v xml:space="preserve"> </v>
      </c>
      <c r="P26" s="104"/>
      <c r="Q26" s="75" t="str">
        <f t="shared" si="6"/>
        <v xml:space="preserve"> </v>
      </c>
      <c r="R26" s="78"/>
      <c r="S26" s="81" t="str">
        <f t="shared" si="7"/>
        <v xml:space="preserve"> </v>
      </c>
    </row>
    <row r="27" spans="1:21" s="80" customFormat="1" ht="15.6" customHeight="1" x14ac:dyDescent="0.2">
      <c r="A27" s="102"/>
      <c r="B27" s="218"/>
      <c r="C27" s="219"/>
      <c r="D27" s="219"/>
      <c r="E27" s="219"/>
      <c r="F27" s="219"/>
      <c r="G27" s="219"/>
      <c r="H27" s="220"/>
      <c r="I27" s="103"/>
      <c r="J27" s="100"/>
      <c r="K27" s="105"/>
      <c r="L27" s="104"/>
      <c r="M27" s="75" t="str">
        <f t="shared" si="4"/>
        <v xml:space="preserve"> </v>
      </c>
      <c r="N27" s="104"/>
      <c r="O27" s="75" t="str">
        <f t="shared" si="5"/>
        <v xml:space="preserve"> </v>
      </c>
      <c r="P27" s="104"/>
      <c r="Q27" s="75" t="str">
        <f t="shared" si="6"/>
        <v xml:space="preserve"> </v>
      </c>
      <c r="R27" s="78"/>
      <c r="S27" s="81" t="str">
        <f t="shared" si="7"/>
        <v xml:space="preserve"> </v>
      </c>
    </row>
    <row r="28" spans="1:21" s="80" customFormat="1" ht="15.6" customHeight="1" x14ac:dyDescent="0.2">
      <c r="A28" s="98"/>
      <c r="B28" s="218"/>
      <c r="C28" s="219"/>
      <c r="D28" s="219"/>
      <c r="E28" s="219"/>
      <c r="F28" s="219"/>
      <c r="G28" s="219"/>
      <c r="H28" s="220"/>
      <c r="I28" s="103"/>
      <c r="J28" s="100"/>
      <c r="K28" s="105"/>
      <c r="L28" s="104"/>
      <c r="M28" s="75" t="str">
        <f t="shared" si="4"/>
        <v xml:space="preserve"> </v>
      </c>
      <c r="N28" s="104"/>
      <c r="O28" s="75" t="str">
        <f t="shared" si="5"/>
        <v xml:space="preserve"> </v>
      </c>
      <c r="P28" s="104"/>
      <c r="Q28" s="75" t="str">
        <f t="shared" si="6"/>
        <v xml:space="preserve"> </v>
      </c>
      <c r="R28" s="78"/>
      <c r="S28" s="81" t="str">
        <f t="shared" si="7"/>
        <v xml:space="preserve"> </v>
      </c>
    </row>
    <row r="29" spans="1:21" s="80" customFormat="1" ht="15.6" customHeight="1" x14ac:dyDescent="0.2">
      <c r="A29" s="102"/>
      <c r="B29" s="218"/>
      <c r="C29" s="219"/>
      <c r="D29" s="219"/>
      <c r="E29" s="219"/>
      <c r="F29" s="219"/>
      <c r="G29" s="219"/>
      <c r="H29" s="220"/>
      <c r="I29" s="103"/>
      <c r="J29" s="100"/>
      <c r="K29" s="105"/>
      <c r="L29" s="104"/>
      <c r="M29" s="75" t="str">
        <f t="shared" si="4"/>
        <v xml:space="preserve"> </v>
      </c>
      <c r="N29" s="104"/>
      <c r="O29" s="75" t="str">
        <f t="shared" si="5"/>
        <v xml:space="preserve"> </v>
      </c>
      <c r="P29" s="104"/>
      <c r="Q29" s="75" t="str">
        <f t="shared" si="6"/>
        <v xml:space="preserve"> </v>
      </c>
      <c r="R29" s="78"/>
      <c r="S29" s="81" t="str">
        <f t="shared" si="7"/>
        <v xml:space="preserve"> </v>
      </c>
      <c r="U29" s="80" t="s">
        <v>27</v>
      </c>
    </row>
    <row r="30" spans="1:21" s="80" customFormat="1" ht="15.6" customHeight="1" x14ac:dyDescent="0.2">
      <c r="A30" s="98"/>
      <c r="B30" s="218"/>
      <c r="C30" s="219"/>
      <c r="D30" s="219"/>
      <c r="E30" s="219"/>
      <c r="F30" s="219"/>
      <c r="G30" s="219"/>
      <c r="H30" s="220"/>
      <c r="I30" s="103"/>
      <c r="J30" s="100"/>
      <c r="K30" s="105"/>
      <c r="L30" s="104"/>
      <c r="M30" s="75" t="str">
        <f t="shared" si="4"/>
        <v xml:space="preserve"> </v>
      </c>
      <c r="N30" s="104"/>
      <c r="O30" s="75" t="str">
        <f t="shared" si="5"/>
        <v xml:space="preserve"> </v>
      </c>
      <c r="P30" s="104"/>
      <c r="Q30" s="75" t="str">
        <f t="shared" si="6"/>
        <v xml:space="preserve"> </v>
      </c>
      <c r="R30" s="78"/>
      <c r="S30" s="81" t="str">
        <f t="shared" si="7"/>
        <v xml:space="preserve"> </v>
      </c>
    </row>
    <row r="31" spans="1:21" s="80" customFormat="1" ht="15.6" customHeight="1" x14ac:dyDescent="0.2">
      <c r="A31" s="102"/>
      <c r="B31" s="218"/>
      <c r="C31" s="219"/>
      <c r="D31" s="219"/>
      <c r="E31" s="219"/>
      <c r="F31" s="219"/>
      <c r="G31" s="219"/>
      <c r="H31" s="220"/>
      <c r="I31" s="103"/>
      <c r="J31" s="100"/>
      <c r="K31" s="105"/>
      <c r="L31" s="104"/>
      <c r="M31" s="75" t="str">
        <f t="shared" si="4"/>
        <v xml:space="preserve"> </v>
      </c>
      <c r="N31" s="104"/>
      <c r="O31" s="75" t="str">
        <f t="shared" si="5"/>
        <v xml:space="preserve"> </v>
      </c>
      <c r="P31" s="104"/>
      <c r="Q31" s="75" t="str">
        <f t="shared" si="6"/>
        <v xml:space="preserve"> </v>
      </c>
      <c r="R31" s="78"/>
      <c r="S31" s="81" t="str">
        <f t="shared" si="7"/>
        <v xml:space="preserve"> </v>
      </c>
    </row>
    <row r="32" spans="1:21" s="80" customFormat="1" ht="15.6" customHeight="1" x14ac:dyDescent="0.2">
      <c r="A32" s="98"/>
      <c r="B32" s="218"/>
      <c r="C32" s="219"/>
      <c r="D32" s="219"/>
      <c r="E32" s="219"/>
      <c r="F32" s="219"/>
      <c r="G32" s="219"/>
      <c r="H32" s="220"/>
      <c r="I32" s="103"/>
      <c r="J32" s="100"/>
      <c r="K32" s="105"/>
      <c r="L32" s="104"/>
      <c r="M32" s="75" t="str">
        <f t="shared" si="4"/>
        <v xml:space="preserve"> </v>
      </c>
      <c r="N32" s="104"/>
      <c r="O32" s="75" t="str">
        <f t="shared" si="5"/>
        <v xml:space="preserve"> </v>
      </c>
      <c r="P32" s="104"/>
      <c r="Q32" s="75" t="str">
        <f t="shared" si="6"/>
        <v xml:space="preserve"> </v>
      </c>
      <c r="R32" s="78"/>
      <c r="S32" s="81" t="str">
        <f t="shared" si="7"/>
        <v xml:space="preserve"> </v>
      </c>
    </row>
    <row r="33" spans="1:55" s="80" customFormat="1" ht="15.6" customHeight="1" x14ac:dyDescent="0.2">
      <c r="A33" s="102"/>
      <c r="B33" s="218"/>
      <c r="C33" s="219"/>
      <c r="D33" s="219"/>
      <c r="E33" s="219"/>
      <c r="F33" s="219"/>
      <c r="G33" s="219"/>
      <c r="H33" s="220"/>
      <c r="I33" s="103"/>
      <c r="J33" s="100"/>
      <c r="K33" s="105"/>
      <c r="L33" s="104"/>
      <c r="M33" s="75" t="str">
        <f t="shared" si="4"/>
        <v xml:space="preserve"> </v>
      </c>
      <c r="N33" s="104"/>
      <c r="O33" s="75" t="str">
        <f t="shared" si="5"/>
        <v xml:space="preserve"> </v>
      </c>
      <c r="P33" s="104"/>
      <c r="Q33" s="75" t="str">
        <f t="shared" si="6"/>
        <v xml:space="preserve"> </v>
      </c>
      <c r="R33" s="78"/>
      <c r="S33" s="81" t="str">
        <f t="shared" si="7"/>
        <v xml:space="preserve"> </v>
      </c>
    </row>
    <row r="34" spans="1:55" s="80" customFormat="1" ht="15.6" customHeight="1" x14ac:dyDescent="0.2">
      <c r="A34" s="98"/>
      <c r="B34" s="218"/>
      <c r="C34" s="219"/>
      <c r="D34" s="219"/>
      <c r="E34" s="219"/>
      <c r="F34" s="219"/>
      <c r="G34" s="219"/>
      <c r="H34" s="220"/>
      <c r="I34" s="103"/>
      <c r="J34" s="100"/>
      <c r="K34" s="105"/>
      <c r="L34" s="104"/>
      <c r="M34" s="75" t="str">
        <f t="shared" si="4"/>
        <v xml:space="preserve"> </v>
      </c>
      <c r="N34" s="104"/>
      <c r="O34" s="75" t="str">
        <f t="shared" si="5"/>
        <v xml:space="preserve"> </v>
      </c>
      <c r="P34" s="104"/>
      <c r="Q34" s="75" t="str">
        <f t="shared" si="6"/>
        <v xml:space="preserve"> </v>
      </c>
      <c r="R34" s="78"/>
      <c r="S34" s="81" t="str">
        <f t="shared" si="7"/>
        <v xml:space="preserve"> </v>
      </c>
    </row>
    <row r="35" spans="1:55" s="80" customFormat="1" ht="15.6" customHeight="1" x14ac:dyDescent="0.2">
      <c r="A35" s="102"/>
      <c r="B35" s="218"/>
      <c r="C35" s="219"/>
      <c r="D35" s="219"/>
      <c r="E35" s="219"/>
      <c r="F35" s="219"/>
      <c r="G35" s="219"/>
      <c r="H35" s="220"/>
      <c r="I35" s="103"/>
      <c r="J35" s="100"/>
      <c r="K35" s="105"/>
      <c r="L35" s="104"/>
      <c r="M35" s="75" t="str">
        <f t="shared" si="4"/>
        <v xml:space="preserve"> </v>
      </c>
      <c r="N35" s="104"/>
      <c r="O35" s="75" t="str">
        <f t="shared" si="5"/>
        <v xml:space="preserve"> </v>
      </c>
      <c r="P35" s="104"/>
      <c r="Q35" s="75" t="str">
        <f t="shared" si="6"/>
        <v xml:space="preserve"> </v>
      </c>
      <c r="R35" s="78"/>
      <c r="S35" s="81" t="str">
        <f t="shared" si="7"/>
        <v xml:space="preserve"> </v>
      </c>
    </row>
    <row r="36" spans="1:55" s="80" customFormat="1" ht="15.6" customHeight="1" x14ac:dyDescent="0.2">
      <c r="A36" s="98"/>
      <c r="B36" s="218"/>
      <c r="C36" s="219"/>
      <c r="D36" s="219"/>
      <c r="E36" s="219"/>
      <c r="F36" s="219"/>
      <c r="G36" s="219"/>
      <c r="H36" s="220"/>
      <c r="I36" s="103"/>
      <c r="J36" s="100"/>
      <c r="K36" s="105"/>
      <c r="L36" s="104"/>
      <c r="M36" s="75" t="str">
        <f t="shared" si="4"/>
        <v xml:space="preserve"> </v>
      </c>
      <c r="N36" s="104"/>
      <c r="O36" s="75" t="str">
        <f t="shared" si="5"/>
        <v xml:space="preserve"> </v>
      </c>
      <c r="P36" s="104"/>
      <c r="Q36" s="75" t="str">
        <f t="shared" si="6"/>
        <v xml:space="preserve"> </v>
      </c>
      <c r="R36" s="78"/>
      <c r="S36" s="81" t="str">
        <f t="shared" si="7"/>
        <v xml:space="preserve"> </v>
      </c>
    </row>
    <row r="37" spans="1:55" s="80" customFormat="1" ht="15.6" customHeight="1" thickBot="1" x14ac:dyDescent="0.25">
      <c r="A37" s="106"/>
      <c r="B37" s="230"/>
      <c r="C37" s="231"/>
      <c r="D37" s="231"/>
      <c r="E37" s="231"/>
      <c r="F37" s="231"/>
      <c r="G37" s="231"/>
      <c r="H37" s="232"/>
      <c r="I37" s="107"/>
      <c r="J37" s="108"/>
      <c r="K37" s="109"/>
      <c r="L37" s="110"/>
      <c r="M37" s="82" t="str">
        <f t="shared" si="4"/>
        <v xml:space="preserve"> </v>
      </c>
      <c r="N37" s="110"/>
      <c r="O37" s="82" t="str">
        <f t="shared" si="5"/>
        <v xml:space="preserve"> </v>
      </c>
      <c r="P37" s="110"/>
      <c r="Q37" s="82" t="str">
        <f t="shared" si="6"/>
        <v xml:space="preserve"> </v>
      </c>
      <c r="R37" s="110"/>
      <c r="S37" s="83" t="str">
        <f t="shared" si="7"/>
        <v xml:space="preserve"> </v>
      </c>
    </row>
    <row r="38" spans="1:55" ht="15.75" customHeight="1" thickTop="1" x14ac:dyDescent="0.2">
      <c r="A38" s="84"/>
      <c r="B38" s="84"/>
      <c r="C38" s="85"/>
      <c r="D38" s="85"/>
      <c r="E38" s="86"/>
      <c r="F38" s="86"/>
      <c r="G38" s="86"/>
      <c r="H38" s="86"/>
      <c r="I38" s="86"/>
      <c r="J38" s="86"/>
      <c r="K38" s="87"/>
      <c r="L38" s="88"/>
      <c r="M38" s="89"/>
      <c r="N38" s="88"/>
      <c r="O38" s="89"/>
      <c r="P38" s="88"/>
      <c r="Q38" s="89"/>
      <c r="R38" s="88"/>
      <c r="S38" s="89" t="str">
        <f t="shared" si="7"/>
        <v xml:space="preserve"> </v>
      </c>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row>
    <row r="39" spans="1:55" ht="15.75" customHeight="1" x14ac:dyDescent="0.2">
      <c r="A39" s="233"/>
      <c r="B39" s="234"/>
      <c r="C39" s="234"/>
      <c r="D39" s="234"/>
      <c r="E39" s="234"/>
      <c r="F39" s="234"/>
      <c r="G39" s="234"/>
      <c r="H39" s="234"/>
      <c r="I39" s="234"/>
      <c r="J39" s="234"/>
      <c r="K39" s="234"/>
      <c r="L39" s="234"/>
      <c r="M39" s="234"/>
      <c r="N39" s="234"/>
      <c r="O39" s="235"/>
      <c r="P39" s="235"/>
      <c r="Q39" s="235"/>
      <c r="R39" s="235"/>
      <c r="S39" s="235"/>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row>
  </sheetData>
  <sheetProtection selectLockedCells="1"/>
  <protectedRanges>
    <protectedRange sqref="L18:L37" name="Range13"/>
    <protectedRange sqref="C2:D8" name="Range10"/>
    <protectedRange sqref="I2:S2" name="Range8"/>
    <protectedRange sqref="I7:K9" name="Range6"/>
    <protectedRange sqref="P18:P37 N18:N37" name="Range3"/>
    <protectedRange sqref="I11:K11" name="Range7"/>
    <protectedRange sqref="I18:K37" name="Range12"/>
    <protectedRange sqref="R18:R37" name="Range5_2_1"/>
    <protectedRange sqref="A18:A37" name="Range11_2"/>
    <protectedRange sqref="B18:H37" name="Range11_1_1"/>
    <protectedRange sqref="L3:S4 I4:K4 I3:J3" name="Range8_1"/>
    <protectedRange sqref="R7:S7" name="Range1_1_1"/>
    <protectedRange sqref="R8:S9" name="Range1_1_2_2"/>
    <protectedRange sqref="P7:Q7" name="Range1_1_3_2"/>
    <protectedRange sqref="P8:Q9" name="Range1_1_2_1_1_3"/>
    <protectedRange sqref="L11:M11" name="Range1_2_1_1"/>
    <protectedRange sqref="L7:O7" name="Range1_2_1_1_1_1"/>
    <protectedRange sqref="L8:O9" name="Range1_1_1_1_2_1"/>
    <protectedRange sqref="L10:M10" name="Range1_1_1_1_1_1_1"/>
  </protectedRanges>
  <mergeCells count="78">
    <mergeCell ref="B35:H35"/>
    <mergeCell ref="B36:H36"/>
    <mergeCell ref="B37:H37"/>
    <mergeCell ref="A39:N39"/>
    <mergeCell ref="O39:S39"/>
    <mergeCell ref="B29:H29"/>
    <mergeCell ref="B30:H30"/>
    <mergeCell ref="B31:H31"/>
    <mergeCell ref="B32:H32"/>
    <mergeCell ref="B33:H33"/>
    <mergeCell ref="B34:H34"/>
    <mergeCell ref="B23:H23"/>
    <mergeCell ref="B24:H24"/>
    <mergeCell ref="B25:H25"/>
    <mergeCell ref="B26:H26"/>
    <mergeCell ref="B27:H27"/>
    <mergeCell ref="B28:H28"/>
    <mergeCell ref="B17:H17"/>
    <mergeCell ref="B18:H18"/>
    <mergeCell ref="B19:H19"/>
    <mergeCell ref="B20:H20"/>
    <mergeCell ref="B21:H21"/>
    <mergeCell ref="B22:H22"/>
    <mergeCell ref="E15:H15"/>
    <mergeCell ref="L15:M15"/>
    <mergeCell ref="N15:O15"/>
    <mergeCell ref="P15:Q15"/>
    <mergeCell ref="R15:S15"/>
    <mergeCell ref="E16:H16"/>
    <mergeCell ref="L16:M16"/>
    <mergeCell ref="N16:O16"/>
    <mergeCell ref="P16:Q16"/>
    <mergeCell ref="R16:S16"/>
    <mergeCell ref="L13:M13"/>
    <mergeCell ref="N13:O13"/>
    <mergeCell ref="P13:Q13"/>
    <mergeCell ref="R13:S13"/>
    <mergeCell ref="L14:M14"/>
    <mergeCell ref="N14:O14"/>
    <mergeCell ref="P14:Q14"/>
    <mergeCell ref="R14:S14"/>
    <mergeCell ref="L11:M11"/>
    <mergeCell ref="N11:O11"/>
    <mergeCell ref="P11:Q11"/>
    <mergeCell ref="R11:S11"/>
    <mergeCell ref="L12:M12"/>
    <mergeCell ref="N12:O12"/>
    <mergeCell ref="P12:Q12"/>
    <mergeCell ref="R12:S12"/>
    <mergeCell ref="L9:M9"/>
    <mergeCell ref="N9:O9"/>
    <mergeCell ref="P9:Q9"/>
    <mergeCell ref="R9:S9"/>
    <mergeCell ref="L10:M10"/>
    <mergeCell ref="N10:O10"/>
    <mergeCell ref="P10:Q10"/>
    <mergeCell ref="R10:S10"/>
    <mergeCell ref="P7:Q7"/>
    <mergeCell ref="R7:S7"/>
    <mergeCell ref="C8:D8"/>
    <mergeCell ref="L8:M8"/>
    <mergeCell ref="N8:O8"/>
    <mergeCell ref="P8:Q8"/>
    <mergeCell ref="R8:S8"/>
    <mergeCell ref="C5:D5"/>
    <mergeCell ref="I5:K5"/>
    <mergeCell ref="C6:D6"/>
    <mergeCell ref="C7:D7"/>
    <mergeCell ref="L7:M7"/>
    <mergeCell ref="N7:O7"/>
    <mergeCell ref="A1:S1"/>
    <mergeCell ref="C2:D2"/>
    <mergeCell ref="E2:H2"/>
    <mergeCell ref="I2:S2"/>
    <mergeCell ref="C3:D3"/>
    <mergeCell ref="E3:H4"/>
    <mergeCell ref="I3:S4"/>
    <mergeCell ref="C4:D4"/>
  </mergeCells>
  <printOptions horizontalCentered="1"/>
  <pageMargins left="0.25" right="0.25" top="0.25" bottom="0.25" header="0.375" footer="0.1"/>
  <pageSetup scale="97" fitToHeight="0" orientation="landscape" r:id="rId1"/>
  <headerFooter alignWithMargins="0">
    <oddHeader xml:space="preserve">&amp;C&amp;"Times New Roman,Regular"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9"/>
  <sheetViews>
    <sheetView showGridLines="0" zoomScaleNormal="100" workbookViewId="0">
      <selection activeCell="I2" sqref="I2:S2"/>
    </sheetView>
  </sheetViews>
  <sheetFormatPr defaultRowHeight="12.75" x14ac:dyDescent="0.2"/>
  <cols>
    <col min="1" max="1" width="3.42578125" style="13" customWidth="1"/>
    <col min="2" max="3" width="10.42578125" style="13" customWidth="1"/>
    <col min="4" max="4" width="18.28515625" style="13" customWidth="1"/>
    <col min="5" max="5" width="5.28515625" style="13" customWidth="1"/>
    <col min="6" max="7" width="2.5703125" style="13" customWidth="1"/>
    <col min="8" max="8" width="5.28515625" style="13" customWidth="1"/>
    <col min="9" max="19" width="7.42578125" style="13" customWidth="1"/>
    <col min="20" max="16384" width="9.140625" style="13"/>
  </cols>
  <sheetData>
    <row r="1" spans="1:22" ht="39" customHeight="1" thickBot="1" x14ac:dyDescent="0.25">
      <c r="A1" s="154"/>
      <c r="B1" s="155"/>
      <c r="C1" s="155"/>
      <c r="D1" s="155"/>
      <c r="E1" s="155"/>
      <c r="F1" s="155"/>
      <c r="G1" s="155"/>
      <c r="H1" s="155"/>
      <c r="I1" s="155"/>
      <c r="J1" s="155"/>
      <c r="K1" s="155"/>
      <c r="L1" s="155"/>
      <c r="M1" s="155"/>
      <c r="N1" s="155"/>
      <c r="O1" s="155"/>
      <c r="P1" s="155"/>
      <c r="Q1" s="155"/>
      <c r="R1" s="155"/>
      <c r="S1" s="155"/>
    </row>
    <row r="2" spans="1:22" ht="13.5" customHeight="1" thickTop="1" x14ac:dyDescent="0.2">
      <c r="A2" s="14"/>
      <c r="B2" s="15" t="s">
        <v>0</v>
      </c>
      <c r="C2" s="156" t="str">
        <f>'Data 1'!C2:D2</f>
        <v>INIS-121019-783</v>
      </c>
      <c r="D2" s="157"/>
      <c r="E2" s="158" t="s">
        <v>1</v>
      </c>
      <c r="F2" s="159"/>
      <c r="G2" s="159"/>
      <c r="H2" s="160"/>
      <c r="I2" s="161" t="s">
        <v>81</v>
      </c>
      <c r="J2" s="162"/>
      <c r="K2" s="162"/>
      <c r="L2" s="162"/>
      <c r="M2" s="162"/>
      <c r="N2" s="162"/>
      <c r="O2" s="162"/>
      <c r="P2" s="162"/>
      <c r="Q2" s="162"/>
      <c r="R2" s="162"/>
      <c r="S2" s="163"/>
    </row>
    <row r="3" spans="1:22" ht="13.5" customHeight="1" x14ac:dyDescent="0.2">
      <c r="A3" s="16"/>
      <c r="B3" s="17" t="s">
        <v>2</v>
      </c>
      <c r="C3" s="164">
        <f>'Data 1'!C3:D3</f>
        <v>43809</v>
      </c>
      <c r="D3" s="165"/>
      <c r="E3" s="166" t="s">
        <v>42</v>
      </c>
      <c r="F3" s="167"/>
      <c r="G3" s="167"/>
      <c r="H3" s="168"/>
      <c r="I3" s="172" t="str">
        <f>'Data 1'!I3:S4</f>
        <v>This surey includes 5 fume hoods out of a total of 41. See attached map for the survey description.</v>
      </c>
      <c r="J3" s="173"/>
      <c r="K3" s="173"/>
      <c r="L3" s="173"/>
      <c r="M3" s="173"/>
      <c r="N3" s="173"/>
      <c r="O3" s="173"/>
      <c r="P3" s="173"/>
      <c r="Q3" s="173"/>
      <c r="R3" s="173"/>
      <c r="S3" s="174"/>
    </row>
    <row r="4" spans="1:22" ht="13.5" customHeight="1" thickBot="1" x14ac:dyDescent="0.25">
      <c r="A4" s="18"/>
      <c r="B4" s="19" t="s">
        <v>3</v>
      </c>
      <c r="C4" s="178" t="s">
        <v>47</v>
      </c>
      <c r="D4" s="179"/>
      <c r="E4" s="169"/>
      <c r="F4" s="170"/>
      <c r="G4" s="170"/>
      <c r="H4" s="171"/>
      <c r="I4" s="175"/>
      <c r="J4" s="176"/>
      <c r="K4" s="176"/>
      <c r="L4" s="176"/>
      <c r="M4" s="176"/>
      <c r="N4" s="176"/>
      <c r="O4" s="176"/>
      <c r="P4" s="176"/>
      <c r="Q4" s="176"/>
      <c r="R4" s="176"/>
      <c r="S4" s="177"/>
    </row>
    <row r="5" spans="1:22" ht="13.5" customHeight="1" thickTop="1" x14ac:dyDescent="0.2">
      <c r="A5" s="20"/>
      <c r="B5" s="19" t="s">
        <v>4</v>
      </c>
      <c r="C5" s="178" t="s">
        <v>46</v>
      </c>
      <c r="D5" s="179"/>
      <c r="E5" s="21" t="s">
        <v>5</v>
      </c>
      <c r="F5" s="22"/>
      <c r="G5" s="23"/>
      <c r="H5" s="24"/>
      <c r="I5" s="180" t="s">
        <v>6</v>
      </c>
      <c r="J5" s="181"/>
      <c r="K5" s="182"/>
      <c r="L5" s="25" t="s">
        <v>7</v>
      </c>
      <c r="M5" s="26"/>
      <c r="N5" s="23"/>
      <c r="O5" s="27"/>
      <c r="P5" s="148" t="s">
        <v>8</v>
      </c>
      <c r="Q5" s="28"/>
      <c r="R5" s="23"/>
      <c r="S5" s="29"/>
      <c r="V5" s="30">
        <f>IF(ISBLANK(L14)," ",SQRT(1+L14/L13))</f>
        <v>1.4142135623730951</v>
      </c>
    </row>
    <row r="6" spans="1:22" ht="13.5" customHeight="1" x14ac:dyDescent="0.2">
      <c r="A6" s="31"/>
      <c r="B6" s="32" t="s">
        <v>9</v>
      </c>
      <c r="C6" s="164">
        <f>'Data 1'!C6:D6</f>
        <v>43809</v>
      </c>
      <c r="D6" s="165"/>
      <c r="E6" s="33"/>
      <c r="F6" s="34"/>
      <c r="G6" s="35"/>
      <c r="H6" s="36"/>
      <c r="I6" s="37" t="s">
        <v>10</v>
      </c>
      <c r="J6" s="38" t="s">
        <v>43</v>
      </c>
      <c r="K6" s="38" t="s">
        <v>44</v>
      </c>
      <c r="L6" s="39" t="s">
        <v>11</v>
      </c>
      <c r="M6" s="40"/>
      <c r="N6" s="41" t="s">
        <v>12</v>
      </c>
      <c r="O6" s="40"/>
      <c r="P6" s="42" t="s">
        <v>11</v>
      </c>
      <c r="Q6" s="43"/>
      <c r="R6" s="41" t="s">
        <v>12</v>
      </c>
      <c r="S6" s="44"/>
      <c r="V6" s="30">
        <f>IF(ISBLANK(L14)," ",SQRT(L11*L14))</f>
        <v>0</v>
      </c>
    </row>
    <row r="7" spans="1:22" ht="13.5" customHeight="1" x14ac:dyDescent="0.2">
      <c r="A7" s="45"/>
      <c r="B7" s="19" t="s">
        <v>13</v>
      </c>
      <c r="C7" s="178" t="s">
        <v>45</v>
      </c>
      <c r="D7" s="179"/>
      <c r="E7" s="46"/>
      <c r="F7" s="47"/>
      <c r="G7" s="48"/>
      <c r="H7" s="49" t="s">
        <v>14</v>
      </c>
      <c r="I7" s="92">
        <v>2221</v>
      </c>
      <c r="J7" s="111"/>
      <c r="K7" s="93"/>
      <c r="L7" s="183" t="s">
        <v>48</v>
      </c>
      <c r="M7" s="184"/>
      <c r="N7" s="183" t="s">
        <v>48</v>
      </c>
      <c r="O7" s="184"/>
      <c r="P7" s="185" t="s">
        <v>50</v>
      </c>
      <c r="Q7" s="186"/>
      <c r="R7" s="185" t="str">
        <f>IF(P7="","",P7)</f>
        <v>2929/43-10-1</v>
      </c>
      <c r="S7" s="187"/>
      <c r="V7" s="30">
        <f>IF(ISBLANK(L14)," ",V5*V6)</f>
        <v>0</v>
      </c>
    </row>
    <row r="8" spans="1:22" ht="13.5" customHeight="1" thickBot="1" x14ac:dyDescent="0.25">
      <c r="A8" s="50"/>
      <c r="B8" s="19" t="s">
        <v>15</v>
      </c>
      <c r="C8" s="188" t="str">
        <f>'Data 1'!C8:D8</f>
        <v xml:space="preserve">None </v>
      </c>
      <c r="D8" s="189"/>
      <c r="E8" s="51"/>
      <c r="F8" s="52"/>
      <c r="G8" s="48"/>
      <c r="H8" s="49" t="s">
        <v>16</v>
      </c>
      <c r="I8" s="92">
        <v>190201</v>
      </c>
      <c r="J8" s="92"/>
      <c r="K8" s="94"/>
      <c r="L8" s="190" t="s">
        <v>49</v>
      </c>
      <c r="M8" s="191"/>
      <c r="N8" s="190" t="s">
        <v>49</v>
      </c>
      <c r="O8" s="191"/>
      <c r="P8" s="192" t="str">
        <f>'Data 1'!P8:Q8</f>
        <v>143878/PR147628</v>
      </c>
      <c r="Q8" s="193"/>
      <c r="R8" s="192" t="str">
        <f>IF(P8="","",P8)</f>
        <v>143878/PR147628</v>
      </c>
      <c r="S8" s="194"/>
      <c r="V8" s="30">
        <f>IF(ISBLANK(N14)," ",SQRT(1+N14/N13))</f>
        <v>1.4142135623730951</v>
      </c>
    </row>
    <row r="9" spans="1:22" ht="13.5" customHeight="1" thickTop="1" x14ac:dyDescent="0.2">
      <c r="A9" s="1" t="s">
        <v>17</v>
      </c>
      <c r="B9" s="53"/>
      <c r="C9" s="54"/>
      <c r="D9" s="2" t="s">
        <v>7</v>
      </c>
      <c r="E9" s="51"/>
      <c r="F9" s="52"/>
      <c r="G9" s="55"/>
      <c r="H9" s="49" t="s">
        <v>18</v>
      </c>
      <c r="I9" s="147">
        <v>43996</v>
      </c>
      <c r="J9" s="112"/>
      <c r="K9" s="95"/>
      <c r="L9" s="195">
        <v>44000</v>
      </c>
      <c r="M9" s="196"/>
      <c r="N9" s="195">
        <v>44000</v>
      </c>
      <c r="O9" s="196"/>
      <c r="P9" s="197">
        <f>'Data 1'!P9:Q9</f>
        <v>44143</v>
      </c>
      <c r="Q9" s="198"/>
      <c r="R9" s="197">
        <f>IF(P9="","",P9)</f>
        <v>44143</v>
      </c>
      <c r="S9" s="199"/>
      <c r="V9" s="30">
        <f>IF(ISBLANK(N14)," ",SQRT(N11*N14))</f>
        <v>17.11724276862369</v>
      </c>
    </row>
    <row r="10" spans="1:22" ht="13.5" customHeight="1" x14ac:dyDescent="0.2">
      <c r="A10" s="3" t="s">
        <v>19</v>
      </c>
      <c r="B10" s="56"/>
      <c r="C10" s="56"/>
      <c r="D10" s="4" t="s">
        <v>20</v>
      </c>
      <c r="E10" s="57"/>
      <c r="F10" s="58"/>
      <c r="G10" s="59"/>
      <c r="H10" s="60" t="s">
        <v>21</v>
      </c>
      <c r="I10" s="61"/>
      <c r="J10" s="62"/>
      <c r="K10" s="63"/>
      <c r="L10" s="200">
        <v>0.20930000000000001</v>
      </c>
      <c r="M10" s="201"/>
      <c r="N10" s="200">
        <v>0.33779999999999999</v>
      </c>
      <c r="O10" s="201"/>
      <c r="P10" s="202">
        <f>'Data 1'!P10:Q10</f>
        <v>0.37869999999999998</v>
      </c>
      <c r="Q10" s="203"/>
      <c r="R10" s="202">
        <f>'Data 1'!R10:S10</f>
        <v>0.4214</v>
      </c>
      <c r="S10" s="204"/>
      <c r="V10" s="30">
        <f>IF(ISBLANK(N14)," ",V8*V9)</f>
        <v>24.207436873820409</v>
      </c>
    </row>
    <row r="11" spans="1:22" ht="13.5" customHeight="1" x14ac:dyDescent="0.2">
      <c r="A11" s="5" t="s">
        <v>22</v>
      </c>
      <c r="B11" s="56"/>
      <c r="C11" s="56"/>
      <c r="D11" s="2" t="s">
        <v>8</v>
      </c>
      <c r="E11" s="64"/>
      <c r="F11" s="65"/>
      <c r="G11" s="66"/>
      <c r="H11" s="49" t="s">
        <v>23</v>
      </c>
      <c r="I11" s="96">
        <v>3200</v>
      </c>
      <c r="J11" s="96"/>
      <c r="K11" s="97"/>
      <c r="L11" s="205">
        <v>0</v>
      </c>
      <c r="M11" s="206"/>
      <c r="N11" s="205">
        <v>293</v>
      </c>
      <c r="O11" s="206"/>
      <c r="P11" s="205">
        <f>'Data 1'!P11:Q11</f>
        <v>6</v>
      </c>
      <c r="Q11" s="206"/>
      <c r="R11" s="205">
        <f>'Data 1'!R11:S11</f>
        <v>2566</v>
      </c>
      <c r="S11" s="207"/>
      <c r="V11" s="30">
        <f>IF(ISBLANK(P13)," ",SQRT(1+P14/P13))</f>
        <v>1.0082988974836116</v>
      </c>
    </row>
    <row r="12" spans="1:22" ht="13.5" customHeight="1" x14ac:dyDescent="0.2">
      <c r="A12" s="5" t="s">
        <v>24</v>
      </c>
      <c r="B12" s="67"/>
      <c r="C12" s="56"/>
      <c r="D12" s="4" t="s">
        <v>25</v>
      </c>
      <c r="E12" s="51"/>
      <c r="F12" s="52"/>
      <c r="G12" s="48"/>
      <c r="H12" s="49" t="s">
        <v>26</v>
      </c>
      <c r="I12" s="61"/>
      <c r="J12" s="68"/>
      <c r="K12" s="61"/>
      <c r="L12" s="192">
        <v>1</v>
      </c>
      <c r="M12" s="193"/>
      <c r="N12" s="192">
        <v>1</v>
      </c>
      <c r="O12" s="193"/>
      <c r="P12" s="192">
        <v>1</v>
      </c>
      <c r="Q12" s="193"/>
      <c r="R12" s="192">
        <v>1</v>
      </c>
      <c r="S12" s="194"/>
      <c r="V12" s="30" t="s">
        <v>27</v>
      </c>
    </row>
    <row r="13" spans="1:22" ht="13.5" customHeight="1" x14ac:dyDescent="0.2">
      <c r="A13" s="3" t="s">
        <v>28</v>
      </c>
      <c r="B13" s="67"/>
      <c r="C13" s="56"/>
      <c r="D13" s="4" t="s">
        <v>29</v>
      </c>
      <c r="E13" s="51"/>
      <c r="F13" s="52"/>
      <c r="G13" s="69"/>
      <c r="H13" s="49" t="s">
        <v>30</v>
      </c>
      <c r="I13" s="61"/>
      <c r="J13" s="68"/>
      <c r="K13" s="70"/>
      <c r="L13" s="190">
        <v>1</v>
      </c>
      <c r="M13" s="191"/>
      <c r="N13" s="190">
        <v>1</v>
      </c>
      <c r="O13" s="191"/>
      <c r="P13" s="190">
        <v>60</v>
      </c>
      <c r="Q13" s="191"/>
      <c r="R13" s="190">
        <v>60</v>
      </c>
      <c r="S13" s="208"/>
      <c r="V13" s="30" t="e">
        <f>IF(ISBLANK(P14)," ",V11*V12)</f>
        <v>#VALUE!</v>
      </c>
    </row>
    <row r="14" spans="1:22" ht="13.5" customHeight="1" x14ac:dyDescent="0.2">
      <c r="A14" s="3" t="s">
        <v>31</v>
      </c>
      <c r="B14" s="67"/>
      <c r="C14" s="56"/>
      <c r="E14" s="51"/>
      <c r="F14" s="52"/>
      <c r="G14" s="69"/>
      <c r="H14" s="49" t="s">
        <v>32</v>
      </c>
      <c r="I14" s="61"/>
      <c r="J14" s="68"/>
      <c r="K14" s="70"/>
      <c r="L14" s="190">
        <v>1</v>
      </c>
      <c r="M14" s="191"/>
      <c r="N14" s="190">
        <v>1</v>
      </c>
      <c r="O14" s="191"/>
      <c r="P14" s="190">
        <v>1</v>
      </c>
      <c r="Q14" s="191"/>
      <c r="R14" s="190">
        <v>1</v>
      </c>
      <c r="S14" s="208"/>
      <c r="V14" s="30">
        <f>IF(ISBLANK(R13)," ",SQRT(1+R14/R13))</f>
        <v>1.0082988974836116</v>
      </c>
    </row>
    <row r="15" spans="1:22" ht="13.5" customHeight="1" x14ac:dyDescent="0.2">
      <c r="A15" s="3" t="s">
        <v>33</v>
      </c>
      <c r="B15" s="56"/>
      <c r="C15" s="56"/>
      <c r="E15" s="221" t="s">
        <v>34</v>
      </c>
      <c r="F15" s="222"/>
      <c r="G15" s="222"/>
      <c r="H15" s="223"/>
      <c r="I15" s="71"/>
      <c r="J15" s="72"/>
      <c r="K15" s="73"/>
      <c r="L15" s="209">
        <f>IF(ISBLANK(L11)," ",3+3.29*((L11/L13)*L14*(1+(L14/L13)))^0.5)</f>
        <v>3</v>
      </c>
      <c r="M15" s="214"/>
      <c r="N15" s="209">
        <f>IF(ISBLANK(N11)," ",3+3.29*((N11/N13)*N14*(1+(N14/N13)))^0.5)</f>
        <v>82.642467314869151</v>
      </c>
      <c r="O15" s="214"/>
      <c r="P15" s="209">
        <f>IF(ISBLANK(P11)," ",3+3.29*((P11/P13)*P14*(1+(P14/P13)))^0.5)</f>
        <v>4.0490234347557097</v>
      </c>
      <c r="Q15" s="214"/>
      <c r="R15" s="209">
        <f>IF(ISBLANK(R11)," ",3+3.29*((R11/R13)*R14*(1+(R14/R13)))^0.5)</f>
        <v>24.693912846951125</v>
      </c>
      <c r="S15" s="210"/>
      <c r="V15" s="30" t="e">
        <f>IF(ISBLANK(R14)," ",V14*#REF!)</f>
        <v>#REF!</v>
      </c>
    </row>
    <row r="16" spans="1:22" ht="13.5" customHeight="1" thickBot="1" x14ac:dyDescent="0.25">
      <c r="A16" s="3" t="s">
        <v>35</v>
      </c>
      <c r="B16" s="56"/>
      <c r="C16" s="56"/>
      <c r="D16" s="74"/>
      <c r="E16" s="211" t="s">
        <v>36</v>
      </c>
      <c r="F16" s="212"/>
      <c r="G16" s="212"/>
      <c r="H16" s="213"/>
      <c r="I16" s="71"/>
      <c r="J16" s="72"/>
      <c r="K16" s="73"/>
      <c r="L16" s="209">
        <f>IF(ISBLANK(L11)," ",(3+3.29*((L11/L13)*L14*(1+(L14/L13)))^0.5)/L14/L10/L12)</f>
        <v>14.333492594362159</v>
      </c>
      <c r="M16" s="214"/>
      <c r="N16" s="209">
        <f>IF(ISBLANK(N11)," ",(3+3.29*((N11/N13)*N14*(1+(N14/N13)))^0.5)/N14/N10/N12)</f>
        <v>244.64910395165529</v>
      </c>
      <c r="O16" s="214"/>
      <c r="P16" s="215">
        <f>IF(ISBLANK(P11)," ",(3+3.29*((P11/P13)*P14*(1+(P14/P13)))^0.5)/P14/P10/P12)</f>
        <v>10.691902389109348</v>
      </c>
      <c r="Q16" s="216"/>
      <c r="R16" s="215">
        <f>IF(ISBLANK(R11)," ",(3+3.29*((R11/R13)*R14*(1+(R14/R13)))^0.5)/R14/R10/R12)</f>
        <v>58.599698260444057</v>
      </c>
      <c r="S16" s="217"/>
      <c r="V16" s="30"/>
    </row>
    <row r="17" spans="1:21" s="91" customFormat="1" ht="24" thickTop="1" thickBot="1" x14ac:dyDescent="0.25">
      <c r="A17" s="6" t="s">
        <v>37</v>
      </c>
      <c r="B17" s="224" t="s">
        <v>38</v>
      </c>
      <c r="C17" s="225"/>
      <c r="D17" s="225"/>
      <c r="E17" s="225"/>
      <c r="F17" s="225"/>
      <c r="G17" s="225"/>
      <c r="H17" s="226"/>
      <c r="I17" s="11" t="s">
        <v>39</v>
      </c>
      <c r="J17" s="12" t="s">
        <v>43</v>
      </c>
      <c r="K17" s="8" t="s">
        <v>44</v>
      </c>
      <c r="L17" s="7" t="s">
        <v>40</v>
      </c>
      <c r="M17" s="8" t="s">
        <v>41</v>
      </c>
      <c r="N17" s="7" t="s">
        <v>40</v>
      </c>
      <c r="O17" s="8" t="s">
        <v>41</v>
      </c>
      <c r="P17" s="7" t="s">
        <v>40</v>
      </c>
      <c r="Q17" s="9" t="s">
        <v>41</v>
      </c>
      <c r="R17" s="7" t="s">
        <v>40</v>
      </c>
      <c r="S17" s="10" t="s">
        <v>41</v>
      </c>
    </row>
    <row r="18" spans="1:21" s="80" customFormat="1" ht="15.6" customHeight="1" thickTop="1" x14ac:dyDescent="0.2">
      <c r="A18" s="98">
        <v>13</v>
      </c>
      <c r="B18" s="227" t="s">
        <v>70</v>
      </c>
      <c r="C18" s="228"/>
      <c r="D18" s="228"/>
      <c r="E18" s="228"/>
      <c r="F18" s="228"/>
      <c r="G18" s="228"/>
      <c r="H18" s="229"/>
      <c r="I18" s="99">
        <v>2721</v>
      </c>
      <c r="J18" s="100"/>
      <c r="K18" s="100"/>
      <c r="L18" s="101">
        <v>1</v>
      </c>
      <c r="M18" s="75">
        <f>IF(ISBLANK(L18)," ",((L18/$L$14)-($L$11/$L$13))/$L$10/$L$12)</f>
        <v>4.7778308647873864</v>
      </c>
      <c r="N18" s="101">
        <v>283</v>
      </c>
      <c r="O18" s="76">
        <f>IF(ISBLANK(N18)," ",((N18/$N$14)-($N$11/$N$13))/$N$10/$N$12)</f>
        <v>-29.603315571343991</v>
      </c>
      <c r="P18" s="101">
        <v>1</v>
      </c>
      <c r="Q18" s="77">
        <f>IF(ISBLANK(P18)," ",((P18/$P$14)-($P$11/$P$13))/$P$10/$P$12)</f>
        <v>2.3765513599155006</v>
      </c>
      <c r="R18" s="78">
        <v>49</v>
      </c>
      <c r="S18" s="79">
        <f>IF(ISBLANK(R18)," ",((R18/$R$14)-($R$11/$R$13))/$R$10/$R$12)</f>
        <v>14.791963296946689</v>
      </c>
    </row>
    <row r="19" spans="1:21" s="80" customFormat="1" ht="15.6" customHeight="1" x14ac:dyDescent="0.2">
      <c r="A19" s="102">
        <v>14</v>
      </c>
      <c r="B19" s="218" t="s">
        <v>68</v>
      </c>
      <c r="C19" s="219"/>
      <c r="D19" s="219"/>
      <c r="E19" s="219"/>
      <c r="F19" s="219"/>
      <c r="G19" s="219"/>
      <c r="H19" s="220"/>
      <c r="I19" s="103"/>
      <c r="J19" s="100"/>
      <c r="K19" s="100"/>
      <c r="L19" s="104"/>
      <c r="M19" s="75" t="str">
        <f>IF(ISBLANK(L19)," ",((L19/$L$14)-($L$11/$L$13))/$L$10/$L$12)</f>
        <v xml:space="preserve"> </v>
      </c>
      <c r="N19" s="104"/>
      <c r="O19" s="75" t="str">
        <f>IF(ISBLANK(N19)," ",((N19/$N$14)-($N$11/$N$13))/$N$10/$N$12)</f>
        <v xml:space="preserve"> </v>
      </c>
      <c r="P19" s="104">
        <v>0</v>
      </c>
      <c r="Q19" s="75">
        <f t="shared" ref="Q19:Q37" si="0">IF(ISBLANK(P19)," ",((P19/$P$14)-($P$11/$P$13))/$P$10/$P$12)</f>
        <v>-0.26406126221283338</v>
      </c>
      <c r="R19" s="78">
        <v>52</v>
      </c>
      <c r="S19" s="81">
        <f>IF(ISBLANK(R19)," ",((R19/$R$14)-($R$11/$R$13))/$R$10/$R$12)</f>
        <v>21.911090017402312</v>
      </c>
    </row>
    <row r="20" spans="1:21" s="80" customFormat="1" ht="15.6" customHeight="1" x14ac:dyDescent="0.2">
      <c r="A20" s="98">
        <v>15</v>
      </c>
      <c r="B20" s="218" t="s">
        <v>69</v>
      </c>
      <c r="C20" s="219"/>
      <c r="D20" s="219"/>
      <c r="E20" s="219"/>
      <c r="F20" s="219"/>
      <c r="G20" s="219"/>
      <c r="H20" s="220"/>
      <c r="I20" s="103"/>
      <c r="J20" s="100"/>
      <c r="K20" s="100"/>
      <c r="L20" s="104"/>
      <c r="M20" s="75" t="str">
        <f t="shared" ref="M20:M37" si="1">IF(ISBLANK(L20)," ",((L20/$L$14)-($L$11/$L$13))/$L$10/$L$12)</f>
        <v xml:space="preserve"> </v>
      </c>
      <c r="N20" s="104"/>
      <c r="O20" s="75" t="str">
        <f t="shared" ref="O20:O37" si="2">IF(ISBLANK(N20)," ",((N20/$N$14)-($N$11/$N$13))/$N$10/$N$12)</f>
        <v xml:space="preserve"> </v>
      </c>
      <c r="P20" s="104">
        <v>0</v>
      </c>
      <c r="Q20" s="75">
        <f t="shared" si="0"/>
        <v>-0.26406126221283338</v>
      </c>
      <c r="R20" s="78">
        <v>36</v>
      </c>
      <c r="S20" s="81">
        <f t="shared" ref="S19:S38" si="3">IF(ISBLANK(R20)," ",((R20/$R$14)-($R$11/$R$13))/$R$10/$R$12)</f>
        <v>-16.057585825027683</v>
      </c>
    </row>
    <row r="21" spans="1:21" s="80" customFormat="1" ht="15.6" customHeight="1" x14ac:dyDescent="0.2">
      <c r="A21" s="102"/>
      <c r="B21" s="218" t="s">
        <v>79</v>
      </c>
      <c r="C21" s="219"/>
      <c r="D21" s="219"/>
      <c r="E21" s="219"/>
      <c r="F21" s="219"/>
      <c r="G21" s="219"/>
      <c r="H21" s="220"/>
      <c r="I21" s="103"/>
      <c r="J21" s="100"/>
      <c r="K21" s="100"/>
      <c r="L21" s="104"/>
      <c r="M21" s="75" t="str">
        <f t="shared" si="1"/>
        <v xml:space="preserve"> </v>
      </c>
      <c r="N21" s="104"/>
      <c r="O21" s="75" t="str">
        <f t="shared" si="2"/>
        <v xml:space="preserve"> </v>
      </c>
      <c r="P21" s="104"/>
      <c r="Q21" s="75" t="str">
        <f t="shared" si="0"/>
        <v xml:space="preserve"> </v>
      </c>
      <c r="R21" s="78"/>
      <c r="S21" s="81" t="str">
        <f t="shared" si="3"/>
        <v xml:space="preserve"> </v>
      </c>
    </row>
    <row r="22" spans="1:21" s="80" customFormat="1" ht="15.6" customHeight="1" x14ac:dyDescent="0.2">
      <c r="A22" s="98"/>
      <c r="B22" s="218" t="s">
        <v>80</v>
      </c>
      <c r="C22" s="219"/>
      <c r="D22" s="219"/>
      <c r="E22" s="219"/>
      <c r="F22" s="219"/>
      <c r="G22" s="219"/>
      <c r="H22" s="220"/>
      <c r="I22" s="103"/>
      <c r="J22" s="100"/>
      <c r="K22" s="100"/>
      <c r="L22" s="104"/>
      <c r="M22" s="75" t="str">
        <f t="shared" si="1"/>
        <v xml:space="preserve"> </v>
      </c>
      <c r="N22" s="104"/>
      <c r="O22" s="75" t="str">
        <f t="shared" si="2"/>
        <v xml:space="preserve"> </v>
      </c>
      <c r="P22" s="104"/>
      <c r="Q22" s="75" t="str">
        <f t="shared" si="0"/>
        <v xml:space="preserve"> </v>
      </c>
      <c r="R22" s="78"/>
      <c r="S22" s="81" t="str">
        <f t="shared" si="3"/>
        <v xml:space="preserve"> </v>
      </c>
    </row>
    <row r="23" spans="1:21" s="80" customFormat="1" ht="15.6" customHeight="1" x14ac:dyDescent="0.2">
      <c r="A23" s="102"/>
      <c r="B23" s="218"/>
      <c r="C23" s="219"/>
      <c r="D23" s="219"/>
      <c r="E23" s="219"/>
      <c r="F23" s="219"/>
      <c r="G23" s="219"/>
      <c r="H23" s="220"/>
      <c r="I23" s="103"/>
      <c r="J23" s="100"/>
      <c r="K23" s="100"/>
      <c r="L23" s="104"/>
      <c r="M23" s="75" t="str">
        <f t="shared" si="1"/>
        <v xml:space="preserve"> </v>
      </c>
      <c r="N23" s="104"/>
      <c r="O23" s="75" t="str">
        <f t="shared" si="2"/>
        <v xml:space="preserve"> </v>
      </c>
      <c r="P23" s="104"/>
      <c r="Q23" s="75" t="str">
        <f t="shared" si="0"/>
        <v xml:space="preserve"> </v>
      </c>
      <c r="R23" s="78"/>
      <c r="S23" s="81" t="str">
        <f t="shared" si="3"/>
        <v xml:space="preserve"> </v>
      </c>
    </row>
    <row r="24" spans="1:21" s="80" customFormat="1" ht="15.6" customHeight="1" x14ac:dyDescent="0.2">
      <c r="A24" s="98"/>
      <c r="B24" s="218"/>
      <c r="C24" s="219"/>
      <c r="D24" s="219"/>
      <c r="E24" s="219"/>
      <c r="F24" s="219"/>
      <c r="G24" s="219"/>
      <c r="H24" s="220"/>
      <c r="I24" s="103"/>
      <c r="J24" s="100"/>
      <c r="K24" s="100"/>
      <c r="L24" s="104"/>
      <c r="M24" s="75" t="str">
        <f t="shared" si="1"/>
        <v xml:space="preserve"> </v>
      </c>
      <c r="N24" s="104"/>
      <c r="O24" s="75" t="str">
        <f t="shared" si="2"/>
        <v xml:space="preserve"> </v>
      </c>
      <c r="P24" s="104"/>
      <c r="Q24" s="75" t="str">
        <f t="shared" si="0"/>
        <v xml:space="preserve"> </v>
      </c>
      <c r="R24" s="78"/>
      <c r="S24" s="81" t="str">
        <f t="shared" si="3"/>
        <v xml:space="preserve"> </v>
      </c>
    </row>
    <row r="25" spans="1:21" s="80" customFormat="1" ht="15.6" customHeight="1" x14ac:dyDescent="0.2">
      <c r="A25" s="102"/>
      <c r="B25" s="218"/>
      <c r="C25" s="219"/>
      <c r="D25" s="219"/>
      <c r="E25" s="219"/>
      <c r="F25" s="219"/>
      <c r="G25" s="219"/>
      <c r="H25" s="220"/>
      <c r="I25" s="103"/>
      <c r="J25" s="100"/>
      <c r="K25" s="100"/>
      <c r="L25" s="104"/>
      <c r="M25" s="75" t="str">
        <f t="shared" si="1"/>
        <v xml:space="preserve"> </v>
      </c>
      <c r="N25" s="104"/>
      <c r="O25" s="75" t="str">
        <f t="shared" si="2"/>
        <v xml:space="preserve"> </v>
      </c>
      <c r="P25" s="104"/>
      <c r="Q25" s="75" t="str">
        <f t="shared" si="0"/>
        <v xml:space="preserve"> </v>
      </c>
      <c r="R25" s="78"/>
      <c r="S25" s="81" t="str">
        <f t="shared" si="3"/>
        <v xml:space="preserve"> </v>
      </c>
    </row>
    <row r="26" spans="1:21" s="80" customFormat="1" ht="15.6" customHeight="1" x14ac:dyDescent="0.2">
      <c r="A26" s="98"/>
      <c r="B26" s="218"/>
      <c r="C26" s="219"/>
      <c r="D26" s="219"/>
      <c r="E26" s="219"/>
      <c r="F26" s="219"/>
      <c r="G26" s="219"/>
      <c r="H26" s="220"/>
      <c r="I26" s="103"/>
      <c r="J26" s="100"/>
      <c r="K26" s="105"/>
      <c r="L26" s="104"/>
      <c r="M26" s="75" t="str">
        <f t="shared" si="1"/>
        <v xml:space="preserve"> </v>
      </c>
      <c r="N26" s="104"/>
      <c r="O26" s="75" t="str">
        <f t="shared" si="2"/>
        <v xml:space="preserve"> </v>
      </c>
      <c r="P26" s="104"/>
      <c r="Q26" s="75" t="str">
        <f t="shared" si="0"/>
        <v xml:space="preserve"> </v>
      </c>
      <c r="R26" s="78"/>
      <c r="S26" s="81" t="str">
        <f t="shared" si="3"/>
        <v xml:space="preserve"> </v>
      </c>
    </row>
    <row r="27" spans="1:21" s="80" customFormat="1" ht="15.6" customHeight="1" x14ac:dyDescent="0.2">
      <c r="A27" s="102"/>
      <c r="B27" s="218"/>
      <c r="C27" s="219"/>
      <c r="D27" s="219"/>
      <c r="E27" s="219"/>
      <c r="F27" s="219"/>
      <c r="G27" s="219"/>
      <c r="H27" s="220"/>
      <c r="I27" s="103"/>
      <c r="J27" s="100"/>
      <c r="K27" s="105"/>
      <c r="L27" s="104"/>
      <c r="M27" s="75" t="str">
        <f t="shared" si="1"/>
        <v xml:space="preserve"> </v>
      </c>
      <c r="N27" s="104"/>
      <c r="O27" s="75" t="str">
        <f t="shared" si="2"/>
        <v xml:space="preserve"> </v>
      </c>
      <c r="P27" s="104"/>
      <c r="Q27" s="75" t="str">
        <f t="shared" si="0"/>
        <v xml:space="preserve"> </v>
      </c>
      <c r="R27" s="78"/>
      <c r="S27" s="81" t="str">
        <f t="shared" si="3"/>
        <v xml:space="preserve"> </v>
      </c>
    </row>
    <row r="28" spans="1:21" s="80" customFormat="1" ht="15.6" customHeight="1" x14ac:dyDescent="0.2">
      <c r="A28" s="98"/>
      <c r="B28" s="218"/>
      <c r="C28" s="219"/>
      <c r="D28" s="219"/>
      <c r="E28" s="219"/>
      <c r="F28" s="219"/>
      <c r="G28" s="219"/>
      <c r="H28" s="220"/>
      <c r="I28" s="103"/>
      <c r="J28" s="100"/>
      <c r="K28" s="105"/>
      <c r="L28" s="104"/>
      <c r="M28" s="75" t="str">
        <f t="shared" si="1"/>
        <v xml:space="preserve"> </v>
      </c>
      <c r="N28" s="104"/>
      <c r="O28" s="75" t="str">
        <f t="shared" si="2"/>
        <v xml:space="preserve"> </v>
      </c>
      <c r="P28" s="104"/>
      <c r="Q28" s="75" t="str">
        <f t="shared" si="0"/>
        <v xml:space="preserve"> </v>
      </c>
      <c r="R28" s="78"/>
      <c r="S28" s="81" t="str">
        <f t="shared" si="3"/>
        <v xml:space="preserve"> </v>
      </c>
    </row>
    <row r="29" spans="1:21" s="80" customFormat="1" ht="15.6" customHeight="1" x14ac:dyDescent="0.2">
      <c r="A29" s="102"/>
      <c r="B29" s="218"/>
      <c r="C29" s="219"/>
      <c r="D29" s="219"/>
      <c r="E29" s="219"/>
      <c r="F29" s="219"/>
      <c r="G29" s="219"/>
      <c r="H29" s="220"/>
      <c r="I29" s="103"/>
      <c r="J29" s="100"/>
      <c r="K29" s="105"/>
      <c r="L29" s="104"/>
      <c r="M29" s="75" t="str">
        <f t="shared" si="1"/>
        <v xml:space="preserve"> </v>
      </c>
      <c r="N29" s="104"/>
      <c r="O29" s="75" t="str">
        <f t="shared" si="2"/>
        <v xml:space="preserve"> </v>
      </c>
      <c r="P29" s="104"/>
      <c r="Q29" s="75" t="str">
        <f t="shared" si="0"/>
        <v xml:space="preserve"> </v>
      </c>
      <c r="R29" s="78"/>
      <c r="S29" s="81" t="str">
        <f t="shared" si="3"/>
        <v xml:space="preserve"> </v>
      </c>
      <c r="U29" s="80" t="s">
        <v>27</v>
      </c>
    </row>
    <row r="30" spans="1:21" s="80" customFormat="1" ht="15.6" customHeight="1" x14ac:dyDescent="0.2">
      <c r="A30" s="98"/>
      <c r="B30" s="218"/>
      <c r="C30" s="219"/>
      <c r="D30" s="219"/>
      <c r="E30" s="219"/>
      <c r="F30" s="219"/>
      <c r="G30" s="219"/>
      <c r="H30" s="220"/>
      <c r="I30" s="103"/>
      <c r="J30" s="100"/>
      <c r="K30" s="105"/>
      <c r="L30" s="104"/>
      <c r="M30" s="75" t="str">
        <f t="shared" si="1"/>
        <v xml:space="preserve"> </v>
      </c>
      <c r="N30" s="104"/>
      <c r="O30" s="75" t="str">
        <f t="shared" si="2"/>
        <v xml:space="preserve"> </v>
      </c>
      <c r="P30" s="104"/>
      <c r="Q30" s="75" t="str">
        <f t="shared" si="0"/>
        <v xml:space="preserve"> </v>
      </c>
      <c r="R30" s="78"/>
      <c r="S30" s="81" t="str">
        <f t="shared" si="3"/>
        <v xml:space="preserve"> </v>
      </c>
    </row>
    <row r="31" spans="1:21" s="80" customFormat="1" ht="15.6" customHeight="1" x14ac:dyDescent="0.2">
      <c r="A31" s="102"/>
      <c r="B31" s="218"/>
      <c r="C31" s="219"/>
      <c r="D31" s="219"/>
      <c r="E31" s="219"/>
      <c r="F31" s="219"/>
      <c r="G31" s="219"/>
      <c r="H31" s="220"/>
      <c r="I31" s="103"/>
      <c r="J31" s="100"/>
      <c r="K31" s="105"/>
      <c r="L31" s="104"/>
      <c r="M31" s="75" t="str">
        <f t="shared" si="1"/>
        <v xml:space="preserve"> </v>
      </c>
      <c r="N31" s="104"/>
      <c r="O31" s="75" t="str">
        <f t="shared" si="2"/>
        <v xml:space="preserve"> </v>
      </c>
      <c r="P31" s="104"/>
      <c r="Q31" s="75" t="str">
        <f t="shared" si="0"/>
        <v xml:space="preserve"> </v>
      </c>
      <c r="R31" s="78"/>
      <c r="S31" s="81" t="str">
        <f t="shared" si="3"/>
        <v xml:space="preserve"> </v>
      </c>
    </row>
    <row r="32" spans="1:21" s="80" customFormat="1" ht="15.6" customHeight="1" x14ac:dyDescent="0.2">
      <c r="A32" s="98"/>
      <c r="B32" s="218"/>
      <c r="C32" s="219"/>
      <c r="D32" s="219"/>
      <c r="E32" s="219"/>
      <c r="F32" s="219"/>
      <c r="G32" s="219"/>
      <c r="H32" s="220"/>
      <c r="I32" s="103"/>
      <c r="J32" s="100"/>
      <c r="K32" s="105"/>
      <c r="L32" s="104"/>
      <c r="M32" s="75" t="str">
        <f t="shared" si="1"/>
        <v xml:space="preserve"> </v>
      </c>
      <c r="N32" s="104"/>
      <c r="O32" s="75" t="str">
        <f t="shared" si="2"/>
        <v xml:space="preserve"> </v>
      </c>
      <c r="P32" s="104"/>
      <c r="Q32" s="75" t="str">
        <f t="shared" si="0"/>
        <v xml:space="preserve"> </v>
      </c>
      <c r="R32" s="78"/>
      <c r="S32" s="81" t="str">
        <f t="shared" si="3"/>
        <v xml:space="preserve"> </v>
      </c>
    </row>
    <row r="33" spans="1:55" s="80" customFormat="1" ht="15.6" customHeight="1" x14ac:dyDescent="0.2">
      <c r="A33" s="102"/>
      <c r="B33" s="218"/>
      <c r="C33" s="219"/>
      <c r="D33" s="219"/>
      <c r="E33" s="219"/>
      <c r="F33" s="219"/>
      <c r="G33" s="219"/>
      <c r="H33" s="220"/>
      <c r="I33" s="103"/>
      <c r="J33" s="100"/>
      <c r="K33" s="105"/>
      <c r="L33" s="104"/>
      <c r="M33" s="75" t="str">
        <f t="shared" si="1"/>
        <v xml:space="preserve"> </v>
      </c>
      <c r="N33" s="104"/>
      <c r="O33" s="75" t="str">
        <f t="shared" si="2"/>
        <v xml:space="preserve"> </v>
      </c>
      <c r="P33" s="104"/>
      <c r="Q33" s="75" t="str">
        <f t="shared" si="0"/>
        <v xml:space="preserve"> </v>
      </c>
      <c r="R33" s="78"/>
      <c r="S33" s="81" t="str">
        <f t="shared" si="3"/>
        <v xml:space="preserve"> </v>
      </c>
    </row>
    <row r="34" spans="1:55" s="80" customFormat="1" ht="15.6" customHeight="1" x14ac:dyDescent="0.2">
      <c r="A34" s="98"/>
      <c r="B34" s="218"/>
      <c r="C34" s="219"/>
      <c r="D34" s="219"/>
      <c r="E34" s="219"/>
      <c r="F34" s="219"/>
      <c r="G34" s="219"/>
      <c r="H34" s="220"/>
      <c r="I34" s="103"/>
      <c r="J34" s="100"/>
      <c r="K34" s="105"/>
      <c r="L34" s="104"/>
      <c r="M34" s="75" t="str">
        <f t="shared" si="1"/>
        <v xml:space="preserve"> </v>
      </c>
      <c r="N34" s="104"/>
      <c r="O34" s="75" t="str">
        <f t="shared" si="2"/>
        <v xml:space="preserve"> </v>
      </c>
      <c r="P34" s="104"/>
      <c r="Q34" s="75" t="str">
        <f t="shared" si="0"/>
        <v xml:space="preserve"> </v>
      </c>
      <c r="R34" s="78"/>
      <c r="S34" s="81" t="str">
        <f t="shared" si="3"/>
        <v xml:space="preserve"> </v>
      </c>
    </row>
    <row r="35" spans="1:55" s="80" customFormat="1" ht="15.6" customHeight="1" x14ac:dyDescent="0.2">
      <c r="A35" s="102"/>
      <c r="B35" s="218"/>
      <c r="C35" s="219"/>
      <c r="D35" s="219"/>
      <c r="E35" s="219"/>
      <c r="F35" s="219"/>
      <c r="G35" s="219"/>
      <c r="H35" s="220"/>
      <c r="I35" s="103"/>
      <c r="J35" s="100"/>
      <c r="K35" s="105"/>
      <c r="L35" s="104"/>
      <c r="M35" s="75" t="str">
        <f t="shared" si="1"/>
        <v xml:space="preserve"> </v>
      </c>
      <c r="N35" s="104"/>
      <c r="O35" s="75" t="str">
        <f t="shared" si="2"/>
        <v xml:space="preserve"> </v>
      </c>
      <c r="P35" s="104"/>
      <c r="Q35" s="75" t="str">
        <f t="shared" si="0"/>
        <v xml:space="preserve"> </v>
      </c>
      <c r="R35" s="78"/>
      <c r="S35" s="81" t="str">
        <f t="shared" si="3"/>
        <v xml:space="preserve"> </v>
      </c>
    </row>
    <row r="36" spans="1:55" s="80" customFormat="1" ht="15.6" customHeight="1" x14ac:dyDescent="0.2">
      <c r="A36" s="98"/>
      <c r="B36" s="218"/>
      <c r="C36" s="219"/>
      <c r="D36" s="219"/>
      <c r="E36" s="219"/>
      <c r="F36" s="219"/>
      <c r="G36" s="219"/>
      <c r="H36" s="220"/>
      <c r="I36" s="103"/>
      <c r="J36" s="100"/>
      <c r="K36" s="105"/>
      <c r="L36" s="104"/>
      <c r="M36" s="75" t="str">
        <f t="shared" si="1"/>
        <v xml:space="preserve"> </v>
      </c>
      <c r="N36" s="104"/>
      <c r="O36" s="75" t="str">
        <f t="shared" si="2"/>
        <v xml:space="preserve"> </v>
      </c>
      <c r="P36" s="104"/>
      <c r="Q36" s="75" t="str">
        <f t="shared" si="0"/>
        <v xml:space="preserve"> </v>
      </c>
      <c r="R36" s="78"/>
      <c r="S36" s="81" t="str">
        <f t="shared" si="3"/>
        <v xml:space="preserve"> </v>
      </c>
    </row>
    <row r="37" spans="1:55" s="80" customFormat="1" ht="15.6" customHeight="1" thickBot="1" x14ac:dyDescent="0.25">
      <c r="A37" s="106"/>
      <c r="B37" s="230"/>
      <c r="C37" s="231"/>
      <c r="D37" s="231"/>
      <c r="E37" s="231"/>
      <c r="F37" s="231"/>
      <c r="G37" s="231"/>
      <c r="H37" s="232"/>
      <c r="I37" s="107"/>
      <c r="J37" s="108"/>
      <c r="K37" s="109"/>
      <c r="L37" s="110"/>
      <c r="M37" s="82" t="str">
        <f t="shared" si="1"/>
        <v xml:space="preserve"> </v>
      </c>
      <c r="N37" s="110"/>
      <c r="O37" s="82" t="str">
        <f t="shared" si="2"/>
        <v xml:space="preserve"> </v>
      </c>
      <c r="P37" s="110"/>
      <c r="Q37" s="82" t="str">
        <f t="shared" si="0"/>
        <v xml:space="preserve"> </v>
      </c>
      <c r="R37" s="110"/>
      <c r="S37" s="83" t="str">
        <f t="shared" si="3"/>
        <v xml:space="preserve"> </v>
      </c>
    </row>
    <row r="38" spans="1:55" ht="15.75" customHeight="1" thickTop="1" x14ac:dyDescent="0.2">
      <c r="A38" s="84"/>
      <c r="B38" s="84"/>
      <c r="C38" s="85"/>
      <c r="D38" s="85"/>
      <c r="E38" s="86"/>
      <c r="F38" s="86"/>
      <c r="G38" s="86"/>
      <c r="H38" s="86"/>
      <c r="I38" s="86"/>
      <c r="J38" s="86"/>
      <c r="K38" s="87"/>
      <c r="L38" s="88"/>
      <c r="M38" s="89"/>
      <c r="N38" s="88"/>
      <c r="O38" s="89"/>
      <c r="P38" s="88"/>
      <c r="Q38" s="89"/>
      <c r="R38" s="88"/>
      <c r="S38" s="89" t="str">
        <f t="shared" si="3"/>
        <v xml:space="preserve"> </v>
      </c>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row>
    <row r="39" spans="1:55" ht="15.75" customHeight="1" x14ac:dyDescent="0.2">
      <c r="A39" s="233"/>
      <c r="B39" s="234"/>
      <c r="C39" s="234"/>
      <c r="D39" s="234"/>
      <c r="E39" s="234"/>
      <c r="F39" s="234"/>
      <c r="G39" s="234"/>
      <c r="H39" s="234"/>
      <c r="I39" s="234"/>
      <c r="J39" s="234"/>
      <c r="K39" s="234"/>
      <c r="L39" s="234"/>
      <c r="M39" s="234"/>
      <c r="N39" s="234"/>
      <c r="O39" s="235"/>
      <c r="P39" s="235"/>
      <c r="Q39" s="235"/>
      <c r="R39" s="235"/>
      <c r="S39" s="235"/>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row>
  </sheetData>
  <sheetProtection selectLockedCells="1"/>
  <protectedRanges>
    <protectedRange sqref="L18:L37" name="Range13"/>
    <protectedRange sqref="C2:D8" name="Range10"/>
    <protectedRange sqref="I7:K9" name="Range6"/>
    <protectedRange sqref="P18:P37 N18:N37" name="Range3"/>
    <protectedRange sqref="I11:K11" name="Range7"/>
    <protectedRange sqref="I18:K37" name="Range12"/>
    <protectedRange sqref="R18:R37" name="Range5_2_1"/>
    <protectedRange sqref="A18:A37" name="Range11_2"/>
    <protectedRange sqref="B18:H37" name="Range11_1_1"/>
    <protectedRange sqref="L3:S4 I4:K4 I3:J3" name="Range8_1"/>
    <protectedRange sqref="R7:S7" name="Range1_1_1"/>
    <protectedRange sqref="R8:S9" name="Range1_1_2_2"/>
    <protectedRange sqref="P7:Q7" name="Range1_1_3_2"/>
    <protectedRange sqref="P8:Q9" name="Range1_1_2_1_1_3"/>
    <protectedRange sqref="L11:M11" name="Range1_2_1_1"/>
    <protectedRange sqref="L7:O7" name="Range1_2_1_1_1_1"/>
    <protectedRange sqref="L8:O9" name="Range1_1_1_1_2_1"/>
    <protectedRange sqref="L10:M10" name="Range1_1_1_1_1_1_1"/>
    <protectedRange sqref="I2:S2" name="Range8_2"/>
  </protectedRanges>
  <mergeCells count="78">
    <mergeCell ref="B35:H35"/>
    <mergeCell ref="B36:H36"/>
    <mergeCell ref="B37:H37"/>
    <mergeCell ref="A39:N39"/>
    <mergeCell ref="O39:S39"/>
    <mergeCell ref="B34:H34"/>
    <mergeCell ref="B23:H23"/>
    <mergeCell ref="B24:H24"/>
    <mergeCell ref="B25:H25"/>
    <mergeCell ref="B26:H26"/>
    <mergeCell ref="B27:H27"/>
    <mergeCell ref="B28:H28"/>
    <mergeCell ref="B29:H29"/>
    <mergeCell ref="B30:H30"/>
    <mergeCell ref="B31:H31"/>
    <mergeCell ref="B32:H32"/>
    <mergeCell ref="B33:H33"/>
    <mergeCell ref="B22:H22"/>
    <mergeCell ref="E15:H15"/>
    <mergeCell ref="L15:M15"/>
    <mergeCell ref="N15:O15"/>
    <mergeCell ref="P15:Q15"/>
    <mergeCell ref="B17:H17"/>
    <mergeCell ref="B18:H18"/>
    <mergeCell ref="B19:H19"/>
    <mergeCell ref="B20:H20"/>
    <mergeCell ref="B21:H21"/>
    <mergeCell ref="R15:S15"/>
    <mergeCell ref="E16:H16"/>
    <mergeCell ref="L16:M16"/>
    <mergeCell ref="N16:O16"/>
    <mergeCell ref="P16:Q16"/>
    <mergeCell ref="R16:S16"/>
    <mergeCell ref="L13:M13"/>
    <mergeCell ref="N13:O13"/>
    <mergeCell ref="P13:Q13"/>
    <mergeCell ref="R13:S13"/>
    <mergeCell ref="L14:M14"/>
    <mergeCell ref="N14:O14"/>
    <mergeCell ref="P14:Q14"/>
    <mergeCell ref="R14:S14"/>
    <mergeCell ref="L11:M11"/>
    <mergeCell ref="N11:O11"/>
    <mergeCell ref="P11:Q11"/>
    <mergeCell ref="R11:S11"/>
    <mergeCell ref="L12:M12"/>
    <mergeCell ref="N12:O12"/>
    <mergeCell ref="P12:Q12"/>
    <mergeCell ref="R12:S12"/>
    <mergeCell ref="L9:M9"/>
    <mergeCell ref="N9:O9"/>
    <mergeCell ref="P9:Q9"/>
    <mergeCell ref="R9:S9"/>
    <mergeCell ref="L10:M10"/>
    <mergeCell ref="N10:O10"/>
    <mergeCell ref="P10:Q10"/>
    <mergeCell ref="R10:S10"/>
    <mergeCell ref="P7:Q7"/>
    <mergeCell ref="R7:S7"/>
    <mergeCell ref="C8:D8"/>
    <mergeCell ref="L8:M8"/>
    <mergeCell ref="N8:O8"/>
    <mergeCell ref="P8:Q8"/>
    <mergeCell ref="R8:S8"/>
    <mergeCell ref="N7:O7"/>
    <mergeCell ref="C5:D5"/>
    <mergeCell ref="I5:K5"/>
    <mergeCell ref="C6:D6"/>
    <mergeCell ref="C7:D7"/>
    <mergeCell ref="L7:M7"/>
    <mergeCell ref="A1:S1"/>
    <mergeCell ref="C2:D2"/>
    <mergeCell ref="E2:H2"/>
    <mergeCell ref="I2:S2"/>
    <mergeCell ref="C3:D3"/>
    <mergeCell ref="E3:H4"/>
    <mergeCell ref="I3:S4"/>
    <mergeCell ref="C4:D4"/>
  </mergeCells>
  <printOptions horizontalCentered="1"/>
  <pageMargins left="0.25" right="0.25" top="0.25" bottom="0.25" header="0.375" footer="0.1"/>
  <pageSetup scale="97" fitToHeight="0" orientation="landscape" r:id="rId1"/>
  <headerFooter alignWithMargins="0">
    <oddHeader xml:space="preserve">&amp;C&amp;"Times New Roman,Regular"
                                                            </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H53"/>
  <sheetViews>
    <sheetView topLeftCell="B1" zoomScale="85" zoomScaleNormal="85" workbookViewId="0">
      <selection activeCell="K43" sqref="K43:Y43"/>
    </sheetView>
  </sheetViews>
  <sheetFormatPr defaultColWidth="1.7109375" defaultRowHeight="12" customHeight="1" x14ac:dyDescent="0.2"/>
  <cols>
    <col min="1" max="30" width="1.7109375" style="113"/>
    <col min="31" max="31" width="1.5703125" style="113" customWidth="1"/>
    <col min="32" max="16384" width="1.7109375" style="113"/>
  </cols>
  <sheetData>
    <row r="1" spans="1:112" ht="38.25" customHeight="1" thickBot="1" x14ac:dyDescent="0.35">
      <c r="A1" s="242"/>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42"/>
      <c r="AS1" s="242"/>
      <c r="AT1" s="242"/>
      <c r="AU1" s="242"/>
      <c r="AV1" s="242"/>
      <c r="AW1" s="242"/>
      <c r="AX1" s="242"/>
      <c r="AY1" s="242"/>
      <c r="AZ1" s="242"/>
      <c r="BA1" s="242"/>
      <c r="BB1" s="242"/>
      <c r="BC1" s="242"/>
      <c r="BD1" s="242"/>
      <c r="BE1" s="242"/>
      <c r="BF1" s="242"/>
      <c r="BG1" s="242"/>
      <c r="BH1" s="242"/>
      <c r="BI1" s="242"/>
      <c r="BJ1" s="242"/>
      <c r="BK1" s="242"/>
      <c r="BL1" s="242"/>
      <c r="BM1" s="242"/>
      <c r="BN1" s="242"/>
      <c r="BO1" s="242"/>
      <c r="BP1" s="242"/>
      <c r="BQ1" s="242"/>
      <c r="BR1" s="242"/>
      <c r="BS1" s="242"/>
      <c r="BT1" s="242"/>
      <c r="BU1" s="242"/>
      <c r="BV1" s="242"/>
      <c r="BW1" s="242"/>
      <c r="BX1" s="242"/>
      <c r="BY1" s="242"/>
    </row>
    <row r="2" spans="1:112" ht="12" customHeight="1" thickTop="1" x14ac:dyDescent="0.2">
      <c r="A2" s="114"/>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6"/>
    </row>
    <row r="3" spans="1:112" ht="12" customHeight="1" x14ac:dyDescent="0.2">
      <c r="A3" s="117"/>
      <c r="B3" s="118"/>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20"/>
    </row>
    <row r="4" spans="1:112" ht="12" customHeight="1" x14ac:dyDescent="0.2">
      <c r="A4" s="117"/>
      <c r="B4" s="119"/>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20"/>
    </row>
    <row r="5" spans="1:112" ht="16.5" customHeight="1" x14ac:dyDescent="0.25">
      <c r="A5" s="121"/>
      <c r="H5" s="150"/>
      <c r="M5" s="151"/>
      <c r="N5" s="151"/>
      <c r="O5" s="151"/>
      <c r="P5" s="151"/>
      <c r="Q5" s="151"/>
      <c r="R5" s="151"/>
      <c r="S5" s="151"/>
      <c r="T5" s="151"/>
      <c r="U5" s="151"/>
      <c r="V5" s="151"/>
      <c r="W5" s="151"/>
      <c r="X5" s="151"/>
      <c r="Y5" s="151"/>
      <c r="AW5" s="122"/>
      <c r="AX5" s="122"/>
      <c r="AY5" s="122"/>
      <c r="AZ5" s="122"/>
      <c r="BA5" s="122"/>
      <c r="BB5" s="122"/>
      <c r="BC5" s="122"/>
      <c r="BD5" s="122"/>
      <c r="BE5" s="122"/>
      <c r="BF5" s="122"/>
      <c r="BG5" s="122"/>
      <c r="BH5" s="122"/>
      <c r="BI5" s="122"/>
      <c r="BJ5" s="122"/>
      <c r="BY5" s="123"/>
    </row>
    <row r="6" spans="1:112" ht="12" customHeight="1" x14ac:dyDescent="0.25">
      <c r="A6" s="121"/>
      <c r="AW6" s="122"/>
      <c r="AX6" s="122"/>
      <c r="AY6" s="122"/>
      <c r="AZ6" s="122"/>
      <c r="BA6" s="122"/>
      <c r="BB6" s="122"/>
      <c r="BC6" s="122"/>
      <c r="BD6" s="122"/>
      <c r="BE6" s="122"/>
      <c r="BF6" s="122"/>
      <c r="BG6" s="122"/>
      <c r="BH6" s="122"/>
      <c r="BI6" s="122"/>
      <c r="BJ6" s="122"/>
      <c r="BY6" s="123"/>
    </row>
    <row r="7" spans="1:112" ht="12" customHeight="1" x14ac:dyDescent="0.25">
      <c r="A7" s="121"/>
      <c r="V7" s="122"/>
      <c r="W7" s="122"/>
      <c r="X7" s="122"/>
      <c r="Y7" s="122"/>
      <c r="Z7" s="122"/>
      <c r="AA7" s="122"/>
      <c r="AB7" s="122"/>
      <c r="AC7" s="122"/>
      <c r="AD7" s="122"/>
      <c r="AE7" s="122"/>
      <c r="AF7" s="122"/>
      <c r="AG7" s="122"/>
      <c r="AH7" s="122"/>
      <c r="AI7" s="122"/>
      <c r="AJ7" s="122"/>
      <c r="AK7" s="122"/>
      <c r="AW7" s="124"/>
      <c r="AX7" s="124"/>
      <c r="AY7" s="124"/>
      <c r="AZ7" s="124"/>
      <c r="BA7" s="124"/>
      <c r="BB7" s="124"/>
      <c r="BC7" s="124"/>
      <c r="BD7" s="124"/>
      <c r="BE7" s="124"/>
      <c r="BF7" s="124"/>
      <c r="BG7" s="124"/>
      <c r="BH7" s="124"/>
      <c r="BI7" s="124"/>
      <c r="BJ7" s="124"/>
      <c r="BY7" s="123"/>
    </row>
    <row r="8" spans="1:112" ht="12" customHeight="1" x14ac:dyDescent="0.25">
      <c r="A8" s="121"/>
      <c r="V8" s="122"/>
      <c r="W8" s="122"/>
      <c r="X8" s="122"/>
      <c r="Y8" s="122"/>
      <c r="Z8" s="122"/>
      <c r="AA8" s="122"/>
      <c r="AB8" s="122"/>
      <c r="AC8" s="122"/>
      <c r="AD8" s="122"/>
      <c r="AE8" s="122"/>
      <c r="AF8" s="122"/>
      <c r="AG8" s="122"/>
      <c r="AH8" s="122"/>
      <c r="AI8" s="122"/>
      <c r="AJ8" s="122"/>
      <c r="AK8" s="122"/>
      <c r="AW8" s="124"/>
      <c r="AX8" s="124"/>
      <c r="AY8" s="124"/>
      <c r="AZ8" s="124"/>
      <c r="BA8" s="124"/>
      <c r="BB8" s="124"/>
      <c r="BC8" s="124"/>
      <c r="BD8" s="124"/>
      <c r="BE8" s="124"/>
      <c r="BF8" s="124"/>
      <c r="BG8" s="124"/>
      <c r="BH8" s="124"/>
      <c r="BI8" s="124"/>
      <c r="BJ8" s="124"/>
      <c r="BY8" s="123"/>
    </row>
    <row r="9" spans="1:112" ht="12" customHeight="1" x14ac:dyDescent="0.2">
      <c r="A9" s="121"/>
      <c r="V9" s="124"/>
      <c r="W9" s="124"/>
      <c r="X9" s="124"/>
      <c r="Y9" s="124"/>
      <c r="Z9" s="124"/>
      <c r="AA9" s="124"/>
      <c r="AB9" s="124"/>
      <c r="AC9" s="124"/>
      <c r="AD9" s="124"/>
      <c r="AE9" s="124"/>
      <c r="AF9" s="124"/>
      <c r="AG9" s="124"/>
      <c r="AH9" s="124"/>
      <c r="AI9" s="124"/>
      <c r="AJ9" s="124"/>
      <c r="AK9" s="124"/>
      <c r="BY9" s="123"/>
    </row>
    <row r="10" spans="1:112" ht="12" customHeight="1" x14ac:dyDescent="0.2">
      <c r="A10" s="121"/>
      <c r="V10" s="124"/>
      <c r="W10" s="124"/>
      <c r="X10" s="124"/>
      <c r="Y10" s="124"/>
      <c r="Z10" s="124"/>
      <c r="AA10" s="124"/>
      <c r="AB10" s="124"/>
      <c r="AC10" s="124"/>
      <c r="AD10" s="124"/>
      <c r="AE10" s="124"/>
      <c r="AF10" s="124"/>
      <c r="AG10" s="124"/>
      <c r="AH10" s="124"/>
      <c r="AI10" s="124"/>
      <c r="AJ10" s="124"/>
      <c r="AK10" s="124"/>
      <c r="BY10" s="123"/>
    </row>
    <row r="11" spans="1:112" ht="12" customHeight="1" x14ac:dyDescent="0.2">
      <c r="A11" s="121"/>
      <c r="V11" s="124"/>
      <c r="W11" s="124"/>
      <c r="X11" s="124"/>
      <c r="Y11" s="124"/>
      <c r="Z11" s="124"/>
      <c r="AA11" s="124"/>
      <c r="AB11" s="124"/>
      <c r="AC11" s="124"/>
      <c r="AD11" s="124"/>
      <c r="AE11" s="124"/>
      <c r="AF11" s="124"/>
      <c r="AG11" s="124"/>
      <c r="AH11" s="124"/>
      <c r="AI11" s="124"/>
      <c r="AJ11" s="124"/>
      <c r="AK11" s="124"/>
      <c r="BY11" s="123"/>
    </row>
    <row r="12" spans="1:112" ht="12" customHeight="1" x14ac:dyDescent="0.2">
      <c r="A12" s="121"/>
      <c r="BY12" s="123"/>
    </row>
    <row r="13" spans="1:112" ht="12" customHeight="1" x14ac:dyDescent="0.25">
      <c r="A13" s="121"/>
      <c r="S13" s="153"/>
      <c r="BY13" s="123"/>
    </row>
    <row r="14" spans="1:112" ht="12" customHeight="1" x14ac:dyDescent="0.2">
      <c r="A14" s="121"/>
      <c r="BY14" s="123"/>
    </row>
    <row r="15" spans="1:112" ht="12" customHeight="1" x14ac:dyDescent="0.25">
      <c r="A15" s="121"/>
      <c r="BY15" s="123"/>
      <c r="CP15" s="125"/>
      <c r="CQ15" s="125"/>
      <c r="CR15" s="125"/>
      <c r="CS15" s="125"/>
      <c r="CT15" s="125"/>
      <c r="CU15" s="125"/>
      <c r="CV15" s="125"/>
      <c r="CW15" s="125"/>
      <c r="CX15" s="125"/>
      <c r="CY15" s="125"/>
      <c r="CZ15" s="125"/>
      <c r="DA15" s="125"/>
      <c r="DB15" s="125"/>
      <c r="DC15" s="125"/>
      <c r="DD15" s="125"/>
      <c r="DE15" s="125"/>
      <c r="DF15" s="125"/>
      <c r="DG15" s="125"/>
      <c r="DH15" s="125"/>
    </row>
    <row r="16" spans="1:112" ht="12" customHeight="1" x14ac:dyDescent="0.25">
      <c r="A16" s="121"/>
      <c r="U16" s="149"/>
      <c r="BY16" s="123"/>
      <c r="CP16" s="125"/>
      <c r="CQ16" s="125"/>
      <c r="CR16" s="125"/>
      <c r="CS16" s="125"/>
      <c r="CT16" s="125"/>
      <c r="CU16" s="125"/>
      <c r="CV16" s="125"/>
      <c r="CW16" s="125"/>
      <c r="CX16" s="125"/>
      <c r="CY16" s="125"/>
      <c r="CZ16" s="125"/>
      <c r="DA16" s="125"/>
      <c r="DB16" s="125"/>
      <c r="DC16" s="125"/>
      <c r="DD16" s="125"/>
      <c r="DE16" s="125"/>
      <c r="DF16" s="125"/>
      <c r="DG16" s="125"/>
      <c r="DH16" s="125"/>
    </row>
    <row r="17" spans="1:112" ht="12" customHeight="1" x14ac:dyDescent="0.25">
      <c r="A17" s="121"/>
      <c r="BY17" s="123"/>
      <c r="CP17" s="125"/>
      <c r="CQ17" s="125"/>
      <c r="CR17" s="125"/>
      <c r="CS17" s="125"/>
      <c r="CT17" s="125"/>
      <c r="CU17" s="125"/>
      <c r="CV17" s="125"/>
      <c r="CW17" s="125"/>
      <c r="CX17" s="125"/>
      <c r="CY17" s="125"/>
      <c r="CZ17" s="125"/>
      <c r="DA17" s="125"/>
      <c r="DB17" s="125"/>
      <c r="DC17" s="125"/>
      <c r="DD17" s="125"/>
      <c r="DE17" s="125"/>
      <c r="DF17" s="125"/>
      <c r="DG17" s="125"/>
      <c r="DH17" s="125"/>
    </row>
    <row r="18" spans="1:112" ht="12" customHeight="1" x14ac:dyDescent="0.25">
      <c r="A18" s="121"/>
      <c r="BY18" s="123"/>
      <c r="CP18" s="125"/>
      <c r="CQ18" s="125"/>
      <c r="CR18" s="125"/>
      <c r="CS18" s="125"/>
      <c r="CT18" s="125"/>
      <c r="CU18" s="125"/>
      <c r="CV18" s="125"/>
      <c r="CW18" s="125"/>
      <c r="CX18" s="125"/>
      <c r="CY18" s="125"/>
      <c r="CZ18" s="125"/>
      <c r="DA18" s="125"/>
      <c r="DB18" s="125"/>
      <c r="DC18" s="125"/>
      <c r="DD18" s="125"/>
      <c r="DE18" s="125"/>
      <c r="DF18" s="125"/>
      <c r="DG18" s="125"/>
      <c r="DH18" s="125"/>
    </row>
    <row r="19" spans="1:112" ht="12" customHeight="1" x14ac:dyDescent="0.25">
      <c r="A19" s="121"/>
      <c r="BY19" s="123"/>
      <c r="CP19" s="125"/>
      <c r="CQ19" s="125"/>
      <c r="CR19" s="125"/>
      <c r="CS19" s="125"/>
      <c r="CT19" s="125"/>
      <c r="CU19" s="125"/>
      <c r="CV19" s="125"/>
      <c r="CW19" s="125"/>
      <c r="CX19" s="125"/>
      <c r="CY19" s="125"/>
      <c r="CZ19" s="125"/>
      <c r="DA19" s="126"/>
      <c r="DB19" s="125"/>
      <c r="DC19" s="125"/>
      <c r="DD19" s="125"/>
      <c r="DE19" s="125"/>
      <c r="DF19" s="125"/>
      <c r="DG19" s="125"/>
      <c r="DH19" s="125"/>
    </row>
    <row r="20" spans="1:112" ht="12" customHeight="1" x14ac:dyDescent="0.25">
      <c r="A20" s="121"/>
      <c r="BY20" s="123"/>
      <c r="CP20" s="125"/>
      <c r="CQ20" s="125"/>
      <c r="CR20" s="125"/>
      <c r="CS20" s="125"/>
      <c r="CT20" s="125"/>
      <c r="CU20" s="125"/>
      <c r="CV20" s="125"/>
      <c r="CW20" s="125"/>
      <c r="CX20" s="125"/>
      <c r="CY20" s="125"/>
      <c r="CZ20" s="125"/>
      <c r="DA20" s="126"/>
      <c r="DB20" s="125"/>
      <c r="DC20" s="125"/>
      <c r="DD20" s="125"/>
      <c r="DE20" s="125"/>
      <c r="DF20" s="125"/>
      <c r="DG20" s="125"/>
      <c r="DH20" s="125"/>
    </row>
    <row r="21" spans="1:112" ht="12" customHeight="1" x14ac:dyDescent="0.25">
      <c r="A21" s="121"/>
      <c r="I21" s="152"/>
      <c r="J21" s="152"/>
      <c r="BY21" s="123"/>
      <c r="CP21" s="125"/>
      <c r="CQ21" s="125"/>
      <c r="CR21" s="125"/>
      <c r="CS21" s="125"/>
      <c r="CT21" s="125"/>
      <c r="CU21" s="125"/>
      <c r="CV21" s="125"/>
      <c r="CW21" s="125"/>
      <c r="CX21" s="125"/>
      <c r="CY21" s="125"/>
      <c r="CZ21" s="125"/>
      <c r="DA21" s="126"/>
      <c r="DB21" s="125"/>
      <c r="DC21" s="125"/>
      <c r="DD21" s="125"/>
      <c r="DE21" s="125"/>
      <c r="DF21" s="125"/>
      <c r="DG21" s="125"/>
      <c r="DH21" s="125"/>
    </row>
    <row r="22" spans="1:112" ht="12" customHeight="1" x14ac:dyDescent="0.25">
      <c r="A22" s="121"/>
      <c r="BY22" s="123"/>
      <c r="CP22" s="125"/>
      <c r="CQ22" s="125"/>
      <c r="CR22" s="125"/>
      <c r="CS22" s="125"/>
      <c r="CT22" s="125"/>
      <c r="CU22" s="125"/>
      <c r="CV22" s="125"/>
      <c r="CW22" s="125"/>
      <c r="CX22" s="125"/>
      <c r="CY22" s="125"/>
      <c r="CZ22" s="125"/>
      <c r="DA22" s="125"/>
      <c r="DB22" s="125"/>
      <c r="DC22" s="125"/>
      <c r="DD22" s="125"/>
      <c r="DE22" s="125"/>
      <c r="DF22" s="125"/>
      <c r="DG22" s="125"/>
      <c r="DH22" s="125"/>
    </row>
    <row r="23" spans="1:112" ht="12" customHeight="1" x14ac:dyDescent="0.25">
      <c r="A23" s="121"/>
      <c r="AL23" s="122"/>
      <c r="AM23" s="122"/>
      <c r="AN23" s="122"/>
      <c r="AO23" s="122"/>
      <c r="AP23" s="122"/>
      <c r="AQ23" s="122"/>
      <c r="AR23" s="122"/>
      <c r="AS23" s="122"/>
      <c r="AT23" s="122"/>
      <c r="AU23" s="122"/>
      <c r="BY23" s="123"/>
      <c r="CP23" s="125"/>
      <c r="CQ23" s="125"/>
      <c r="CR23" s="125"/>
      <c r="CS23" s="125"/>
      <c r="CT23" s="125"/>
      <c r="CU23" s="125"/>
      <c r="CV23" s="125"/>
      <c r="CW23" s="125"/>
      <c r="CX23" s="125"/>
      <c r="CY23" s="125"/>
      <c r="CZ23" s="125"/>
      <c r="DA23" s="125"/>
      <c r="DB23" s="125"/>
      <c r="DC23" s="125"/>
      <c r="DD23" s="125"/>
      <c r="DE23" s="125"/>
      <c r="DF23" s="125"/>
      <c r="DG23" s="125"/>
      <c r="DH23" s="125"/>
    </row>
    <row r="24" spans="1:112" ht="12" customHeight="1" x14ac:dyDescent="0.25">
      <c r="A24" s="121"/>
      <c r="J24" s="122"/>
      <c r="K24" s="122"/>
      <c r="L24" s="122"/>
      <c r="M24" s="122"/>
      <c r="N24" s="122"/>
      <c r="O24" s="122"/>
      <c r="P24" s="122"/>
      <c r="Q24" s="122"/>
      <c r="R24" s="122"/>
      <c r="S24" s="122"/>
      <c r="T24" s="122"/>
      <c r="U24" s="122"/>
      <c r="V24" s="122"/>
      <c r="W24" s="122"/>
      <c r="AL24" s="122"/>
      <c r="AM24" s="122"/>
      <c r="AN24" s="122"/>
      <c r="AO24" s="122"/>
      <c r="AP24" s="122"/>
      <c r="AQ24" s="122"/>
      <c r="AR24" s="122"/>
      <c r="AS24" s="122"/>
      <c r="AT24" s="122"/>
      <c r="AU24" s="122"/>
      <c r="BY24" s="123"/>
    </row>
    <row r="25" spans="1:112" ht="12" customHeight="1" x14ac:dyDescent="0.25">
      <c r="A25" s="121"/>
      <c r="J25" s="122"/>
      <c r="K25" s="122"/>
      <c r="L25" s="122"/>
      <c r="M25" s="122"/>
      <c r="N25" s="122"/>
      <c r="O25" s="122"/>
      <c r="P25" s="122"/>
      <c r="Q25" s="122"/>
      <c r="R25" s="122"/>
      <c r="S25" s="122"/>
      <c r="T25" s="149"/>
      <c r="U25" s="122"/>
      <c r="V25" s="122"/>
      <c r="W25" s="122"/>
      <c r="AL25" s="124"/>
      <c r="AM25" s="124"/>
      <c r="AN25" s="124"/>
      <c r="AO25" s="124"/>
      <c r="AP25" s="124"/>
      <c r="AQ25" s="124"/>
      <c r="AR25" s="124"/>
      <c r="AS25" s="124"/>
      <c r="AT25" s="124"/>
      <c r="AU25" s="124"/>
      <c r="BY25" s="123"/>
    </row>
    <row r="26" spans="1:112" ht="12" customHeight="1" x14ac:dyDescent="0.25">
      <c r="A26" s="121"/>
      <c r="D26" s="149"/>
      <c r="U26" s="149"/>
      <c r="AO26" s="149"/>
      <c r="BC26" s="122"/>
      <c r="BD26" s="122"/>
      <c r="BE26" s="122"/>
      <c r="BF26" s="122"/>
      <c r="BG26" s="122"/>
      <c r="BH26" s="122"/>
      <c r="BI26" s="122"/>
      <c r="BJ26" s="122"/>
      <c r="BK26" s="122"/>
      <c r="BL26" s="122"/>
      <c r="BM26" s="122"/>
      <c r="BN26" s="122"/>
      <c r="BO26" s="122"/>
      <c r="BP26" s="122"/>
      <c r="BY26" s="123"/>
    </row>
    <row r="27" spans="1:112" ht="12" customHeight="1" x14ac:dyDescent="0.25">
      <c r="A27" s="121"/>
      <c r="B27" s="125"/>
      <c r="C27" s="125"/>
      <c r="D27" s="125"/>
      <c r="E27" s="125"/>
      <c r="F27" s="125"/>
      <c r="G27" s="125"/>
      <c r="H27" s="125"/>
      <c r="I27" s="125"/>
      <c r="J27" s="125"/>
      <c r="K27" s="125"/>
      <c r="L27" s="125"/>
      <c r="M27" s="125"/>
      <c r="N27" s="127"/>
      <c r="O27" s="127"/>
      <c r="P27" s="127"/>
      <c r="Q27" s="127"/>
      <c r="R27" s="127"/>
      <c r="S27" s="127"/>
      <c r="T27" s="127"/>
      <c r="U27" s="127"/>
      <c r="V27" s="127"/>
      <c r="W27" s="127"/>
      <c r="X27" s="127"/>
      <c r="Y27" s="127"/>
      <c r="BC27" s="122"/>
      <c r="BD27" s="122"/>
      <c r="BE27" s="122"/>
      <c r="BF27" s="122"/>
      <c r="BG27" s="122"/>
      <c r="BH27" s="122"/>
      <c r="BI27" s="122"/>
      <c r="BJ27" s="122"/>
      <c r="BK27" s="122"/>
      <c r="BL27" s="122"/>
      <c r="BM27" s="122"/>
      <c r="BN27" s="122"/>
      <c r="BO27" s="122"/>
      <c r="BP27" s="122"/>
      <c r="BY27" s="123"/>
    </row>
    <row r="28" spans="1:112" ht="12" customHeight="1" x14ac:dyDescent="0.25">
      <c r="A28" s="121"/>
      <c r="B28" s="125"/>
      <c r="C28" s="125"/>
      <c r="D28" s="125"/>
      <c r="E28" s="125"/>
      <c r="F28" s="125"/>
      <c r="G28" s="125"/>
      <c r="H28" s="125"/>
      <c r="I28" s="125"/>
      <c r="J28" s="125"/>
      <c r="K28" s="125"/>
      <c r="L28" s="125"/>
      <c r="M28" s="125"/>
      <c r="N28" s="127"/>
      <c r="O28" s="127"/>
      <c r="P28" s="127"/>
      <c r="Q28" s="127"/>
      <c r="R28" s="127"/>
      <c r="S28" s="127"/>
      <c r="T28" s="127"/>
      <c r="U28" s="127"/>
      <c r="V28" s="127"/>
      <c r="W28" s="127"/>
      <c r="X28" s="127"/>
      <c r="Y28" s="127"/>
      <c r="BC28" s="122"/>
      <c r="BD28" s="122"/>
      <c r="BE28" s="122"/>
      <c r="BF28" s="122"/>
      <c r="BG28" s="122"/>
      <c r="BH28" s="122"/>
      <c r="BI28" s="122"/>
      <c r="BJ28" s="122"/>
      <c r="BK28" s="122"/>
      <c r="BL28" s="122"/>
      <c r="BM28" s="122"/>
      <c r="BN28" s="122"/>
      <c r="BO28" s="122"/>
      <c r="BP28" s="122"/>
      <c r="BY28" s="123"/>
    </row>
    <row r="29" spans="1:112" ht="12" customHeight="1" x14ac:dyDescent="0.25">
      <c r="A29" s="121"/>
      <c r="B29" s="125"/>
      <c r="C29" s="125"/>
      <c r="D29" s="125"/>
      <c r="E29" s="125"/>
      <c r="F29" s="125"/>
      <c r="G29" s="125"/>
      <c r="H29" s="125"/>
      <c r="I29" s="125"/>
      <c r="J29" s="125"/>
      <c r="K29" s="125"/>
      <c r="L29" s="125"/>
      <c r="M29" s="125"/>
      <c r="N29" s="127"/>
      <c r="O29" s="127"/>
      <c r="P29" s="127"/>
      <c r="Q29" s="127"/>
      <c r="R29" s="127"/>
      <c r="S29" s="127"/>
      <c r="T29" s="127"/>
      <c r="U29" s="127"/>
      <c r="V29" s="127"/>
      <c r="W29" s="127"/>
      <c r="X29" s="127"/>
      <c r="Y29" s="127"/>
      <c r="BC29" s="122"/>
      <c r="BD29" s="122"/>
      <c r="BE29" s="122"/>
      <c r="BF29" s="122"/>
      <c r="BG29" s="122"/>
      <c r="BH29" s="122"/>
      <c r="BI29" s="122"/>
      <c r="BJ29" s="122"/>
      <c r="BK29" s="122"/>
      <c r="BL29" s="122"/>
      <c r="BM29" s="122"/>
      <c r="BN29" s="122"/>
      <c r="BO29" s="122"/>
      <c r="BP29" s="122"/>
      <c r="BY29" s="123"/>
    </row>
    <row r="30" spans="1:112" ht="12" customHeight="1" x14ac:dyDescent="0.25">
      <c r="A30" s="121"/>
      <c r="B30" s="125"/>
      <c r="C30" s="125"/>
      <c r="D30" s="125"/>
      <c r="E30" s="125"/>
      <c r="F30" s="125"/>
      <c r="G30" s="125"/>
      <c r="H30" s="125"/>
      <c r="I30" s="125"/>
      <c r="J30" s="125"/>
      <c r="K30" s="125"/>
      <c r="L30" s="125"/>
      <c r="M30" s="125"/>
      <c r="N30" s="127"/>
      <c r="O30" s="127"/>
      <c r="P30" s="127"/>
      <c r="Q30" s="127"/>
      <c r="R30" s="127"/>
      <c r="S30" s="127"/>
      <c r="T30" s="127"/>
      <c r="U30" s="127"/>
      <c r="V30" s="127"/>
      <c r="W30" s="127"/>
      <c r="X30" s="127"/>
      <c r="Y30" s="127"/>
      <c r="BC30" s="124"/>
      <c r="BD30" s="124"/>
      <c r="BE30" s="124"/>
      <c r="BF30" s="124"/>
      <c r="BG30" s="124"/>
      <c r="BH30" s="124"/>
      <c r="BI30" s="124"/>
      <c r="BJ30" s="124"/>
      <c r="BK30" s="124"/>
      <c r="BL30" s="124"/>
      <c r="BM30" s="124"/>
      <c r="BN30" s="124"/>
      <c r="BO30" s="124"/>
      <c r="BP30" s="124"/>
      <c r="BY30" s="123"/>
    </row>
    <row r="31" spans="1:112" ht="12" customHeight="1" x14ac:dyDescent="0.25">
      <c r="A31" s="121"/>
      <c r="B31" s="125"/>
      <c r="C31" s="125"/>
      <c r="D31" s="125"/>
      <c r="E31" s="125"/>
      <c r="F31" s="125"/>
      <c r="G31" s="125"/>
      <c r="H31" s="125"/>
      <c r="I31" s="125"/>
      <c r="J31" s="125"/>
      <c r="K31" s="125"/>
      <c r="L31" s="125"/>
      <c r="M31" s="125"/>
      <c r="N31" s="127"/>
      <c r="O31" s="127"/>
      <c r="P31" s="127"/>
      <c r="Q31" s="127"/>
      <c r="R31" s="127"/>
      <c r="S31" s="127"/>
      <c r="T31" s="127"/>
      <c r="U31" s="127"/>
      <c r="V31" s="127"/>
      <c r="W31" s="127"/>
      <c r="X31" s="127"/>
      <c r="Y31" s="127"/>
      <c r="BC31" s="124"/>
      <c r="BD31" s="124"/>
      <c r="BE31" s="124"/>
      <c r="BF31" s="124"/>
      <c r="BG31" s="124"/>
      <c r="BH31" s="124"/>
      <c r="BI31" s="124"/>
      <c r="BJ31" s="124"/>
      <c r="BK31" s="124"/>
      <c r="BL31" s="124"/>
      <c r="BM31" s="124"/>
      <c r="BN31" s="124"/>
      <c r="BO31" s="124"/>
      <c r="BP31" s="124"/>
      <c r="BY31" s="123"/>
    </row>
    <row r="32" spans="1:112" ht="12" customHeight="1" x14ac:dyDescent="0.25">
      <c r="A32" s="121"/>
      <c r="B32" s="125"/>
      <c r="C32" s="125"/>
      <c r="D32" s="125"/>
      <c r="E32" s="125"/>
      <c r="F32" s="125"/>
      <c r="G32" s="125"/>
      <c r="H32" s="125"/>
      <c r="I32" s="125"/>
      <c r="J32" s="125"/>
      <c r="K32" s="125"/>
      <c r="L32" s="125"/>
      <c r="M32" s="125"/>
      <c r="N32" s="127"/>
      <c r="O32" s="127"/>
      <c r="P32" s="127"/>
      <c r="Q32" s="127"/>
      <c r="R32" s="127"/>
      <c r="S32" s="127"/>
      <c r="T32" s="127"/>
      <c r="U32" s="127"/>
      <c r="V32" s="127"/>
      <c r="W32" s="127"/>
      <c r="X32" s="127"/>
      <c r="Y32" s="127"/>
      <c r="BY32" s="123"/>
    </row>
    <row r="33" spans="1:77" ht="12" customHeight="1" x14ac:dyDescent="0.3">
      <c r="A33" s="121"/>
      <c r="B33" s="125"/>
      <c r="C33" s="125"/>
      <c r="D33" s="125"/>
      <c r="E33" s="125"/>
      <c r="F33" s="125"/>
      <c r="G33" s="125"/>
      <c r="H33" s="125"/>
      <c r="I33" s="125"/>
      <c r="J33" s="125"/>
      <c r="K33" s="125"/>
      <c r="L33" s="125"/>
      <c r="M33" s="125"/>
      <c r="N33" s="128"/>
      <c r="O33" s="127"/>
      <c r="P33" s="127"/>
      <c r="Q33" s="127"/>
      <c r="R33" s="127"/>
      <c r="S33" s="127"/>
      <c r="T33" s="127"/>
      <c r="U33" s="127"/>
      <c r="V33" s="127"/>
      <c r="W33" s="127"/>
      <c r="X33" s="127"/>
      <c r="Y33" s="127"/>
      <c r="AL33" s="125"/>
      <c r="AM33" s="125"/>
      <c r="AN33" s="125"/>
      <c r="AO33" s="125"/>
      <c r="AP33" s="125"/>
      <c r="AQ33" s="125"/>
      <c r="AR33" s="125"/>
      <c r="AS33" s="125"/>
      <c r="AT33" s="125"/>
      <c r="AU33" s="125"/>
      <c r="AV33" s="125"/>
      <c r="AW33" s="125"/>
      <c r="AX33" s="129"/>
      <c r="AY33" s="129"/>
      <c r="AZ33" s="129"/>
      <c r="BA33" s="129"/>
      <c r="BB33" s="129"/>
      <c r="BC33" s="129"/>
      <c r="BD33" s="129"/>
      <c r="BE33" s="129"/>
      <c r="BF33" s="129"/>
      <c r="BG33" s="129"/>
      <c r="BI33" s="125"/>
      <c r="BJ33" s="125"/>
      <c r="BK33" s="125"/>
      <c r="BL33" s="125"/>
      <c r="BM33" s="125"/>
      <c r="BN33" s="129"/>
      <c r="BO33" s="129"/>
      <c r="BP33" s="129"/>
      <c r="BQ33" s="129"/>
      <c r="BR33" s="129"/>
      <c r="BS33" s="129"/>
      <c r="BY33" s="123"/>
    </row>
    <row r="34" spans="1:77" ht="12" customHeight="1" x14ac:dyDescent="0.3">
      <c r="A34" s="121"/>
      <c r="B34" s="125"/>
      <c r="C34" s="125"/>
      <c r="D34" s="125"/>
      <c r="E34" s="125"/>
      <c r="F34" s="125"/>
      <c r="G34" s="125"/>
      <c r="H34" s="125"/>
      <c r="I34" s="125"/>
      <c r="J34" s="125"/>
      <c r="K34" s="125"/>
      <c r="L34" s="125"/>
      <c r="M34" s="125"/>
      <c r="N34" s="127"/>
      <c r="O34" s="127"/>
      <c r="P34" s="127"/>
      <c r="Q34" s="127"/>
      <c r="R34" s="127"/>
      <c r="T34" s="127"/>
      <c r="U34" s="149"/>
      <c r="V34" s="127"/>
      <c r="X34" s="127"/>
      <c r="Y34" s="127"/>
      <c r="AL34" s="125"/>
      <c r="AM34" s="125"/>
      <c r="AN34" s="125"/>
      <c r="AO34" s="125"/>
      <c r="AP34" s="125"/>
      <c r="AQ34" s="125"/>
      <c r="AR34" s="125"/>
      <c r="AS34" s="125"/>
      <c r="AT34" s="125"/>
      <c r="AU34" s="125"/>
      <c r="AV34" s="125"/>
      <c r="AW34" s="125"/>
      <c r="AX34" s="129"/>
      <c r="AY34" s="129"/>
      <c r="AZ34" s="129"/>
      <c r="BA34" s="129"/>
      <c r="BB34" s="129"/>
      <c r="BC34" s="129"/>
      <c r="BD34" s="129"/>
      <c r="BE34" s="129"/>
      <c r="BF34" s="129"/>
      <c r="BG34" s="129"/>
      <c r="BI34" s="125"/>
      <c r="BJ34" s="125"/>
      <c r="BK34" s="125"/>
      <c r="BL34" s="125"/>
      <c r="BM34" s="125"/>
      <c r="BN34" s="129"/>
      <c r="BO34" s="129"/>
      <c r="BP34" s="129"/>
      <c r="BQ34" s="129"/>
      <c r="BR34" s="129"/>
      <c r="BS34" s="129"/>
      <c r="BY34" s="123"/>
    </row>
    <row r="35" spans="1:77" ht="12" customHeight="1" x14ac:dyDescent="0.25">
      <c r="A35" s="121"/>
      <c r="B35" s="125"/>
      <c r="C35" s="125"/>
      <c r="D35" s="125"/>
      <c r="E35" s="125"/>
      <c r="F35" s="125"/>
      <c r="G35" s="125"/>
      <c r="H35" s="125"/>
      <c r="I35" s="125"/>
      <c r="J35" s="125"/>
      <c r="K35" s="125"/>
      <c r="L35" s="125"/>
      <c r="M35" s="125"/>
      <c r="N35" s="130"/>
      <c r="O35" s="130"/>
      <c r="P35" s="130"/>
      <c r="Q35" s="130"/>
      <c r="R35" s="130"/>
      <c r="S35" s="125"/>
      <c r="T35" s="125"/>
      <c r="U35" s="125"/>
      <c r="V35" s="125"/>
      <c r="W35" s="125"/>
      <c r="X35" s="125"/>
      <c r="BY35" s="123"/>
    </row>
    <row r="36" spans="1:77" ht="12" customHeight="1" x14ac:dyDescent="0.25">
      <c r="A36" s="121"/>
      <c r="B36" s="125"/>
      <c r="C36" s="125"/>
      <c r="D36" s="125"/>
      <c r="E36" s="125"/>
      <c r="F36" s="125"/>
      <c r="G36" s="125"/>
      <c r="H36" s="125"/>
      <c r="I36" s="125"/>
      <c r="J36" s="125"/>
      <c r="K36" s="125"/>
      <c r="L36" s="125"/>
      <c r="M36" s="125"/>
      <c r="N36" s="130"/>
      <c r="O36" s="130"/>
      <c r="P36" s="130"/>
      <c r="Q36" s="130"/>
      <c r="R36" s="130"/>
      <c r="S36" s="125"/>
      <c r="T36" s="125"/>
      <c r="U36" s="125"/>
      <c r="V36" s="125"/>
      <c r="W36" s="125"/>
      <c r="X36" s="125"/>
      <c r="BY36" s="123"/>
    </row>
    <row r="37" spans="1:77" ht="12" customHeight="1" thickBot="1" x14ac:dyDescent="0.25">
      <c r="A37" s="131"/>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3"/>
    </row>
    <row r="38" spans="1:77" ht="12" customHeight="1" thickTop="1" x14ac:dyDescent="0.2">
      <c r="A38" s="243" t="s">
        <v>0</v>
      </c>
      <c r="B38" s="244"/>
      <c r="C38" s="244"/>
      <c r="D38" s="244"/>
      <c r="E38" s="244"/>
      <c r="F38" s="244"/>
      <c r="G38" s="244"/>
      <c r="H38" s="244"/>
      <c r="I38" s="244"/>
      <c r="J38" s="245"/>
      <c r="K38" s="246" t="s">
        <v>59</v>
      </c>
      <c r="L38" s="247"/>
      <c r="M38" s="247"/>
      <c r="N38" s="247"/>
      <c r="O38" s="247"/>
      <c r="P38" s="247"/>
      <c r="Q38" s="247"/>
      <c r="R38" s="247"/>
      <c r="S38" s="247"/>
      <c r="T38" s="247"/>
      <c r="U38" s="247"/>
      <c r="V38" s="247"/>
      <c r="W38" s="247"/>
      <c r="X38" s="247"/>
      <c r="Y38" s="248"/>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5"/>
      <c r="BC38" s="136"/>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7"/>
    </row>
    <row r="39" spans="1:77" ht="12" customHeight="1" x14ac:dyDescent="0.2">
      <c r="A39" s="236" t="s">
        <v>2</v>
      </c>
      <c r="B39" s="237"/>
      <c r="C39" s="237"/>
      <c r="D39" s="237"/>
      <c r="E39" s="237"/>
      <c r="F39" s="237"/>
      <c r="G39" s="237"/>
      <c r="H39" s="237"/>
      <c r="I39" s="237"/>
      <c r="J39" s="238"/>
      <c r="K39" s="249">
        <v>43809</v>
      </c>
      <c r="L39" s="250"/>
      <c r="M39" s="250"/>
      <c r="N39" s="250"/>
      <c r="O39" s="250"/>
      <c r="P39" s="250"/>
      <c r="Q39" s="250"/>
      <c r="R39" s="250"/>
      <c r="S39" s="250"/>
      <c r="T39" s="250"/>
      <c r="U39" s="250"/>
      <c r="V39" s="250"/>
      <c r="W39" s="250"/>
      <c r="X39" s="250"/>
      <c r="Y39" s="251"/>
      <c r="AA39" s="138"/>
      <c r="AB39" s="138"/>
      <c r="AC39" s="138"/>
      <c r="AD39" s="138"/>
      <c r="AE39" s="138"/>
      <c r="AF39" s="138"/>
      <c r="AG39" s="138"/>
      <c r="BG39" s="138"/>
      <c r="BH39" s="138"/>
      <c r="BI39" s="138"/>
      <c r="BJ39" s="138"/>
      <c r="BK39" s="138"/>
      <c r="BL39" s="138"/>
      <c r="BM39" s="138"/>
      <c r="BN39" s="138"/>
      <c r="BO39" s="138"/>
      <c r="BP39" s="138"/>
      <c r="BQ39" s="138"/>
      <c r="BR39" s="138"/>
      <c r="BS39" s="138"/>
      <c r="BT39" s="138"/>
      <c r="BU39" s="138"/>
      <c r="BV39" s="138"/>
      <c r="BW39" s="138"/>
      <c r="BX39" s="138"/>
      <c r="BY39" s="139"/>
    </row>
    <row r="40" spans="1:77" ht="12" customHeight="1" x14ac:dyDescent="0.2">
      <c r="A40" s="236" t="s">
        <v>3</v>
      </c>
      <c r="B40" s="237"/>
      <c r="C40" s="237"/>
      <c r="D40" s="237"/>
      <c r="E40" s="237"/>
      <c r="F40" s="237"/>
      <c r="G40" s="237"/>
      <c r="H40" s="237"/>
      <c r="I40" s="237"/>
      <c r="J40" s="238"/>
      <c r="K40" s="239" t="s">
        <v>53</v>
      </c>
      <c r="L40" s="240"/>
      <c r="M40" s="240"/>
      <c r="N40" s="240"/>
      <c r="O40" s="240"/>
      <c r="P40" s="240"/>
      <c r="Q40" s="240"/>
      <c r="R40" s="240"/>
      <c r="S40" s="240"/>
      <c r="T40" s="240"/>
      <c r="U40" s="240"/>
      <c r="V40" s="240"/>
      <c r="W40" s="240"/>
      <c r="X40" s="240"/>
      <c r="Y40" s="241"/>
      <c r="AA40" s="138"/>
      <c r="AB40" s="138"/>
      <c r="AC40" s="138"/>
      <c r="AD40" s="138"/>
      <c r="AE40" s="138"/>
      <c r="AF40" s="138"/>
      <c r="AG40" s="138"/>
      <c r="BG40" s="140"/>
      <c r="BH40" s="140"/>
      <c r="BI40" s="140"/>
      <c r="BJ40" s="140"/>
      <c r="BK40" s="140"/>
      <c r="BL40" s="140"/>
      <c r="BM40" s="140"/>
      <c r="BN40" s="140"/>
      <c r="BO40" s="140"/>
      <c r="BP40" s="138"/>
      <c r="BQ40" s="138"/>
      <c r="BR40" s="138"/>
      <c r="BS40" s="138"/>
      <c r="BT40" s="138"/>
      <c r="BU40" s="138"/>
      <c r="BV40" s="138"/>
      <c r="BW40" s="138"/>
      <c r="BX40" s="138"/>
      <c r="BY40" s="139"/>
    </row>
    <row r="41" spans="1:77" ht="12" customHeight="1" x14ac:dyDescent="0.2">
      <c r="A41" s="236" t="s">
        <v>4</v>
      </c>
      <c r="B41" s="237"/>
      <c r="C41" s="237"/>
      <c r="D41" s="237"/>
      <c r="E41" s="237"/>
      <c r="F41" s="237"/>
      <c r="G41" s="237"/>
      <c r="H41" s="237"/>
      <c r="I41" s="237"/>
      <c r="J41" s="238"/>
      <c r="K41" s="239" t="s">
        <v>54</v>
      </c>
      <c r="L41" s="240"/>
      <c r="M41" s="240"/>
      <c r="N41" s="240"/>
      <c r="O41" s="240"/>
      <c r="P41" s="240"/>
      <c r="Q41" s="240"/>
      <c r="R41" s="240"/>
      <c r="S41" s="240"/>
      <c r="T41" s="240"/>
      <c r="U41" s="240"/>
      <c r="V41" s="240"/>
      <c r="W41" s="240"/>
      <c r="X41" s="240"/>
      <c r="Y41" s="241"/>
      <c r="AA41" s="138"/>
      <c r="AB41" s="138"/>
      <c r="AC41" s="138"/>
      <c r="AD41" s="138"/>
      <c r="AE41" s="138"/>
      <c r="AF41" s="138"/>
      <c r="AG41" s="138"/>
      <c r="BG41" s="140"/>
      <c r="BH41" s="140"/>
      <c r="BI41" s="140"/>
      <c r="BJ41" s="140"/>
      <c r="BK41" s="140"/>
      <c r="BL41" s="140"/>
      <c r="BM41" s="140"/>
      <c r="BN41" s="140"/>
      <c r="BO41" s="140"/>
      <c r="BP41" s="138"/>
      <c r="BQ41" s="138"/>
      <c r="BR41" s="138"/>
      <c r="BS41" s="138"/>
      <c r="BT41" s="138"/>
      <c r="BU41" s="138"/>
      <c r="BV41" s="138"/>
      <c r="BW41" s="138"/>
      <c r="BX41" s="138"/>
      <c r="BY41" s="139"/>
    </row>
    <row r="42" spans="1:77" ht="12" customHeight="1" x14ac:dyDescent="0.2">
      <c r="A42" s="236" t="s">
        <v>9</v>
      </c>
      <c r="B42" s="237"/>
      <c r="C42" s="237"/>
      <c r="D42" s="237"/>
      <c r="E42" s="237"/>
      <c r="F42" s="237"/>
      <c r="G42" s="237"/>
      <c r="H42" s="237"/>
      <c r="I42" s="237"/>
      <c r="J42" s="238"/>
      <c r="K42" s="249">
        <v>43809</v>
      </c>
      <c r="L42" s="250"/>
      <c r="M42" s="250"/>
      <c r="N42" s="250"/>
      <c r="O42" s="250"/>
      <c r="P42" s="250"/>
      <c r="Q42" s="250"/>
      <c r="R42" s="250"/>
      <c r="S42" s="250"/>
      <c r="T42" s="250"/>
      <c r="U42" s="250"/>
      <c r="V42" s="250"/>
      <c r="W42" s="250"/>
      <c r="X42" s="250"/>
      <c r="Y42" s="251"/>
      <c r="AA42" s="141"/>
      <c r="AB42" s="141"/>
      <c r="AC42" s="141"/>
      <c r="AD42" s="141"/>
      <c r="AE42" s="141"/>
      <c r="AF42" s="141"/>
      <c r="AG42" s="141"/>
      <c r="BG42" s="142"/>
      <c r="BH42" s="142"/>
      <c r="BI42" s="142"/>
      <c r="BJ42" s="142"/>
      <c r="BK42" s="142"/>
      <c r="BL42" s="142"/>
      <c r="BM42" s="142"/>
      <c r="BN42" s="142"/>
      <c r="BO42" s="142"/>
      <c r="BP42" s="142"/>
      <c r="BQ42" s="142"/>
      <c r="BR42" s="142"/>
      <c r="BS42" s="142"/>
      <c r="BT42" s="142"/>
      <c r="BU42" s="142"/>
      <c r="BV42" s="142"/>
      <c r="BW42" s="142"/>
      <c r="BX42" s="142"/>
      <c r="BY42" s="139"/>
    </row>
    <row r="43" spans="1:77" ht="12" customHeight="1" x14ac:dyDescent="0.2">
      <c r="A43" s="236" t="s">
        <v>13</v>
      </c>
      <c r="B43" s="237"/>
      <c r="C43" s="237"/>
      <c r="D43" s="237"/>
      <c r="E43" s="237"/>
      <c r="F43" s="237"/>
      <c r="G43" s="237"/>
      <c r="H43" s="237"/>
      <c r="I43" s="237"/>
      <c r="J43" s="238"/>
      <c r="K43" s="239" t="s">
        <v>45</v>
      </c>
      <c r="L43" s="240"/>
      <c r="M43" s="240"/>
      <c r="N43" s="240"/>
      <c r="O43" s="240"/>
      <c r="P43" s="240"/>
      <c r="Q43" s="240"/>
      <c r="R43" s="240"/>
      <c r="S43" s="240"/>
      <c r="T43" s="240"/>
      <c r="U43" s="240"/>
      <c r="V43" s="240"/>
      <c r="W43" s="240"/>
      <c r="X43" s="240"/>
      <c r="Y43" s="241"/>
      <c r="AA43" s="143"/>
      <c r="AB43" s="143"/>
      <c r="AC43" s="143"/>
      <c r="AD43" s="143"/>
      <c r="AE43" s="143"/>
      <c r="AF43" s="143"/>
      <c r="AG43" s="143"/>
      <c r="BG43" s="142"/>
      <c r="BH43" s="142"/>
      <c r="BI43" s="142"/>
      <c r="BJ43" s="142"/>
      <c r="BK43" s="142"/>
      <c r="BL43" s="142"/>
      <c r="BM43" s="142"/>
      <c r="BN43" s="142"/>
      <c r="BO43" s="142"/>
      <c r="BP43" s="142"/>
      <c r="BQ43" s="142"/>
      <c r="BR43" s="142"/>
      <c r="BS43" s="142"/>
      <c r="BT43" s="142"/>
      <c r="BU43" s="142"/>
      <c r="BV43" s="142"/>
      <c r="BW43" s="142"/>
      <c r="BX43" s="142"/>
      <c r="BY43" s="139"/>
    </row>
    <row r="44" spans="1:77" ht="12" customHeight="1" x14ac:dyDescent="0.2">
      <c r="A44" s="236" t="s">
        <v>15</v>
      </c>
      <c r="B44" s="237"/>
      <c r="C44" s="237"/>
      <c r="D44" s="237"/>
      <c r="E44" s="237"/>
      <c r="F44" s="237"/>
      <c r="G44" s="237"/>
      <c r="H44" s="237"/>
      <c r="I44" s="237"/>
      <c r="J44" s="238"/>
      <c r="K44" s="239" t="s">
        <v>56</v>
      </c>
      <c r="L44" s="240"/>
      <c r="M44" s="240"/>
      <c r="N44" s="240"/>
      <c r="O44" s="240"/>
      <c r="P44" s="240"/>
      <c r="Q44" s="240"/>
      <c r="R44" s="240"/>
      <c r="S44" s="240"/>
      <c r="T44" s="240"/>
      <c r="U44" s="240"/>
      <c r="V44" s="240"/>
      <c r="W44" s="240"/>
      <c r="X44" s="240"/>
      <c r="Y44" s="241"/>
      <c r="AA44" s="143"/>
      <c r="AB44" s="143"/>
      <c r="AC44" s="143"/>
      <c r="AD44" s="143"/>
      <c r="AE44" s="143"/>
      <c r="AF44" s="143"/>
      <c r="AG44" s="143"/>
      <c r="BG44" s="143"/>
      <c r="BH44" s="143"/>
      <c r="BI44" s="143"/>
      <c r="BJ44" s="143"/>
      <c r="BK44" s="143"/>
      <c r="BL44" s="143"/>
      <c r="BM44" s="143"/>
      <c r="BN44" s="143"/>
      <c r="BO44" s="143"/>
      <c r="BP44" s="143"/>
      <c r="BQ44" s="143"/>
      <c r="BR44" s="138"/>
      <c r="BS44" s="138"/>
      <c r="BT44" s="138"/>
      <c r="BU44" s="138"/>
      <c r="BV44" s="138"/>
      <c r="BW44" s="138"/>
      <c r="BX44" s="138"/>
      <c r="BY44" s="139"/>
    </row>
    <row r="45" spans="1:77" ht="12" customHeight="1" thickBot="1" x14ac:dyDescent="0.3">
      <c r="A45" s="252" t="s">
        <v>42</v>
      </c>
      <c r="B45" s="253"/>
      <c r="C45" s="253"/>
      <c r="D45" s="253"/>
      <c r="E45" s="253"/>
      <c r="F45" s="253"/>
      <c r="G45" s="253"/>
      <c r="H45" s="253"/>
      <c r="I45" s="253"/>
      <c r="J45" s="254"/>
      <c r="K45" s="255"/>
      <c r="L45" s="256"/>
      <c r="M45" s="256"/>
      <c r="N45" s="256"/>
      <c r="O45" s="256"/>
      <c r="P45" s="256"/>
      <c r="Q45" s="256"/>
      <c r="R45" s="256"/>
      <c r="S45" s="256"/>
      <c r="T45" s="256"/>
      <c r="U45" s="256"/>
      <c r="V45" s="256"/>
      <c r="W45" s="256"/>
      <c r="X45" s="256"/>
      <c r="Y45" s="257"/>
      <c r="Z45" s="132"/>
      <c r="AA45" s="144"/>
      <c r="AB45" s="144"/>
      <c r="AC45" s="144"/>
      <c r="AD45" s="144"/>
      <c r="AE45" s="144"/>
      <c r="AF45" s="144"/>
      <c r="AG45" s="144"/>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44"/>
      <c r="BH45" s="144"/>
      <c r="BI45" s="144"/>
      <c r="BJ45" s="144"/>
      <c r="BK45" s="144"/>
      <c r="BL45" s="144"/>
      <c r="BM45" s="144"/>
      <c r="BN45" s="144"/>
      <c r="BO45" s="144"/>
      <c r="BP45" s="144"/>
      <c r="BQ45" s="144"/>
      <c r="BR45" s="144"/>
      <c r="BS45" s="144"/>
      <c r="BT45" s="144"/>
      <c r="BU45" s="144"/>
      <c r="BV45" s="144"/>
      <c r="BW45" s="144"/>
      <c r="BX45" s="144"/>
      <c r="BY45" s="145"/>
    </row>
    <row r="46" spans="1:77" ht="12" customHeight="1" thickTop="1" x14ac:dyDescent="0.2"/>
    <row r="49" spans="1:31" ht="12" customHeight="1" x14ac:dyDescent="0.2">
      <c r="F49" s="149"/>
    </row>
    <row r="51" spans="1:31" ht="12" customHeight="1" x14ac:dyDescent="0.25">
      <c r="A51" s="146"/>
      <c r="B51" s="125"/>
    </row>
    <row r="52" spans="1:31" ht="12" customHeight="1" x14ac:dyDescent="0.25">
      <c r="A52" s="146"/>
      <c r="B52" s="125"/>
    </row>
    <row r="53" spans="1:31" ht="12" customHeight="1" x14ac:dyDescent="0.2">
      <c r="AE53" s="149"/>
    </row>
  </sheetData>
  <sheetProtection selectLockedCells="1"/>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fitToHeight="0" orientation="landscape" r:id="rId1"/>
  <headerFooter alignWithMargins="0">
    <oddHeader xml:space="preserve">&amp;C&amp;"Times New Roman,Regular"
                                                            </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Data 1</vt:lpstr>
      <vt:lpstr>Data 2</vt:lpstr>
      <vt:lpstr>Data 3</vt:lpstr>
      <vt:lpstr>Data 4</vt:lpstr>
      <vt:lpstr>Data 5</vt:lpstr>
      <vt:lpstr>Map</vt:lpstr>
      <vt:lpstr>'Data 1'!Print_Area</vt:lpstr>
      <vt:lpstr>'Data 2'!Print_Area</vt:lpstr>
      <vt:lpstr>'Data 3'!Print_Area</vt:lpstr>
      <vt:lpstr>'Data 4'!Print_Area</vt:lpstr>
      <vt:lpstr>'Data 5'!Print_Area</vt:lpstr>
      <vt:lpstr>Map!Print_Area</vt:lpstr>
      <vt:lpstr>'Data 1'!Print_Titles</vt:lpstr>
      <vt:lpstr>'Data 2'!Print_Titles</vt:lpstr>
      <vt:lpstr>'Data 3'!Print_Titles</vt:lpstr>
      <vt:lpstr>'Data 4'!Print_Titles</vt:lpstr>
      <vt:lpstr>'Data 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 Schriver</dc:creator>
  <cp:lastModifiedBy>Max Pinion</cp:lastModifiedBy>
  <cp:lastPrinted>2019-12-05T00:11:51Z</cp:lastPrinted>
  <dcterms:created xsi:type="dcterms:W3CDTF">2016-05-05T14:39:57Z</dcterms:created>
  <dcterms:modified xsi:type="dcterms:W3CDTF">2019-12-12T00:02:29Z</dcterms:modified>
</cp:coreProperties>
</file>