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4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</colOff>
      <row>2</row>
      <rowOff>0</rowOff>
    </from>
    <to>
      <col>76</col>
      <colOff>1</colOff>
      <row>36</row>
      <rowOff>21686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2060" y="638735"/>
          <a:ext cx="8404412" cy="53556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78444</colOff>
      <row>2</row>
      <rowOff>0</rowOff>
    </from>
    <to>
      <col>56</col>
      <colOff>44826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19620" y="638735"/>
          <a:ext cx="4000500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5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INIS-021720-1270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43876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ceiling #4, pre-decontamination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2/17/2020</t>
        </is>
      </c>
      <c r="E5" s="281" t="n"/>
      <c r="F5" s="281" t="n"/>
      <c r="G5" s="282" t="n"/>
      <c r="H5" s="248" t="inlineStr">
        <is>
          <t>Comments</t>
        </is>
      </c>
      <c r="J5" s="288" t="inlineStr">
        <is>
          <t>100% scan of all accessible areas. Area divided in grids (1-4) Smears/static counts take at locations of highest activity per grid. Material composition of scan area was concrete.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261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117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2" t="n"/>
      <c r="P9" s="313" t="n"/>
      <c r="Q9" s="139" t="inlineStr">
        <is>
          <t>Beta-Gamma</t>
        </is>
      </c>
      <c r="R9" s="312" t="n"/>
      <c r="S9" s="313" t="n"/>
      <c r="T9" s="139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7" t="n"/>
      <c r="L10" s="277" t="n"/>
      <c r="M10" s="286" t="n"/>
      <c r="N10" s="141" t="inlineStr">
        <is>
          <t>2360/43-93</t>
        </is>
      </c>
      <c r="O10" s="294" t="n"/>
      <c r="P10" s="294" t="n"/>
      <c r="Q10" s="128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1" t="n"/>
      <c r="L11" s="281" t="n"/>
      <c r="M11" s="317" t="n"/>
      <c r="N11" s="126" t="inlineStr">
        <is>
          <t>170573/PR295917</t>
        </is>
      </c>
      <c r="O11" s="281" t="n"/>
      <c r="P11" s="281" t="n"/>
      <c r="Q11" s="128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63" t="inlineStr">
        <is>
          <t>Cal Due Date</t>
        </is>
      </c>
      <c r="K12" s="281" t="n"/>
      <c r="L12" s="281" t="n"/>
      <c r="M12" s="317" t="n"/>
      <c r="N12" s="130" t="n">
        <v>44219</v>
      </c>
      <c r="O12" s="281" t="n"/>
      <c r="P12" s="281" t="n"/>
      <c r="Q12" s="322">
        <f>IF(N12="","",N12)</f>
        <v/>
      </c>
      <c r="R12" s="281" t="n"/>
      <c r="S12" s="281" t="n"/>
      <c r="T12" s="323" t="n">
        <v>44218</v>
      </c>
      <c r="U12" s="281" t="n"/>
      <c r="V12" s="317" t="n"/>
      <c r="W12" s="324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1" t="n"/>
      <c r="L13" s="281" t="n"/>
      <c r="M13" s="317" t="n"/>
      <c r="N13" s="122" t="n">
        <v>0.2124</v>
      </c>
      <c r="O13" s="281" t="n"/>
      <c r="P13" s="281" t="n"/>
      <c r="Q13" s="124" t="n">
        <v>0.3688</v>
      </c>
      <c r="R13" s="281" t="n"/>
      <c r="S13" s="281" t="n"/>
      <c r="T13" s="325" t="n">
        <v>0.3557</v>
      </c>
      <c r="U13" s="281" t="n"/>
      <c r="V13" s="317" t="n"/>
      <c r="W13" s="326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55" t="n">
        <v>1</v>
      </c>
      <c r="R14" s="281" t="n"/>
      <c r="S14" s="281" t="n"/>
      <c r="T14" s="40" t="n">
        <v>1</v>
      </c>
      <c r="U14" s="281" t="n"/>
      <c r="V14" s="317" t="n"/>
      <c r="W14" s="327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55" t="n">
        <v>1</v>
      </c>
      <c r="R15" s="281" t="n"/>
      <c r="S15" s="281" t="n"/>
      <c r="T15" s="40" t="n">
        <v>60</v>
      </c>
      <c r="U15" s="281" t="n"/>
      <c r="V15" s="317" t="n"/>
      <c r="W15" s="327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8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63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55" t="n">
        <v>1</v>
      </c>
      <c r="R16" s="281" t="n"/>
      <c r="S16" s="281" t="n"/>
      <c r="T16" s="40" t="n">
        <v>1</v>
      </c>
      <c r="U16" s="281" t="n"/>
      <c r="V16" s="317" t="n"/>
      <c r="W16" s="327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8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63" t="inlineStr">
        <is>
          <t>Instrument Background</t>
        </is>
      </c>
      <c r="K17" s="281" t="n"/>
      <c r="L17" s="281" t="n"/>
      <c r="M17" s="317" t="n"/>
      <c r="N17" s="329" t="n">
        <v>0</v>
      </c>
      <c r="O17" s="281" t="n"/>
      <c r="P17" s="317" t="n"/>
      <c r="Q17" s="166" t="n">
        <v>480</v>
      </c>
      <c r="R17" s="281" t="n"/>
      <c r="S17" s="281" t="n"/>
      <c r="T17" s="49" t="n">
        <v>21</v>
      </c>
      <c r="U17" s="281" t="n"/>
      <c r="V17" s="317" t="n"/>
      <c r="W17" s="330" t="n">
        <v>2283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8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7" t="n"/>
      <c r="L18" s="297" t="n"/>
      <c r="M18" s="331" t="n"/>
      <c r="N18" s="332" t="inlineStr">
        <is>
          <t>See Below</t>
        </is>
      </c>
      <c r="O18" s="297" t="n"/>
      <c r="P18" s="297" t="n"/>
      <c r="Q18" s="297" t="n"/>
      <c r="R18" s="297" t="n"/>
      <c r="S18" s="331" t="n"/>
      <c r="T18" s="333">
        <f>IF(ISBLANK(T17)," ",(3+3.29*(((T17/T15)*T16*(1+(T16/T15)))^0.5))/(T13*T14*T16))</f>
        <v/>
      </c>
      <c r="U18" s="297" t="n"/>
      <c r="V18" s="331" t="n"/>
      <c r="W18" s="334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5" t="n"/>
      <c r="B19" s="297" t="n"/>
      <c r="C19" s="297" t="n"/>
      <c r="D19" s="297" t="n"/>
      <c r="E19" s="331" t="n"/>
      <c r="F19" s="24" t="n"/>
      <c r="G19" s="25" t="n"/>
      <c r="H19" s="336" t="inlineStr">
        <is>
          <t>Gamma</t>
        </is>
      </c>
      <c r="I19" s="337" t="n"/>
      <c r="J19" s="159" t="inlineStr">
        <is>
          <t>Total Activity</t>
        </is>
      </c>
      <c r="K19" s="338" t="n"/>
      <c r="L19" s="338" t="n"/>
      <c r="M19" s="338" t="n"/>
      <c r="N19" s="338" t="n"/>
      <c r="O19" s="338" t="n"/>
      <c r="P19" s="338" t="n"/>
      <c r="Q19" s="338" t="n"/>
      <c r="R19" s="338" t="n"/>
      <c r="S19" s="337" t="n"/>
      <c r="T19" s="339" t="inlineStr">
        <is>
          <t>Removable Activity</t>
        </is>
      </c>
      <c r="U19" s="338" t="n"/>
      <c r="V19" s="338" t="n"/>
      <c r="W19" s="338" t="n"/>
      <c r="X19" s="338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3" t="n"/>
      <c r="D20" s="303" t="n"/>
      <c r="E20" s="303" t="n"/>
      <c r="F20" s="303" t="n"/>
      <c r="G20" s="340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2" t="n"/>
      <c r="L20" s="312" t="n"/>
      <c r="M20" s="312" t="n"/>
      <c r="N20" s="312" t="n"/>
      <c r="O20" s="341" t="inlineStr">
        <is>
          <t>Beta-Gamma</t>
        </is>
      </c>
      <c r="P20" s="312" t="n"/>
      <c r="Q20" s="312" t="n"/>
      <c r="R20" s="312" t="n"/>
      <c r="S20" s="313" t="n"/>
      <c r="T20" s="342" t="inlineStr">
        <is>
          <t>Alpha</t>
        </is>
      </c>
      <c r="U20" s="343" t="n"/>
      <c r="V20" s="344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5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6" t="inlineStr">
        <is>
          <t>Ceiling (grid #1)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597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45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7" t="inlineStr">
        <is>
          <t>Ceiling (grid #2)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988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1</v>
      </c>
      <c r="U23" s="28">
        <f>IF(ISBLANK(T23)," ",(T23/$T$16)-($T$17/$T$15))</f>
        <v/>
      </c>
      <c r="V23" s="29">
        <f>IF(ISBLANK(T23), " ", (U23/T$13))</f>
        <v/>
      </c>
      <c r="W23" s="107" t="n">
        <v>108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7" t="inlineStr">
        <is>
          <t>Ceiling (grid #3)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602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54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7" t="inlineStr">
        <is>
          <t>Ceiling (grid #4)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541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50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7" t="n"/>
      <c r="C26" s="281" t="n"/>
      <c r="D26" s="281" t="n"/>
      <c r="E26" s="281" t="n"/>
      <c r="F26" s="281" t="n"/>
      <c r="G26" s="317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7" t="n"/>
      <c r="C27" s="281" t="n"/>
      <c r="D27" s="281" t="n"/>
      <c r="E27" s="281" t="n"/>
      <c r="F27" s="281" t="n"/>
      <c r="G27" s="31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7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7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7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7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7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7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7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7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7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7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7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7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7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8" t="n"/>
      <c r="C41" s="297" t="n"/>
      <c r="D41" s="297" t="n"/>
      <c r="E41" s="297" t="n"/>
      <c r="F41" s="297" t="n"/>
      <c r="G41" s="33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J5" sqref="J5:Y6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INIS-021720-1270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43876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43878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H15" sqref="H15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INIS-021720-1270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43876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43878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2020-06-28T14:44:34Z</dcterms:modified>
  <cp:lastModifiedBy>Marty Schriver</cp:lastModifiedBy>
  <cp:lastPrinted>2020-02-17T18:46:36Z</cp:lastPrinted>
</cp:coreProperties>
</file>