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0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3" fontId="4" fillId="0" borderId="66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0" fontId="6" fillId="0" borderId="49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0" applyAlignment="1" pivotButton="0" quotePrefix="0" xfId="1">
      <alignment horizontal="center" wrapText="1"/>
    </xf>
    <xf numFmtId="0" fontId="6" fillId="0" borderId="60" applyAlignment="1" pivotButton="0" quotePrefix="0" xfId="1">
      <alignment horizontal="center" wrapText="1"/>
    </xf>
    <xf numFmtId="0" fontId="6" fillId="0" borderId="70" applyAlignment="1" pivotButton="0" quotePrefix="0" xfId="1">
      <alignment horizontal="center" wrapText="1"/>
    </xf>
    <xf numFmtId="1" fontId="4" fillId="0" borderId="52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0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3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4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49" fontId="2" fillId="0" borderId="58" applyAlignment="1" pivotButton="0" quotePrefix="0" xfId="1">
      <alignment horizontal="center" vertical="center"/>
    </xf>
    <xf numFmtId="0" fontId="4" fillId="0" borderId="83" applyAlignment="1" pivotButton="0" quotePrefix="0" xfId="1">
      <alignment horizontal="center" vertical="center"/>
    </xf>
    <xf numFmtId="0" fontId="4" fillId="0" borderId="84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0" fontId="6" fillId="0" borderId="88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1" applyAlignment="1" applyProtection="1" pivotButton="0" quotePrefix="0" xfId="1">
      <alignment horizontal="center" vertical="center"/>
      <protection locked="0" hidden="0"/>
    </xf>
    <xf numFmtId="0" fontId="4" fillId="3" borderId="82" applyAlignment="1" applyProtection="1" pivotButton="0" quotePrefix="0" xfId="1">
      <alignment horizontal="center" vertical="center"/>
      <protection locked="0" hidden="0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76" applyAlignment="1" applyProtection="1" pivotButton="0" quotePrefix="0" xfId="0">
      <alignment horizontal="center" vertical="center"/>
      <protection locked="0" hidden="0"/>
    </xf>
    <xf numFmtId="0" fontId="4" fillId="3" borderId="77" applyAlignment="1" applyProtection="1" pivotButton="0" quotePrefix="0" xfId="0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164" fontId="4" fillId="3" borderId="83" applyAlignment="1" applyProtection="1" pivotButton="0" quotePrefix="0" xfId="1">
      <alignment horizontal="center" vertical="center"/>
      <protection locked="0" hidden="0"/>
    </xf>
    <xf numFmtId="164" fontId="4" fillId="3" borderId="84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1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1" pivotButton="0" quotePrefix="0" xfId="1"/>
    <xf numFmtId="1" fontId="4" fillId="2" borderId="67" applyAlignment="1" pivotButton="0" quotePrefix="0" xfId="0">
      <alignment horizontal="center" vertical="center"/>
    </xf>
    <xf numFmtId="1" fontId="4" fillId="2" borderId="71" applyAlignment="1" pivotButton="0" quotePrefix="0" xfId="1">
      <alignment horizontal="center" vertical="center"/>
    </xf>
    <xf numFmtId="1" fontId="4" fillId="3" borderId="53" applyAlignment="1" applyProtection="1" pivotButton="0" quotePrefix="0" xfId="1">
      <alignment horizontal="center" vertical="center"/>
      <protection locked="0" hidden="0"/>
    </xf>
    <xf numFmtId="1" fontId="4" fillId="2" borderId="72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82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0" fontId="2" fillId="0" borderId="61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2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8" applyAlignment="1" pivotButton="0" quotePrefix="0" xfId="1">
      <alignment horizontal="center" vertical="center"/>
    </xf>
    <xf numFmtId="0" fontId="1" fillId="0" borderId="56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7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68" applyAlignment="1" pivotButton="0" quotePrefix="0" xfId="1">
      <alignment horizontal="center" vertical="center"/>
    </xf>
    <xf numFmtId="0" fontId="4" fillId="3" borderId="59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5" applyAlignment="1" pivotButton="0" quotePrefix="0" xfId="1">
      <alignment horizontal="center" vertical="center"/>
    </xf>
    <xf numFmtId="0" fontId="0" fillId="0" borderId="63" applyAlignment="1" pivotButton="0" quotePrefix="0" xfId="0">
      <alignment vertical="center"/>
    </xf>
    <xf numFmtId="0" fontId="0" fillId="0" borderId="64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68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4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0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0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4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59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4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5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59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5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5" applyAlignment="1" applyProtection="1" pivotButton="0" quotePrefix="0" xfId="1">
      <alignment horizontal="left" vertical="center"/>
      <protection locked="0" hidden="0"/>
    </xf>
    <xf numFmtId="0" fontId="2" fillId="0" borderId="94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4" applyAlignment="1" applyProtection="1" pivotButton="0" quotePrefix="0" xfId="1">
      <alignment horizontal="left" vertical="center"/>
      <protection locked="0" hidden="0"/>
    </xf>
    <xf numFmtId="49" fontId="4" fillId="3" borderId="94" applyAlignment="1" applyProtection="1" pivotButton="0" quotePrefix="0" xfId="1">
      <alignment horizontal="left" vertical="center"/>
      <protection locked="0" hidden="0"/>
    </xf>
    <xf numFmtId="0" fontId="2" fillId="0" borderId="81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0" applyAlignment="1" applyProtection="1" pivotButton="0" quotePrefix="0" xfId="1">
      <alignment horizontal="left" vertical="center" wrapText="1"/>
      <protection locked="0" hidden="0"/>
    </xf>
    <xf numFmtId="0" fontId="4" fillId="3" borderId="91" applyAlignment="1" applyProtection="1" pivotButton="0" quotePrefix="0" xfId="1">
      <alignment horizontal="left" vertical="top" wrapText="1"/>
      <protection locked="0" hidden="0"/>
    </xf>
    <xf numFmtId="0" fontId="0" fillId="0" borderId="89" pivotButton="0" quotePrefix="0" xfId="0"/>
    <xf numFmtId="0" fontId="0" fillId="0" borderId="93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7" pivotButton="0" quotePrefix="0" xfId="0"/>
    <xf numFmtId="0" fontId="0" fillId="0" borderId="7" pivotButton="0" quotePrefix="0" xfId="0"/>
    <xf numFmtId="0" fontId="0" fillId="0" borderId="69" pivotButton="0" quotePrefix="0" xfId="0"/>
    <xf numFmtId="0" fontId="2" fillId="0" borderId="101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1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center" vertical="center"/>
    </xf>
    <xf numFmtId="0" fontId="0" fillId="0" borderId="51" pivotButton="0" quotePrefix="0" xfId="0"/>
    <xf numFmtId="0" fontId="2" fillId="0" borderId="10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6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62" pivotButton="0" quotePrefix="0" xfId="0"/>
    <xf numFmtId="0" fontId="2" fillId="0" borderId="10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0" applyAlignment="1" pivotButton="0" quotePrefix="0" xfId="1">
      <alignment horizontal="center" vertical="center"/>
    </xf>
    <xf numFmtId="0" fontId="0" fillId="0" borderId="68" pivotButton="0" quotePrefix="0" xfId="0"/>
    <xf numFmtId="0" fontId="2" fillId="0" borderId="83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1" applyAlignment="1" pivotButton="0" quotePrefix="0" xfId="1">
      <alignment horizontal="center" vertical="center"/>
    </xf>
    <xf numFmtId="49" fontId="4" fillId="3" borderId="84" applyAlignment="1" applyProtection="1" pivotButton="0" quotePrefix="0" xfId="1">
      <alignment horizontal="center" vertical="center"/>
      <protection locked="0" hidden="0"/>
    </xf>
    <xf numFmtId="164" fontId="4" fillId="3" borderId="83" applyAlignment="1" applyProtection="1" pivotButton="0" quotePrefix="0" xfId="1">
      <alignment horizontal="center" vertical="center"/>
      <protection locked="0" hidden="0"/>
    </xf>
    <xf numFmtId="164" fontId="4" fillId="3" borderId="84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4" applyAlignment="1" applyProtection="1" pivotButton="0" quotePrefix="0" xfId="1">
      <alignment horizontal="center" vertical="center"/>
      <protection locked="0" hidden="0"/>
    </xf>
    <xf numFmtId="165" fontId="4" fillId="3" borderId="91" applyAlignment="1" pivotButton="0" quotePrefix="0" xfId="1">
      <alignment horizontal="center" vertical="center"/>
    </xf>
    <xf numFmtId="10" fontId="4" fillId="3" borderId="84" applyAlignment="1" applyProtection="1" pivotButton="0" quotePrefix="0" xfId="1">
      <alignment horizontal="center" vertical="center"/>
      <protection locked="0" hidden="0"/>
    </xf>
    <xf numFmtId="10" fontId="4" fillId="3" borderId="91" applyAlignment="1" applyProtection="1" pivotButton="0" quotePrefix="0" xfId="2">
      <alignment horizontal="center" vertical="center"/>
      <protection locked="0" hidden="0"/>
    </xf>
    <xf numFmtId="0" fontId="4" fillId="0" borderId="91" applyAlignment="1" pivotButton="0" quotePrefix="0" xfId="1">
      <alignment horizontal="center" vertical="center"/>
    </xf>
    <xf numFmtId="0" fontId="2" fillId="0" borderId="83" applyAlignment="1" pivotButton="0" quotePrefix="0" xfId="1">
      <alignment horizontal="center" vertical="center"/>
    </xf>
    <xf numFmtId="1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91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6" applyAlignment="1" pivotButton="0" quotePrefix="0" xfId="1">
      <alignment horizontal="center" vertical="center"/>
    </xf>
    <xf numFmtId="1" fontId="4" fillId="0" borderId="86" applyAlignment="1" pivotButton="0" quotePrefix="0" xfId="1">
      <alignment horizontal="center" vertical="center"/>
    </xf>
    <xf numFmtId="1" fontId="4" fillId="0" borderId="108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49" fontId="2" fillId="0" borderId="106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56" applyAlignment="1" pivotButton="0" quotePrefix="0" xfId="0">
      <alignment horizontal="center" vertical="center"/>
    </xf>
    <xf numFmtId="0" fontId="2" fillId="0" borderId="109" applyAlignment="1" pivotButton="0" quotePrefix="0" xfId="1">
      <alignment horizontal="center" vertical="center"/>
    </xf>
    <xf numFmtId="0" fontId="0" fillId="0" borderId="63" pivotButton="0" quotePrefix="0" xfId="0"/>
    <xf numFmtId="0" fontId="0" fillId="0" borderId="64" pivotButton="0" quotePrefix="0" xfId="0"/>
    <xf numFmtId="0" fontId="3" fillId="0" borderId="105" applyAlignment="1" pivotButton="0" quotePrefix="0" xfId="1">
      <alignment horizontal="center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8" applyAlignment="1" applyProtection="1" pivotButton="0" quotePrefix="0" xfId="1">
      <alignment horizontal="left" vertical="center"/>
      <protection locked="0" hidden="0"/>
    </xf>
    <xf numFmtId="49" fontId="4" fillId="4" borderId="90" applyAlignment="1" applyProtection="1" pivotButton="0" quotePrefix="0" xfId="1">
      <alignment horizontal="left" vertical="center"/>
      <protection locked="0" hidden="0"/>
    </xf>
    <xf numFmtId="14" fontId="4" fillId="4" borderId="91" applyAlignment="1" applyProtection="1" pivotButton="0" quotePrefix="0" xfId="1">
      <alignment horizontal="left" vertical="center"/>
      <protection locked="0" hidden="0"/>
    </xf>
    <xf numFmtId="49" fontId="4" fillId="4" borderId="91" applyAlignment="1" applyProtection="1" pivotButton="0" quotePrefix="0" xfId="1">
      <alignment horizontal="left" vertical="center"/>
      <protection locked="0" hidden="0"/>
    </xf>
    <xf numFmtId="0" fontId="2" fillId="0" borderId="85" applyAlignment="1" pivotButton="0" quotePrefix="0" xfId="1">
      <alignment horizontal="right" vertical="center"/>
    </xf>
    <xf numFmtId="49" fontId="4" fillId="4" borderId="108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22412</colOff>
      <row>2</row>
      <rowOff>0</rowOff>
    </from>
    <to>
      <col>59</col>
      <colOff>102710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27412" y="638735"/>
          <a:ext cx="4786769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78445</colOff>
      <row>2</row>
      <rowOff>0</rowOff>
    </from>
    <to>
      <col>70</col>
      <colOff>33621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50798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B30" sqref="B30:G30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3" t="inlineStr">
        <is>
          <t>Survey Number</t>
        </is>
      </c>
      <c r="B1" s="274" t="n"/>
      <c r="C1" s="275" t="n"/>
      <c r="D1" s="276" t="inlineStr">
        <is>
          <t>INIS-022120-1313</t>
        </is>
      </c>
      <c r="E1" s="274" t="n"/>
      <c r="F1" s="274" t="n"/>
      <c r="G1" s="275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77" t="inlineStr">
        <is>
          <t>Date Performed</t>
        </is>
      </c>
      <c r="B2" s="278" t="n"/>
      <c r="C2" s="279" t="n"/>
      <c r="D2" s="280" t="n">
        <v>43881</v>
      </c>
      <c r="E2" s="278" t="n"/>
      <c r="F2" s="278" t="n"/>
      <c r="G2" s="279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77" t="inlineStr">
        <is>
          <t>Survey Tech</t>
        </is>
      </c>
      <c r="B3" s="278" t="n"/>
      <c r="C3" s="279" t="n"/>
      <c r="D3" s="281" t="inlineStr">
        <is>
          <t>M. Renderos</t>
        </is>
      </c>
      <c r="E3" s="278" t="n"/>
      <c r="F3" s="278" t="n"/>
      <c r="G3" s="279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77" t="inlineStr">
        <is>
          <t>Count Room Tech</t>
        </is>
      </c>
      <c r="B4" s="278" t="n"/>
      <c r="C4" s="279" t="n"/>
      <c r="D4" s="281" t="inlineStr">
        <is>
          <t>P. Ray</t>
        </is>
      </c>
      <c r="E4" s="278" t="n"/>
      <c r="F4" s="278" t="n"/>
      <c r="G4" s="279" t="n"/>
      <c r="H4" s="282" t="inlineStr">
        <is>
          <t>Item Surveyed</t>
        </is>
      </c>
      <c r="I4" s="283" t="n"/>
      <c r="J4" s="284" t="inlineStr">
        <is>
          <t>Room 220 Southwest wall, post-decontamination</t>
        </is>
      </c>
      <c r="K4" s="274" t="n"/>
      <c r="L4" s="274" t="n"/>
      <c r="M4" s="274" t="n"/>
      <c r="N4" s="274" t="n"/>
      <c r="O4" s="274" t="n"/>
      <c r="P4" s="274" t="n"/>
      <c r="Q4" s="274" t="n"/>
      <c r="R4" s="274" t="n"/>
      <c r="S4" s="274" t="n"/>
      <c r="T4" s="274" t="n"/>
      <c r="U4" s="274" t="n"/>
      <c r="V4" s="274" t="n"/>
      <c r="W4" s="274" t="n"/>
      <c r="X4" s="274" t="n"/>
      <c r="Y4" s="275" t="n"/>
    </row>
    <row r="5" ht="18" customHeight="1">
      <c r="A5" s="277" t="inlineStr">
        <is>
          <t>Date Counted</t>
        </is>
      </c>
      <c r="B5" s="278" t="n"/>
      <c r="C5" s="279" t="n"/>
      <c r="D5" s="281" t="inlineStr">
        <is>
          <t>2/21/2020</t>
        </is>
      </c>
      <c r="E5" s="278" t="n"/>
      <c r="F5" s="278" t="n"/>
      <c r="G5" s="279" t="n"/>
      <c r="H5" s="245" t="inlineStr">
        <is>
          <t>Comments</t>
        </is>
      </c>
      <c r="J5" s="285" t="inlineStr">
        <is>
          <t>100% scan of all accessible areas. Static counts and smears taken at locations of highest activity. Area divided into grids (1-6). Grids 4-6 were done in this survey. Material composition of area was concrete. Smears 7 and 8 are elevated areas within their denoted grids.</t>
        </is>
      </c>
      <c r="K5" s="286" t="n"/>
      <c r="L5" s="286" t="n"/>
      <c r="M5" s="286" t="n"/>
      <c r="N5" s="286" t="n"/>
      <c r="O5" s="286" t="n"/>
      <c r="P5" s="286" t="n"/>
      <c r="Q5" s="286" t="n"/>
      <c r="R5" s="286" t="n"/>
      <c r="S5" s="286" t="n"/>
      <c r="T5" s="286" t="n"/>
      <c r="U5" s="286" t="n"/>
      <c r="V5" s="286" t="n"/>
      <c r="W5" s="286" t="n"/>
      <c r="X5" s="286" t="n"/>
      <c r="Y5" s="287" t="n"/>
    </row>
    <row r="6" ht="18" customHeight="1" thickBot="1">
      <c r="A6" s="277" t="inlineStr">
        <is>
          <t>Survey Type</t>
        </is>
      </c>
      <c r="B6" s="278" t="n"/>
      <c r="C6" s="279" t="n"/>
      <c r="D6" s="281" t="inlineStr">
        <is>
          <t>Characterization</t>
        </is>
      </c>
      <c r="E6" s="278" t="n"/>
      <c r="F6" s="278" t="n"/>
      <c r="G6" s="279" t="n"/>
      <c r="H6" s="288" t="n"/>
      <c r="I6" s="289" t="n"/>
      <c r="J6" s="290" t="n"/>
      <c r="K6" s="291" t="n"/>
      <c r="L6" s="291" t="n"/>
      <c r="M6" s="291" t="n"/>
      <c r="N6" s="291" t="n"/>
      <c r="O6" s="291" t="n"/>
      <c r="P6" s="291" t="n"/>
      <c r="Q6" s="291" t="n"/>
      <c r="R6" s="291" t="n"/>
      <c r="S6" s="291" t="n"/>
      <c r="T6" s="291" t="n"/>
      <c r="U6" s="291" t="n"/>
      <c r="V6" s="291" t="n"/>
      <c r="W6" s="291" t="n"/>
      <c r="X6" s="291" t="n"/>
      <c r="Y6" s="292" t="n"/>
    </row>
    <row r="7" ht="18" customHeight="1" thickBot="1" thickTop="1">
      <c r="A7" s="293" t="inlineStr">
        <is>
          <t>Level Of Posting</t>
        </is>
      </c>
      <c r="B7" s="294" t="n"/>
      <c r="C7" s="295" t="n"/>
      <c r="D7" s="296" t="inlineStr">
        <is>
          <t>CA</t>
        </is>
      </c>
      <c r="E7" s="294" t="n"/>
      <c r="F7" s="294" t="n"/>
      <c r="G7" s="295" t="n"/>
      <c r="H7" s="297" t="inlineStr">
        <is>
          <t>Instrumentation</t>
        </is>
      </c>
      <c r="I7" s="289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  <c r="X7" s="289" t="n"/>
      <c r="Y7" s="298" t="n"/>
    </row>
    <row r="8" ht="18" customHeight="1" thickBot="1" thickTop="1">
      <c r="A8" s="299" t="inlineStr">
        <is>
          <t>Building Material Background - cpm</t>
        </is>
      </c>
      <c r="B8" s="300" t="n"/>
      <c r="C8" s="300" t="n"/>
      <c r="D8" s="300" t="n"/>
      <c r="E8" s="301" t="n"/>
      <c r="F8" s="258" t="inlineStr">
        <is>
          <t>Alpha</t>
        </is>
      </c>
      <c r="G8" s="27" t="inlineStr">
        <is>
          <t>Beta</t>
        </is>
      </c>
      <c r="H8" s="302" t="inlineStr">
        <is>
          <t>Gamma</t>
        </is>
      </c>
      <c r="I8" s="303" t="n"/>
      <c r="J8" s="3" t="n"/>
      <c r="K8" s="3" t="n"/>
      <c r="L8" s="3" t="n"/>
      <c r="M8" s="3" t="n"/>
      <c r="N8" s="117" t="inlineStr">
        <is>
          <t>Total Activity</t>
        </is>
      </c>
      <c r="O8" s="304" t="n"/>
      <c r="P8" s="304" t="n"/>
      <c r="Q8" s="304" t="n"/>
      <c r="R8" s="304" t="n"/>
      <c r="S8" s="304" t="n"/>
      <c r="T8" s="305" t="inlineStr">
        <is>
          <t>Removable Activity</t>
        </is>
      </c>
      <c r="U8" s="304" t="n"/>
      <c r="V8" s="304" t="n"/>
      <c r="W8" s="304" t="n"/>
      <c r="X8" s="304" t="n"/>
      <c r="Y8" s="306" t="n"/>
    </row>
    <row r="9" ht="18" customHeight="1" thickBot="1" thickTop="1">
      <c r="A9" s="307" t="inlineStr">
        <is>
          <t>Brick</t>
        </is>
      </c>
      <c r="B9" s="291" t="n"/>
      <c r="C9" s="291" t="n"/>
      <c r="D9" s="291" t="n"/>
      <c r="E9" s="308" t="n"/>
      <c r="F9" s="4" t="n">
        <v>3</v>
      </c>
      <c r="G9" s="5" t="n">
        <v>389.88</v>
      </c>
      <c r="H9" s="38" t="inlineStr">
        <is>
          <t>Dose</t>
        </is>
      </c>
      <c r="I9" s="241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09" t="n"/>
      <c r="P9" s="310" t="n"/>
      <c r="Q9" s="139" t="inlineStr">
        <is>
          <t>Beta-Gamma</t>
        </is>
      </c>
      <c r="R9" s="309" t="n"/>
      <c r="S9" s="310" t="n"/>
      <c r="T9" s="139" t="inlineStr">
        <is>
          <t>Alpha</t>
        </is>
      </c>
      <c r="U9" s="309" t="n"/>
      <c r="V9" s="310" t="n"/>
      <c r="W9" s="311" t="inlineStr">
        <is>
          <t>Beta-Gamma</t>
        </is>
      </c>
      <c r="X9" s="309" t="n"/>
      <c r="Y9" s="312" t="n"/>
    </row>
    <row r="10" ht="18" customHeight="1" thickTop="1">
      <c r="A10" s="313" t="inlineStr">
        <is>
          <t>Concrete</t>
        </is>
      </c>
      <c r="B10" s="278" t="n"/>
      <c r="C10" s="278" t="n"/>
      <c r="D10" s="278" t="n"/>
      <c r="E10" s="314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4" t="n"/>
      <c r="L10" s="274" t="n"/>
      <c r="M10" s="283" t="n"/>
      <c r="N10" s="141" t="inlineStr">
        <is>
          <t>2360/43-93</t>
        </is>
      </c>
      <c r="O10" s="291" t="n"/>
      <c r="P10" s="291" t="n"/>
      <c r="Q10" s="128">
        <f>IF(N10="","",N10)</f>
        <v/>
      </c>
      <c r="R10" s="278" t="n"/>
      <c r="S10" s="278" t="n"/>
      <c r="T10" s="47" t="inlineStr">
        <is>
          <t>2929/43-10-1</t>
        </is>
      </c>
      <c r="U10" s="274" t="n"/>
      <c r="V10" s="283" t="n"/>
      <c r="W10" s="315">
        <f>IF(T10="","",T10)</f>
        <v/>
      </c>
      <c r="X10" s="278" t="n"/>
      <c r="Y10" s="279" t="n"/>
    </row>
    <row r="11" ht="18" customHeight="1">
      <c r="A11" s="313" t="inlineStr">
        <is>
          <t>Linoleum</t>
        </is>
      </c>
      <c r="B11" s="278" t="n"/>
      <c r="C11" s="278" t="n"/>
      <c r="D11" s="278" t="n"/>
      <c r="E11" s="314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78" t="n"/>
      <c r="L11" s="278" t="n"/>
      <c r="M11" s="314" t="n"/>
      <c r="N11" s="126" t="inlineStr">
        <is>
          <t>225238/PR294127</t>
        </is>
      </c>
      <c r="O11" s="278" t="n"/>
      <c r="P11" s="278" t="n"/>
      <c r="Q11" s="128">
        <f>IF(N11="","",N11)</f>
        <v/>
      </c>
      <c r="R11" s="278" t="n"/>
      <c r="S11" s="278" t="n"/>
      <c r="T11" s="316" t="inlineStr">
        <is>
          <t>185266/PR194717</t>
        </is>
      </c>
      <c r="U11" s="278" t="n"/>
      <c r="V11" s="314" t="n"/>
      <c r="W11" s="315">
        <f>IF(T11="","",T11)</f>
        <v/>
      </c>
      <c r="X11" s="278" t="n"/>
      <c r="Y11" s="279" t="n"/>
    </row>
    <row r="12" ht="18" customHeight="1">
      <c r="A12" s="313" t="inlineStr">
        <is>
          <t>Drywall</t>
        </is>
      </c>
      <c r="B12" s="278" t="n"/>
      <c r="C12" s="278" t="n"/>
      <c r="D12" s="278" t="n"/>
      <c r="E12" s="314" t="n"/>
      <c r="F12" s="4" t="n">
        <v>1</v>
      </c>
      <c r="G12" s="5" t="n">
        <v>165.0166666666667</v>
      </c>
      <c r="H12" s="317" t="n"/>
      <c r="I12" s="318" t="n"/>
      <c r="J12" s="163" t="inlineStr">
        <is>
          <t>Cal Due Date</t>
        </is>
      </c>
      <c r="K12" s="278" t="n"/>
      <c r="L12" s="278" t="n"/>
      <c r="M12" s="314" t="n"/>
      <c r="N12" s="130" t="n">
        <v>44134</v>
      </c>
      <c r="O12" s="278" t="n"/>
      <c r="P12" s="278" t="n"/>
      <c r="Q12" s="319">
        <f>IF(N12="","",N12)</f>
        <v/>
      </c>
      <c r="R12" s="278" t="n"/>
      <c r="S12" s="278" t="n"/>
      <c r="T12" s="320" t="n">
        <v>44218</v>
      </c>
      <c r="U12" s="278" t="n"/>
      <c r="V12" s="314" t="n"/>
      <c r="W12" s="321">
        <f>IF(T12="","",T12)</f>
        <v/>
      </c>
      <c r="X12" s="278" t="n"/>
      <c r="Y12" s="279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3" t="inlineStr">
        <is>
          <t>Metal</t>
        </is>
      </c>
      <c r="B13" s="278" t="n"/>
      <c r="C13" s="278" t="n"/>
      <c r="D13" s="278" t="n"/>
      <c r="E13" s="314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78" t="n"/>
      <c r="L13" s="278" t="n"/>
      <c r="M13" s="314" t="n"/>
      <c r="N13" s="122" t="n">
        <v>0.2063</v>
      </c>
      <c r="O13" s="278" t="n"/>
      <c r="P13" s="278" t="n"/>
      <c r="Q13" s="124" t="n">
        <v>0.3543</v>
      </c>
      <c r="R13" s="278" t="n"/>
      <c r="S13" s="278" t="n"/>
      <c r="T13" s="322" t="n">
        <v>0.3557</v>
      </c>
      <c r="U13" s="278" t="n"/>
      <c r="V13" s="314" t="n"/>
      <c r="W13" s="323" t="n">
        <v>0.4071</v>
      </c>
      <c r="X13" s="278" t="n"/>
      <c r="Y13" s="279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3" t="inlineStr">
        <is>
          <t>Ceiling Tile</t>
        </is>
      </c>
      <c r="B14" s="278" t="n"/>
      <c r="C14" s="278" t="n"/>
      <c r="D14" s="278" t="n"/>
      <c r="E14" s="314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78" t="n"/>
      <c r="L14" s="278" t="n"/>
      <c r="M14" s="314" t="n"/>
      <c r="N14" s="40" t="n">
        <v>1</v>
      </c>
      <c r="O14" s="278" t="n"/>
      <c r="P14" s="314" t="n"/>
      <c r="Q14" s="155" t="n">
        <v>1</v>
      </c>
      <c r="R14" s="278" t="n"/>
      <c r="S14" s="278" t="n"/>
      <c r="T14" s="40" t="n">
        <v>1</v>
      </c>
      <c r="U14" s="278" t="n"/>
      <c r="V14" s="314" t="n"/>
      <c r="W14" s="324" t="n">
        <v>1</v>
      </c>
      <c r="X14" s="278" t="n"/>
      <c r="Y14" s="279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3" t="inlineStr">
        <is>
          <t>Wood</t>
        </is>
      </c>
      <c r="B15" s="278" t="n"/>
      <c r="C15" s="278" t="n"/>
      <c r="D15" s="278" t="n"/>
      <c r="E15" s="314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78" t="n"/>
      <c r="L15" s="278" t="n"/>
      <c r="M15" s="314" t="n"/>
      <c r="N15" s="40" t="n">
        <v>1</v>
      </c>
      <c r="O15" s="278" t="n"/>
      <c r="P15" s="314" t="n"/>
      <c r="Q15" s="155" t="n">
        <v>1</v>
      </c>
      <c r="R15" s="278" t="n"/>
      <c r="S15" s="278" t="n"/>
      <c r="T15" s="40" t="n">
        <v>60</v>
      </c>
      <c r="U15" s="278" t="n"/>
      <c r="V15" s="314" t="n"/>
      <c r="W15" s="324" t="n">
        <v>60</v>
      </c>
      <c r="X15" s="278" t="n"/>
      <c r="Y15" s="279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5" t="n"/>
      <c r="B16" s="278" t="n"/>
      <c r="C16" s="278" t="n"/>
      <c r="D16" s="278" t="n"/>
      <c r="E16" s="314" t="n"/>
      <c r="F16" s="4" t="n"/>
      <c r="G16" s="5" t="n"/>
      <c r="H16" s="48" t="n"/>
      <c r="I16" s="49" t="n"/>
      <c r="J16" s="163" t="inlineStr">
        <is>
          <t>Sample Count Time (min)</t>
        </is>
      </c>
      <c r="K16" s="278" t="n"/>
      <c r="L16" s="278" t="n"/>
      <c r="M16" s="314" t="n"/>
      <c r="N16" s="40" t="n">
        <v>1</v>
      </c>
      <c r="O16" s="278" t="n"/>
      <c r="P16" s="314" t="n"/>
      <c r="Q16" s="155" t="n">
        <v>1</v>
      </c>
      <c r="R16" s="278" t="n"/>
      <c r="S16" s="278" t="n"/>
      <c r="T16" s="40" t="n">
        <v>1</v>
      </c>
      <c r="U16" s="278" t="n"/>
      <c r="V16" s="314" t="n"/>
      <c r="W16" s="324" t="n">
        <v>1</v>
      </c>
      <c r="X16" s="278" t="n"/>
      <c r="Y16" s="279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5" t="n"/>
      <c r="B17" s="278" t="n"/>
      <c r="C17" s="278" t="n"/>
      <c r="D17" s="278" t="n"/>
      <c r="E17" s="314" t="n"/>
      <c r="F17" s="4" t="n"/>
      <c r="G17" s="5" t="n"/>
      <c r="H17" s="48" t="n"/>
      <c r="I17" s="49" t="n"/>
      <c r="J17" s="163" t="inlineStr">
        <is>
          <t>Instrument Background</t>
        </is>
      </c>
      <c r="K17" s="278" t="n"/>
      <c r="L17" s="278" t="n"/>
      <c r="M17" s="314" t="n"/>
      <c r="N17" s="326" t="n">
        <v>2</v>
      </c>
      <c r="O17" s="278" t="n"/>
      <c r="P17" s="314" t="n"/>
      <c r="Q17" s="166" t="n">
        <v>380</v>
      </c>
      <c r="R17" s="278" t="n"/>
      <c r="S17" s="278" t="n"/>
      <c r="T17" s="49" t="n">
        <v>7</v>
      </c>
      <c r="U17" s="278" t="n"/>
      <c r="V17" s="314" t="n"/>
      <c r="W17" s="327" t="n">
        <v>2206</v>
      </c>
      <c r="X17" s="278" t="n"/>
      <c r="Y17" s="279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5" t="n"/>
      <c r="B18" s="278" t="n"/>
      <c r="C18" s="278" t="n"/>
      <c r="D18" s="278" t="n"/>
      <c r="E18" s="314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4" t="n"/>
      <c r="L18" s="294" t="n"/>
      <c r="M18" s="328" t="n"/>
      <c r="N18" s="329" t="inlineStr">
        <is>
          <t>See Below</t>
        </is>
      </c>
      <c r="O18" s="294" t="n"/>
      <c r="P18" s="294" t="n"/>
      <c r="Q18" s="294" t="n"/>
      <c r="R18" s="294" t="n"/>
      <c r="S18" s="328" t="n"/>
      <c r="T18" s="330">
        <f>IF(ISBLANK(T17)," ",(3+3.29*(((T17/T15)*T16*(1+(T16/T15)))^0.5))/(T13*T14*T16))</f>
        <v/>
      </c>
      <c r="U18" s="294" t="n"/>
      <c r="V18" s="328" t="n"/>
      <c r="W18" s="331">
        <f>IF(ISBLANK(W17)," ",(3+3.29*(((W17/W15)*W16*(1+(W16/W15)))^0.5))/(W13*W14*W16))</f>
        <v/>
      </c>
      <c r="X18" s="294" t="n"/>
      <c r="Y18" s="295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2" t="n"/>
      <c r="B19" s="294" t="n"/>
      <c r="C19" s="294" t="n"/>
      <c r="D19" s="294" t="n"/>
      <c r="E19" s="328" t="n"/>
      <c r="F19" s="24" t="n"/>
      <c r="G19" s="25" t="n"/>
      <c r="H19" s="333" t="inlineStr">
        <is>
          <t>Gamma</t>
        </is>
      </c>
      <c r="I19" s="334" t="n"/>
      <c r="J19" s="159" t="inlineStr">
        <is>
          <t>Total Activity</t>
        </is>
      </c>
      <c r="K19" s="335" t="n"/>
      <c r="L19" s="335" t="n"/>
      <c r="M19" s="335" t="n"/>
      <c r="N19" s="335" t="n"/>
      <c r="O19" s="335" t="n"/>
      <c r="P19" s="335" t="n"/>
      <c r="Q19" s="335" t="n"/>
      <c r="R19" s="335" t="n"/>
      <c r="S19" s="334" t="n"/>
      <c r="T19" s="336" t="inlineStr">
        <is>
          <t>Removable Activity</t>
        </is>
      </c>
      <c r="U19" s="335" t="n"/>
      <c r="V19" s="335" t="n"/>
      <c r="W19" s="335" t="n"/>
      <c r="X19" s="335" t="n"/>
      <c r="Y19" s="303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0" t="n"/>
      <c r="D20" s="300" t="n"/>
      <c r="E20" s="300" t="n"/>
      <c r="F20" s="300" t="n"/>
      <c r="G20" s="337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09" t="n"/>
      <c r="L20" s="309" t="n"/>
      <c r="M20" s="309" t="n"/>
      <c r="N20" s="309" t="n"/>
      <c r="O20" s="338" t="inlineStr">
        <is>
          <t>Beta-Gamma</t>
        </is>
      </c>
      <c r="P20" s="309" t="n"/>
      <c r="Q20" s="309" t="n"/>
      <c r="R20" s="309" t="n"/>
      <c r="S20" s="310" t="n"/>
      <c r="T20" s="339" t="inlineStr">
        <is>
          <t>Alpha</t>
        </is>
      </c>
      <c r="U20" s="340" t="n"/>
      <c r="V20" s="341" t="n"/>
      <c r="W20" s="311" t="inlineStr">
        <is>
          <t>Beta-Gamma</t>
        </is>
      </c>
      <c r="X20" s="309" t="n"/>
      <c r="Y20" s="312" t="n"/>
    </row>
    <row r="21" ht="49.9" customHeight="1" thickBot="1" thickTop="1">
      <c r="A21" s="6" t="inlineStr">
        <is>
          <t>No</t>
        </is>
      </c>
      <c r="B21" s="342" t="inlineStr">
        <is>
          <t>Description/Location</t>
        </is>
      </c>
      <c r="C21" s="300" t="n"/>
      <c r="D21" s="300" t="n"/>
      <c r="E21" s="300" t="n"/>
      <c r="F21" s="300" t="n"/>
      <c r="G21" s="301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188" t="inlineStr">
        <is>
          <t>Wall (grid #4)</t>
        </is>
      </c>
      <c r="C22" s="189" t="n"/>
      <c r="D22" s="189" t="n"/>
      <c r="E22" s="189" t="n"/>
      <c r="F22" s="189" t="n"/>
      <c r="G22" s="190" t="n"/>
      <c r="H22" s="108" t="n"/>
      <c r="I22" s="109" t="n"/>
      <c r="J22" s="104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0" t="n">
        <v>880</v>
      </c>
      <c r="P22" s="105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4" t="n">
        <v>0</v>
      </c>
      <c r="U22" s="98">
        <f>IF(ISBLANK(T22)," ",(T22/$T$16)-($T$17/$T$15))</f>
        <v/>
      </c>
      <c r="V22" s="99">
        <f>IF(ISBLANK(T22), " ", (U22/T$13))</f>
        <v/>
      </c>
      <c r="W22" s="104" t="n">
        <v>33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188" t="inlineStr">
        <is>
          <t>Wall (grid #5)</t>
        </is>
      </c>
      <c r="C23" s="189" t="n"/>
      <c r="D23" s="189" t="n"/>
      <c r="E23" s="189" t="n"/>
      <c r="F23" s="189" t="n"/>
      <c r="G23" s="190" t="n"/>
      <c r="H23" s="110" t="n"/>
      <c r="I23" s="111" t="n"/>
      <c r="J23" s="104" t="n">
        <v>0</v>
      </c>
      <c r="K23" s="102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4" t="n">
        <v>356</v>
      </c>
      <c r="P23" s="105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4" t="n">
        <v>0</v>
      </c>
      <c r="U23" s="28">
        <f>IF(ISBLANK(T23)," ",(T23/$T$16)-($T$17/$T$15))</f>
        <v/>
      </c>
      <c r="V23" s="29">
        <f>IF(ISBLANK(T23), " ", (U23/T$13))</f>
        <v/>
      </c>
      <c r="W23" s="104" t="n">
        <v>42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3" t="inlineStr">
        <is>
          <t>Wall (grid #6)</t>
        </is>
      </c>
      <c r="C24" s="278" t="n"/>
      <c r="D24" s="278" t="n"/>
      <c r="E24" s="278" t="n"/>
      <c r="F24" s="278" t="n"/>
      <c r="G24" s="314" t="n"/>
      <c r="H24" s="110" t="n"/>
      <c r="I24" s="111" t="n"/>
      <c r="J24" s="104" t="n">
        <v>1</v>
      </c>
      <c r="K24" s="102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4" t="n">
        <v>364</v>
      </c>
      <c r="P24" s="105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4" t="n">
        <v>0</v>
      </c>
      <c r="U24" s="28">
        <f>IF(ISBLANK(T24)," ",(T24/$T$16)-($T$17/$T$15))</f>
        <v/>
      </c>
      <c r="V24" s="29">
        <f>IF(ISBLANK(T24), " ", (U24/T$13))</f>
        <v/>
      </c>
      <c r="W24" s="104" t="n">
        <v>41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3" t="inlineStr">
        <is>
          <t>Wall (grid #4)</t>
        </is>
      </c>
      <c r="C25" s="278" t="n"/>
      <c r="D25" s="278" t="n"/>
      <c r="E25" s="278" t="n"/>
      <c r="F25" s="278" t="n"/>
      <c r="G25" s="314" t="n"/>
      <c r="H25" s="110" t="n"/>
      <c r="I25" s="111" t="n"/>
      <c r="J25" s="104" t="n">
        <v>0</v>
      </c>
      <c r="K25" s="102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4" t="n">
        <v>1053</v>
      </c>
      <c r="P25" s="105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4" t="n">
        <v>0</v>
      </c>
      <c r="U25" s="28">
        <f>IF(ISBLANK(T25)," ",(T25/$T$16)-($T$17/$T$15))</f>
        <v/>
      </c>
      <c r="V25" s="29">
        <f>IF(ISBLANK(T25), " ", (U25/T$13))</f>
        <v/>
      </c>
      <c r="W25" s="104" t="n">
        <v>95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3" t="inlineStr">
        <is>
          <t>Wall (grid #5)</t>
        </is>
      </c>
      <c r="C26" s="278" t="n"/>
      <c r="D26" s="278" t="n"/>
      <c r="E26" s="278" t="n"/>
      <c r="F26" s="278" t="n"/>
      <c r="G26" s="314" t="n"/>
      <c r="H26" s="110" t="n"/>
      <c r="I26" s="111" t="n"/>
      <c r="J26" s="104" t="n">
        <v>0</v>
      </c>
      <c r="K26" s="102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4" t="n">
        <v>883</v>
      </c>
      <c r="P26" s="105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4" t="n">
        <v>0</v>
      </c>
      <c r="U26" s="28">
        <f>IF(ISBLANK(T26)," ",(T26/$T$16)-($T$17/$T$15))</f>
        <v/>
      </c>
      <c r="V26" s="29">
        <f>IF(ISBLANK(T26), " ", (U26/T$13))</f>
        <v/>
      </c>
      <c r="W26" s="104" t="n">
        <v>39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3" t="n"/>
      <c r="C27" s="278" t="n"/>
      <c r="D27" s="278" t="n"/>
      <c r="E27" s="278" t="n"/>
      <c r="F27" s="278" t="n"/>
      <c r="G27" s="314" t="n"/>
      <c r="H27" s="110" t="n"/>
      <c r="I27" s="111" t="n"/>
      <c r="J27" s="104" t="n"/>
      <c r="K27" s="102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4" t="n"/>
      <c r="P27" s="105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4" t="n"/>
      <c r="U27" s="28">
        <f>IF(ISBLANK(T27)," ",(T27/$T$16)-($T$17/$T$15))</f>
        <v/>
      </c>
      <c r="V27" s="29">
        <f>IF(ISBLANK(T27), " ", (U27/T$13))</f>
        <v/>
      </c>
      <c r="W27" s="104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3" t="n"/>
      <c r="C28" s="278" t="n"/>
      <c r="D28" s="278" t="n"/>
      <c r="E28" s="278" t="n"/>
      <c r="F28" s="278" t="n"/>
      <c r="G28" s="314" t="n"/>
      <c r="H28" s="110" t="n"/>
      <c r="I28" s="111" t="n"/>
      <c r="J28" s="104" t="n"/>
      <c r="K28" s="102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4" t="n"/>
      <c r="P28" s="105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4" t="n"/>
      <c r="U28" s="28">
        <f>IF(ISBLANK(T28)," ",(T28/$T$16)-($T$17/$T$15))</f>
        <v/>
      </c>
      <c r="V28" s="29">
        <f>IF(ISBLANK(T28), " ", (U28/T$13))</f>
        <v/>
      </c>
      <c r="W28" s="104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3" t="n"/>
      <c r="C29" s="278" t="n"/>
      <c r="D29" s="278" t="n"/>
      <c r="E29" s="278" t="n"/>
      <c r="F29" s="278" t="n"/>
      <c r="G29" s="314" t="n"/>
      <c r="H29" s="110" t="n"/>
      <c r="I29" s="111" t="n"/>
      <c r="J29" s="104" t="n"/>
      <c r="K29" s="102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4" t="n"/>
      <c r="P29" s="105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4" t="n"/>
      <c r="U29" s="28">
        <f>IF(ISBLANK(T29)," ",(T29/$T$16)-($T$17/$T$15))</f>
        <v/>
      </c>
      <c r="V29" s="29">
        <f>IF(ISBLANK(T29), " ", (U29/T$13))</f>
        <v/>
      </c>
      <c r="W29" s="104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3" t="n"/>
      <c r="C30" s="278" t="n"/>
      <c r="D30" s="278" t="n"/>
      <c r="E30" s="278" t="n"/>
      <c r="F30" s="278" t="n"/>
      <c r="G30" s="314" t="n"/>
      <c r="H30" s="110" t="n"/>
      <c r="I30" s="111" t="n"/>
      <c r="J30" s="104" t="n"/>
      <c r="K30" s="102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4" t="n"/>
      <c r="P30" s="105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4" t="n"/>
      <c r="U30" s="28">
        <f>IF(ISBLANK(T30)," ",(T30/$T$16)-($T$17/$T$15))</f>
        <v/>
      </c>
      <c r="V30" s="29">
        <f>IF(ISBLANK(T30), " ", (U30/T$13))</f>
        <v/>
      </c>
      <c r="W30" s="104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3" t="n"/>
      <c r="C31" s="278" t="n"/>
      <c r="D31" s="278" t="n"/>
      <c r="E31" s="278" t="n"/>
      <c r="F31" s="278" t="n"/>
      <c r="G31" s="314" t="n"/>
      <c r="H31" s="110" t="n"/>
      <c r="I31" s="111" t="n"/>
      <c r="J31" s="104" t="n"/>
      <c r="K31" s="102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4" t="n"/>
      <c r="P31" s="105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4" t="n"/>
      <c r="U31" s="28">
        <f>IF(ISBLANK(T31)," ",(T31/$T$16)-($T$17/$T$15))</f>
        <v/>
      </c>
      <c r="V31" s="29">
        <f>IF(ISBLANK(T31), " ", (U31/T$13))</f>
        <v/>
      </c>
      <c r="W31" s="104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3" t="n"/>
      <c r="C32" s="278" t="n"/>
      <c r="D32" s="278" t="n"/>
      <c r="E32" s="278" t="n"/>
      <c r="F32" s="278" t="n"/>
      <c r="G32" s="314" t="n"/>
      <c r="H32" s="110" t="n"/>
      <c r="I32" s="111" t="n"/>
      <c r="J32" s="104" t="n"/>
      <c r="K32" s="102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4" t="n"/>
      <c r="P32" s="105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4" t="n"/>
      <c r="U32" s="28">
        <f>IF(ISBLANK(T32)," ",(T32/$T$16)-($T$17/$T$15))</f>
        <v/>
      </c>
      <c r="V32" s="29">
        <f>IF(ISBLANK(T32), " ", (U32/T$13))</f>
        <v/>
      </c>
      <c r="W32" s="104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3" t="n"/>
      <c r="C33" s="278" t="n"/>
      <c r="D33" s="278" t="n"/>
      <c r="E33" s="278" t="n"/>
      <c r="F33" s="278" t="n"/>
      <c r="G33" s="314" t="n"/>
      <c r="H33" s="110" t="n"/>
      <c r="I33" s="111" t="n"/>
      <c r="J33" s="104" t="n"/>
      <c r="K33" s="102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4" t="n"/>
      <c r="P33" s="105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4" t="n"/>
      <c r="U33" s="28">
        <f>IF(ISBLANK(T33)," ",(T33/$T$16)-($T$17/$T$15))</f>
        <v/>
      </c>
      <c r="V33" s="29">
        <f>IF(ISBLANK(T33), " ", (U33/T$13))</f>
        <v/>
      </c>
      <c r="W33" s="104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3" t="n"/>
      <c r="C34" s="278" t="n"/>
      <c r="D34" s="278" t="n"/>
      <c r="E34" s="278" t="n"/>
      <c r="F34" s="278" t="n"/>
      <c r="G34" s="314" t="n"/>
      <c r="H34" s="110" t="n"/>
      <c r="I34" s="111" t="n"/>
      <c r="J34" s="104" t="n"/>
      <c r="K34" s="102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4" t="n"/>
      <c r="P34" s="105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4" t="n"/>
      <c r="U34" s="28">
        <f>IF(ISBLANK(T34)," ",(T34/$T$16)-($T$17/$T$15))</f>
        <v/>
      </c>
      <c r="V34" s="29">
        <f>IF(ISBLANK(T34), " ", (U34/T$13))</f>
        <v/>
      </c>
      <c r="W34" s="104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3" t="n"/>
      <c r="C35" s="278" t="n"/>
      <c r="D35" s="278" t="n"/>
      <c r="E35" s="278" t="n"/>
      <c r="F35" s="278" t="n"/>
      <c r="G35" s="314" t="n"/>
      <c r="H35" s="110" t="n"/>
      <c r="I35" s="111" t="n"/>
      <c r="J35" s="104" t="n"/>
      <c r="K35" s="102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4" t="n"/>
      <c r="P35" s="105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4" t="n"/>
      <c r="U35" s="28">
        <f>IF(ISBLANK(T35)," ",(T35/$T$16)-($T$17/$T$15))</f>
        <v/>
      </c>
      <c r="V35" s="29">
        <f>IF(ISBLANK(T35), " ", (U35/T$13))</f>
        <v/>
      </c>
      <c r="W35" s="104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3" t="n"/>
      <c r="C36" s="278" t="n"/>
      <c r="D36" s="278" t="n"/>
      <c r="E36" s="278" t="n"/>
      <c r="F36" s="278" t="n"/>
      <c r="G36" s="314" t="n"/>
      <c r="H36" s="110" t="n"/>
      <c r="I36" s="111" t="n"/>
      <c r="J36" s="104" t="n"/>
      <c r="K36" s="102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4" t="n"/>
      <c r="P36" s="105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4" t="n"/>
      <c r="U36" s="28">
        <f>IF(ISBLANK(T36)," ",(T36/$T$16)-($T$17/$T$15))</f>
        <v/>
      </c>
      <c r="V36" s="29">
        <f>IF(ISBLANK(T36), " ", (U36/T$13))</f>
        <v/>
      </c>
      <c r="W36" s="104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3" t="n"/>
      <c r="C37" s="278" t="n"/>
      <c r="D37" s="278" t="n"/>
      <c r="E37" s="278" t="n"/>
      <c r="F37" s="278" t="n"/>
      <c r="G37" s="314" t="n"/>
      <c r="H37" s="110" t="n"/>
      <c r="I37" s="111" t="n"/>
      <c r="J37" s="104" t="n"/>
      <c r="K37" s="102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4" t="n"/>
      <c r="P37" s="105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4" t="n"/>
      <c r="U37" s="28">
        <f>IF(ISBLANK(T37)," ",(T37/$T$16)-($T$17/$T$15))</f>
        <v/>
      </c>
      <c r="V37" s="29">
        <f>IF(ISBLANK(T37), " ", (U37/T$13))</f>
        <v/>
      </c>
      <c r="W37" s="104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3" t="n"/>
      <c r="C38" s="278" t="n"/>
      <c r="D38" s="278" t="n"/>
      <c r="E38" s="278" t="n"/>
      <c r="F38" s="278" t="n"/>
      <c r="G38" s="314" t="n"/>
      <c r="H38" s="110" t="n"/>
      <c r="I38" s="111" t="n"/>
      <c r="J38" s="104" t="n"/>
      <c r="K38" s="102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4" t="n"/>
      <c r="P38" s="105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4" t="n"/>
      <c r="U38" s="28">
        <f>IF(ISBLANK(T38)," ",(T38/$T$16)-($T$17/$T$15))</f>
        <v/>
      </c>
      <c r="V38" s="29">
        <f>IF(ISBLANK(T38), " ", (U38/T$13))</f>
        <v/>
      </c>
      <c r="W38" s="104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3" t="n"/>
      <c r="C39" s="278" t="n"/>
      <c r="D39" s="278" t="n"/>
      <c r="E39" s="278" t="n"/>
      <c r="F39" s="278" t="n"/>
      <c r="G39" s="314" t="n"/>
      <c r="H39" s="110" t="n"/>
      <c r="I39" s="111" t="n"/>
      <c r="J39" s="104" t="n"/>
      <c r="K39" s="102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4" t="n"/>
      <c r="P39" s="105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4" t="n"/>
      <c r="U39" s="28">
        <f>IF(ISBLANK(T39)," ",(T39/$T$16)-($T$17/$T$15))</f>
        <v/>
      </c>
      <c r="V39" s="29">
        <f>IF(ISBLANK(T39), " ", (U39/T$13))</f>
        <v/>
      </c>
      <c r="W39" s="104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3" t="n"/>
      <c r="C40" s="278" t="n"/>
      <c r="D40" s="278" t="n"/>
      <c r="E40" s="278" t="n"/>
      <c r="F40" s="278" t="n"/>
      <c r="G40" s="314" t="n"/>
      <c r="H40" s="110" t="n"/>
      <c r="I40" s="111" t="n"/>
      <c r="J40" s="104" t="n"/>
      <c r="K40" s="102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4" t="n"/>
      <c r="P40" s="105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4" t="n"/>
      <c r="U40" s="28">
        <f>IF(ISBLANK(T40)," ",(T40/$T$16)-($T$17/$T$15))</f>
        <v/>
      </c>
      <c r="V40" s="29">
        <f>IF(ISBLANK(T40), " ", (U40/T$13))</f>
        <v/>
      </c>
      <c r="W40" s="104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4" t="n"/>
      <c r="C41" s="294" t="n"/>
      <c r="D41" s="294" t="n"/>
      <c r="E41" s="294" t="n"/>
      <c r="F41" s="294" t="n"/>
      <c r="G41" s="328" t="n"/>
      <c r="H41" s="112" t="n"/>
      <c r="I41" s="113" t="n"/>
      <c r="J41" s="106" t="n"/>
      <c r="K41" s="103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6" t="n"/>
      <c r="P41" s="10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6" t="n"/>
      <c r="U41" s="31">
        <f>IF(ISBLANK(T41)," ",(T41/$T$16)-($T$17/$T$15))</f>
        <v/>
      </c>
      <c r="V41" s="32">
        <f>IF(ISBLANK(T41), " ", (U41/T$13))</f>
        <v/>
      </c>
      <c r="W41" s="106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09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W22" sqref="BW2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9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INIS-022120-1313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43881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M. Renderos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43882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Characterization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8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CX20" sqref="CX2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9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5" t="inlineStr">
        <is>
          <t>INIS-022120-1313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6" t="n">
        <v>43881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7" t="inlineStr">
        <is>
          <t>M. Renderos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7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6" t="n">
        <v>43882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7" t="inlineStr">
        <is>
          <t>Characterization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7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8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8" t="n"/>
      <c r="K45" s="349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2020-06-28T20:38:28Z</dcterms:modified>
  <cp:lastModifiedBy>Marty Schriver</cp:lastModifiedBy>
  <cp:lastPrinted>2020-03-02T17:11:29Z</cp:lastPrinted>
</cp:coreProperties>
</file>