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700" windowHeight="79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Scan and Data (2)" sheetId="2" state="visible" r:id="rId2"/>
    <sheet xmlns:r="http://schemas.openxmlformats.org/officeDocument/2006/relationships" name="Scan and Data (3)" sheetId="3" state="visible" r:id="rId3"/>
    <sheet xmlns:r="http://schemas.openxmlformats.org/officeDocument/2006/relationships" name="Map (3)" sheetId="4" state="visible" r:id="rId4"/>
    <sheet xmlns:r="http://schemas.openxmlformats.org/officeDocument/2006/relationships" name="Map" sheetId="5" state="visible" r:id="rId5"/>
    <sheet xmlns:r="http://schemas.openxmlformats.org/officeDocument/2006/relationships" name="Map (2)" sheetId="6" state="visible" r:id="rId6"/>
  </sheets>
  <definedNames>
    <definedName name="_2360" localSheetId="4">#REF!</definedName>
    <definedName name="_2360" localSheetId="3">#REF!</definedName>
    <definedName name="_2360" localSheetId="1">#REF!</definedName>
    <definedName name="_2360" localSheetId="2">#REF!</definedName>
    <definedName name="_2360">#REF!</definedName>
    <definedName name="_xlnm.Print_Area" localSheetId="0">'Scan and Data'!$A$1:$Y$41</definedName>
    <definedName name="_xlnm.Print_Area" localSheetId="1">'Scan and Data (2)'!$A$1:$Y$41</definedName>
    <definedName name="_xlnm.Print_Area" localSheetId="2">'Scan and Data (3)'!$A$1:$Y$41</definedName>
    <definedName name="_xlnm.Print_Area" localSheetId="3">'Map (3)'!$A$1:$BY$45</definedName>
    <definedName name="_xlnm.Print_Area" localSheetId="4">'Map'!$A$1:$BY$45</definedName>
    <definedName name="_xlnm.Print_Area" localSheetId="5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7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68" applyAlignment="1" pivotButton="0" quotePrefix="0" xfId="0">
      <alignment horizontal="center" vertical="center"/>
    </xf>
    <xf numFmtId="3" fontId="4" fillId="2" borderId="73" applyAlignment="1" pivotButton="0" quotePrefix="0" xfId="1">
      <alignment horizontal="center" vertical="center"/>
    </xf>
    <xf numFmtId="3" fontId="4" fillId="2" borderId="74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84" applyAlignment="1" applyProtection="1" pivotButton="0" quotePrefix="0" xfId="1">
      <alignment vertical="center"/>
      <protection locked="0" hidden="0"/>
    </xf>
    <xf numFmtId="0" fontId="4" fillId="3" borderId="3" applyAlignment="1" applyProtection="1" pivotButton="0" quotePrefix="0" xfId="1">
      <alignment vertical="center"/>
      <protection locked="0" hidden="0"/>
    </xf>
    <xf numFmtId="3" fontId="4" fillId="3" borderId="46" applyAlignment="1" applyProtection="1" pivotButton="0" quotePrefix="0" xfId="1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6" applyAlignment="1" applyProtection="1" pivotButton="0" quotePrefix="0" xfId="1">
      <alignment vertical="center"/>
      <protection locked="0" hidden="0"/>
    </xf>
    <xf numFmtId="0" fontId="4" fillId="3" borderId="12" applyAlignment="1" applyProtection="1" pivotButton="0" quotePrefix="0" xfId="1">
      <alignment vertical="center"/>
      <protection locked="0" hidden="0"/>
    </xf>
    <xf numFmtId="3" fontId="4" fillId="3" borderId="19" applyAlignment="1" applyProtection="1" pivotButton="0" quotePrefix="0" xfId="1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0" fontId="4" fillId="3" borderId="88" applyAlignment="1" applyProtection="1" pivotButton="0" quotePrefix="0" xfId="1">
      <alignment vertical="center"/>
      <protection locked="0" hidden="0"/>
    </xf>
    <xf numFmtId="0" fontId="4" fillId="3" borderId="21" applyAlignment="1" applyProtection="1" pivotButton="0" quotePrefix="0" xfId="1">
      <alignment vertical="center"/>
      <protection locked="0" hidden="0"/>
    </xf>
    <xf numFmtId="3" fontId="4" fillId="3" borderId="26" applyAlignment="1" applyProtection="1" pivotButton="0" quotePrefix="0" xfId="1">
      <alignment horizontal="center" vertical="center"/>
      <protection locked="0" hidden="0"/>
    </xf>
    <xf numFmtId="3" fontId="4" fillId="3" borderId="47" applyAlignment="1" applyProtection="1" pivotButton="0" quotePrefix="0" xfId="1">
      <alignment horizontal="center" vertical="center"/>
      <protection locked="0" hidden="0"/>
    </xf>
    <xf numFmtId="3" fontId="4" fillId="3" borderId="44" applyAlignment="1" applyProtection="1" pivotButton="0" quotePrefix="0" xfId="1">
      <alignment horizontal="center" vertical="center"/>
      <protection locked="0" hidden="0"/>
    </xf>
    <xf numFmtId="3" fontId="4" fillId="3" borderId="38" applyAlignment="1" applyProtection="1" pivotButton="0" quotePrefix="0" xfId="1">
      <alignment horizontal="center" vertical="center"/>
      <protection locked="0" hidden="0"/>
    </xf>
    <xf numFmtId="3" fontId="4" fillId="3" borderId="69" applyAlignment="1" applyProtection="1" pivotButton="0" quotePrefix="0" xfId="1">
      <alignment horizontal="center" vertical="center"/>
      <protection locked="0" hidden="0"/>
    </xf>
    <xf numFmtId="3" fontId="4" fillId="3" borderId="10" applyAlignment="1" applyProtection="1" pivotButton="0" quotePrefix="0" xfId="1">
      <alignment horizontal="center" vertical="center"/>
      <protection locked="0" hidden="0"/>
    </xf>
    <xf numFmtId="3" fontId="4" fillId="3" borderId="48" applyAlignment="1" applyProtection="1" pivotButton="0" quotePrefix="0" xfId="1">
      <alignment horizontal="center" vertical="center"/>
      <protection locked="0" hidden="0"/>
    </xf>
    <xf numFmtId="3" fontId="4" fillId="3" borderId="54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0" fontId="2" fillId="0" borderId="52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92" applyAlignment="1" applyProtection="1" pivotButton="0" quotePrefix="0" xfId="0">
      <alignment horizontal="center" vertical="center"/>
      <protection locked="0" hidden="0"/>
    </xf>
    <xf numFmtId="0" fontId="4" fillId="3" borderId="94" applyAlignment="1" applyProtection="1" pivotButton="0" quotePrefix="0" xfId="1">
      <alignment vertical="center"/>
      <protection locked="0" hidden="0"/>
    </xf>
    <xf numFmtId="0" fontId="4" fillId="3" borderId="53" applyAlignment="1" applyProtection="1" pivotButton="0" quotePrefix="0" xfId="1">
      <alignment vertical="center"/>
      <protection locked="0" hidden="0"/>
    </xf>
    <xf numFmtId="3" fontId="4" fillId="3" borderId="95" applyAlignment="1" applyProtection="1" pivotButton="0" quotePrefix="0" xfId="1">
      <alignment horizontal="center" vertical="center"/>
      <protection locked="0" hidden="0"/>
    </xf>
    <xf numFmtId="3" fontId="4" fillId="3" borderId="96" applyAlignment="1" applyProtection="1" pivotButton="0" quotePrefix="0" xfId="1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1" fillId="0" borderId="63" applyAlignment="1" pivotButton="0" quotePrefix="0" xfId="2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1" fillId="3" borderId="12" applyAlignment="1" applyProtection="1" pivotButton="0" quotePrefix="0" xfId="2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1" fillId="0" borderId="36" applyAlignment="1" pivotButton="0" quotePrefix="0" xfId="2">
      <alignment vertical="center"/>
    </xf>
    <xf numFmtId="0" fontId="1" fillId="0" borderId="37" applyAlignment="1" pivotButton="0" quotePrefix="0" xfId="2">
      <alignment vertical="center"/>
    </xf>
    <xf numFmtId="0" fontId="1" fillId="0" borderId="36" applyAlignment="1" pivotButton="0" quotePrefix="0" xfId="2">
      <alignment horizontal="center" vertical="center"/>
    </xf>
    <xf numFmtId="0" fontId="1" fillId="0" borderId="70" applyAlignment="1" pivotButton="0" quotePrefix="0" xfId="2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1" fillId="3" borderId="4" applyAlignment="1" applyProtection="1" pivotButton="0" quotePrefix="0" xfId="2">
      <alignment horizontal="center" vertical="center"/>
      <protection locked="0" hidden="0"/>
    </xf>
    <xf numFmtId="0" fontId="1" fillId="3" borderId="3" applyAlignment="1" applyProtection="1" pivotButton="0" quotePrefix="0" xfId="2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58" applyAlignment="1" applyProtection="1" pivotButton="0" quotePrefix="0" xfId="1">
      <alignment horizontal="center" vertical="center"/>
      <protection locked="0" hidden="0"/>
    </xf>
    <xf numFmtId="49" fontId="1" fillId="3" borderId="7" applyAlignment="1" applyProtection="1" pivotButton="0" quotePrefix="0" xfId="2">
      <alignment horizontal="center" vertical="center"/>
      <protection locked="0" hidden="0"/>
    </xf>
    <xf numFmtId="49" fontId="1" fillId="3" borderId="30" applyAlignment="1" applyProtection="1" pivotButton="0" quotePrefix="0" xfId="2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1" fillId="3" borderId="12" applyAlignment="1" applyProtection="1" pivotButton="0" quotePrefix="0" xfId="2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1" fillId="0" borderId="9" applyAlignment="1" pivotButton="0" quotePrefix="0" xfId="2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1" fillId="3" borderId="12" applyAlignment="1" applyProtection="1" pivotButton="0" quotePrefix="0" xfId="2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1" fillId="3" borderId="9" applyAlignment="1" applyProtection="1" pivotButton="0" quotePrefix="0" xfId="2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93" applyAlignment="1" applyProtection="1" pivotButton="0" quotePrefix="0" xfId="1">
      <alignment horizontal="left" vertical="center"/>
      <protection locked="0" hidden="0"/>
    </xf>
    <xf numFmtId="0" fontId="4" fillId="3" borderId="91" applyAlignment="1" applyProtection="1" pivotButton="0" quotePrefix="0" xfId="1">
      <alignment horizontal="left" vertical="center"/>
      <protection locked="0" hidden="0"/>
    </xf>
    <xf numFmtId="0" fontId="4" fillId="3" borderId="53" applyAlignment="1" applyProtection="1" pivotButton="0" quotePrefix="0" xfId="1">
      <alignment horizontal="left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3" fontId="4" fillId="0" borderId="0" pivotButton="0" quotePrefix="0" xfId="1"/>
    <xf numFmtId="3" fontId="4" fillId="5" borderId="45" applyAlignment="1" pivotButton="0" quotePrefix="0" xfId="1">
      <alignment horizontal="center" vertical="center"/>
    </xf>
    <xf numFmtId="3" fontId="4" fillId="6" borderId="67" applyAlignment="1" pivotButton="0" quotePrefix="0" xfId="1">
      <alignment horizontal="center" vertical="center"/>
    </xf>
    <xf numFmtId="3" fontId="4" fillId="6" borderId="45" applyAlignment="1" pivotButton="0" quotePrefix="0" xfId="1">
      <alignment horizontal="center" vertical="center"/>
    </xf>
    <xf numFmtId="3" fontId="4" fillId="7" borderId="45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2" applyAlignment="1" applyProtection="1" pivotButton="0" quotePrefix="0" xfId="1">
      <alignment horizontal="left" vertical="center"/>
      <protection locked="0" hidden="0"/>
    </xf>
    <xf numFmtId="0" fontId="2" fillId="0" borderId="101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1" applyAlignment="1" applyProtection="1" pivotButton="0" quotePrefix="0" xfId="1">
      <alignment horizontal="left" vertical="center"/>
      <protection locked="0" hidden="0"/>
    </xf>
    <xf numFmtId="49" fontId="4" fillId="3" borderId="101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7" applyAlignment="1" applyProtection="1" pivotButton="0" quotePrefix="0" xfId="1">
      <alignment horizontal="left" vertical="center" wrapText="1"/>
      <protection locked="0" hidden="0"/>
    </xf>
    <xf numFmtId="0" fontId="4" fillId="3" borderId="98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100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8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8" applyAlignment="1" applyProtection="1" pivotButton="0" quotePrefix="0" xfId="1">
      <alignment horizontal="left" vertical="center"/>
      <protection locked="0" hidden="0"/>
    </xf>
    <xf numFmtId="0" fontId="2" fillId="0" borderId="104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1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03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9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9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8" applyAlignment="1" pivotButton="0" quotePrefix="0" xfId="1">
      <alignment horizontal="center" vertical="center"/>
    </xf>
    <xf numFmtId="49" fontId="4" fillId="3" borderId="120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8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8" applyAlignment="1" applyProtection="1" pivotButton="0" quotePrefix="0" xfId="2">
      <alignment horizontal="center" vertical="center"/>
      <protection locked="0" hidden="0"/>
    </xf>
    <xf numFmtId="0" fontId="4" fillId="0" borderId="98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5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13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6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12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0" fontId="4" fillId="3" borderId="121" applyAlignment="1" applyProtection="1" pivotButton="0" quotePrefix="0" xfId="1">
      <alignment horizontal="left" vertical="center"/>
      <protection locked="0" hidden="0"/>
    </xf>
    <xf numFmtId="0" fontId="0" fillId="0" borderId="53" pivotButton="0" quotePrefix="0" xfId="0"/>
    <xf numFmtId="49" fontId="4" fillId="4" borderId="97" applyAlignment="1" applyProtection="1" pivotButton="0" quotePrefix="0" xfId="1">
      <alignment horizontal="left" vertical="center"/>
      <protection locked="0" hidden="0"/>
    </xf>
    <xf numFmtId="14" fontId="4" fillId="4" borderId="98" applyAlignment="1" applyProtection="1" pivotButton="0" quotePrefix="0" xfId="1">
      <alignment horizontal="left" vertical="center"/>
      <protection locked="0" hidden="0"/>
    </xf>
    <xf numFmtId="49" fontId="4" fillId="4" borderId="98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5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image" Target="/xl/media/image6.png" Id="rId1"/><Relationship Type="http://schemas.openxmlformats.org/officeDocument/2006/relationships/image" Target="/xl/media/image7.jpeg" Id="rId2"/><Relationship Type="http://schemas.openxmlformats.org/officeDocument/2006/relationships/image" Target="/xl/media/image8.jpeg" Id="rId3"/><Relationship Type="http://schemas.openxmlformats.org/officeDocument/2006/relationships/image" Target="/xl/media/image9.jpeg" Id="rId4"/></Relationships>
</file>

<file path=xl/drawings/_rels/drawing6.xml.rels><Relationships xmlns="http://schemas.openxmlformats.org/package/2006/relationships"><Relationship Type="http://schemas.openxmlformats.org/officeDocument/2006/relationships/image" Target="/xl/media/image10.png" Id="rId1"/><Relationship Type="http://schemas.openxmlformats.org/officeDocument/2006/relationships/image" Target="/xl/media/image11.jpeg" Id="rId2"/><Relationship Type="http://schemas.openxmlformats.org/officeDocument/2006/relationships/image" Target="/xl/media/image12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01275" y="0"/>
          <a:ext cx="1945515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01275" y="0"/>
          <a:ext cx="1945515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67238</colOff>
      <row>2</row>
      <rowOff>112060</rowOff>
    </from>
    <to>
      <col>73</col>
      <colOff>78444</colOff>
      <row>35</row>
      <rowOff>56031</rowOff>
    </to>
    <pic>
      <nvPicPr>
        <cNvPr id="6" name="Picture 5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l="561" r="1012" b="3808"/>
        <a:stretch xmlns:a="http://schemas.openxmlformats.org/drawingml/2006/main">
          <a:fillRect/>
        </a:stretch>
      </blipFill>
      <spPr>
        <a:xfrm xmlns:a="http://schemas.openxmlformats.org/drawingml/2006/main">
          <a:off x="424426" y="754998"/>
          <a:ext cx="8345581" cy="50517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42</col>
      <colOff>78441</colOff>
      <row>19</row>
      <rowOff>78442</rowOff>
    </from>
    <to>
      <col>73</col>
      <colOff>56027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879041" y="3307417"/>
          <a:ext cx="3520886" cy="251235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42</col>
      <colOff>82766</colOff>
      <row>2</row>
      <rowOff>15528</rowOff>
    </from>
    <to>
      <col>73</col>
      <colOff>60352</colOff>
      <row>18</row>
      <rowOff>93968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883366" y="653703"/>
          <a:ext cx="3520886" cy="2516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67235</colOff>
      <row>2</row>
      <rowOff>11207</rowOff>
    </from>
    <to>
      <col>39</col>
      <colOff>62319</colOff>
      <row>36</row>
      <rowOff>0</rowOff>
    </to>
    <pic>
      <nvPicPr>
        <cNvPr id="5" name="Picture 4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cstate="print" r:embed="rId4"/>
        <a:srcRect xmlns:a="http://schemas.openxmlformats.org/drawingml/2006/main" t="12588" b="13102"/>
        <a:stretch xmlns:a="http://schemas.openxmlformats.org/drawingml/2006/main">
          <a:fillRect/>
        </a:stretch>
      </blipFill>
      <spPr>
        <a:xfrm xmlns:a="http://schemas.openxmlformats.org/drawingml/2006/main">
          <a:off x="410135" y="649382"/>
          <a:ext cx="4109884" cy="517039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22411</colOff>
      <row>9</row>
      <rowOff>22415</rowOff>
    </from>
    <to>
      <col>37</col>
      <colOff>97120</colOff>
      <row>28</row>
      <rowOff>123270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4470" y="1759327"/>
          <a:ext cx="4108826" cy="308161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39</col>
      <colOff>26733</colOff>
      <row>9</row>
      <rowOff>26739</rowOff>
    </from>
    <to>
      <col>75</col>
      <colOff>101441</colOff>
      <row>28</row>
      <rowOff>127594</rowOff>
    </to>
    <pic>
      <nvPicPr>
        <cNvPr id="10" name="Picture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397027" y="1763651"/>
          <a:ext cx="4108826" cy="308161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B41"/>
  <sheetViews>
    <sheetView showGridLines="0" tabSelected="1" zoomScale="85" zoomScaleNormal="85" workbookViewId="0">
      <selection activeCell="A33" sqref="A33:XFD33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Top="1">
      <c r="A1" s="287" t="inlineStr">
        <is>
          <t>Survey Number</t>
        </is>
      </c>
      <c r="B1" s="288" t="n"/>
      <c r="C1" s="289" t="n"/>
      <c r="D1" s="290" t="inlineStr">
        <is>
          <t>INIS-030620-1454</t>
        </is>
      </c>
      <c r="E1" s="288" t="n"/>
      <c r="F1" s="288" t="n"/>
      <c r="G1" s="289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37" t="n"/>
    </row>
    <row r="2" ht="18" customHeight="1">
      <c r="A2" s="291" t="inlineStr">
        <is>
          <t>Date Surveyed</t>
        </is>
      </c>
      <c r="B2" s="292" t="n"/>
      <c r="C2" s="293" t="n"/>
      <c r="D2" s="294" t="n">
        <v>43895</v>
      </c>
      <c r="E2" s="292" t="n"/>
      <c r="F2" s="292" t="n"/>
      <c r="G2" s="293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291" t="inlineStr">
        <is>
          <t>Survey Tech</t>
        </is>
      </c>
      <c r="B3" s="292" t="n"/>
      <c r="C3" s="293" t="n"/>
      <c r="D3" s="295" t="inlineStr">
        <is>
          <t>M. Dodge</t>
        </is>
      </c>
      <c r="E3" s="292" t="n"/>
      <c r="F3" s="292" t="n"/>
      <c r="G3" s="293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291" t="inlineStr">
        <is>
          <t>Count Room Tech</t>
        </is>
      </c>
      <c r="B4" s="292" t="n"/>
      <c r="C4" s="293" t="n"/>
      <c r="D4" s="295" t="inlineStr">
        <is>
          <t>P. Ray</t>
        </is>
      </c>
      <c r="E4" s="292" t="n"/>
      <c r="F4" s="292" t="n"/>
      <c r="G4" s="293" t="n"/>
      <c r="H4" s="296" t="inlineStr">
        <is>
          <t>Item Surveyed</t>
        </is>
      </c>
      <c r="I4" s="297" t="n"/>
      <c r="J4" s="298" t="inlineStr">
        <is>
          <t>Room 220 floor drains</t>
        </is>
      </c>
      <c r="K4" s="288" t="n"/>
      <c r="L4" s="288" t="n"/>
      <c r="M4" s="288" t="n"/>
      <c r="N4" s="288" t="n"/>
      <c r="O4" s="288" t="n"/>
      <c r="P4" s="288" t="n"/>
      <c r="Q4" s="288" t="n"/>
      <c r="R4" s="288" t="n"/>
      <c r="S4" s="288" t="n"/>
      <c r="T4" s="288" t="n"/>
      <c r="U4" s="288" t="n"/>
      <c r="V4" s="288" t="n"/>
      <c r="W4" s="288" t="n"/>
      <c r="X4" s="288" t="n"/>
      <c r="Y4" s="289" t="n"/>
    </row>
    <row r="5" ht="18" customHeight="1">
      <c r="A5" s="291" t="inlineStr">
        <is>
          <t>Date Counted</t>
        </is>
      </c>
      <c r="B5" s="292" t="n"/>
      <c r="C5" s="293" t="n"/>
      <c r="D5" s="295" t="inlineStr">
        <is>
          <t>3/6/2020</t>
        </is>
      </c>
      <c r="E5" s="292" t="n"/>
      <c r="F5" s="292" t="n"/>
      <c r="G5" s="293" t="n"/>
      <c r="H5" s="251" t="inlineStr">
        <is>
          <t>Comments</t>
        </is>
      </c>
      <c r="J5" s="299" t="inlineStr">
        <is>
          <t>100% scan of all accessible area. Static and smear taken in location of highest activity. Surface of surveyed areas was concrete and metal. Survey point #1 gamma reading taken on inside, at the bottom, of drain hole. Survey points 15 and #19 gamma reading were taken outside, on top, of drain hole.</t>
        </is>
      </c>
      <c r="K5" s="300" t="n"/>
      <c r="L5" s="300" t="n"/>
      <c r="M5" s="300" t="n"/>
      <c r="N5" s="300" t="n"/>
      <c r="O5" s="300" t="n"/>
      <c r="P5" s="300" t="n"/>
      <c r="Q5" s="300" t="n"/>
      <c r="R5" s="300" t="n"/>
      <c r="S5" s="300" t="n"/>
      <c r="T5" s="300" t="n"/>
      <c r="U5" s="300" t="n"/>
      <c r="V5" s="300" t="n"/>
      <c r="W5" s="300" t="n"/>
      <c r="X5" s="300" t="n"/>
      <c r="Y5" s="301" t="n"/>
    </row>
    <row r="6" ht="18" customHeight="1" thickBot="1">
      <c r="A6" s="291" t="inlineStr">
        <is>
          <t>Survey Type</t>
        </is>
      </c>
      <c r="B6" s="292" t="n"/>
      <c r="C6" s="293" t="n"/>
      <c r="D6" s="295" t="inlineStr">
        <is>
          <t>Characterization</t>
        </is>
      </c>
      <c r="E6" s="292" t="n"/>
      <c r="F6" s="292" t="n"/>
      <c r="G6" s="293" t="n"/>
      <c r="H6" s="302" t="n"/>
      <c r="I6" s="303" t="n"/>
      <c r="J6" s="304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6" t="n"/>
    </row>
    <row r="7" ht="18" customHeight="1" thickBot="1" thickTop="1">
      <c r="A7" s="307" t="inlineStr">
        <is>
          <t>Level Of Posting</t>
        </is>
      </c>
      <c r="B7" s="308" t="n"/>
      <c r="C7" s="309" t="n"/>
      <c r="D7" s="310" t="inlineStr">
        <is>
          <t>CA</t>
        </is>
      </c>
      <c r="E7" s="308" t="n"/>
      <c r="F7" s="308" t="n"/>
      <c r="G7" s="309" t="n"/>
      <c r="H7" s="311" t="inlineStr">
        <is>
          <t>Instrumentation</t>
        </is>
      </c>
      <c r="I7" s="303" t="n"/>
      <c r="J7" s="303" t="n"/>
      <c r="K7" s="303" t="n"/>
      <c r="L7" s="303" t="n"/>
      <c r="M7" s="303" t="n"/>
      <c r="N7" s="303" t="n"/>
      <c r="O7" s="303" t="n"/>
      <c r="P7" s="303" t="n"/>
      <c r="Q7" s="303" t="n"/>
      <c r="R7" s="303" t="n"/>
      <c r="S7" s="303" t="n"/>
      <c r="T7" s="303" t="n"/>
      <c r="U7" s="303" t="n"/>
      <c r="V7" s="303" t="n"/>
      <c r="W7" s="303" t="n"/>
      <c r="X7" s="303" t="n"/>
      <c r="Y7" s="312" t="n"/>
    </row>
    <row r="8" ht="18" customHeight="1" thickBot="1" thickTop="1">
      <c r="A8" s="313" t="inlineStr">
        <is>
          <t>Building Material Background - cpm</t>
        </is>
      </c>
      <c r="B8" s="314" t="n"/>
      <c r="C8" s="314" t="n"/>
      <c r="D8" s="314" t="n"/>
      <c r="E8" s="315" t="n"/>
      <c r="F8" s="264" t="inlineStr">
        <is>
          <t>Alpha</t>
        </is>
      </c>
      <c r="G8" s="27" t="inlineStr">
        <is>
          <t>Beta</t>
        </is>
      </c>
      <c r="H8" s="316" t="inlineStr">
        <is>
          <t>Gamma</t>
        </is>
      </c>
      <c r="I8" s="317" t="n"/>
      <c r="J8" s="3" t="n"/>
      <c r="K8" s="3" t="n"/>
      <c r="L8" s="3" t="n"/>
      <c r="M8" s="3" t="n"/>
      <c r="N8" s="123" t="inlineStr">
        <is>
          <t>Total Activity</t>
        </is>
      </c>
      <c r="O8" s="318" t="n"/>
      <c r="P8" s="318" t="n"/>
      <c r="Q8" s="318" t="n"/>
      <c r="R8" s="318" t="n"/>
      <c r="S8" s="318" t="n"/>
      <c r="T8" s="319" t="inlineStr">
        <is>
          <t>Removable Activity</t>
        </is>
      </c>
      <c r="U8" s="318" t="n"/>
      <c r="V8" s="318" t="n"/>
      <c r="W8" s="318" t="n"/>
      <c r="X8" s="318" t="n"/>
      <c r="Y8" s="320" t="n"/>
    </row>
    <row r="9" ht="18" customHeight="1" thickBot="1" thickTop="1">
      <c r="A9" s="321" t="inlineStr">
        <is>
          <t>Brick</t>
        </is>
      </c>
      <c r="B9" s="305" t="n"/>
      <c r="C9" s="305" t="n"/>
      <c r="D9" s="305" t="n"/>
      <c r="E9" s="322" t="n"/>
      <c r="F9" s="4" t="n">
        <v>2.994444444444444</v>
      </c>
      <c r="G9" s="5" t="n">
        <v>410.2277777777778</v>
      </c>
      <c r="H9" s="41" t="inlineStr">
        <is>
          <t>Dose</t>
        </is>
      </c>
      <c r="I9" s="247" t="inlineStr">
        <is>
          <t>CPM</t>
        </is>
      </c>
      <c r="J9" s="3" t="n"/>
      <c r="K9" s="3" t="n"/>
      <c r="L9" s="3" t="n"/>
      <c r="M9" s="3" t="n"/>
      <c r="N9" s="141" t="inlineStr">
        <is>
          <t>Alpha</t>
        </is>
      </c>
      <c r="O9" s="323" t="n"/>
      <c r="P9" s="324" t="n"/>
      <c r="Q9" s="143" t="inlineStr">
        <is>
          <t>Beta-Gamma</t>
        </is>
      </c>
      <c r="R9" s="323" t="n"/>
      <c r="S9" s="324" t="n"/>
      <c r="T9" s="143" t="inlineStr">
        <is>
          <t>Alpha</t>
        </is>
      </c>
      <c r="U9" s="323" t="n"/>
      <c r="V9" s="324" t="n"/>
      <c r="W9" s="325" t="inlineStr">
        <is>
          <t>Beta-Gamma</t>
        </is>
      </c>
      <c r="X9" s="323" t="n"/>
      <c r="Y9" s="326" t="n"/>
    </row>
    <row r="10" ht="18" customHeight="1" thickTop="1">
      <c r="A10" s="327" t="inlineStr">
        <is>
          <t>Concrete</t>
        </is>
      </c>
      <c r="B10" s="292" t="n"/>
      <c r="C10" s="292" t="n"/>
      <c r="D10" s="292" t="n"/>
      <c r="E10" s="328" t="n"/>
      <c r="F10" s="4" t="n">
        <v>2.061111111111111</v>
      </c>
      <c r="G10" s="5" t="n">
        <v>228.55</v>
      </c>
      <c r="H10" s="49" t="n"/>
      <c r="I10" s="50" t="n"/>
      <c r="J10" s="216" t="inlineStr">
        <is>
          <t>Instrument Model</t>
        </is>
      </c>
      <c r="K10" s="288" t="n"/>
      <c r="L10" s="288" t="n"/>
      <c r="M10" s="297" t="n"/>
      <c r="N10" s="145" t="inlineStr">
        <is>
          <t>2360/43-93</t>
        </is>
      </c>
      <c r="O10" s="305" t="n"/>
      <c r="P10" s="305" t="n"/>
      <c r="Q10" s="133">
        <f>IF(N10="","",N10)</f>
        <v/>
      </c>
      <c r="R10" s="292" t="n"/>
      <c r="S10" s="292" t="n"/>
      <c r="T10" s="50" t="n">
        <v>3030</v>
      </c>
      <c r="U10" s="288" t="n"/>
      <c r="V10" s="297" t="n"/>
      <c r="W10" s="329">
        <f>IF(T10="","",T10)</f>
        <v/>
      </c>
      <c r="X10" s="292" t="n"/>
      <c r="Y10" s="293" t="n"/>
      <c r="AB10" s="282">
        <f>AVERAGE(S22:S43)</f>
        <v/>
      </c>
    </row>
    <row r="11" ht="18" customHeight="1">
      <c r="A11" s="327" t="inlineStr">
        <is>
          <t>Linoleum</t>
        </is>
      </c>
      <c r="B11" s="292" t="n"/>
      <c r="C11" s="292" t="n"/>
      <c r="D11" s="292" t="n"/>
      <c r="E11" s="328" t="n"/>
      <c r="F11" s="4" t="n">
        <v>1.277777777777778</v>
      </c>
      <c r="G11" s="5" t="n">
        <v>185.3722222222222</v>
      </c>
      <c r="H11" s="51" t="n"/>
      <c r="I11" s="52" t="n"/>
      <c r="J11" s="168" t="inlineStr">
        <is>
          <t>Instrument SN</t>
        </is>
      </c>
      <c r="K11" s="292" t="n"/>
      <c r="L11" s="292" t="n"/>
      <c r="M11" s="328" t="n"/>
      <c r="N11" s="131" t="inlineStr">
        <is>
          <t>225238/PR294127</t>
        </is>
      </c>
      <c r="O11" s="292" t="n"/>
      <c r="P11" s="292" t="n"/>
      <c r="Q11" s="133">
        <f>IF(N11="","",N11)</f>
        <v/>
      </c>
      <c r="R11" s="292" t="n"/>
      <c r="S11" s="292" t="n"/>
      <c r="T11" s="330" t="n">
        <v>247862</v>
      </c>
      <c r="U11" s="305" t="n"/>
      <c r="V11" s="322" t="n"/>
      <c r="W11" s="329">
        <f>IF(T11="","",T11)</f>
        <v/>
      </c>
      <c r="X11" s="292" t="n"/>
      <c r="Y11" s="293" t="n"/>
      <c r="AB11" s="37">
        <f>_xlfn.STDEV.P(S22:S43)</f>
        <v/>
      </c>
    </row>
    <row r="12" ht="18" customHeight="1">
      <c r="A12" s="327" t="inlineStr">
        <is>
          <t>Drywall</t>
        </is>
      </c>
      <c r="B12" s="292" t="n"/>
      <c r="C12" s="292" t="n"/>
      <c r="D12" s="292" t="n"/>
      <c r="E12" s="328" t="n"/>
      <c r="F12" s="4" t="n">
        <v>0.9888888888888889</v>
      </c>
      <c r="G12" s="5" t="n">
        <v>160.1</v>
      </c>
      <c r="H12" s="331" t="n"/>
      <c r="I12" s="332" t="n"/>
      <c r="J12" s="168" t="inlineStr">
        <is>
          <t>Cal Due Date</t>
        </is>
      </c>
      <c r="K12" s="292" t="n"/>
      <c r="L12" s="292" t="n"/>
      <c r="M12" s="328" t="n"/>
      <c r="N12" s="135" t="n">
        <v>44134</v>
      </c>
      <c r="O12" s="292" t="n"/>
      <c r="P12" s="292" t="n"/>
      <c r="Q12" s="333">
        <f>IF(N12="","",N12)</f>
        <v/>
      </c>
      <c r="R12" s="292" t="n"/>
      <c r="S12" s="292" t="n"/>
      <c r="T12" s="334" t="n">
        <v>44234</v>
      </c>
      <c r="U12" s="292" t="n"/>
      <c r="V12" s="328" t="n"/>
      <c r="W12" s="335">
        <f>IF(T12="","",T12)</f>
        <v/>
      </c>
      <c r="X12" s="292" t="n"/>
      <c r="Y12" s="293" t="n"/>
      <c r="AB12" s="282">
        <f>MIN(S22:S43)</f>
        <v/>
      </c>
    </row>
    <row r="13" ht="18" customHeight="1">
      <c r="A13" s="327" t="inlineStr">
        <is>
          <t>Metal</t>
        </is>
      </c>
      <c r="B13" s="292" t="n"/>
      <c r="C13" s="292" t="n"/>
      <c r="D13" s="292" t="n"/>
      <c r="E13" s="328" t="n"/>
      <c r="F13" s="4" t="n">
        <v>0.7055555555555556</v>
      </c>
      <c r="G13" s="5" t="n">
        <v>155.6888888888889</v>
      </c>
      <c r="H13" s="42" t="inlineStr">
        <is>
          <t>N/A</t>
        </is>
      </c>
      <c r="I13" s="43" t="inlineStr">
        <is>
          <t>N/A</t>
        </is>
      </c>
      <c r="J13" s="168" t="inlineStr">
        <is>
          <t>Instrument Efficiency</t>
        </is>
      </c>
      <c r="K13" s="292" t="n"/>
      <c r="L13" s="292" t="n"/>
      <c r="M13" s="328" t="n"/>
      <c r="N13" s="127" t="n">
        <v>0.2063</v>
      </c>
      <c r="O13" s="292" t="n"/>
      <c r="P13" s="292" t="n"/>
      <c r="Q13" s="129" t="n">
        <v>0.3543</v>
      </c>
      <c r="R13" s="292" t="n"/>
      <c r="S13" s="292" t="n"/>
      <c r="T13" s="336" t="n">
        <v>0.3203</v>
      </c>
      <c r="U13" s="292" t="n"/>
      <c r="V13" s="328" t="n"/>
      <c r="W13" s="337" t="n">
        <v>0.384</v>
      </c>
      <c r="X13" s="292" t="n"/>
      <c r="Y13" s="293" t="n"/>
      <c r="AB13" s="282">
        <f>MAX(S22:S43)</f>
        <v/>
      </c>
    </row>
    <row r="14" ht="18" customHeight="1">
      <c r="A14" s="327" t="inlineStr">
        <is>
          <t>Ceiling Tile</t>
        </is>
      </c>
      <c r="B14" s="292" t="n"/>
      <c r="C14" s="292" t="n"/>
      <c r="D14" s="292" t="n"/>
      <c r="E14" s="328" t="n"/>
      <c r="F14" s="4" t="n">
        <v>2.305555555555555</v>
      </c>
      <c r="G14" s="5" t="n">
        <v>294.6277777777778</v>
      </c>
      <c r="H14" s="42" t="inlineStr">
        <is>
          <t>N/A</t>
        </is>
      </c>
      <c r="I14" s="43" t="inlineStr">
        <is>
          <t>N/A</t>
        </is>
      </c>
      <c r="J14" s="168" t="inlineStr">
        <is>
          <t>Probe Correction Factor</t>
        </is>
      </c>
      <c r="K14" s="292" t="n"/>
      <c r="L14" s="292" t="n"/>
      <c r="M14" s="328" t="n"/>
      <c r="N14" s="43" t="n">
        <v>1</v>
      </c>
      <c r="O14" s="292" t="n"/>
      <c r="P14" s="328" t="n"/>
      <c r="Q14" s="160" t="n">
        <v>1</v>
      </c>
      <c r="R14" s="292" t="n"/>
      <c r="S14" s="292" t="n"/>
      <c r="T14" s="43" t="n">
        <v>1</v>
      </c>
      <c r="U14" s="292" t="n"/>
      <c r="V14" s="328" t="n"/>
      <c r="W14" s="338" t="n">
        <v>1</v>
      </c>
      <c r="X14" s="292" t="n"/>
      <c r="Y14" s="293" t="n"/>
    </row>
    <row r="15" ht="18" customHeight="1">
      <c r="A15" s="327" t="inlineStr">
        <is>
          <t>Wood</t>
        </is>
      </c>
      <c r="B15" s="292" t="n"/>
      <c r="C15" s="292" t="n"/>
      <c r="D15" s="292" t="n"/>
      <c r="E15" s="328" t="n"/>
      <c r="F15" s="4" t="n">
        <v>0.8111111111111111</v>
      </c>
      <c r="G15" s="5" t="n">
        <v>160.2388888888889</v>
      </c>
      <c r="H15" s="51" t="n"/>
      <c r="I15" s="52" t="n"/>
      <c r="J15" s="168" t="inlineStr">
        <is>
          <t>Background Count Time (min)</t>
        </is>
      </c>
      <c r="K15" s="292" t="n"/>
      <c r="L15" s="292" t="n"/>
      <c r="M15" s="328" t="n"/>
      <c r="N15" s="43" t="n">
        <v>1</v>
      </c>
      <c r="O15" s="292" t="n"/>
      <c r="P15" s="328" t="n"/>
      <c r="Q15" s="160" t="n">
        <v>1</v>
      </c>
      <c r="R15" s="292" t="n"/>
      <c r="S15" s="292" t="n"/>
      <c r="T15" s="43" t="n">
        <v>60</v>
      </c>
      <c r="U15" s="292" t="n"/>
      <c r="V15" s="328" t="n"/>
      <c r="W15" s="338" t="n">
        <v>60</v>
      </c>
      <c r="X15" s="292" t="n"/>
      <c r="Y15" s="293" t="n"/>
    </row>
    <row r="16" ht="18" customHeight="1">
      <c r="A16" s="339" t="n"/>
      <c r="B16" s="292" t="n"/>
      <c r="C16" s="292" t="n"/>
      <c r="D16" s="292" t="n"/>
      <c r="E16" s="328" t="n"/>
      <c r="F16" s="4" t="n"/>
      <c r="G16" s="5" t="n"/>
      <c r="H16" s="51" t="n"/>
      <c r="I16" s="52" t="n"/>
      <c r="J16" s="168" t="inlineStr">
        <is>
          <t>Sample Count Time (min)</t>
        </is>
      </c>
      <c r="K16" s="292" t="n"/>
      <c r="L16" s="292" t="n"/>
      <c r="M16" s="328" t="n"/>
      <c r="N16" s="43" t="n">
        <v>1</v>
      </c>
      <c r="O16" s="292" t="n"/>
      <c r="P16" s="328" t="n"/>
      <c r="Q16" s="160" t="n">
        <v>1</v>
      </c>
      <c r="R16" s="292" t="n"/>
      <c r="S16" s="292" t="n"/>
      <c r="T16" s="43" t="n">
        <v>1</v>
      </c>
      <c r="U16" s="292" t="n"/>
      <c r="V16" s="328" t="n"/>
      <c r="W16" s="338" t="n">
        <v>1</v>
      </c>
      <c r="X16" s="292" t="n"/>
      <c r="Y16" s="293" t="n"/>
    </row>
    <row r="17" ht="18" customHeight="1">
      <c r="A17" s="339" t="n"/>
      <c r="B17" s="292" t="n"/>
      <c r="C17" s="292" t="n"/>
      <c r="D17" s="292" t="n"/>
      <c r="E17" s="328" t="n"/>
      <c r="F17" s="4" t="n"/>
      <c r="G17" s="5" t="n"/>
      <c r="H17" s="51" t="n"/>
      <c r="I17" s="52" t="n"/>
      <c r="J17" s="168" t="inlineStr">
        <is>
          <t>Instrument Background</t>
        </is>
      </c>
      <c r="K17" s="292" t="n"/>
      <c r="L17" s="292" t="n"/>
      <c r="M17" s="328" t="n"/>
      <c r="N17" s="340" t="n">
        <v>0</v>
      </c>
      <c r="O17" s="292" t="n"/>
      <c r="P17" s="328" t="n"/>
      <c r="Q17" s="170" t="n">
        <v>321</v>
      </c>
      <c r="R17" s="292" t="n"/>
      <c r="S17" s="292" t="n"/>
      <c r="T17" s="52" t="n">
        <v>4</v>
      </c>
      <c r="U17" s="292" t="n"/>
      <c r="V17" s="328" t="n"/>
      <c r="W17" s="341" t="n">
        <v>1496</v>
      </c>
      <c r="X17" s="292" t="n"/>
      <c r="Y17" s="293" t="n"/>
    </row>
    <row r="18" ht="18" customHeight="1" thickBot="1">
      <c r="A18" s="339" t="n"/>
      <c r="B18" s="292" t="n"/>
      <c r="C18" s="292" t="n"/>
      <c r="D18" s="292" t="n"/>
      <c r="E18" s="328" t="n"/>
      <c r="F18" s="4" t="n"/>
      <c r="G18" s="5" t="n"/>
      <c r="H18" s="44" t="inlineStr">
        <is>
          <t>N/A</t>
        </is>
      </c>
      <c r="I18" s="45" t="inlineStr">
        <is>
          <t>N/A</t>
        </is>
      </c>
      <c r="J18" s="166" t="inlineStr">
        <is>
          <t>MDC</t>
        </is>
      </c>
      <c r="K18" s="308" t="n"/>
      <c r="L18" s="308" t="n"/>
      <c r="M18" s="342" t="n"/>
      <c r="N18" s="343" t="inlineStr">
        <is>
          <t>See Below</t>
        </is>
      </c>
      <c r="O18" s="308" t="n"/>
      <c r="P18" s="308" t="n"/>
      <c r="Q18" s="308" t="n"/>
      <c r="R18" s="308" t="n"/>
      <c r="S18" s="342" t="n"/>
      <c r="T18" s="344">
        <f>IF(ISBLANK(T17)," ",(3+3.29*(((T17/T15)*T16*(1+(T16/T15)))^0.5))/(T13*T14*T16))</f>
        <v/>
      </c>
      <c r="U18" s="308" t="n"/>
      <c r="V18" s="342" t="n"/>
      <c r="W18" s="345">
        <f>IF(ISBLANK(W17)," ",(3+3.29*(((W17/W15)*W16*(1+(W16/W15)))^0.5))/(W13*W14*W16))</f>
        <v/>
      </c>
      <c r="X18" s="308" t="n"/>
      <c r="Y18" s="309" t="n"/>
    </row>
    <row r="19" ht="18" customHeight="1" thickBot="1" thickTop="1">
      <c r="A19" s="346" t="n"/>
      <c r="B19" s="308" t="n"/>
      <c r="C19" s="308" t="n"/>
      <c r="D19" s="308" t="n"/>
      <c r="E19" s="342" t="n"/>
      <c r="F19" s="24" t="n"/>
      <c r="G19" s="25" t="n"/>
      <c r="H19" s="347" t="inlineStr">
        <is>
          <t>Gamma</t>
        </is>
      </c>
      <c r="I19" s="348" t="n"/>
      <c r="J19" s="164" t="inlineStr">
        <is>
          <t>Total Activity</t>
        </is>
      </c>
      <c r="K19" s="349" t="n"/>
      <c r="L19" s="349" t="n"/>
      <c r="M19" s="349" t="n"/>
      <c r="N19" s="349" t="n"/>
      <c r="O19" s="349" t="n"/>
      <c r="P19" s="349" t="n"/>
      <c r="Q19" s="349" t="n"/>
      <c r="R19" s="349" t="n"/>
      <c r="S19" s="348" t="n"/>
      <c r="T19" s="350" t="inlineStr">
        <is>
          <t>Removable Activity</t>
        </is>
      </c>
      <c r="U19" s="349" t="n"/>
      <c r="V19" s="349" t="n"/>
      <c r="W19" s="349" t="n"/>
      <c r="X19" s="349" t="n"/>
      <c r="Y19" s="317" t="n"/>
    </row>
    <row r="20" ht="18" customHeight="1" thickBot="1" thickTop="1">
      <c r="A20" s="26" t="inlineStr">
        <is>
          <t>Note</t>
        </is>
      </c>
      <c r="B20" s="205" t="inlineStr">
        <is>
          <t>*MDC &amp; Net Activity displayed in dpm/100cm²</t>
        </is>
      </c>
      <c r="C20" s="314" t="n"/>
      <c r="D20" s="314" t="n"/>
      <c r="E20" s="314" t="n"/>
      <c r="F20" s="314" t="n"/>
      <c r="G20" s="351" t="n"/>
      <c r="H20" s="41" t="inlineStr">
        <is>
          <t>Dose</t>
        </is>
      </c>
      <c r="I20" s="46" t="inlineStr">
        <is>
          <t>CPM</t>
        </is>
      </c>
      <c r="J20" s="217" t="inlineStr">
        <is>
          <t>Alpha</t>
        </is>
      </c>
      <c r="K20" s="323" t="n"/>
      <c r="L20" s="323" t="n"/>
      <c r="M20" s="323" t="n"/>
      <c r="N20" s="323" t="n"/>
      <c r="O20" s="352" t="inlineStr">
        <is>
          <t>Beta-Gamma</t>
        </is>
      </c>
      <c r="P20" s="323" t="n"/>
      <c r="Q20" s="323" t="n"/>
      <c r="R20" s="323" t="n"/>
      <c r="S20" s="324" t="n"/>
      <c r="T20" s="353" t="inlineStr">
        <is>
          <t>Alpha</t>
        </is>
      </c>
      <c r="U20" s="354" t="n"/>
      <c r="V20" s="355" t="n"/>
      <c r="W20" s="325" t="inlineStr">
        <is>
          <t>Beta-Gamma</t>
        </is>
      </c>
      <c r="X20" s="323" t="n"/>
      <c r="Y20" s="326" t="n"/>
    </row>
    <row r="21" ht="49.9" customHeight="1" thickBot="1" thickTop="1">
      <c r="A21" s="6" t="inlineStr">
        <is>
          <t>No</t>
        </is>
      </c>
      <c r="B21" s="356" t="inlineStr">
        <is>
          <t>Description/Location</t>
        </is>
      </c>
      <c r="C21" s="314" t="n"/>
      <c r="D21" s="314" t="n"/>
      <c r="E21" s="314" t="n"/>
      <c r="F21" s="314" t="n"/>
      <c r="G21" s="315" t="n"/>
      <c r="H21" s="47" t="inlineStr">
        <is>
          <t>µR/hr</t>
        </is>
      </c>
      <c r="I21" s="48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92" thickTop="1">
      <c r="A22" s="53" t="n">
        <v>1</v>
      </c>
      <c r="B22" s="357" t="inlineStr">
        <is>
          <t>Drain #1 over drain hole</t>
        </is>
      </c>
      <c r="C22" s="288" t="n"/>
      <c r="D22" s="288" t="n"/>
      <c r="E22" s="288" t="n"/>
      <c r="F22" s="288" t="n"/>
      <c r="G22" s="297" t="n"/>
      <c r="H22" s="54" t="n"/>
      <c r="I22" s="55" t="n"/>
      <c r="J22" s="56" t="n">
        <v>1</v>
      </c>
      <c r="K22" s="66" t="n">
        <v>1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6" t="n">
        <v>10493</v>
      </c>
      <c r="P22" s="69" t="n">
        <v>156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284">
        <f>IF(ISBLANK(O22)," ",R22/(Q$13*Q$14))</f>
        <v/>
      </c>
      <c r="T22" s="72" t="n">
        <v>0</v>
      </c>
      <c r="U22" s="28">
        <f>IF(ISBLANK(T22)," ",(T22/$T$16)-($T$17/$T$15))</f>
        <v/>
      </c>
      <c r="V22" s="29">
        <f>IF(ISBLANK(T22), " ", (U22/T$13))</f>
        <v/>
      </c>
      <c r="W22" s="72" t="n">
        <v>116</v>
      </c>
      <c r="X22" s="28">
        <f>IF(ISBLANK(W22)," ",(W22/$W$16)-($W$17/$W$15))</f>
        <v/>
      </c>
      <c r="Y22" s="30">
        <f>IF(ISBLANK(W22), " ", (X22/$W$13))</f>
        <v/>
      </c>
    </row>
    <row r="23" ht="19.9" customFormat="1" customHeight="1" s="92">
      <c r="A23" s="57" t="n">
        <v>2</v>
      </c>
      <c r="B23" s="358" t="inlineStr">
        <is>
          <t>Drain #1 inside grating</t>
        </is>
      </c>
      <c r="C23" s="292" t="n"/>
      <c r="D23" s="292" t="n"/>
      <c r="E23" s="292" t="n"/>
      <c r="F23" s="292" t="n"/>
      <c r="G23" s="328" t="n"/>
      <c r="H23" s="58" t="n"/>
      <c r="I23" s="59" t="n"/>
      <c r="J23" s="60" t="n">
        <v>0</v>
      </c>
      <c r="K23" s="67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60" t="n">
        <v>5007</v>
      </c>
      <c r="P23" s="70" t="n">
        <v>229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283">
        <f>IF(ISBLANK(O23)," ",R23/(Q$13*Q$14))</f>
        <v/>
      </c>
      <c r="T23" s="60" t="n">
        <v>1</v>
      </c>
      <c r="U23" s="31">
        <f>IF(ISBLANK(T23)," ",(T23/$T$16)-($T$17/$T$15))</f>
        <v/>
      </c>
      <c r="V23" s="32">
        <f>IF(ISBLANK(T23), " ", (U23/T$13))</f>
        <v/>
      </c>
      <c r="W23" s="60" t="n">
        <v>94</v>
      </c>
      <c r="X23" s="31">
        <f>IF(ISBLANK(W23)," ",(W23/$W$16)-($W$17/$W$15))</f>
        <v/>
      </c>
      <c r="Y23" s="33">
        <f>IF(ISBLANK(W23), " ", (X23/$W$13))</f>
        <v/>
      </c>
    </row>
    <row r="24" ht="19.9" customFormat="1" customHeight="1" s="92">
      <c r="A24" s="61" t="n">
        <v>3</v>
      </c>
      <c r="B24" s="358" t="inlineStr">
        <is>
          <t>Drain #1 outside grating</t>
        </is>
      </c>
      <c r="C24" s="292" t="n"/>
      <c r="D24" s="292" t="n"/>
      <c r="E24" s="292" t="n"/>
      <c r="F24" s="292" t="n"/>
      <c r="G24" s="328" t="n"/>
      <c r="H24" s="58" t="n"/>
      <c r="I24" s="59" t="n"/>
      <c r="J24" s="60" t="n">
        <v>0</v>
      </c>
      <c r="K24" s="67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60" t="n">
        <v>3264</v>
      </c>
      <c r="P24" s="70" t="n">
        <v>229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286">
        <f>IF(ISBLANK(O24)," ",R24/(Q$13*Q$14))</f>
        <v/>
      </c>
      <c r="T24" s="60" t="n">
        <v>0</v>
      </c>
      <c r="U24" s="31">
        <f>IF(ISBLANK(T24)," ",(T24/$T$16)-($T$17/$T$15))</f>
        <v/>
      </c>
      <c r="V24" s="32">
        <f>IF(ISBLANK(T24), " ", (U24/T$13))</f>
        <v/>
      </c>
      <c r="W24" s="60" t="n">
        <v>200</v>
      </c>
      <c r="X24" s="31">
        <f>IF(ISBLANK(W24)," ",(W24/$W$16)-($W$17/$W$15))</f>
        <v/>
      </c>
      <c r="Y24" s="33">
        <f>IF(ISBLANK(W24), " ", (X24/$W$13))</f>
        <v/>
      </c>
    </row>
    <row r="25" ht="19.9" customFormat="1" customHeight="1" s="92">
      <c r="A25" s="61" t="n">
        <v>4</v>
      </c>
      <c r="B25" s="358" t="inlineStr">
        <is>
          <t>Drain #1 outside drain hole</t>
        </is>
      </c>
      <c r="C25" s="292" t="n"/>
      <c r="D25" s="292" t="n"/>
      <c r="E25" s="292" t="n"/>
      <c r="F25" s="292" t="n"/>
      <c r="G25" s="328" t="n"/>
      <c r="H25" s="58" t="n"/>
      <c r="I25" s="59" t="n"/>
      <c r="J25" s="60" t="n">
        <v>0</v>
      </c>
      <c r="K25" s="67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60" t="n">
        <v>9742</v>
      </c>
      <c r="P25" s="70" t="n">
        <v>229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283">
        <f>IF(ISBLANK(O25)," ",R25/(Q$13*Q$14))</f>
        <v/>
      </c>
      <c r="T25" s="60" t="n">
        <v>0</v>
      </c>
      <c r="U25" s="31">
        <f>IF(ISBLANK(T25)," ",(T25/$T$16)-($T$17/$T$15))</f>
        <v/>
      </c>
      <c r="V25" s="32">
        <f>IF(ISBLANK(T25), " ", (U25/T$13))</f>
        <v/>
      </c>
      <c r="W25" s="60" t="n">
        <v>143</v>
      </c>
      <c r="X25" s="31">
        <f>IF(ISBLANK(W25)," ",(W25/$W$16)-($W$17/$W$15))</f>
        <v/>
      </c>
      <c r="Y25" s="33">
        <f>IF(ISBLANK(W25), " ", (X25/$W$13))</f>
        <v/>
      </c>
    </row>
    <row r="26" ht="19.9" customFormat="1" customHeight="1" s="92">
      <c r="A26" s="61" t="n">
        <v>5</v>
      </c>
      <c r="B26" s="358" t="inlineStr">
        <is>
          <t>Drain #2 outside drain hole</t>
        </is>
      </c>
      <c r="C26" s="292" t="n"/>
      <c r="D26" s="292" t="n"/>
      <c r="E26" s="292" t="n"/>
      <c r="F26" s="292" t="n"/>
      <c r="G26" s="328" t="n"/>
      <c r="H26" s="58" t="n"/>
      <c r="I26" s="59" t="n"/>
      <c r="J26" s="60" t="n">
        <v>0</v>
      </c>
      <c r="K26" s="67" t="n">
        <v>2</v>
      </c>
      <c r="L26" s="7" t="n">
        <v>46.43722733882695</v>
      </c>
      <c r="M26" s="14" t="n">
        <v>-2</v>
      </c>
      <c r="N26" s="13" t="n">
        <v>-9.694619486185166</v>
      </c>
      <c r="O26" s="60" t="n">
        <v>1165</v>
      </c>
      <c r="P26" s="70" t="n">
        <v>229</v>
      </c>
      <c r="Q26" s="7" t="n">
        <v>207.1946788010657</v>
      </c>
      <c r="R26" s="12" t="n">
        <v>936</v>
      </c>
      <c r="S26" s="13" t="n">
        <v>2641.82895850974</v>
      </c>
      <c r="T26" s="60" t="n">
        <v>0</v>
      </c>
      <c r="U26" s="31" t="n">
        <v>-0.06666666666666667</v>
      </c>
      <c r="V26" s="32" t="n">
        <v>-0.2081382037673015</v>
      </c>
      <c r="W26" s="60" t="n">
        <v>47</v>
      </c>
      <c r="X26" s="31" t="n">
        <v>22.06666666666667</v>
      </c>
      <c r="Y26" s="33" t="n">
        <v>57.46527777777778</v>
      </c>
    </row>
    <row r="27" ht="19.9" customFormat="1" customHeight="1" s="92">
      <c r="A27" s="61" t="n">
        <v>6</v>
      </c>
      <c r="B27" s="358" t="inlineStr">
        <is>
          <t>Drain #2 outside drain hole</t>
        </is>
      </c>
      <c r="C27" s="292" t="n"/>
      <c r="D27" s="292" t="n"/>
      <c r="E27" s="292" t="n"/>
      <c r="F27" s="292" t="n"/>
      <c r="G27" s="328" t="n"/>
      <c r="H27" s="58" t="n"/>
      <c r="I27" s="59" t="n"/>
      <c r="J27" s="60" t="n">
        <v>0</v>
      </c>
      <c r="K27" s="67" t="n">
        <v>2</v>
      </c>
      <c r="L27" s="7" t="n">
        <v>46.43722733882695</v>
      </c>
      <c r="M27" s="12" t="n">
        <v>-2</v>
      </c>
      <c r="N27" s="13" t="n">
        <v>-9.694619486185166</v>
      </c>
      <c r="O27" s="60" t="n">
        <v>4713</v>
      </c>
      <c r="P27" s="70" t="n">
        <v>229</v>
      </c>
      <c r="Q27" s="7" t="n">
        <v>207.1946788010657</v>
      </c>
      <c r="R27" s="12" t="n">
        <v>4484</v>
      </c>
      <c r="S27" s="283" t="n">
        <v>12655.94129268981</v>
      </c>
      <c r="T27" s="60" t="n">
        <v>0</v>
      </c>
      <c r="U27" s="31" t="n">
        <v>-0.06666666666666667</v>
      </c>
      <c r="V27" s="32" t="n">
        <v>-0.2081382037673015</v>
      </c>
      <c r="W27" s="60" t="n">
        <v>95</v>
      </c>
      <c r="X27" s="31" t="n">
        <v>70.06666666666666</v>
      </c>
      <c r="Y27" s="33" t="n">
        <v>182.4652777777778</v>
      </c>
    </row>
    <row r="28" ht="19.9" customFormat="1" customHeight="1" s="92">
      <c r="A28" s="61" t="n">
        <v>7</v>
      </c>
      <c r="B28" s="358" t="inlineStr">
        <is>
          <t>Drain #2 outside drain hole</t>
        </is>
      </c>
      <c r="C28" s="292" t="n"/>
      <c r="D28" s="292" t="n"/>
      <c r="E28" s="292" t="n"/>
      <c r="F28" s="292" t="n"/>
      <c r="G28" s="328" t="n"/>
      <c r="H28" s="58" t="n"/>
      <c r="I28" s="59" t="n"/>
      <c r="J28" s="60" t="n">
        <v>0</v>
      </c>
      <c r="K28" s="67" t="n">
        <v>2</v>
      </c>
      <c r="L28" s="7" t="n">
        <v>46.43722733882695</v>
      </c>
      <c r="M28" s="12" t="n">
        <v>-2</v>
      </c>
      <c r="N28" s="13" t="n">
        <v>-9.694619486185166</v>
      </c>
      <c r="O28" s="60" t="n">
        <v>10096</v>
      </c>
      <c r="P28" s="70" t="n">
        <v>229</v>
      </c>
      <c r="Q28" s="7" t="n">
        <v>207.1946788010657</v>
      </c>
      <c r="R28" s="12" t="n">
        <v>9867</v>
      </c>
      <c r="S28" s="283" t="n">
        <v>27849.28027095682</v>
      </c>
      <c r="T28" s="60" t="n">
        <v>0</v>
      </c>
      <c r="U28" s="31" t="n">
        <v>-0.06666666666666667</v>
      </c>
      <c r="V28" s="32" t="n">
        <v>-0.2081382037673015</v>
      </c>
      <c r="W28" s="60" t="n">
        <v>146</v>
      </c>
      <c r="X28" s="31" t="n">
        <v>121.0666666666667</v>
      </c>
      <c r="Y28" s="33" t="n">
        <v>315.2777777777778</v>
      </c>
    </row>
    <row r="29" ht="19.9" customFormat="1" customHeight="1" s="92">
      <c r="A29" s="61" t="n">
        <v>8</v>
      </c>
      <c r="B29" s="358" t="inlineStr">
        <is>
          <t>Drain #2 outside grating</t>
        </is>
      </c>
      <c r="C29" s="292" t="n"/>
      <c r="D29" s="292" t="n"/>
      <c r="E29" s="292" t="n"/>
      <c r="F29" s="292" t="n"/>
      <c r="G29" s="328" t="n"/>
      <c r="H29" s="58" t="n"/>
      <c r="I29" s="59" t="n"/>
      <c r="J29" s="60" t="n">
        <v>0</v>
      </c>
      <c r="K29" s="67" t="n">
        <v>1</v>
      </c>
      <c r="L29" s="7" t="n">
        <v>37.09531081050646</v>
      </c>
      <c r="M29" s="12" t="n">
        <v>-1</v>
      </c>
      <c r="N29" s="13" t="n">
        <v>-4.847309743092583</v>
      </c>
      <c r="O29" s="60" t="n">
        <v>1432</v>
      </c>
      <c r="P29" s="70" t="n">
        <v>156</v>
      </c>
      <c r="Q29" s="7" t="n">
        <v>172.4893776472967</v>
      </c>
      <c r="R29" s="12" t="n">
        <v>1276</v>
      </c>
      <c r="S29" s="286" t="n">
        <v>3601.467682754728</v>
      </c>
      <c r="T29" s="60" t="n">
        <v>0</v>
      </c>
      <c r="U29" s="31" t="n">
        <v>-0.06666666666666667</v>
      </c>
      <c r="V29" s="32" t="n">
        <v>-0.2081382037673015</v>
      </c>
      <c r="W29" s="60" t="n">
        <v>63</v>
      </c>
      <c r="X29" s="31" t="n">
        <v>38.06666666666666</v>
      </c>
      <c r="Y29" s="33" t="n">
        <v>99.13194444444443</v>
      </c>
    </row>
    <row r="30" ht="19.9" customFormat="1" customHeight="1" s="92">
      <c r="A30" s="61" t="n">
        <v>9</v>
      </c>
      <c r="B30" s="358" t="inlineStr">
        <is>
          <t>Drain #2 outside grating</t>
        </is>
      </c>
      <c r="C30" s="292" t="n"/>
      <c r="D30" s="292" t="n"/>
      <c r="E30" s="292" t="n"/>
      <c r="F30" s="292" t="n"/>
      <c r="G30" s="328" t="n"/>
      <c r="H30" s="58" t="n"/>
      <c r="I30" s="59" t="n"/>
      <c r="J30" s="60" t="n">
        <v>1</v>
      </c>
      <c r="K30" s="67" t="n">
        <v>1</v>
      </c>
      <c r="L30" s="7" t="n">
        <v>37.09531081050646</v>
      </c>
      <c r="M30" s="12" t="n">
        <v>0</v>
      </c>
      <c r="N30" s="13" t="n">
        <v>0</v>
      </c>
      <c r="O30" s="60" t="n">
        <v>1210</v>
      </c>
      <c r="P30" s="70" t="n">
        <v>156</v>
      </c>
      <c r="Q30" s="7" t="n">
        <v>172.4893776472967</v>
      </c>
      <c r="R30" s="12" t="n">
        <v>1054</v>
      </c>
      <c r="S30" s="286" t="n">
        <v>2974.880045159469</v>
      </c>
      <c r="T30" s="60" t="n">
        <v>0</v>
      </c>
      <c r="U30" s="31" t="n">
        <v>-0.06666666666666667</v>
      </c>
      <c r="V30" s="32" t="n">
        <v>-0.2081382037673015</v>
      </c>
      <c r="W30" s="60" t="n">
        <v>54</v>
      </c>
      <c r="X30" s="31" t="n">
        <v>29.06666666666667</v>
      </c>
      <c r="Y30" s="33" t="n">
        <v>75.69444444444444</v>
      </c>
    </row>
    <row r="31" ht="19.9" customFormat="1" customHeight="1" s="92">
      <c r="A31" s="61" t="n">
        <v>10</v>
      </c>
      <c r="B31" s="358" t="inlineStr">
        <is>
          <t>Drain #2 inside grating</t>
        </is>
      </c>
      <c r="C31" s="292" t="n"/>
      <c r="D31" s="292" t="n"/>
      <c r="E31" s="292" t="n"/>
      <c r="F31" s="292" t="n"/>
      <c r="G31" s="328" t="n"/>
      <c r="H31" s="58" t="n"/>
      <c r="I31" s="59" t="n"/>
      <c r="J31" s="60" t="n">
        <v>0</v>
      </c>
      <c r="K31" s="67" t="n">
        <v>1</v>
      </c>
      <c r="L31" s="7" t="n">
        <v>37.09531081050646</v>
      </c>
      <c r="M31" s="12" t="n">
        <v>-1</v>
      </c>
      <c r="N31" s="13" t="n">
        <v>-4.847309743092583</v>
      </c>
      <c r="O31" s="60" t="n">
        <v>1497</v>
      </c>
      <c r="P31" s="70" t="n">
        <v>156</v>
      </c>
      <c r="Q31" s="7" t="n">
        <v>172.4893776472967</v>
      </c>
      <c r="R31" s="12" t="n">
        <v>1341</v>
      </c>
      <c r="S31" s="286" t="n">
        <v>3784.928027095682</v>
      </c>
      <c r="T31" s="60" t="n">
        <v>0</v>
      </c>
      <c r="U31" s="31" t="n">
        <v>-0.06666666666666667</v>
      </c>
      <c r="V31" s="32" t="n">
        <v>-0.2081382037673015</v>
      </c>
      <c r="W31" s="60" t="n">
        <v>34</v>
      </c>
      <c r="X31" s="31" t="n">
        <v>9.066666666666666</v>
      </c>
      <c r="Y31" s="33" t="n">
        <v>23.61111111111111</v>
      </c>
    </row>
    <row r="32" ht="19.9" customFormat="1" customHeight="1" s="92">
      <c r="A32" s="61" t="n">
        <v>11</v>
      </c>
      <c r="B32" s="358" t="inlineStr">
        <is>
          <t>Drain #2 inside grating</t>
        </is>
      </c>
      <c r="C32" s="292" t="n"/>
      <c r="D32" s="292" t="n"/>
      <c r="E32" s="292" t="n"/>
      <c r="F32" s="292" t="n"/>
      <c r="G32" s="328" t="n"/>
      <c r="H32" s="58" t="n"/>
      <c r="I32" s="59" t="n"/>
      <c r="J32" s="60" t="n">
        <v>2</v>
      </c>
      <c r="K32" s="67" t="n">
        <v>1</v>
      </c>
      <c r="L32" s="7" t="n">
        <v>37.09531081050646</v>
      </c>
      <c r="M32" s="12" t="n">
        <v>1</v>
      </c>
      <c r="N32" s="13" t="n">
        <v>4.847309743092583</v>
      </c>
      <c r="O32" s="60" t="n">
        <v>1758</v>
      </c>
      <c r="P32" s="70" t="n">
        <v>156</v>
      </c>
      <c r="Q32" s="7" t="n">
        <v>172.4893776472967</v>
      </c>
      <c r="R32" s="12" t="n">
        <v>1602</v>
      </c>
      <c r="S32" s="286" t="n">
        <v>4521.591871295513</v>
      </c>
      <c r="T32" s="60" t="n">
        <v>0</v>
      </c>
      <c r="U32" s="31" t="n">
        <v>-0.06666666666666667</v>
      </c>
      <c r="V32" s="32" t="n">
        <v>-0.2081382037673015</v>
      </c>
      <c r="W32" s="60" t="n">
        <v>13</v>
      </c>
      <c r="X32" s="31" t="n">
        <v>-11.93333333333333</v>
      </c>
      <c r="Y32" s="33" t="n">
        <v>-31.07638888888889</v>
      </c>
    </row>
    <row r="33" ht="19.9" customFormat="1" customHeight="1" s="92">
      <c r="A33" s="61" t="n">
        <v>12</v>
      </c>
      <c r="B33" s="358" t="inlineStr">
        <is>
          <t>Drain #3 outside drain hole</t>
        </is>
      </c>
      <c r="C33" s="292" t="n"/>
      <c r="D33" s="292" t="n"/>
      <c r="E33" s="292" t="n"/>
      <c r="F33" s="292" t="n"/>
      <c r="G33" s="328" t="n"/>
      <c r="H33" s="58" t="n"/>
      <c r="I33" s="59" t="n"/>
      <c r="J33" s="60" t="n">
        <v>0</v>
      </c>
      <c r="K33" s="67" t="n">
        <v>2</v>
      </c>
      <c r="L33" s="7" t="n">
        <v>46.43722733882695</v>
      </c>
      <c r="M33" s="12" t="n">
        <v>-2</v>
      </c>
      <c r="N33" s="13" t="n">
        <v>-9.694619486185166</v>
      </c>
      <c r="O33" s="60" t="n">
        <v>9622</v>
      </c>
      <c r="P33" s="70" t="n">
        <v>229</v>
      </c>
      <c r="Q33" s="7" t="n">
        <v>207.1946788010657</v>
      </c>
      <c r="R33" s="12" t="n">
        <v>9393</v>
      </c>
      <c r="S33" s="283" t="n">
        <v>26511.43099068586</v>
      </c>
      <c r="T33" s="60" t="n">
        <v>0</v>
      </c>
      <c r="U33" s="31" t="n">
        <v>-0.06666666666666667</v>
      </c>
      <c r="V33" s="32" t="n">
        <v>-0.2081382037673015</v>
      </c>
      <c r="W33" s="60" t="n">
        <v>31</v>
      </c>
      <c r="X33" s="31" t="n">
        <v>6.066666666666666</v>
      </c>
      <c r="Y33" s="33" t="n">
        <v>15.79861111111111</v>
      </c>
    </row>
    <row r="34" ht="19.9" customFormat="1" customHeight="1" s="92">
      <c r="A34" s="61" t="n">
        <v>13</v>
      </c>
      <c r="B34" s="358" t="inlineStr">
        <is>
          <t>Drain #3 outside drain hole</t>
        </is>
      </c>
      <c r="C34" s="292" t="n"/>
      <c r="D34" s="292" t="n"/>
      <c r="E34" s="292" t="n"/>
      <c r="F34" s="292" t="n"/>
      <c r="G34" s="328" t="n"/>
      <c r="H34" s="58" t="n"/>
      <c r="I34" s="59" t="n"/>
      <c r="J34" s="60" t="n">
        <v>0</v>
      </c>
      <c r="K34" s="67" t="n">
        <v>2</v>
      </c>
      <c r="L34" s="7" t="n">
        <v>46.43722733882695</v>
      </c>
      <c r="M34" s="12" t="n">
        <v>-2</v>
      </c>
      <c r="N34" s="13" t="n">
        <v>-9.694619486185166</v>
      </c>
      <c r="O34" s="60" t="n">
        <v>38463</v>
      </c>
      <c r="P34" s="70" t="n">
        <v>229</v>
      </c>
      <c r="Q34" s="7" t="n">
        <v>207.1946788010657</v>
      </c>
      <c r="R34" s="12" t="n">
        <v>38234</v>
      </c>
      <c r="S34" s="285" t="n">
        <v>107914.1970081851</v>
      </c>
      <c r="T34" s="60" t="n">
        <v>0</v>
      </c>
      <c r="U34" s="31" t="n">
        <v>-0.06666666666666667</v>
      </c>
      <c r="V34" s="32" t="n">
        <v>-0.2081382037673015</v>
      </c>
      <c r="W34" s="60" t="n">
        <v>137</v>
      </c>
      <c r="X34" s="31" t="n">
        <v>112.0666666666667</v>
      </c>
      <c r="Y34" s="33" t="n">
        <v>291.8402777777778</v>
      </c>
    </row>
    <row r="35" ht="19.9" customFormat="1" customHeight="1" s="92">
      <c r="A35" s="61" t="n">
        <v>14</v>
      </c>
      <c r="B35" s="358" t="inlineStr">
        <is>
          <t>Drain #3 on drain hole cover</t>
        </is>
      </c>
      <c r="C35" s="292" t="n"/>
      <c r="D35" s="292" t="n"/>
      <c r="E35" s="292" t="n"/>
      <c r="F35" s="292" t="n"/>
      <c r="G35" s="328" t="n"/>
      <c r="H35" s="58" t="n"/>
      <c r="I35" s="59" t="n"/>
      <c r="J35" s="60" t="n">
        <v>0</v>
      </c>
      <c r="K35" s="67" t="n">
        <v>1</v>
      </c>
      <c r="L35" s="7" t="n">
        <v>37.09531081050646</v>
      </c>
      <c r="M35" s="12" t="n">
        <v>-1</v>
      </c>
      <c r="N35" s="13" t="n">
        <v>-4.847309743092583</v>
      </c>
      <c r="O35" s="60" t="n">
        <v>3359</v>
      </c>
      <c r="P35" s="70" t="n">
        <v>156</v>
      </c>
      <c r="Q35" s="7" t="n">
        <v>172.4893776472967</v>
      </c>
      <c r="R35" s="12" t="n">
        <v>3203</v>
      </c>
      <c r="S35" s="283" t="n">
        <v>9040.361275755009</v>
      </c>
      <c r="T35" s="60" t="n">
        <v>0</v>
      </c>
      <c r="U35" s="31" t="n">
        <v>-0.06666666666666667</v>
      </c>
      <c r="V35" s="32" t="n">
        <v>-0.2081382037673015</v>
      </c>
      <c r="W35" s="60" t="n">
        <v>21</v>
      </c>
      <c r="X35" s="31" t="n">
        <v>-3.933333333333334</v>
      </c>
      <c r="Y35" s="33" t="n">
        <v>-10.24305555555556</v>
      </c>
    </row>
    <row r="36" ht="19.9" customFormat="1" customHeight="1" s="92">
      <c r="A36" s="61" t="n">
        <v>15</v>
      </c>
      <c r="B36" s="358" t="inlineStr">
        <is>
          <t>Drain #3 inside drain hole, smear only</t>
        </is>
      </c>
      <c r="C36" s="292" t="n"/>
      <c r="D36" s="292" t="n"/>
      <c r="E36" s="292" t="n"/>
      <c r="F36" s="292" t="n"/>
      <c r="G36" s="328" t="n"/>
      <c r="H36" s="58" t="n"/>
      <c r="I36" s="59" t="n"/>
      <c r="J36" s="60" t="n"/>
      <c r="K36" s="67" t="n"/>
      <c r="L36" s="7" t="inlineStr">
        <is>
          <t xml:space="preserve"> </t>
        </is>
      </c>
      <c r="M36" s="12" t="inlineStr">
        <is>
          <t xml:space="preserve"> </t>
        </is>
      </c>
      <c r="N36" s="13" t="inlineStr">
        <is>
          <t xml:space="preserve"> </t>
        </is>
      </c>
      <c r="O36" s="60" t="n"/>
      <c r="P36" s="70" t="n"/>
      <c r="Q36" s="7" t="inlineStr">
        <is>
          <t xml:space="preserve"> </t>
        </is>
      </c>
      <c r="R36" s="12" t="inlineStr">
        <is>
          <t xml:space="preserve"> </t>
        </is>
      </c>
      <c r="S36" s="13" t="inlineStr">
        <is>
          <t xml:space="preserve"> </t>
        </is>
      </c>
      <c r="T36" s="60" t="n">
        <v>1</v>
      </c>
      <c r="U36" s="31" t="n">
        <v>0.9333333333333333</v>
      </c>
      <c r="V36" s="32" t="n">
        <v>2.913934852742221</v>
      </c>
      <c r="W36" s="60" t="n">
        <v>34</v>
      </c>
      <c r="X36" s="31" t="n">
        <v>9.066666666666666</v>
      </c>
      <c r="Y36" s="33" t="n">
        <v>23.61111111111111</v>
      </c>
    </row>
    <row r="37" ht="19.9" customFormat="1" customHeight="1" s="92">
      <c r="A37" s="61" t="n">
        <v>16</v>
      </c>
      <c r="B37" s="358" t="inlineStr">
        <is>
          <t>Drain #4 on grating bracket</t>
        </is>
      </c>
      <c r="C37" s="292" t="n"/>
      <c r="D37" s="292" t="n"/>
      <c r="E37" s="292" t="n"/>
      <c r="F37" s="292" t="n"/>
      <c r="G37" s="328" t="n"/>
      <c r="H37" s="58" t="n"/>
      <c r="I37" s="59" t="n"/>
      <c r="J37" s="60" t="n">
        <v>0</v>
      </c>
      <c r="K37" s="67" t="n">
        <v>1</v>
      </c>
      <c r="L37" s="7" t="n">
        <v>37.09531081050646</v>
      </c>
      <c r="M37" s="12" t="n">
        <v>-1</v>
      </c>
      <c r="N37" s="13" t="n">
        <v>-4.847309743092583</v>
      </c>
      <c r="O37" s="60" t="n">
        <v>2850</v>
      </c>
      <c r="P37" s="70" t="n">
        <v>156</v>
      </c>
      <c r="Q37" s="7" t="n">
        <v>172.4893776472967</v>
      </c>
      <c r="R37" s="12" t="n">
        <v>2694</v>
      </c>
      <c r="S37" s="286" t="n">
        <v>7603.725656223539</v>
      </c>
      <c r="T37" s="60" t="n">
        <v>1</v>
      </c>
      <c r="U37" s="31" t="n">
        <v>0.9333333333333333</v>
      </c>
      <c r="V37" s="32" t="n">
        <v>2.913934852742221</v>
      </c>
      <c r="W37" s="60" t="n">
        <v>50</v>
      </c>
      <c r="X37" s="31" t="n">
        <v>25.06666666666667</v>
      </c>
      <c r="Y37" s="33" t="n">
        <v>65.27777777777777</v>
      </c>
    </row>
    <row r="38" ht="19.9" customFormat="1" customHeight="1" s="92">
      <c r="A38" s="61" t="n">
        <v>17</v>
      </c>
      <c r="B38" s="358" t="inlineStr">
        <is>
          <t>Drain #4 outside drain hole</t>
        </is>
      </c>
      <c r="C38" s="292" t="n"/>
      <c r="D38" s="292" t="n"/>
      <c r="E38" s="292" t="n"/>
      <c r="F38" s="292" t="n"/>
      <c r="G38" s="328" t="n"/>
      <c r="H38" s="58" t="n"/>
      <c r="I38" s="59" t="n"/>
      <c r="J38" s="60" t="n">
        <v>1</v>
      </c>
      <c r="K38" s="67" t="n">
        <v>2</v>
      </c>
      <c r="L38" s="7" t="n">
        <v>46.43722733882695</v>
      </c>
      <c r="M38" s="12" t="n">
        <v>-1</v>
      </c>
      <c r="N38" s="13" t="n">
        <v>-4.847309743092583</v>
      </c>
      <c r="O38" s="60" t="n">
        <v>1579</v>
      </c>
      <c r="P38" s="70" t="n">
        <v>229</v>
      </c>
      <c r="Q38" s="7" t="n">
        <v>207.1946788010657</v>
      </c>
      <c r="R38" s="12" t="n">
        <v>1350</v>
      </c>
      <c r="S38" s="286" t="n">
        <v>3810.330228619814</v>
      </c>
      <c r="T38" s="60" t="n">
        <v>1</v>
      </c>
      <c r="U38" s="31" t="n">
        <v>0.9333333333333333</v>
      </c>
      <c r="V38" s="32" t="n">
        <v>2.913934852742221</v>
      </c>
      <c r="W38" s="60" t="n">
        <v>49</v>
      </c>
      <c r="X38" s="31" t="n">
        <v>24.06666666666667</v>
      </c>
      <c r="Y38" s="33" t="n">
        <v>62.67361111111111</v>
      </c>
    </row>
    <row r="39" ht="19.9" customFormat="1" customHeight="1" s="92">
      <c r="A39" s="61" t="n">
        <v>18</v>
      </c>
      <c r="B39" s="358" t="inlineStr">
        <is>
          <t>Drain #4 on drain hole cover</t>
        </is>
      </c>
      <c r="C39" s="292" t="n"/>
      <c r="D39" s="292" t="n"/>
      <c r="E39" s="292" t="n"/>
      <c r="F39" s="292" t="n"/>
      <c r="G39" s="328" t="n"/>
      <c r="H39" s="58" t="n"/>
      <c r="I39" s="59" t="n"/>
      <c r="J39" s="60" t="n">
        <v>0</v>
      </c>
      <c r="K39" s="67" t="n">
        <v>1</v>
      </c>
      <c r="L39" s="7" t="n">
        <v>37.09531081050646</v>
      </c>
      <c r="M39" s="12" t="n">
        <v>-1</v>
      </c>
      <c r="N39" s="13" t="n">
        <v>-4.847309743092583</v>
      </c>
      <c r="O39" s="60" t="n">
        <v>1137</v>
      </c>
      <c r="P39" s="70" t="n">
        <v>156</v>
      </c>
      <c r="Q39" s="7" t="n">
        <v>172.4893776472967</v>
      </c>
      <c r="R39" s="12" t="n">
        <v>981</v>
      </c>
      <c r="S39" s="13" t="n">
        <v>2768.839966130398</v>
      </c>
      <c r="T39" s="60" t="n">
        <v>0</v>
      </c>
      <c r="U39" s="31" t="n">
        <v>-0.06666666666666667</v>
      </c>
      <c r="V39" s="32" t="n">
        <v>-0.2081382037673015</v>
      </c>
      <c r="W39" s="60" t="n">
        <v>42</v>
      </c>
      <c r="X39" s="31" t="n">
        <v>17.06666666666667</v>
      </c>
      <c r="Y39" s="33" t="n">
        <v>44.44444444444444</v>
      </c>
    </row>
    <row r="40" ht="19.9" customFormat="1" customHeight="1" s="92">
      <c r="A40" s="61" t="n">
        <v>19</v>
      </c>
      <c r="B40" s="358" t="inlineStr">
        <is>
          <t>Drain #4 inside drain hole, smear only</t>
        </is>
      </c>
      <c r="C40" s="292" t="n"/>
      <c r="D40" s="292" t="n"/>
      <c r="E40" s="292" t="n"/>
      <c r="F40" s="292" t="n"/>
      <c r="G40" s="328" t="n"/>
      <c r="H40" s="58" t="n"/>
      <c r="I40" s="59" t="n"/>
      <c r="J40" s="60" t="n"/>
      <c r="K40" s="67" t="n"/>
      <c r="L40" s="7" t="inlineStr">
        <is>
          <t xml:space="preserve"> </t>
        </is>
      </c>
      <c r="M40" s="12" t="inlineStr">
        <is>
          <t xml:space="preserve"> </t>
        </is>
      </c>
      <c r="N40" s="13" t="inlineStr">
        <is>
          <t xml:space="preserve"> </t>
        </is>
      </c>
      <c r="O40" s="60" t="n"/>
      <c r="P40" s="70" t="n"/>
      <c r="Q40" s="7" t="inlineStr">
        <is>
          <t xml:space="preserve"> </t>
        </is>
      </c>
      <c r="R40" s="12" t="inlineStr">
        <is>
          <t xml:space="preserve"> </t>
        </is>
      </c>
      <c r="S40" s="13" t="inlineStr">
        <is>
          <t xml:space="preserve"> </t>
        </is>
      </c>
      <c r="T40" s="60" t="n">
        <v>0</v>
      </c>
      <c r="U40" s="31" t="n">
        <v>-0.06666666666666667</v>
      </c>
      <c r="V40" s="32" t="n">
        <v>-0.2081382037673015</v>
      </c>
      <c r="W40" s="60" t="n">
        <v>46</v>
      </c>
      <c r="X40" s="31" t="n">
        <v>21.06666666666667</v>
      </c>
      <c r="Y40" s="33" t="n">
        <v>54.86111111111111</v>
      </c>
    </row>
    <row r="41" ht="19.9" customFormat="1" customHeight="1" s="92" thickBot="1">
      <c r="A41" s="62" t="n"/>
      <c r="B41" s="359" t="n"/>
      <c r="C41" s="308" t="n"/>
      <c r="D41" s="308" t="n"/>
      <c r="E41" s="308" t="n"/>
      <c r="F41" s="308" t="n"/>
      <c r="G41" s="342" t="n"/>
      <c r="H41" s="63" t="n"/>
      <c r="I41" s="64" t="n"/>
      <c r="J41" s="65" t="n"/>
      <c r="K41" s="68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5" t="n"/>
      <c r="P41" s="71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5" t="n"/>
      <c r="U41" s="34">
        <f>IF(ISBLANK(T41)," ",(T41/$T$16)-($T$17/$T$15))</f>
        <v/>
      </c>
      <c r="V41" s="35">
        <f>IF(ISBLANK(T41), " ", (U41/T$13))</f>
        <v/>
      </c>
      <c r="W41" s="65" t="n"/>
      <c r="X41" s="34">
        <f>IF(ISBLANK(W41)," ",(W41/$W$16)-($W$17/$W$15))</f>
        <v/>
      </c>
      <c r="Y41" s="36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41"/>
  <sheetViews>
    <sheetView showGridLines="0" zoomScale="85" zoomScaleNormal="85" workbookViewId="0">
      <selection activeCell="J22" sqref="J22:Y28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Top="1">
      <c r="A1" s="287" t="inlineStr">
        <is>
          <t>Survey Number</t>
        </is>
      </c>
      <c r="B1" s="288" t="n"/>
      <c r="C1" s="289" t="n"/>
      <c r="D1" s="290" t="inlineStr">
        <is>
          <t>INIS-030620-1454</t>
        </is>
      </c>
      <c r="E1" s="288" t="n"/>
      <c r="F1" s="288" t="n"/>
      <c r="G1" s="289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37" t="n"/>
    </row>
    <row r="2" ht="18" customHeight="1">
      <c r="A2" s="291" t="inlineStr">
        <is>
          <t>Date Surveyed</t>
        </is>
      </c>
      <c r="B2" s="292" t="n"/>
      <c r="C2" s="293" t="n"/>
      <c r="D2" s="294" t="n">
        <v>43895</v>
      </c>
      <c r="E2" s="292" t="n"/>
      <c r="F2" s="292" t="n"/>
      <c r="G2" s="293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291" t="inlineStr">
        <is>
          <t>Survey Tech</t>
        </is>
      </c>
      <c r="B3" s="292" t="n"/>
      <c r="C3" s="293" t="n"/>
      <c r="D3" s="295" t="inlineStr">
        <is>
          <t>M. Dodge</t>
        </is>
      </c>
      <c r="E3" s="292" t="n"/>
      <c r="F3" s="292" t="n"/>
      <c r="G3" s="293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291" t="inlineStr">
        <is>
          <t>Count Room Tech</t>
        </is>
      </c>
      <c r="B4" s="292" t="n"/>
      <c r="C4" s="293" t="n"/>
      <c r="D4" s="295" t="inlineStr">
        <is>
          <t>P. Ray</t>
        </is>
      </c>
      <c r="E4" s="292" t="n"/>
      <c r="F4" s="292" t="n"/>
      <c r="G4" s="293" t="n"/>
      <c r="H4" s="296" t="inlineStr">
        <is>
          <t>Item Surveyed</t>
        </is>
      </c>
      <c r="I4" s="297" t="n"/>
      <c r="J4" s="298" t="inlineStr">
        <is>
          <t>Room 220 floor drains</t>
        </is>
      </c>
      <c r="K4" s="288" t="n"/>
      <c r="L4" s="288" t="n"/>
      <c r="M4" s="288" t="n"/>
      <c r="N4" s="288" t="n"/>
      <c r="O4" s="288" t="n"/>
      <c r="P4" s="288" t="n"/>
      <c r="Q4" s="288" t="n"/>
      <c r="R4" s="288" t="n"/>
      <c r="S4" s="288" t="n"/>
      <c r="T4" s="288" t="n"/>
      <c r="U4" s="288" t="n"/>
      <c r="V4" s="288" t="n"/>
      <c r="W4" s="288" t="n"/>
      <c r="X4" s="288" t="n"/>
      <c r="Y4" s="289" t="n"/>
    </row>
    <row r="5" ht="18" customHeight="1">
      <c r="A5" s="291" t="inlineStr">
        <is>
          <t>Date Counted</t>
        </is>
      </c>
      <c r="B5" s="292" t="n"/>
      <c r="C5" s="293" t="n"/>
      <c r="D5" s="295" t="inlineStr">
        <is>
          <t>3/6/2020</t>
        </is>
      </c>
      <c r="E5" s="292" t="n"/>
      <c r="F5" s="292" t="n"/>
      <c r="G5" s="293" t="n"/>
      <c r="H5" s="251" t="inlineStr">
        <is>
          <t>Comments</t>
        </is>
      </c>
      <c r="J5" s="299" t="inlineStr">
        <is>
          <t>100% scan of all accessible area. Static and smear taken in location of highest activity. Surface of surveyed areas was concrete and metal. Survey point #1 gamma reading taken on inside, at the bottom, of drain hole. Survey points 15 and #19 gamma reading were taken outside, on top, of drain hole.</t>
        </is>
      </c>
      <c r="K5" s="300" t="n"/>
      <c r="L5" s="300" t="n"/>
      <c r="M5" s="300" t="n"/>
      <c r="N5" s="300" t="n"/>
      <c r="O5" s="300" t="n"/>
      <c r="P5" s="300" t="n"/>
      <c r="Q5" s="300" t="n"/>
      <c r="R5" s="300" t="n"/>
      <c r="S5" s="300" t="n"/>
      <c r="T5" s="300" t="n"/>
      <c r="U5" s="300" t="n"/>
      <c r="V5" s="300" t="n"/>
      <c r="W5" s="300" t="n"/>
      <c r="X5" s="300" t="n"/>
      <c r="Y5" s="301" t="n"/>
    </row>
    <row r="6" ht="18" customHeight="1" thickBot="1">
      <c r="A6" s="291" t="inlineStr">
        <is>
          <t>Survey Type</t>
        </is>
      </c>
      <c r="B6" s="292" t="n"/>
      <c r="C6" s="293" t="n"/>
      <c r="D6" s="295" t="inlineStr">
        <is>
          <t>Characterization</t>
        </is>
      </c>
      <c r="E6" s="292" t="n"/>
      <c r="F6" s="292" t="n"/>
      <c r="G6" s="293" t="n"/>
      <c r="H6" s="302" t="n"/>
      <c r="I6" s="303" t="n"/>
      <c r="J6" s="304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6" t="n"/>
    </row>
    <row r="7" ht="18" customHeight="1" thickBot="1" thickTop="1">
      <c r="A7" s="307" t="inlineStr">
        <is>
          <t>Level Of Posting</t>
        </is>
      </c>
      <c r="B7" s="308" t="n"/>
      <c r="C7" s="309" t="n"/>
      <c r="D7" s="310" t="inlineStr">
        <is>
          <t>CA</t>
        </is>
      </c>
      <c r="E7" s="308" t="n"/>
      <c r="F7" s="308" t="n"/>
      <c r="G7" s="309" t="n"/>
      <c r="H7" s="311" t="inlineStr">
        <is>
          <t>Instrumentation</t>
        </is>
      </c>
      <c r="I7" s="303" t="n"/>
      <c r="J7" s="303" t="n"/>
      <c r="K7" s="303" t="n"/>
      <c r="L7" s="303" t="n"/>
      <c r="M7" s="303" t="n"/>
      <c r="N7" s="303" t="n"/>
      <c r="O7" s="303" t="n"/>
      <c r="P7" s="303" t="n"/>
      <c r="Q7" s="303" t="n"/>
      <c r="R7" s="303" t="n"/>
      <c r="S7" s="303" t="n"/>
      <c r="T7" s="303" t="n"/>
      <c r="U7" s="303" t="n"/>
      <c r="V7" s="303" t="n"/>
      <c r="W7" s="303" t="n"/>
      <c r="X7" s="303" t="n"/>
      <c r="Y7" s="312" t="n"/>
    </row>
    <row r="8" ht="18" customHeight="1" thickBot="1" thickTop="1">
      <c r="A8" s="313" t="inlineStr">
        <is>
          <t>Building Material Background - cpm</t>
        </is>
      </c>
      <c r="B8" s="314" t="n"/>
      <c r="C8" s="314" t="n"/>
      <c r="D8" s="314" t="n"/>
      <c r="E8" s="315" t="n"/>
      <c r="F8" s="264" t="inlineStr">
        <is>
          <t>Alpha</t>
        </is>
      </c>
      <c r="G8" s="27" t="inlineStr">
        <is>
          <t>Beta</t>
        </is>
      </c>
      <c r="H8" s="316" t="inlineStr">
        <is>
          <t>Gamma</t>
        </is>
      </c>
      <c r="I8" s="317" t="n"/>
      <c r="J8" s="3" t="n"/>
      <c r="K8" s="3" t="n"/>
      <c r="L8" s="3" t="n"/>
      <c r="M8" s="3" t="n"/>
      <c r="N8" s="123" t="inlineStr">
        <is>
          <t>Total Activity</t>
        </is>
      </c>
      <c r="O8" s="318" t="n"/>
      <c r="P8" s="318" t="n"/>
      <c r="Q8" s="318" t="n"/>
      <c r="R8" s="318" t="n"/>
      <c r="S8" s="318" t="n"/>
      <c r="T8" s="319" t="inlineStr">
        <is>
          <t>Removable Activity</t>
        </is>
      </c>
      <c r="U8" s="318" t="n"/>
      <c r="V8" s="318" t="n"/>
      <c r="W8" s="318" t="n"/>
      <c r="X8" s="318" t="n"/>
      <c r="Y8" s="320" t="n"/>
    </row>
    <row r="9" ht="18" customHeight="1" thickBot="1" thickTop="1">
      <c r="A9" s="321" t="inlineStr">
        <is>
          <t>Brick</t>
        </is>
      </c>
      <c r="B9" s="305" t="n"/>
      <c r="C9" s="305" t="n"/>
      <c r="D9" s="305" t="n"/>
      <c r="E9" s="322" t="n"/>
      <c r="F9" s="4" t="n">
        <v>2.994444444444444</v>
      </c>
      <c r="G9" s="5" t="n">
        <v>410.2277777777778</v>
      </c>
      <c r="H9" s="41" t="inlineStr">
        <is>
          <t>Dose</t>
        </is>
      </c>
      <c r="I9" s="247" t="inlineStr">
        <is>
          <t>CPM</t>
        </is>
      </c>
      <c r="J9" s="3" t="n"/>
      <c r="K9" s="3" t="n"/>
      <c r="L9" s="3" t="n"/>
      <c r="M9" s="3" t="n"/>
      <c r="N9" s="141" t="inlineStr">
        <is>
          <t>Alpha</t>
        </is>
      </c>
      <c r="O9" s="323" t="n"/>
      <c r="P9" s="324" t="n"/>
      <c r="Q9" s="143" t="inlineStr">
        <is>
          <t>Beta-Gamma</t>
        </is>
      </c>
      <c r="R9" s="323" t="n"/>
      <c r="S9" s="324" t="n"/>
      <c r="T9" s="143" t="inlineStr">
        <is>
          <t>Alpha</t>
        </is>
      </c>
      <c r="U9" s="323" t="n"/>
      <c r="V9" s="324" t="n"/>
      <c r="W9" s="325" t="inlineStr">
        <is>
          <t>Beta-Gamma</t>
        </is>
      </c>
      <c r="X9" s="323" t="n"/>
      <c r="Y9" s="326" t="n"/>
    </row>
    <row r="10" ht="18" customHeight="1" thickTop="1">
      <c r="A10" s="327" t="inlineStr">
        <is>
          <t>Concrete</t>
        </is>
      </c>
      <c r="B10" s="292" t="n"/>
      <c r="C10" s="292" t="n"/>
      <c r="D10" s="292" t="n"/>
      <c r="E10" s="328" t="n"/>
      <c r="F10" s="4" t="n">
        <v>2.061111111111111</v>
      </c>
      <c r="G10" s="5" t="n">
        <v>228.55</v>
      </c>
      <c r="H10" s="49" t="n"/>
      <c r="I10" s="50" t="n"/>
      <c r="J10" s="216" t="inlineStr">
        <is>
          <t>Instrument Model</t>
        </is>
      </c>
      <c r="K10" s="288" t="n"/>
      <c r="L10" s="288" t="n"/>
      <c r="M10" s="297" t="n"/>
      <c r="N10" s="145" t="inlineStr">
        <is>
          <t>2360/43-93</t>
        </is>
      </c>
      <c r="O10" s="305" t="n"/>
      <c r="P10" s="305" t="n"/>
      <c r="Q10" s="133">
        <f>IF(N10="","",N10)</f>
        <v/>
      </c>
      <c r="R10" s="292" t="n"/>
      <c r="S10" s="292" t="n"/>
      <c r="T10" s="50" t="n">
        <v>3030</v>
      </c>
      <c r="U10" s="288" t="n"/>
      <c r="V10" s="297" t="n"/>
      <c r="W10" s="329">
        <f>IF(T10="","",T10)</f>
        <v/>
      </c>
      <c r="X10" s="292" t="n"/>
      <c r="Y10" s="293" t="n"/>
    </row>
    <row r="11" ht="18" customHeight="1">
      <c r="A11" s="327" t="inlineStr">
        <is>
          <t>Linoleum</t>
        </is>
      </c>
      <c r="B11" s="292" t="n"/>
      <c r="C11" s="292" t="n"/>
      <c r="D11" s="292" t="n"/>
      <c r="E11" s="328" t="n"/>
      <c r="F11" s="4" t="n">
        <v>1.277777777777778</v>
      </c>
      <c r="G11" s="5" t="n">
        <v>185.3722222222222</v>
      </c>
      <c r="H11" s="51" t="n"/>
      <c r="I11" s="52" t="n"/>
      <c r="J11" s="168" t="inlineStr">
        <is>
          <t>Instrument SN</t>
        </is>
      </c>
      <c r="K11" s="292" t="n"/>
      <c r="L11" s="292" t="n"/>
      <c r="M11" s="328" t="n"/>
      <c r="N11" s="131" t="inlineStr">
        <is>
          <t>225238/PR294127</t>
        </is>
      </c>
      <c r="O11" s="292" t="n"/>
      <c r="P11" s="292" t="n"/>
      <c r="Q11" s="133">
        <f>IF(N11="","",N11)</f>
        <v/>
      </c>
      <c r="R11" s="292" t="n"/>
      <c r="S11" s="292" t="n"/>
      <c r="T11" s="330" t="n">
        <v>247862</v>
      </c>
      <c r="U11" s="305" t="n"/>
      <c r="V11" s="322" t="n"/>
      <c r="W11" s="329">
        <f>IF(T11="","",T11)</f>
        <v/>
      </c>
      <c r="X11" s="292" t="n"/>
      <c r="Y11" s="293" t="n"/>
    </row>
    <row r="12" ht="18" customHeight="1">
      <c r="A12" s="327" t="inlineStr">
        <is>
          <t>Drywall</t>
        </is>
      </c>
      <c r="B12" s="292" t="n"/>
      <c r="C12" s="292" t="n"/>
      <c r="D12" s="292" t="n"/>
      <c r="E12" s="328" t="n"/>
      <c r="F12" s="4" t="n">
        <v>0.9888888888888889</v>
      </c>
      <c r="G12" s="5" t="n">
        <v>160.1</v>
      </c>
      <c r="H12" s="331" t="n"/>
      <c r="I12" s="332" t="n"/>
      <c r="J12" s="168" t="inlineStr">
        <is>
          <t>Cal Due Date</t>
        </is>
      </c>
      <c r="K12" s="292" t="n"/>
      <c r="L12" s="292" t="n"/>
      <c r="M12" s="328" t="n"/>
      <c r="N12" s="135" t="n">
        <v>44134</v>
      </c>
      <c r="O12" s="292" t="n"/>
      <c r="P12" s="292" t="n"/>
      <c r="Q12" s="333">
        <f>IF(N12="","",N12)</f>
        <v/>
      </c>
      <c r="R12" s="292" t="n"/>
      <c r="S12" s="292" t="n"/>
      <c r="T12" s="334" t="n">
        <v>44234</v>
      </c>
      <c r="U12" s="292" t="n"/>
      <c r="V12" s="328" t="n"/>
      <c r="W12" s="335">
        <f>IF(T12="","",T12)</f>
        <v/>
      </c>
      <c r="X12" s="292" t="n"/>
      <c r="Y12" s="293" t="n"/>
    </row>
    <row r="13" ht="18" customHeight="1">
      <c r="A13" s="327" t="inlineStr">
        <is>
          <t>Metal</t>
        </is>
      </c>
      <c r="B13" s="292" t="n"/>
      <c r="C13" s="292" t="n"/>
      <c r="D13" s="292" t="n"/>
      <c r="E13" s="328" t="n"/>
      <c r="F13" s="4" t="n">
        <v>0.7055555555555556</v>
      </c>
      <c r="G13" s="5" t="n">
        <v>155.6888888888889</v>
      </c>
      <c r="H13" s="42" t="inlineStr">
        <is>
          <t>N/A</t>
        </is>
      </c>
      <c r="I13" s="43" t="inlineStr">
        <is>
          <t>N/A</t>
        </is>
      </c>
      <c r="J13" s="168" t="inlineStr">
        <is>
          <t>Instrument Efficiency</t>
        </is>
      </c>
      <c r="K13" s="292" t="n"/>
      <c r="L13" s="292" t="n"/>
      <c r="M13" s="328" t="n"/>
      <c r="N13" s="127" t="n">
        <v>0.2063</v>
      </c>
      <c r="O13" s="292" t="n"/>
      <c r="P13" s="292" t="n"/>
      <c r="Q13" s="129" t="n">
        <v>0.3543</v>
      </c>
      <c r="R13" s="292" t="n"/>
      <c r="S13" s="292" t="n"/>
      <c r="T13" s="336" t="n">
        <v>0.3203</v>
      </c>
      <c r="U13" s="292" t="n"/>
      <c r="V13" s="328" t="n"/>
      <c r="W13" s="337" t="n">
        <v>0.384</v>
      </c>
      <c r="X13" s="292" t="n"/>
      <c r="Y13" s="293" t="n"/>
    </row>
    <row r="14" ht="18" customHeight="1">
      <c r="A14" s="327" t="inlineStr">
        <is>
          <t>Ceiling Tile</t>
        </is>
      </c>
      <c r="B14" s="292" t="n"/>
      <c r="C14" s="292" t="n"/>
      <c r="D14" s="292" t="n"/>
      <c r="E14" s="328" t="n"/>
      <c r="F14" s="4" t="n">
        <v>2.305555555555555</v>
      </c>
      <c r="G14" s="5" t="n">
        <v>294.6277777777778</v>
      </c>
      <c r="H14" s="42" t="inlineStr">
        <is>
          <t>N/A</t>
        </is>
      </c>
      <c r="I14" s="43" t="inlineStr">
        <is>
          <t>N/A</t>
        </is>
      </c>
      <c r="J14" s="168" t="inlineStr">
        <is>
          <t>Probe Correction Factor</t>
        </is>
      </c>
      <c r="K14" s="292" t="n"/>
      <c r="L14" s="292" t="n"/>
      <c r="M14" s="328" t="n"/>
      <c r="N14" s="43" t="n">
        <v>1</v>
      </c>
      <c r="O14" s="292" t="n"/>
      <c r="P14" s="328" t="n"/>
      <c r="Q14" s="160" t="n">
        <v>1</v>
      </c>
      <c r="R14" s="292" t="n"/>
      <c r="S14" s="292" t="n"/>
      <c r="T14" s="43" t="n">
        <v>1</v>
      </c>
      <c r="U14" s="292" t="n"/>
      <c r="V14" s="328" t="n"/>
      <c r="W14" s="338" t="n">
        <v>1</v>
      </c>
      <c r="X14" s="292" t="n"/>
      <c r="Y14" s="293" t="n"/>
    </row>
    <row r="15" ht="18" customHeight="1">
      <c r="A15" s="327" t="inlineStr">
        <is>
          <t>Wood</t>
        </is>
      </c>
      <c r="B15" s="292" t="n"/>
      <c r="C15" s="292" t="n"/>
      <c r="D15" s="292" t="n"/>
      <c r="E15" s="328" t="n"/>
      <c r="F15" s="4" t="n">
        <v>0.8111111111111111</v>
      </c>
      <c r="G15" s="5" t="n">
        <v>160.2388888888889</v>
      </c>
      <c r="H15" s="51" t="n"/>
      <c r="I15" s="52" t="n"/>
      <c r="J15" s="168" t="inlineStr">
        <is>
          <t>Background Count Time (min)</t>
        </is>
      </c>
      <c r="K15" s="292" t="n"/>
      <c r="L15" s="292" t="n"/>
      <c r="M15" s="328" t="n"/>
      <c r="N15" s="43" t="n">
        <v>1</v>
      </c>
      <c r="O15" s="292" t="n"/>
      <c r="P15" s="328" t="n"/>
      <c r="Q15" s="160" t="n">
        <v>1</v>
      </c>
      <c r="R15" s="292" t="n"/>
      <c r="S15" s="292" t="n"/>
      <c r="T15" s="43" t="n">
        <v>60</v>
      </c>
      <c r="U15" s="292" t="n"/>
      <c r="V15" s="328" t="n"/>
      <c r="W15" s="338" t="n">
        <v>60</v>
      </c>
      <c r="X15" s="292" t="n"/>
      <c r="Y15" s="293" t="n"/>
    </row>
    <row r="16" ht="18" customHeight="1">
      <c r="A16" s="339" t="n"/>
      <c r="B16" s="292" t="n"/>
      <c r="C16" s="292" t="n"/>
      <c r="D16" s="292" t="n"/>
      <c r="E16" s="328" t="n"/>
      <c r="F16" s="4" t="n"/>
      <c r="G16" s="5" t="n"/>
      <c r="H16" s="51" t="n"/>
      <c r="I16" s="52" t="n"/>
      <c r="J16" s="168" t="inlineStr">
        <is>
          <t>Sample Count Time (min)</t>
        </is>
      </c>
      <c r="K16" s="292" t="n"/>
      <c r="L16" s="292" t="n"/>
      <c r="M16" s="328" t="n"/>
      <c r="N16" s="43" t="n">
        <v>1</v>
      </c>
      <c r="O16" s="292" t="n"/>
      <c r="P16" s="328" t="n"/>
      <c r="Q16" s="160" t="n">
        <v>1</v>
      </c>
      <c r="R16" s="292" t="n"/>
      <c r="S16" s="292" t="n"/>
      <c r="T16" s="43" t="n">
        <v>1</v>
      </c>
      <c r="U16" s="292" t="n"/>
      <c r="V16" s="328" t="n"/>
      <c r="W16" s="338" t="n">
        <v>1</v>
      </c>
      <c r="X16" s="292" t="n"/>
      <c r="Y16" s="293" t="n"/>
    </row>
    <row r="17" ht="18" customHeight="1">
      <c r="A17" s="339" t="n"/>
      <c r="B17" s="292" t="n"/>
      <c r="C17" s="292" t="n"/>
      <c r="D17" s="292" t="n"/>
      <c r="E17" s="328" t="n"/>
      <c r="F17" s="4" t="n"/>
      <c r="G17" s="5" t="n"/>
      <c r="H17" s="51" t="n"/>
      <c r="I17" s="52" t="n"/>
      <c r="J17" s="168" t="inlineStr">
        <is>
          <t>Instrument Background</t>
        </is>
      </c>
      <c r="K17" s="292" t="n"/>
      <c r="L17" s="292" t="n"/>
      <c r="M17" s="328" t="n"/>
      <c r="N17" s="340" t="n">
        <v>0</v>
      </c>
      <c r="O17" s="292" t="n"/>
      <c r="P17" s="328" t="n"/>
      <c r="Q17" s="170" t="n">
        <v>467</v>
      </c>
      <c r="R17" s="292" t="n"/>
      <c r="S17" s="292" t="n"/>
      <c r="T17" s="52" t="n">
        <v>4</v>
      </c>
      <c r="U17" s="292" t="n"/>
      <c r="V17" s="328" t="n"/>
      <c r="W17" s="341" t="n">
        <v>1496</v>
      </c>
      <c r="X17" s="292" t="n"/>
      <c r="Y17" s="293" t="n"/>
    </row>
    <row r="18" ht="18" customHeight="1" thickBot="1">
      <c r="A18" s="339" t="n"/>
      <c r="B18" s="292" t="n"/>
      <c r="C18" s="292" t="n"/>
      <c r="D18" s="292" t="n"/>
      <c r="E18" s="328" t="n"/>
      <c r="F18" s="4" t="n"/>
      <c r="G18" s="5" t="n"/>
      <c r="H18" s="44" t="inlineStr">
        <is>
          <t>N/A</t>
        </is>
      </c>
      <c r="I18" s="45" t="inlineStr">
        <is>
          <t>N/A</t>
        </is>
      </c>
      <c r="J18" s="166" t="inlineStr">
        <is>
          <t>MDC</t>
        </is>
      </c>
      <c r="K18" s="308" t="n"/>
      <c r="L18" s="308" t="n"/>
      <c r="M18" s="342" t="n"/>
      <c r="N18" s="343" t="inlineStr">
        <is>
          <t>See Below</t>
        </is>
      </c>
      <c r="O18" s="308" t="n"/>
      <c r="P18" s="308" t="n"/>
      <c r="Q18" s="308" t="n"/>
      <c r="R18" s="308" t="n"/>
      <c r="S18" s="342" t="n"/>
      <c r="T18" s="344">
        <f>IF(ISBLANK(T17)," ",(3+3.29*(((T17/T15)*T16*(1+(T16/T15)))^0.5))/(T13*T14*T16))</f>
        <v/>
      </c>
      <c r="U18" s="308" t="n"/>
      <c r="V18" s="342" t="n"/>
      <c r="W18" s="345">
        <f>IF(ISBLANK(W17)," ",(3+3.29*(((W17/W15)*W16*(1+(W16/W15)))^0.5))/(W13*W14*W16))</f>
        <v/>
      </c>
      <c r="X18" s="308" t="n"/>
      <c r="Y18" s="309" t="n"/>
    </row>
    <row r="19" ht="18" customHeight="1" thickBot="1" thickTop="1">
      <c r="A19" s="346" t="n"/>
      <c r="B19" s="308" t="n"/>
      <c r="C19" s="308" t="n"/>
      <c r="D19" s="308" t="n"/>
      <c r="E19" s="342" t="n"/>
      <c r="F19" s="24" t="n"/>
      <c r="G19" s="25" t="n"/>
      <c r="H19" s="347" t="inlineStr">
        <is>
          <t>Gamma</t>
        </is>
      </c>
      <c r="I19" s="348" t="n"/>
      <c r="J19" s="164" t="inlineStr">
        <is>
          <t>Total Activity</t>
        </is>
      </c>
      <c r="K19" s="349" t="n"/>
      <c r="L19" s="349" t="n"/>
      <c r="M19" s="349" t="n"/>
      <c r="N19" s="349" t="n"/>
      <c r="O19" s="349" t="n"/>
      <c r="P19" s="349" t="n"/>
      <c r="Q19" s="349" t="n"/>
      <c r="R19" s="349" t="n"/>
      <c r="S19" s="348" t="n"/>
      <c r="T19" s="350" t="inlineStr">
        <is>
          <t>Removable Activity</t>
        </is>
      </c>
      <c r="U19" s="349" t="n"/>
      <c r="V19" s="349" t="n"/>
      <c r="W19" s="349" t="n"/>
      <c r="X19" s="349" t="n"/>
      <c r="Y19" s="317" t="n"/>
    </row>
    <row r="20" ht="18" customHeight="1" thickBot="1" thickTop="1">
      <c r="A20" s="26" t="inlineStr">
        <is>
          <t>Note</t>
        </is>
      </c>
      <c r="B20" s="205" t="inlineStr">
        <is>
          <t>*MDC &amp; Net Activity displayed in dpm/100cm²</t>
        </is>
      </c>
      <c r="C20" s="314" t="n"/>
      <c r="D20" s="314" t="n"/>
      <c r="E20" s="314" t="n"/>
      <c r="F20" s="314" t="n"/>
      <c r="G20" s="351" t="n"/>
      <c r="H20" s="41" t="inlineStr">
        <is>
          <t>Dose</t>
        </is>
      </c>
      <c r="I20" s="46" t="inlineStr">
        <is>
          <t>CPM</t>
        </is>
      </c>
      <c r="J20" s="217" t="inlineStr">
        <is>
          <t>Alpha</t>
        </is>
      </c>
      <c r="K20" s="323" t="n"/>
      <c r="L20" s="323" t="n"/>
      <c r="M20" s="323" t="n"/>
      <c r="N20" s="323" t="n"/>
      <c r="O20" s="352" t="inlineStr">
        <is>
          <t>Beta-Gamma</t>
        </is>
      </c>
      <c r="P20" s="323" t="n"/>
      <c r="Q20" s="323" t="n"/>
      <c r="R20" s="323" t="n"/>
      <c r="S20" s="324" t="n"/>
      <c r="T20" s="353" t="inlineStr">
        <is>
          <t>Alpha</t>
        </is>
      </c>
      <c r="U20" s="354" t="n"/>
      <c r="V20" s="355" t="n"/>
      <c r="W20" s="325" t="inlineStr">
        <is>
          <t>Beta-Gamma</t>
        </is>
      </c>
      <c r="X20" s="323" t="n"/>
      <c r="Y20" s="326" t="n"/>
    </row>
    <row r="21" ht="49.9" customHeight="1" thickBot="1" thickTop="1">
      <c r="A21" s="6" t="inlineStr">
        <is>
          <t>No</t>
        </is>
      </c>
      <c r="B21" s="356" t="inlineStr">
        <is>
          <t>Description/Location</t>
        </is>
      </c>
      <c r="C21" s="314" t="n"/>
      <c r="D21" s="314" t="n"/>
      <c r="E21" s="314" t="n"/>
      <c r="F21" s="314" t="n"/>
      <c r="G21" s="315" t="n"/>
      <c r="H21" s="47" t="inlineStr">
        <is>
          <t>µR/hr</t>
        </is>
      </c>
      <c r="I21" s="48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92" thickTop="1">
      <c r="A22" s="53" t="n">
        <v>5</v>
      </c>
      <c r="B22" s="357" t="inlineStr">
        <is>
          <t>Drain #2 outside drain hole</t>
        </is>
      </c>
      <c r="C22" s="288" t="n"/>
      <c r="D22" s="288" t="n"/>
      <c r="E22" s="288" t="n"/>
      <c r="F22" s="288" t="n"/>
      <c r="G22" s="297" t="n"/>
      <c r="H22" s="54" t="n"/>
      <c r="I22" s="55" t="n"/>
      <c r="J22" s="56" t="n">
        <v>0</v>
      </c>
      <c r="K22" s="66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6" t="n">
        <v>1165</v>
      </c>
      <c r="P22" s="69" t="n">
        <v>229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72" t="n">
        <v>0</v>
      </c>
      <c r="U22" s="28">
        <f>IF(ISBLANK(T22)," ",(T22/$T$16)-($T$17/$T$15))</f>
        <v/>
      </c>
      <c r="V22" s="29">
        <f>IF(ISBLANK(T22), " ", (U22/T$13))</f>
        <v/>
      </c>
      <c r="W22" s="72" t="n">
        <v>47</v>
      </c>
      <c r="X22" s="28">
        <f>IF(ISBLANK(W22)," ",(W22/$W$16)-($W$17/$W$15))</f>
        <v/>
      </c>
      <c r="Y22" s="30">
        <f>IF(ISBLANK(W22), " ", (X22/$W$13))</f>
        <v/>
      </c>
    </row>
    <row r="23" ht="19.9" customFormat="1" customHeight="1" s="92">
      <c r="A23" s="57" t="n">
        <v>6</v>
      </c>
      <c r="B23" s="358" t="inlineStr">
        <is>
          <t>Drain #2 outside drain hole</t>
        </is>
      </c>
      <c r="C23" s="292" t="n"/>
      <c r="D23" s="292" t="n"/>
      <c r="E23" s="292" t="n"/>
      <c r="F23" s="292" t="n"/>
      <c r="G23" s="328" t="n"/>
      <c r="H23" s="58" t="n"/>
      <c r="I23" s="59" t="n"/>
      <c r="J23" s="60" t="n">
        <v>0</v>
      </c>
      <c r="K23" s="67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60" t="n">
        <v>4713</v>
      </c>
      <c r="P23" s="70" t="n">
        <v>229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60" t="n">
        <v>0</v>
      </c>
      <c r="U23" s="31">
        <f>IF(ISBLANK(T23)," ",(T23/$T$16)-($T$17/$T$15))</f>
        <v/>
      </c>
      <c r="V23" s="32">
        <f>IF(ISBLANK(T23), " ", (U23/T$13))</f>
        <v/>
      </c>
      <c r="W23" s="60" t="n">
        <v>95</v>
      </c>
      <c r="X23" s="31">
        <f>IF(ISBLANK(W23)," ",(W23/$W$16)-($W$17/$W$15))</f>
        <v/>
      </c>
      <c r="Y23" s="33">
        <f>IF(ISBLANK(W23), " ", (X23/$W$13))</f>
        <v/>
      </c>
    </row>
    <row r="24" ht="19.9" customFormat="1" customHeight="1" s="92">
      <c r="A24" s="61" t="n">
        <v>7</v>
      </c>
      <c r="B24" s="358" t="inlineStr">
        <is>
          <t>Drain #2 outside drain hole</t>
        </is>
      </c>
      <c r="C24" s="292" t="n"/>
      <c r="D24" s="292" t="n"/>
      <c r="E24" s="292" t="n"/>
      <c r="F24" s="292" t="n"/>
      <c r="G24" s="328" t="n"/>
      <c r="H24" s="58" t="n"/>
      <c r="I24" s="59" t="n"/>
      <c r="J24" s="60" t="n">
        <v>0</v>
      </c>
      <c r="K24" s="67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60" t="n">
        <v>10096</v>
      </c>
      <c r="P24" s="70" t="n">
        <v>229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60" t="n">
        <v>0</v>
      </c>
      <c r="U24" s="31">
        <f>IF(ISBLANK(T24)," ",(T24/$T$16)-($T$17/$T$15))</f>
        <v/>
      </c>
      <c r="V24" s="32">
        <f>IF(ISBLANK(T24), " ", (U24/T$13))</f>
        <v/>
      </c>
      <c r="W24" s="60" t="n">
        <v>146</v>
      </c>
      <c r="X24" s="31">
        <f>IF(ISBLANK(W24)," ",(W24/$W$16)-($W$17/$W$15))</f>
        <v/>
      </c>
      <c r="Y24" s="33">
        <f>IF(ISBLANK(W24), " ", (X24/$W$13))</f>
        <v/>
      </c>
    </row>
    <row r="25" ht="19.9" customFormat="1" customHeight="1" s="92">
      <c r="A25" s="61" t="n">
        <v>8</v>
      </c>
      <c r="B25" s="358" t="inlineStr">
        <is>
          <t>Drain #2 outside grating</t>
        </is>
      </c>
      <c r="C25" s="292" t="n"/>
      <c r="D25" s="292" t="n"/>
      <c r="E25" s="292" t="n"/>
      <c r="F25" s="292" t="n"/>
      <c r="G25" s="328" t="n"/>
      <c r="H25" s="58" t="n"/>
      <c r="I25" s="59" t="n"/>
      <c r="J25" s="60" t="n">
        <v>0</v>
      </c>
      <c r="K25" s="67" t="n">
        <v>1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60" t="n">
        <v>1432</v>
      </c>
      <c r="P25" s="70" t="n">
        <v>156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60" t="n">
        <v>0</v>
      </c>
      <c r="U25" s="31">
        <f>IF(ISBLANK(T25)," ",(T25/$T$16)-($T$17/$T$15))</f>
        <v/>
      </c>
      <c r="V25" s="32">
        <f>IF(ISBLANK(T25), " ", (U25/T$13))</f>
        <v/>
      </c>
      <c r="W25" s="60" t="n">
        <v>63</v>
      </c>
      <c r="X25" s="31">
        <f>IF(ISBLANK(W25)," ",(W25/$W$16)-($W$17/$W$15))</f>
        <v/>
      </c>
      <c r="Y25" s="33">
        <f>IF(ISBLANK(W25), " ", (X25/$W$13))</f>
        <v/>
      </c>
    </row>
    <row r="26" ht="19.9" customFormat="1" customHeight="1" s="92">
      <c r="A26" s="61" t="n">
        <v>9</v>
      </c>
      <c r="B26" s="358" t="inlineStr">
        <is>
          <t>Drain #2 outside grating</t>
        </is>
      </c>
      <c r="C26" s="292" t="n"/>
      <c r="D26" s="292" t="n"/>
      <c r="E26" s="292" t="n"/>
      <c r="F26" s="292" t="n"/>
      <c r="G26" s="328" t="n"/>
      <c r="H26" s="58" t="n"/>
      <c r="I26" s="59" t="n"/>
      <c r="J26" s="60" t="n">
        <v>1</v>
      </c>
      <c r="K26" s="67" t="n">
        <v>1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60" t="n">
        <v>1210</v>
      </c>
      <c r="P26" s="70" t="n">
        <v>156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60" t="n">
        <v>0</v>
      </c>
      <c r="U26" s="31">
        <f>IF(ISBLANK(T26)," ",(T26/$T$16)-($T$17/$T$15))</f>
        <v/>
      </c>
      <c r="V26" s="32">
        <f>IF(ISBLANK(T26), " ", (U26/T$13))</f>
        <v/>
      </c>
      <c r="W26" s="60" t="n">
        <v>54</v>
      </c>
      <c r="X26" s="31">
        <f>IF(ISBLANK(W26)," ",(W26/$W$16)-($W$17/$W$15))</f>
        <v/>
      </c>
      <c r="Y26" s="33">
        <f>IF(ISBLANK(W26), " ", (X26/$W$13))</f>
        <v/>
      </c>
    </row>
    <row r="27" ht="19.9" customFormat="1" customHeight="1" s="92">
      <c r="A27" s="61" t="n">
        <v>10</v>
      </c>
      <c r="B27" s="358" t="inlineStr">
        <is>
          <t>Drain #2 inside grating</t>
        </is>
      </c>
      <c r="C27" s="292" t="n"/>
      <c r="D27" s="292" t="n"/>
      <c r="E27" s="292" t="n"/>
      <c r="F27" s="292" t="n"/>
      <c r="G27" s="328" t="n"/>
      <c r="H27" s="58" t="n"/>
      <c r="I27" s="59" t="n"/>
      <c r="J27" s="60" t="n">
        <v>0</v>
      </c>
      <c r="K27" s="67" t="n">
        <v>1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60" t="n">
        <v>1497</v>
      </c>
      <c r="P27" s="70" t="n">
        <v>156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60" t="n">
        <v>0</v>
      </c>
      <c r="U27" s="31">
        <f>IF(ISBLANK(T27)," ",(T27/$T$16)-($T$17/$T$15))</f>
        <v/>
      </c>
      <c r="V27" s="32">
        <f>IF(ISBLANK(T27), " ", (U27/T$13))</f>
        <v/>
      </c>
      <c r="W27" s="60" t="n">
        <v>34</v>
      </c>
      <c r="X27" s="31">
        <f>IF(ISBLANK(W27)," ",(W27/$W$16)-($W$17/$W$15))</f>
        <v/>
      </c>
      <c r="Y27" s="33">
        <f>IF(ISBLANK(W27), " ", (X27/$W$13))</f>
        <v/>
      </c>
    </row>
    <row r="28" ht="19.9" customFormat="1" customHeight="1" s="92">
      <c r="A28" s="61" t="n">
        <v>11</v>
      </c>
      <c r="B28" s="358" t="inlineStr">
        <is>
          <t>Drain #2 inside grating</t>
        </is>
      </c>
      <c r="C28" s="292" t="n"/>
      <c r="D28" s="292" t="n"/>
      <c r="E28" s="292" t="n"/>
      <c r="F28" s="292" t="n"/>
      <c r="G28" s="328" t="n"/>
      <c r="H28" s="58" t="n"/>
      <c r="I28" s="59" t="n"/>
      <c r="J28" s="60" t="n">
        <v>2</v>
      </c>
      <c r="K28" s="67" t="n">
        <v>1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60" t="n">
        <v>1758</v>
      </c>
      <c r="P28" s="70" t="n">
        <v>156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60" t="n">
        <v>0</v>
      </c>
      <c r="U28" s="31">
        <f>IF(ISBLANK(T28)," ",(T28/$T$16)-($T$17/$T$15))</f>
        <v/>
      </c>
      <c r="V28" s="32">
        <f>IF(ISBLANK(T28), " ", (U28/T$13))</f>
        <v/>
      </c>
      <c r="W28" s="60" t="n">
        <v>13</v>
      </c>
      <c r="X28" s="31">
        <f>IF(ISBLANK(W28)," ",(W28/$W$16)-($W$17/$W$15))</f>
        <v/>
      </c>
      <c r="Y28" s="33">
        <f>IF(ISBLANK(W28), " ", (X28/$W$13))</f>
        <v/>
      </c>
    </row>
    <row r="29" ht="19.9" customFormat="1" customHeight="1" s="92">
      <c r="A29" s="61" t="n"/>
      <c r="B29" s="358" t="n"/>
      <c r="C29" s="292" t="n"/>
      <c r="D29" s="292" t="n"/>
      <c r="E29" s="292" t="n"/>
      <c r="F29" s="292" t="n"/>
      <c r="G29" s="328" t="n"/>
      <c r="H29" s="58" t="n"/>
      <c r="I29" s="59" t="n"/>
      <c r="J29" s="60" t="n"/>
      <c r="K29" s="67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60" t="n"/>
      <c r="P29" s="70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60" t="n"/>
      <c r="U29" s="31">
        <f>IF(ISBLANK(T29)," ",(T29/$T$16)-($T$17/$T$15))</f>
        <v/>
      </c>
      <c r="V29" s="32">
        <f>IF(ISBLANK(T29), " ", (U29/T$13))</f>
        <v/>
      </c>
      <c r="W29" s="60" t="n"/>
      <c r="X29" s="31">
        <f>IF(ISBLANK(W29)," ",(W29/$W$16)-($W$17/$W$15))</f>
        <v/>
      </c>
      <c r="Y29" s="33">
        <f>IF(ISBLANK(W29), " ", (X29/$W$13))</f>
        <v/>
      </c>
    </row>
    <row r="30" ht="19.9" customFormat="1" customHeight="1" s="92">
      <c r="A30" s="61" t="n"/>
      <c r="B30" s="358" t="n"/>
      <c r="C30" s="292" t="n"/>
      <c r="D30" s="292" t="n"/>
      <c r="E30" s="292" t="n"/>
      <c r="F30" s="292" t="n"/>
      <c r="G30" s="328" t="n"/>
      <c r="H30" s="58" t="n"/>
      <c r="I30" s="59" t="n"/>
      <c r="J30" s="60" t="n"/>
      <c r="K30" s="67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60" t="n"/>
      <c r="P30" s="70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60" t="n"/>
      <c r="U30" s="31">
        <f>IF(ISBLANK(T30)," ",(T30/$T$16)-($T$17/$T$15))</f>
        <v/>
      </c>
      <c r="V30" s="32">
        <f>IF(ISBLANK(T30), " ", (U30/T$13))</f>
        <v/>
      </c>
      <c r="W30" s="60" t="n"/>
      <c r="X30" s="31">
        <f>IF(ISBLANK(W30)," ",(W30/$W$16)-($W$17/$W$15))</f>
        <v/>
      </c>
      <c r="Y30" s="33">
        <f>IF(ISBLANK(W30), " ", (X30/$W$13))</f>
        <v/>
      </c>
    </row>
    <row r="31" ht="19.9" customFormat="1" customHeight="1" s="92">
      <c r="A31" s="61" t="n"/>
      <c r="B31" s="358" t="n"/>
      <c r="C31" s="292" t="n"/>
      <c r="D31" s="292" t="n"/>
      <c r="E31" s="292" t="n"/>
      <c r="F31" s="292" t="n"/>
      <c r="G31" s="328" t="n"/>
      <c r="H31" s="58" t="n"/>
      <c r="I31" s="59" t="n"/>
      <c r="J31" s="60" t="n"/>
      <c r="K31" s="67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60" t="n"/>
      <c r="P31" s="70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60" t="n"/>
      <c r="U31" s="31">
        <f>IF(ISBLANK(T31)," ",(T31/$T$16)-($T$17/$T$15))</f>
        <v/>
      </c>
      <c r="V31" s="32">
        <f>IF(ISBLANK(T31), " ", (U31/T$13))</f>
        <v/>
      </c>
      <c r="W31" s="60" t="n"/>
      <c r="X31" s="31">
        <f>IF(ISBLANK(W31)," ",(W31/$W$16)-($W$17/$W$15))</f>
        <v/>
      </c>
      <c r="Y31" s="33">
        <f>IF(ISBLANK(W31), " ", (X31/$W$13))</f>
        <v/>
      </c>
    </row>
    <row r="32" ht="19.9" customFormat="1" customHeight="1" s="92">
      <c r="A32" s="61" t="n"/>
      <c r="B32" s="358" t="n"/>
      <c r="C32" s="292" t="n"/>
      <c r="D32" s="292" t="n"/>
      <c r="E32" s="292" t="n"/>
      <c r="F32" s="292" t="n"/>
      <c r="G32" s="328" t="n"/>
      <c r="H32" s="58" t="n"/>
      <c r="I32" s="59" t="n"/>
      <c r="J32" s="60" t="n"/>
      <c r="K32" s="67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60" t="n"/>
      <c r="P32" s="70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60" t="n"/>
      <c r="U32" s="31">
        <f>IF(ISBLANK(T32)," ",(T32/$T$16)-($T$17/$T$15))</f>
        <v/>
      </c>
      <c r="V32" s="32">
        <f>IF(ISBLANK(T32), " ", (U32/T$13))</f>
        <v/>
      </c>
      <c r="W32" s="60" t="n"/>
      <c r="X32" s="31">
        <f>IF(ISBLANK(W32)," ",(W32/$W$16)-($W$17/$W$15))</f>
        <v/>
      </c>
      <c r="Y32" s="33">
        <f>IF(ISBLANK(W32), " ", (X32/$W$13))</f>
        <v/>
      </c>
    </row>
    <row r="33" ht="19.9" customFormat="1" customHeight="1" s="92">
      <c r="A33" s="57" t="n"/>
      <c r="B33" s="358" t="n"/>
      <c r="C33" s="292" t="n"/>
      <c r="D33" s="292" t="n"/>
      <c r="E33" s="292" t="n"/>
      <c r="F33" s="292" t="n"/>
      <c r="G33" s="328" t="n"/>
      <c r="H33" s="58" t="n"/>
      <c r="I33" s="59" t="n"/>
      <c r="J33" s="60" t="n"/>
      <c r="K33" s="67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60" t="n"/>
      <c r="P33" s="70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60" t="n"/>
      <c r="U33" s="31">
        <f>IF(ISBLANK(T33)," ",(T33/$T$16)-($T$17/$T$15))</f>
        <v/>
      </c>
      <c r="V33" s="32">
        <f>IF(ISBLANK(T33), " ", (U33/T$13))</f>
        <v/>
      </c>
      <c r="W33" s="60" t="n"/>
      <c r="X33" s="31">
        <f>IF(ISBLANK(W33)," ",(W33/$W$16)-($W$17/$W$15))</f>
        <v/>
      </c>
      <c r="Y33" s="33">
        <f>IF(ISBLANK(W33), " ", (X33/$W$13))</f>
        <v/>
      </c>
    </row>
    <row r="34" ht="19.9" customFormat="1" customHeight="1" s="92">
      <c r="A34" s="57" t="n"/>
      <c r="B34" s="358" t="n"/>
      <c r="C34" s="292" t="n"/>
      <c r="D34" s="292" t="n"/>
      <c r="E34" s="292" t="n"/>
      <c r="F34" s="292" t="n"/>
      <c r="G34" s="328" t="n"/>
      <c r="H34" s="58" t="n"/>
      <c r="I34" s="59" t="n"/>
      <c r="J34" s="60" t="n"/>
      <c r="K34" s="67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60" t="n"/>
      <c r="P34" s="70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60" t="n"/>
      <c r="U34" s="31">
        <f>IF(ISBLANK(T34)," ",(T34/$T$16)-($T$17/$T$15))</f>
        <v/>
      </c>
      <c r="V34" s="32">
        <f>IF(ISBLANK(T34), " ", (U34/T$13))</f>
        <v/>
      </c>
      <c r="W34" s="60" t="n"/>
      <c r="X34" s="31">
        <f>IF(ISBLANK(W34)," ",(W34/$W$16)-($W$17/$W$15))</f>
        <v/>
      </c>
      <c r="Y34" s="33">
        <f>IF(ISBLANK(W34), " ", (X34/$W$13))</f>
        <v/>
      </c>
    </row>
    <row r="35" ht="19.9" customFormat="1" customHeight="1" s="92">
      <c r="A35" s="61" t="n"/>
      <c r="B35" s="358" t="n"/>
      <c r="C35" s="292" t="n"/>
      <c r="D35" s="292" t="n"/>
      <c r="E35" s="292" t="n"/>
      <c r="F35" s="292" t="n"/>
      <c r="G35" s="328" t="n"/>
      <c r="H35" s="58" t="n"/>
      <c r="I35" s="59" t="n"/>
      <c r="J35" s="60" t="n"/>
      <c r="K35" s="67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60" t="n"/>
      <c r="P35" s="70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60" t="n"/>
      <c r="U35" s="31">
        <f>IF(ISBLANK(T35)," ",(T35/$T$16)-($T$17/$T$15))</f>
        <v/>
      </c>
      <c r="V35" s="32">
        <f>IF(ISBLANK(T35), " ", (U35/T$13))</f>
        <v/>
      </c>
      <c r="W35" s="60" t="n"/>
      <c r="X35" s="31">
        <f>IF(ISBLANK(W35)," ",(W35/$W$16)-($W$17/$W$15))</f>
        <v/>
      </c>
      <c r="Y35" s="33">
        <f>IF(ISBLANK(W35), " ", (X35/$W$13))</f>
        <v/>
      </c>
    </row>
    <row r="36" ht="19.9" customFormat="1" customHeight="1" s="92">
      <c r="A36" s="61" t="n"/>
      <c r="B36" s="358" t="n"/>
      <c r="C36" s="292" t="n"/>
      <c r="D36" s="292" t="n"/>
      <c r="E36" s="292" t="n"/>
      <c r="F36" s="292" t="n"/>
      <c r="G36" s="328" t="n"/>
      <c r="H36" s="58" t="n"/>
      <c r="I36" s="59" t="n"/>
      <c r="J36" s="60" t="n"/>
      <c r="K36" s="67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60" t="n"/>
      <c r="P36" s="70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60" t="n"/>
      <c r="U36" s="31">
        <f>IF(ISBLANK(T36)," ",(T36/$T$16)-($T$17/$T$15))</f>
        <v/>
      </c>
      <c r="V36" s="32">
        <f>IF(ISBLANK(T36), " ", (U36/T$13))</f>
        <v/>
      </c>
      <c r="W36" s="60" t="n"/>
      <c r="X36" s="31">
        <f>IF(ISBLANK(W36)," ",(W36/$W$16)-($W$17/$W$15))</f>
        <v/>
      </c>
      <c r="Y36" s="33">
        <f>IF(ISBLANK(W36), " ", (X36/$W$13))</f>
        <v/>
      </c>
    </row>
    <row r="37" ht="19.9" customFormat="1" customHeight="1" s="92">
      <c r="A37" s="57" t="n"/>
      <c r="B37" s="358" t="n"/>
      <c r="C37" s="292" t="n"/>
      <c r="D37" s="292" t="n"/>
      <c r="E37" s="292" t="n"/>
      <c r="F37" s="292" t="n"/>
      <c r="G37" s="328" t="n"/>
      <c r="H37" s="58" t="n"/>
      <c r="I37" s="59" t="n"/>
      <c r="J37" s="60" t="n"/>
      <c r="K37" s="67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60" t="n"/>
      <c r="P37" s="70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60" t="n"/>
      <c r="U37" s="31">
        <f>IF(ISBLANK(T37)," ",(T37/$T$16)-($T$17/$T$15))</f>
        <v/>
      </c>
      <c r="V37" s="32">
        <f>IF(ISBLANK(T37), " ", (U37/T$13))</f>
        <v/>
      </c>
      <c r="W37" s="60" t="n"/>
      <c r="X37" s="31">
        <f>IF(ISBLANK(W37)," ",(W37/$W$16)-($W$17/$W$15))</f>
        <v/>
      </c>
      <c r="Y37" s="33">
        <f>IF(ISBLANK(W37), " ", (X37/$W$13))</f>
        <v/>
      </c>
    </row>
    <row r="38" ht="19.9" customFormat="1" customHeight="1" s="92">
      <c r="A38" s="61" t="n"/>
      <c r="B38" s="358" t="n"/>
      <c r="C38" s="292" t="n"/>
      <c r="D38" s="292" t="n"/>
      <c r="E38" s="292" t="n"/>
      <c r="F38" s="292" t="n"/>
      <c r="G38" s="328" t="n"/>
      <c r="H38" s="58" t="n"/>
      <c r="I38" s="59" t="n"/>
      <c r="J38" s="60" t="n"/>
      <c r="K38" s="67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60" t="n"/>
      <c r="P38" s="70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60" t="n"/>
      <c r="U38" s="31">
        <f>IF(ISBLANK(T38)," ",(T38/$T$16)-($T$17/$T$15))</f>
        <v/>
      </c>
      <c r="V38" s="32">
        <f>IF(ISBLANK(T38), " ", (U38/T$13))</f>
        <v/>
      </c>
      <c r="W38" s="60" t="n"/>
      <c r="X38" s="31">
        <f>IF(ISBLANK(W38)," ",(W38/$W$16)-($W$17/$W$15))</f>
        <v/>
      </c>
      <c r="Y38" s="33">
        <f>IF(ISBLANK(W38), " ", (X38/$W$13))</f>
        <v/>
      </c>
    </row>
    <row r="39" ht="19.9" customFormat="1" customHeight="1" s="92">
      <c r="A39" s="61" t="n"/>
      <c r="B39" s="358" t="n"/>
      <c r="C39" s="292" t="n"/>
      <c r="D39" s="292" t="n"/>
      <c r="E39" s="292" t="n"/>
      <c r="F39" s="292" t="n"/>
      <c r="G39" s="328" t="n"/>
      <c r="H39" s="58" t="n"/>
      <c r="I39" s="59" t="n"/>
      <c r="J39" s="60" t="n"/>
      <c r="K39" s="67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60" t="n"/>
      <c r="P39" s="70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60" t="n"/>
      <c r="U39" s="31">
        <f>IF(ISBLANK(T39)," ",(T39/$T$16)-($T$17/$T$15))</f>
        <v/>
      </c>
      <c r="V39" s="32">
        <f>IF(ISBLANK(T39), " ", (U39/T$13))</f>
        <v/>
      </c>
      <c r="W39" s="60" t="n"/>
      <c r="X39" s="31">
        <f>IF(ISBLANK(W39)," ",(W39/$W$16)-($W$17/$W$15))</f>
        <v/>
      </c>
      <c r="Y39" s="33">
        <f>IF(ISBLANK(W39), " ", (X39/$W$13))</f>
        <v/>
      </c>
    </row>
    <row r="40" ht="19.9" customFormat="1" customHeight="1" s="92">
      <c r="A40" s="61" t="n"/>
      <c r="B40" s="358" t="n"/>
      <c r="C40" s="292" t="n"/>
      <c r="D40" s="292" t="n"/>
      <c r="E40" s="292" t="n"/>
      <c r="F40" s="292" t="n"/>
      <c r="G40" s="328" t="n"/>
      <c r="H40" s="58" t="n"/>
      <c r="I40" s="59" t="n"/>
      <c r="J40" s="60" t="n"/>
      <c r="K40" s="67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60" t="n"/>
      <c r="P40" s="70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60" t="n"/>
      <c r="U40" s="31">
        <f>IF(ISBLANK(T40)," ",(T40/$T$16)-($T$17/$T$15))</f>
        <v/>
      </c>
      <c r="V40" s="32">
        <f>IF(ISBLANK(T40), " ", (U40/T$13))</f>
        <v/>
      </c>
      <c r="W40" s="60" t="n"/>
      <c r="X40" s="31">
        <f>IF(ISBLANK(W40)," ",(W40/$W$16)-($W$17/$W$15))</f>
        <v/>
      </c>
      <c r="Y40" s="33">
        <f>IF(ISBLANK(W40), " ", (X40/$W$13))</f>
        <v/>
      </c>
    </row>
    <row r="41" ht="19.9" customFormat="1" customHeight="1" s="92" thickBot="1">
      <c r="A41" s="62" t="n"/>
      <c r="B41" s="359" t="n"/>
      <c r="C41" s="308" t="n"/>
      <c r="D41" s="308" t="n"/>
      <c r="E41" s="308" t="n"/>
      <c r="F41" s="308" t="n"/>
      <c r="G41" s="342" t="n"/>
      <c r="H41" s="63" t="n"/>
      <c r="I41" s="64" t="n"/>
      <c r="J41" s="65" t="n"/>
      <c r="K41" s="68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5" t="n"/>
      <c r="P41" s="71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5" t="n"/>
      <c r="U41" s="34">
        <f>IF(ISBLANK(T41)," ",(T41/$T$16)-($T$17/$T$15))</f>
        <v/>
      </c>
      <c r="V41" s="35">
        <f>IF(ISBLANK(T41), " ", (U41/T$13))</f>
        <v/>
      </c>
      <c r="W41" s="65" t="n"/>
      <c r="X41" s="34">
        <f>IF(ISBLANK(W41)," ",(W41/$W$16)-($W$17/$W$15))</f>
        <v/>
      </c>
      <c r="Y41" s="36">
        <f>IF(ISBLANK(W41), " ", (X41/$W$13))</f>
        <v/>
      </c>
    </row>
    <row r="42" ht="13.5" customHeight="1" thickTop="1"/>
  </sheetData>
  <mergeCells count="111">
    <mergeCell ref="B40:G40"/>
    <mergeCell ref="B41:G41"/>
    <mergeCell ref="B34:G34"/>
    <mergeCell ref="B35:G35"/>
    <mergeCell ref="B36:G36"/>
    <mergeCell ref="B37:G37"/>
    <mergeCell ref="B38:G38"/>
    <mergeCell ref="B39:G39"/>
    <mergeCell ref="B28:G28"/>
    <mergeCell ref="B29:G29"/>
    <mergeCell ref="B30:G30"/>
    <mergeCell ref="B31:G31"/>
    <mergeCell ref="B32:G32"/>
    <mergeCell ref="B33:G33"/>
    <mergeCell ref="B22:G22"/>
    <mergeCell ref="B23:G23"/>
    <mergeCell ref="B24:G24"/>
    <mergeCell ref="B25:G25"/>
    <mergeCell ref="B26:G26"/>
    <mergeCell ref="B27:G27"/>
    <mergeCell ref="B20:G20"/>
    <mergeCell ref="J20:N20"/>
    <mergeCell ref="O20:S20"/>
    <mergeCell ref="T20:V20"/>
    <mergeCell ref="W20:Y20"/>
    <mergeCell ref="B21:G21"/>
    <mergeCell ref="A18:E18"/>
    <mergeCell ref="J18:M18"/>
    <mergeCell ref="N18:S18"/>
    <mergeCell ref="T18:V18"/>
    <mergeCell ref="W18:Y18"/>
    <mergeCell ref="A19:E19"/>
    <mergeCell ref="H19:I19"/>
    <mergeCell ref="J19:S19"/>
    <mergeCell ref="T19:Y19"/>
    <mergeCell ref="A17:E17"/>
    <mergeCell ref="J17:M17"/>
    <mergeCell ref="N17:P17"/>
    <mergeCell ref="Q17:S17"/>
    <mergeCell ref="T17:V17"/>
    <mergeCell ref="W17:Y17"/>
    <mergeCell ref="A16:E16"/>
    <mergeCell ref="J16:M16"/>
    <mergeCell ref="N16:P16"/>
    <mergeCell ref="Q16:S16"/>
    <mergeCell ref="T16:V16"/>
    <mergeCell ref="W16:Y16"/>
    <mergeCell ref="A15:E15"/>
    <mergeCell ref="J15:M15"/>
    <mergeCell ref="N15:P15"/>
    <mergeCell ref="Q15:S15"/>
    <mergeCell ref="T15:V15"/>
    <mergeCell ref="W15:Y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J11:M11"/>
    <mergeCell ref="N11:P11"/>
    <mergeCell ref="Q11:S11"/>
    <mergeCell ref="T11:V11"/>
    <mergeCell ref="W11:Y11"/>
    <mergeCell ref="A9:E9"/>
    <mergeCell ref="N9:P9"/>
    <mergeCell ref="Q9:S9"/>
    <mergeCell ref="T9:V9"/>
    <mergeCell ref="W9:Y9"/>
    <mergeCell ref="A10:E10"/>
    <mergeCell ref="J10:M10"/>
    <mergeCell ref="N10:P10"/>
    <mergeCell ref="Q10:S10"/>
    <mergeCell ref="T10:V10"/>
    <mergeCell ref="A8:E8"/>
    <mergeCell ref="H8:I8"/>
    <mergeCell ref="N8:S8"/>
    <mergeCell ref="T8:Y8"/>
    <mergeCell ref="A4:C4"/>
    <mergeCell ref="D4:G4"/>
    <mergeCell ref="H4:I4"/>
    <mergeCell ref="J4:Y4"/>
    <mergeCell ref="A5:C5"/>
    <mergeCell ref="D5:G5"/>
    <mergeCell ref="H5:I6"/>
    <mergeCell ref="J5:Y6"/>
    <mergeCell ref="A6:C6"/>
    <mergeCell ref="D6:G6"/>
    <mergeCell ref="A1:C1"/>
    <mergeCell ref="D1:G1"/>
    <mergeCell ref="A2:C2"/>
    <mergeCell ref="D2:G2"/>
    <mergeCell ref="A3:C3"/>
    <mergeCell ref="D3:G3"/>
    <mergeCell ref="A7:C7"/>
    <mergeCell ref="D7:G7"/>
    <mergeCell ref="H7:Y7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41"/>
  <sheetViews>
    <sheetView showGridLines="0" zoomScale="85" zoomScaleNormal="85" workbookViewId="0">
      <selection activeCell="J22" sqref="J22:Y29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Top="1">
      <c r="A1" s="287" t="inlineStr">
        <is>
          <t>Survey Number</t>
        </is>
      </c>
      <c r="B1" s="288" t="n"/>
      <c r="C1" s="289" t="n"/>
      <c r="D1" s="290" t="inlineStr">
        <is>
          <t>INIS-030620-1454</t>
        </is>
      </c>
      <c r="E1" s="288" t="n"/>
      <c r="F1" s="288" t="n"/>
      <c r="G1" s="289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37" t="n"/>
    </row>
    <row r="2" ht="18" customHeight="1">
      <c r="A2" s="291" t="inlineStr">
        <is>
          <t>Date Surveyed</t>
        </is>
      </c>
      <c r="B2" s="292" t="n"/>
      <c r="C2" s="293" t="n"/>
      <c r="D2" s="294" t="n">
        <v>43895</v>
      </c>
      <c r="E2" s="292" t="n"/>
      <c r="F2" s="292" t="n"/>
      <c r="G2" s="293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291" t="inlineStr">
        <is>
          <t>Survey Tech</t>
        </is>
      </c>
      <c r="B3" s="292" t="n"/>
      <c r="C3" s="293" t="n"/>
      <c r="D3" s="295" t="inlineStr">
        <is>
          <t>M. Dodge</t>
        </is>
      </c>
      <c r="E3" s="292" t="n"/>
      <c r="F3" s="292" t="n"/>
      <c r="G3" s="293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291" t="inlineStr">
        <is>
          <t>Count Room Tech</t>
        </is>
      </c>
      <c r="B4" s="292" t="n"/>
      <c r="C4" s="293" t="n"/>
      <c r="D4" s="295" t="inlineStr">
        <is>
          <t>P. Ray</t>
        </is>
      </c>
      <c r="E4" s="292" t="n"/>
      <c r="F4" s="292" t="n"/>
      <c r="G4" s="293" t="n"/>
      <c r="H4" s="296" t="inlineStr">
        <is>
          <t>Item Surveyed</t>
        </is>
      </c>
      <c r="I4" s="297" t="n"/>
      <c r="J4" s="298" t="inlineStr">
        <is>
          <t>Room 220 floor drains</t>
        </is>
      </c>
      <c r="K4" s="288" t="n"/>
      <c r="L4" s="288" t="n"/>
      <c r="M4" s="288" t="n"/>
      <c r="N4" s="288" t="n"/>
      <c r="O4" s="288" t="n"/>
      <c r="P4" s="288" t="n"/>
      <c r="Q4" s="288" t="n"/>
      <c r="R4" s="288" t="n"/>
      <c r="S4" s="288" t="n"/>
      <c r="T4" s="288" t="n"/>
      <c r="U4" s="288" t="n"/>
      <c r="V4" s="288" t="n"/>
      <c r="W4" s="288" t="n"/>
      <c r="X4" s="288" t="n"/>
      <c r="Y4" s="289" t="n"/>
    </row>
    <row r="5" ht="18" customHeight="1">
      <c r="A5" s="291" t="inlineStr">
        <is>
          <t>Date Counted</t>
        </is>
      </c>
      <c r="B5" s="292" t="n"/>
      <c r="C5" s="293" t="n"/>
      <c r="D5" s="295" t="inlineStr">
        <is>
          <t>3/6/2020</t>
        </is>
      </c>
      <c r="E5" s="292" t="n"/>
      <c r="F5" s="292" t="n"/>
      <c r="G5" s="293" t="n"/>
      <c r="H5" s="251" t="inlineStr">
        <is>
          <t>Comments</t>
        </is>
      </c>
      <c r="J5" s="299" t="inlineStr">
        <is>
          <t>100% scan of all accessible area. Static and smear taken in location of highest activity. Surface of surveyed areas was concrete and metal. Survey point #1 gamma reading taken on inside, at the bottom, of drain hole. Survey points 15 and #19 gamma reading were taken outside, on top, of drain hole.</t>
        </is>
      </c>
      <c r="K5" s="300" t="n"/>
      <c r="L5" s="300" t="n"/>
      <c r="M5" s="300" t="n"/>
      <c r="N5" s="300" t="n"/>
      <c r="O5" s="300" t="n"/>
      <c r="P5" s="300" t="n"/>
      <c r="Q5" s="300" t="n"/>
      <c r="R5" s="300" t="n"/>
      <c r="S5" s="300" t="n"/>
      <c r="T5" s="300" t="n"/>
      <c r="U5" s="300" t="n"/>
      <c r="V5" s="300" t="n"/>
      <c r="W5" s="300" t="n"/>
      <c r="X5" s="300" t="n"/>
      <c r="Y5" s="301" t="n"/>
    </row>
    <row r="6" ht="18" customHeight="1" thickBot="1">
      <c r="A6" s="291" t="inlineStr">
        <is>
          <t>Survey Type</t>
        </is>
      </c>
      <c r="B6" s="292" t="n"/>
      <c r="C6" s="293" t="n"/>
      <c r="D6" s="295" t="inlineStr">
        <is>
          <t>Characterization</t>
        </is>
      </c>
      <c r="E6" s="292" t="n"/>
      <c r="F6" s="292" t="n"/>
      <c r="G6" s="293" t="n"/>
      <c r="H6" s="302" t="n"/>
      <c r="I6" s="303" t="n"/>
      <c r="J6" s="304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6" t="n"/>
    </row>
    <row r="7" ht="18" customHeight="1" thickBot="1" thickTop="1">
      <c r="A7" s="307" t="inlineStr">
        <is>
          <t>Level Of Posting</t>
        </is>
      </c>
      <c r="B7" s="308" t="n"/>
      <c r="C7" s="309" t="n"/>
      <c r="D7" s="310" t="inlineStr">
        <is>
          <t>CA</t>
        </is>
      </c>
      <c r="E7" s="308" t="n"/>
      <c r="F7" s="308" t="n"/>
      <c r="G7" s="309" t="n"/>
      <c r="H7" s="311" t="inlineStr">
        <is>
          <t>Instrumentation</t>
        </is>
      </c>
      <c r="I7" s="303" t="n"/>
      <c r="J7" s="303" t="n"/>
      <c r="K7" s="303" t="n"/>
      <c r="L7" s="303" t="n"/>
      <c r="M7" s="303" t="n"/>
      <c r="N7" s="303" t="n"/>
      <c r="O7" s="303" t="n"/>
      <c r="P7" s="303" t="n"/>
      <c r="Q7" s="303" t="n"/>
      <c r="R7" s="303" t="n"/>
      <c r="S7" s="303" t="n"/>
      <c r="T7" s="303" t="n"/>
      <c r="U7" s="303" t="n"/>
      <c r="V7" s="303" t="n"/>
      <c r="W7" s="303" t="n"/>
      <c r="X7" s="303" t="n"/>
      <c r="Y7" s="312" t="n"/>
    </row>
    <row r="8" ht="18" customHeight="1" thickBot="1" thickTop="1">
      <c r="A8" s="313" t="inlineStr">
        <is>
          <t>Building Material Background - cpm</t>
        </is>
      </c>
      <c r="B8" s="314" t="n"/>
      <c r="C8" s="314" t="n"/>
      <c r="D8" s="314" t="n"/>
      <c r="E8" s="315" t="n"/>
      <c r="F8" s="264" t="inlineStr">
        <is>
          <t>Alpha</t>
        </is>
      </c>
      <c r="G8" s="27" t="inlineStr">
        <is>
          <t>Beta</t>
        </is>
      </c>
      <c r="H8" s="316" t="inlineStr">
        <is>
          <t>Gamma</t>
        </is>
      </c>
      <c r="I8" s="317" t="n"/>
      <c r="J8" s="3" t="n"/>
      <c r="K8" s="3" t="n"/>
      <c r="L8" s="3" t="n"/>
      <c r="M8" s="3" t="n"/>
      <c r="N8" s="123" t="inlineStr">
        <is>
          <t>Total Activity</t>
        </is>
      </c>
      <c r="O8" s="318" t="n"/>
      <c r="P8" s="318" t="n"/>
      <c r="Q8" s="318" t="n"/>
      <c r="R8" s="318" t="n"/>
      <c r="S8" s="318" t="n"/>
      <c r="T8" s="319" t="inlineStr">
        <is>
          <t>Removable Activity</t>
        </is>
      </c>
      <c r="U8" s="318" t="n"/>
      <c r="V8" s="318" t="n"/>
      <c r="W8" s="318" t="n"/>
      <c r="X8" s="318" t="n"/>
      <c r="Y8" s="320" t="n"/>
    </row>
    <row r="9" ht="18" customHeight="1" thickBot="1" thickTop="1">
      <c r="A9" s="321" t="inlineStr">
        <is>
          <t>Brick</t>
        </is>
      </c>
      <c r="B9" s="305" t="n"/>
      <c r="C9" s="305" t="n"/>
      <c r="D9" s="305" t="n"/>
      <c r="E9" s="322" t="n"/>
      <c r="F9" s="4" t="n">
        <v>2.994444444444444</v>
      </c>
      <c r="G9" s="5" t="n">
        <v>410.2277777777778</v>
      </c>
      <c r="H9" s="41" t="inlineStr">
        <is>
          <t>Dose</t>
        </is>
      </c>
      <c r="I9" s="247" t="inlineStr">
        <is>
          <t>CPM</t>
        </is>
      </c>
      <c r="J9" s="3" t="n"/>
      <c r="K9" s="3" t="n"/>
      <c r="L9" s="3" t="n"/>
      <c r="M9" s="3" t="n"/>
      <c r="N9" s="141" t="inlineStr">
        <is>
          <t>Alpha</t>
        </is>
      </c>
      <c r="O9" s="323" t="n"/>
      <c r="P9" s="324" t="n"/>
      <c r="Q9" s="143" t="inlineStr">
        <is>
          <t>Beta-Gamma</t>
        </is>
      </c>
      <c r="R9" s="323" t="n"/>
      <c r="S9" s="324" t="n"/>
      <c r="T9" s="143" t="inlineStr">
        <is>
          <t>Alpha</t>
        </is>
      </c>
      <c r="U9" s="323" t="n"/>
      <c r="V9" s="324" t="n"/>
      <c r="W9" s="325" t="inlineStr">
        <is>
          <t>Beta-Gamma</t>
        </is>
      </c>
      <c r="X9" s="323" t="n"/>
      <c r="Y9" s="326" t="n"/>
    </row>
    <row r="10" ht="18" customHeight="1" thickTop="1">
      <c r="A10" s="327" t="inlineStr">
        <is>
          <t>Concrete</t>
        </is>
      </c>
      <c r="B10" s="292" t="n"/>
      <c r="C10" s="292" t="n"/>
      <c r="D10" s="292" t="n"/>
      <c r="E10" s="328" t="n"/>
      <c r="F10" s="4" t="n">
        <v>2.061111111111111</v>
      </c>
      <c r="G10" s="5" t="n">
        <v>228.55</v>
      </c>
      <c r="H10" s="49" t="n"/>
      <c r="I10" s="50" t="n"/>
      <c r="J10" s="216" t="inlineStr">
        <is>
          <t>Instrument Model</t>
        </is>
      </c>
      <c r="K10" s="288" t="n"/>
      <c r="L10" s="288" t="n"/>
      <c r="M10" s="297" t="n"/>
      <c r="N10" s="145" t="inlineStr">
        <is>
          <t>2360/43-93</t>
        </is>
      </c>
      <c r="O10" s="305" t="n"/>
      <c r="P10" s="305" t="n"/>
      <c r="Q10" s="133">
        <f>IF(N10="","",N10)</f>
        <v/>
      </c>
      <c r="R10" s="292" t="n"/>
      <c r="S10" s="292" t="n"/>
      <c r="T10" s="50" t="n">
        <v>3030</v>
      </c>
      <c r="U10" s="288" t="n"/>
      <c r="V10" s="297" t="n"/>
      <c r="W10" s="329">
        <f>IF(T10="","",T10)</f>
        <v/>
      </c>
      <c r="X10" s="292" t="n"/>
      <c r="Y10" s="293" t="n"/>
    </row>
    <row r="11" ht="18" customHeight="1">
      <c r="A11" s="327" t="inlineStr">
        <is>
          <t>Linoleum</t>
        </is>
      </c>
      <c r="B11" s="292" t="n"/>
      <c r="C11" s="292" t="n"/>
      <c r="D11" s="292" t="n"/>
      <c r="E11" s="328" t="n"/>
      <c r="F11" s="4" t="n">
        <v>1.277777777777778</v>
      </c>
      <c r="G11" s="5" t="n">
        <v>185.3722222222222</v>
      </c>
      <c r="H11" s="51" t="n"/>
      <c r="I11" s="52" t="n"/>
      <c r="J11" s="168" t="inlineStr">
        <is>
          <t>Instrument SN</t>
        </is>
      </c>
      <c r="K11" s="292" t="n"/>
      <c r="L11" s="292" t="n"/>
      <c r="M11" s="328" t="n"/>
      <c r="N11" s="131" t="inlineStr">
        <is>
          <t>225238/PR294127</t>
        </is>
      </c>
      <c r="O11" s="292" t="n"/>
      <c r="P11" s="292" t="n"/>
      <c r="Q11" s="133">
        <f>IF(N11="","",N11)</f>
        <v/>
      </c>
      <c r="R11" s="292" t="n"/>
      <c r="S11" s="292" t="n"/>
      <c r="T11" s="330" t="n">
        <v>247862</v>
      </c>
      <c r="U11" s="305" t="n"/>
      <c r="V11" s="322" t="n"/>
      <c r="W11" s="329">
        <f>IF(T11="","",T11)</f>
        <v/>
      </c>
      <c r="X11" s="292" t="n"/>
      <c r="Y11" s="293" t="n"/>
    </row>
    <row r="12" ht="18" customHeight="1">
      <c r="A12" s="327" t="inlineStr">
        <is>
          <t>Drywall</t>
        </is>
      </c>
      <c r="B12" s="292" t="n"/>
      <c r="C12" s="292" t="n"/>
      <c r="D12" s="292" t="n"/>
      <c r="E12" s="328" t="n"/>
      <c r="F12" s="4" t="n">
        <v>0.9888888888888889</v>
      </c>
      <c r="G12" s="5" t="n">
        <v>160.1</v>
      </c>
      <c r="H12" s="331" t="n"/>
      <c r="I12" s="332" t="n"/>
      <c r="J12" s="168" t="inlineStr">
        <is>
          <t>Cal Due Date</t>
        </is>
      </c>
      <c r="K12" s="292" t="n"/>
      <c r="L12" s="292" t="n"/>
      <c r="M12" s="328" t="n"/>
      <c r="N12" s="135" t="n">
        <v>44134</v>
      </c>
      <c r="O12" s="292" t="n"/>
      <c r="P12" s="292" t="n"/>
      <c r="Q12" s="333">
        <f>IF(N12="","",N12)</f>
        <v/>
      </c>
      <c r="R12" s="292" t="n"/>
      <c r="S12" s="292" t="n"/>
      <c r="T12" s="334" t="n">
        <v>44234</v>
      </c>
      <c r="U12" s="292" t="n"/>
      <c r="V12" s="328" t="n"/>
      <c r="W12" s="335">
        <f>IF(T12="","",T12)</f>
        <v/>
      </c>
      <c r="X12" s="292" t="n"/>
      <c r="Y12" s="293" t="n"/>
    </row>
    <row r="13" ht="18" customHeight="1">
      <c r="A13" s="327" t="inlineStr">
        <is>
          <t>Metal</t>
        </is>
      </c>
      <c r="B13" s="292" t="n"/>
      <c r="C13" s="292" t="n"/>
      <c r="D13" s="292" t="n"/>
      <c r="E13" s="328" t="n"/>
      <c r="F13" s="4" t="n">
        <v>0.7055555555555556</v>
      </c>
      <c r="G13" s="5" t="n">
        <v>155.6888888888889</v>
      </c>
      <c r="H13" s="42" t="inlineStr">
        <is>
          <t>N/A</t>
        </is>
      </c>
      <c r="I13" s="43" t="inlineStr">
        <is>
          <t>N/A</t>
        </is>
      </c>
      <c r="J13" s="168" t="inlineStr">
        <is>
          <t>Instrument Efficiency</t>
        </is>
      </c>
      <c r="K13" s="292" t="n"/>
      <c r="L13" s="292" t="n"/>
      <c r="M13" s="328" t="n"/>
      <c r="N13" s="127" t="n">
        <v>0.2063</v>
      </c>
      <c r="O13" s="292" t="n"/>
      <c r="P13" s="292" t="n"/>
      <c r="Q13" s="129" t="n">
        <v>0.3543</v>
      </c>
      <c r="R13" s="292" t="n"/>
      <c r="S13" s="292" t="n"/>
      <c r="T13" s="336" t="n">
        <v>0.3203</v>
      </c>
      <c r="U13" s="292" t="n"/>
      <c r="V13" s="328" t="n"/>
      <c r="W13" s="337" t="n">
        <v>0.384</v>
      </c>
      <c r="X13" s="292" t="n"/>
      <c r="Y13" s="293" t="n"/>
    </row>
    <row r="14" ht="18" customHeight="1">
      <c r="A14" s="327" t="inlineStr">
        <is>
          <t>Ceiling Tile</t>
        </is>
      </c>
      <c r="B14" s="292" t="n"/>
      <c r="C14" s="292" t="n"/>
      <c r="D14" s="292" t="n"/>
      <c r="E14" s="328" t="n"/>
      <c r="F14" s="4" t="n">
        <v>2.305555555555555</v>
      </c>
      <c r="G14" s="5" t="n">
        <v>294.6277777777778</v>
      </c>
      <c r="H14" s="42" t="inlineStr">
        <is>
          <t>N/A</t>
        </is>
      </c>
      <c r="I14" s="43" t="inlineStr">
        <is>
          <t>N/A</t>
        </is>
      </c>
      <c r="J14" s="168" t="inlineStr">
        <is>
          <t>Probe Correction Factor</t>
        </is>
      </c>
      <c r="K14" s="292" t="n"/>
      <c r="L14" s="292" t="n"/>
      <c r="M14" s="328" t="n"/>
      <c r="N14" s="43" t="n">
        <v>1</v>
      </c>
      <c r="O14" s="292" t="n"/>
      <c r="P14" s="328" t="n"/>
      <c r="Q14" s="160" t="n">
        <v>1</v>
      </c>
      <c r="R14" s="292" t="n"/>
      <c r="S14" s="292" t="n"/>
      <c r="T14" s="43" t="n">
        <v>1</v>
      </c>
      <c r="U14" s="292" t="n"/>
      <c r="V14" s="328" t="n"/>
      <c r="W14" s="338" t="n">
        <v>1</v>
      </c>
      <c r="X14" s="292" t="n"/>
      <c r="Y14" s="293" t="n"/>
    </row>
    <row r="15" ht="18" customHeight="1">
      <c r="A15" s="327" t="inlineStr">
        <is>
          <t>Wood</t>
        </is>
      </c>
      <c r="B15" s="292" t="n"/>
      <c r="C15" s="292" t="n"/>
      <c r="D15" s="292" t="n"/>
      <c r="E15" s="328" t="n"/>
      <c r="F15" s="4" t="n">
        <v>0.8111111111111111</v>
      </c>
      <c r="G15" s="5" t="n">
        <v>160.2388888888889</v>
      </c>
      <c r="H15" s="51" t="n"/>
      <c r="I15" s="52" t="n"/>
      <c r="J15" s="168" t="inlineStr">
        <is>
          <t>Background Count Time (min)</t>
        </is>
      </c>
      <c r="K15" s="292" t="n"/>
      <c r="L15" s="292" t="n"/>
      <c r="M15" s="328" t="n"/>
      <c r="N15" s="43" t="n">
        <v>1</v>
      </c>
      <c r="O15" s="292" t="n"/>
      <c r="P15" s="328" t="n"/>
      <c r="Q15" s="160" t="n">
        <v>1</v>
      </c>
      <c r="R15" s="292" t="n"/>
      <c r="S15" s="292" t="n"/>
      <c r="T15" s="43" t="n">
        <v>60</v>
      </c>
      <c r="U15" s="292" t="n"/>
      <c r="V15" s="328" t="n"/>
      <c r="W15" s="338" t="n">
        <v>60</v>
      </c>
      <c r="X15" s="292" t="n"/>
      <c r="Y15" s="293" t="n"/>
    </row>
    <row r="16" ht="18" customHeight="1">
      <c r="A16" s="339" t="n"/>
      <c r="B16" s="292" t="n"/>
      <c r="C16" s="292" t="n"/>
      <c r="D16" s="292" t="n"/>
      <c r="E16" s="328" t="n"/>
      <c r="F16" s="4" t="n"/>
      <c r="G16" s="5" t="n"/>
      <c r="H16" s="51" t="n"/>
      <c r="I16" s="52" t="n"/>
      <c r="J16" s="168" t="inlineStr">
        <is>
          <t>Sample Count Time (min)</t>
        </is>
      </c>
      <c r="K16" s="292" t="n"/>
      <c r="L16" s="292" t="n"/>
      <c r="M16" s="328" t="n"/>
      <c r="N16" s="43" t="n">
        <v>1</v>
      </c>
      <c r="O16" s="292" t="n"/>
      <c r="P16" s="328" t="n"/>
      <c r="Q16" s="160" t="n">
        <v>1</v>
      </c>
      <c r="R16" s="292" t="n"/>
      <c r="S16" s="292" t="n"/>
      <c r="T16" s="43" t="n">
        <v>1</v>
      </c>
      <c r="U16" s="292" t="n"/>
      <c r="V16" s="328" t="n"/>
      <c r="W16" s="338" t="n">
        <v>1</v>
      </c>
      <c r="X16" s="292" t="n"/>
      <c r="Y16" s="293" t="n"/>
    </row>
    <row r="17" ht="18" customHeight="1">
      <c r="A17" s="339" t="n"/>
      <c r="B17" s="292" t="n"/>
      <c r="C17" s="292" t="n"/>
      <c r="D17" s="292" t="n"/>
      <c r="E17" s="328" t="n"/>
      <c r="F17" s="4" t="n"/>
      <c r="G17" s="5" t="n"/>
      <c r="H17" s="51" t="n"/>
      <c r="I17" s="52" t="n"/>
      <c r="J17" s="168" t="inlineStr">
        <is>
          <t>Instrument Background</t>
        </is>
      </c>
      <c r="K17" s="292" t="n"/>
      <c r="L17" s="292" t="n"/>
      <c r="M17" s="328" t="n"/>
      <c r="N17" s="340" t="n">
        <v>1</v>
      </c>
      <c r="O17" s="292" t="n"/>
      <c r="P17" s="328" t="n"/>
      <c r="Q17" s="170" t="n">
        <v>396</v>
      </c>
      <c r="R17" s="292" t="n"/>
      <c r="S17" s="292" t="n"/>
      <c r="T17" s="52" t="n">
        <v>4</v>
      </c>
      <c r="U17" s="292" t="n"/>
      <c r="V17" s="328" t="n"/>
      <c r="W17" s="341" t="n">
        <v>1496</v>
      </c>
      <c r="X17" s="292" t="n"/>
      <c r="Y17" s="293" t="n"/>
    </row>
    <row r="18" ht="18" customHeight="1" thickBot="1">
      <c r="A18" s="339" t="n"/>
      <c r="B18" s="292" t="n"/>
      <c r="C18" s="292" t="n"/>
      <c r="D18" s="292" t="n"/>
      <c r="E18" s="328" t="n"/>
      <c r="F18" s="4" t="n"/>
      <c r="G18" s="5" t="n"/>
      <c r="H18" s="44" t="inlineStr">
        <is>
          <t>N/A</t>
        </is>
      </c>
      <c r="I18" s="45" t="inlineStr">
        <is>
          <t>N/A</t>
        </is>
      </c>
      <c r="J18" s="166" t="inlineStr">
        <is>
          <t>MDC</t>
        </is>
      </c>
      <c r="K18" s="308" t="n"/>
      <c r="L18" s="308" t="n"/>
      <c r="M18" s="342" t="n"/>
      <c r="N18" s="343" t="inlineStr">
        <is>
          <t>See Below</t>
        </is>
      </c>
      <c r="O18" s="308" t="n"/>
      <c r="P18" s="308" t="n"/>
      <c r="Q18" s="308" t="n"/>
      <c r="R18" s="308" t="n"/>
      <c r="S18" s="342" t="n"/>
      <c r="T18" s="344">
        <f>IF(ISBLANK(T17)," ",(3+3.29*(((T17/T15)*T16*(1+(T16/T15)))^0.5))/(T13*T14*T16))</f>
        <v/>
      </c>
      <c r="U18" s="308" t="n"/>
      <c r="V18" s="342" t="n"/>
      <c r="W18" s="345">
        <f>IF(ISBLANK(W17)," ",(3+3.29*(((W17/W15)*W16*(1+(W16/W15)))^0.5))/(W13*W14*W16))</f>
        <v/>
      </c>
      <c r="X18" s="308" t="n"/>
      <c r="Y18" s="309" t="n"/>
    </row>
    <row r="19" ht="18" customHeight="1" thickBot="1" thickTop="1">
      <c r="A19" s="346" t="n"/>
      <c r="B19" s="308" t="n"/>
      <c r="C19" s="308" t="n"/>
      <c r="D19" s="308" t="n"/>
      <c r="E19" s="342" t="n"/>
      <c r="F19" s="24" t="n"/>
      <c r="G19" s="25" t="n"/>
      <c r="H19" s="347" t="inlineStr">
        <is>
          <t>Gamma</t>
        </is>
      </c>
      <c r="I19" s="348" t="n"/>
      <c r="J19" s="164" t="inlineStr">
        <is>
          <t>Total Activity</t>
        </is>
      </c>
      <c r="K19" s="349" t="n"/>
      <c r="L19" s="349" t="n"/>
      <c r="M19" s="349" t="n"/>
      <c r="N19" s="349" t="n"/>
      <c r="O19" s="349" t="n"/>
      <c r="P19" s="349" t="n"/>
      <c r="Q19" s="349" t="n"/>
      <c r="R19" s="349" t="n"/>
      <c r="S19" s="348" t="n"/>
      <c r="T19" s="350" t="inlineStr">
        <is>
          <t>Removable Activity</t>
        </is>
      </c>
      <c r="U19" s="349" t="n"/>
      <c r="V19" s="349" t="n"/>
      <c r="W19" s="349" t="n"/>
      <c r="X19" s="349" t="n"/>
      <c r="Y19" s="317" t="n"/>
    </row>
    <row r="20" ht="18" customHeight="1" thickBot="1" thickTop="1">
      <c r="A20" s="26" t="inlineStr">
        <is>
          <t>Note</t>
        </is>
      </c>
      <c r="B20" s="205" t="inlineStr">
        <is>
          <t>*MDC &amp; Net Activity displayed in dpm/100cm²</t>
        </is>
      </c>
      <c r="C20" s="314" t="n"/>
      <c r="D20" s="314" t="n"/>
      <c r="E20" s="314" t="n"/>
      <c r="F20" s="314" t="n"/>
      <c r="G20" s="351" t="n"/>
      <c r="H20" s="41" t="inlineStr">
        <is>
          <t>Dose</t>
        </is>
      </c>
      <c r="I20" s="46" t="inlineStr">
        <is>
          <t>CPM</t>
        </is>
      </c>
      <c r="J20" s="217" t="inlineStr">
        <is>
          <t>Alpha</t>
        </is>
      </c>
      <c r="K20" s="323" t="n"/>
      <c r="L20" s="323" t="n"/>
      <c r="M20" s="323" t="n"/>
      <c r="N20" s="323" t="n"/>
      <c r="O20" s="352" t="inlineStr">
        <is>
          <t>Beta-Gamma</t>
        </is>
      </c>
      <c r="P20" s="323" t="n"/>
      <c r="Q20" s="323" t="n"/>
      <c r="R20" s="323" t="n"/>
      <c r="S20" s="324" t="n"/>
      <c r="T20" s="353" t="inlineStr">
        <is>
          <t>Alpha</t>
        </is>
      </c>
      <c r="U20" s="354" t="n"/>
      <c r="V20" s="355" t="n"/>
      <c r="W20" s="325" t="inlineStr">
        <is>
          <t>Beta-Gamma</t>
        </is>
      </c>
      <c r="X20" s="323" t="n"/>
      <c r="Y20" s="326" t="n"/>
    </row>
    <row r="21" ht="49.9" customHeight="1" thickBot="1" thickTop="1">
      <c r="A21" s="6" t="inlineStr">
        <is>
          <t>No</t>
        </is>
      </c>
      <c r="B21" s="356" t="inlineStr">
        <is>
          <t>Description/Location</t>
        </is>
      </c>
      <c r="C21" s="314" t="n"/>
      <c r="D21" s="314" t="n"/>
      <c r="E21" s="314" t="n"/>
      <c r="F21" s="314" t="n"/>
      <c r="G21" s="315" t="n"/>
      <c r="H21" s="47" t="inlineStr">
        <is>
          <t>µR/hr</t>
        </is>
      </c>
      <c r="I21" s="48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92" thickTop="1">
      <c r="A22" s="53" t="n">
        <v>12</v>
      </c>
      <c r="B22" s="357" t="inlineStr">
        <is>
          <t>Drain #3 outside drain hole</t>
        </is>
      </c>
      <c r="C22" s="288" t="n"/>
      <c r="D22" s="288" t="n"/>
      <c r="E22" s="288" t="n"/>
      <c r="F22" s="288" t="n"/>
      <c r="G22" s="297" t="n"/>
      <c r="H22" s="54" t="n"/>
      <c r="I22" s="55" t="n"/>
      <c r="J22" s="56" t="n">
        <v>0</v>
      </c>
      <c r="K22" s="66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6" t="n">
        <v>9622</v>
      </c>
      <c r="P22" s="69" t="n">
        <v>229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72" t="n">
        <v>0</v>
      </c>
      <c r="U22" s="28">
        <f>IF(ISBLANK(T22)," ",(T22/$T$16)-($T$17/$T$15))</f>
        <v/>
      </c>
      <c r="V22" s="29">
        <f>IF(ISBLANK(T22), " ", (U22/T$13))</f>
        <v/>
      </c>
      <c r="W22" s="72" t="n">
        <v>31</v>
      </c>
      <c r="X22" s="28">
        <f>IF(ISBLANK(W22)," ",(W22/$W$16)-($W$17/$W$15))</f>
        <v/>
      </c>
      <c r="Y22" s="30">
        <f>IF(ISBLANK(W22), " ", (X22/$W$13))</f>
        <v/>
      </c>
    </row>
    <row r="23" ht="19.9" customFormat="1" customHeight="1" s="92">
      <c r="A23" s="57" t="n">
        <v>13</v>
      </c>
      <c r="B23" s="358" t="inlineStr">
        <is>
          <t>Drain #3 outside drain hole</t>
        </is>
      </c>
      <c r="C23" s="292" t="n"/>
      <c r="D23" s="292" t="n"/>
      <c r="E23" s="292" t="n"/>
      <c r="F23" s="292" t="n"/>
      <c r="G23" s="328" t="n"/>
      <c r="H23" s="58" t="n"/>
      <c r="I23" s="59" t="n"/>
      <c r="J23" s="60" t="n">
        <v>0</v>
      </c>
      <c r="K23" s="67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60" t="n">
        <v>38463</v>
      </c>
      <c r="P23" s="70" t="n">
        <v>229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60" t="n">
        <v>0</v>
      </c>
      <c r="U23" s="31">
        <f>IF(ISBLANK(T23)," ",(T23/$T$16)-($T$17/$T$15))</f>
        <v/>
      </c>
      <c r="V23" s="32">
        <f>IF(ISBLANK(T23), " ", (U23/T$13))</f>
        <v/>
      </c>
      <c r="W23" s="60" t="n">
        <v>137</v>
      </c>
      <c r="X23" s="31">
        <f>IF(ISBLANK(W23)," ",(W23/$W$16)-($W$17/$W$15))</f>
        <v/>
      </c>
      <c r="Y23" s="33">
        <f>IF(ISBLANK(W23), " ", (X23/$W$13))</f>
        <v/>
      </c>
    </row>
    <row r="24" ht="19.9" customFormat="1" customHeight="1" s="92">
      <c r="A24" s="61" t="n">
        <v>14</v>
      </c>
      <c r="B24" s="358" t="inlineStr">
        <is>
          <t>Drain #3 on drain hole cover</t>
        </is>
      </c>
      <c r="C24" s="292" t="n"/>
      <c r="D24" s="292" t="n"/>
      <c r="E24" s="292" t="n"/>
      <c r="F24" s="292" t="n"/>
      <c r="G24" s="328" t="n"/>
      <c r="H24" s="58" t="n"/>
      <c r="I24" s="59" t="n"/>
      <c r="J24" s="60" t="n">
        <v>0</v>
      </c>
      <c r="K24" s="67" t="n">
        <v>1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60" t="n">
        <v>3359</v>
      </c>
      <c r="P24" s="70" t="n">
        <v>156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60" t="n">
        <v>0</v>
      </c>
      <c r="U24" s="31">
        <f>IF(ISBLANK(T24)," ",(T24/$T$16)-($T$17/$T$15))</f>
        <v/>
      </c>
      <c r="V24" s="32">
        <f>IF(ISBLANK(T24), " ", (U24/T$13))</f>
        <v/>
      </c>
      <c r="W24" s="60" t="n">
        <v>21</v>
      </c>
      <c r="X24" s="31">
        <f>IF(ISBLANK(W24)," ",(W24/$W$16)-($W$17/$W$15))</f>
        <v/>
      </c>
      <c r="Y24" s="33">
        <f>IF(ISBLANK(W24), " ", (X24/$W$13))</f>
        <v/>
      </c>
    </row>
    <row r="25" ht="19.9" customFormat="1" customHeight="1" s="92">
      <c r="A25" s="118" t="n">
        <v>15</v>
      </c>
      <c r="B25" s="360" t="inlineStr">
        <is>
          <t>Drain #3 inside drain hole, smear only</t>
        </is>
      </c>
      <c r="C25" s="300" t="n"/>
      <c r="D25" s="300" t="n"/>
      <c r="E25" s="300" t="n"/>
      <c r="F25" s="300" t="n"/>
      <c r="G25" s="361" t="n"/>
      <c r="H25" s="119" t="n"/>
      <c r="I25" s="120" t="n"/>
      <c r="J25" s="121" t="n"/>
      <c r="K25" s="67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21" t="n"/>
      <c r="P25" s="122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21" t="n">
        <v>1</v>
      </c>
      <c r="U25" s="31">
        <f>IF(ISBLANK(T25)," ",(T25/$T$16)-($T$17/$T$15))</f>
        <v/>
      </c>
      <c r="V25" s="32">
        <f>IF(ISBLANK(T25), " ", (U25/T$13))</f>
        <v/>
      </c>
      <c r="W25" s="121" t="n">
        <v>34</v>
      </c>
      <c r="X25" s="31">
        <f>IF(ISBLANK(W25)," ",(W25/$W$16)-($W$17/$W$15))</f>
        <v/>
      </c>
      <c r="Y25" s="33">
        <f>IF(ISBLANK(W25), " ", (X25/$W$13))</f>
        <v/>
      </c>
    </row>
    <row r="26" ht="19.9" customFormat="1" customHeight="1" s="92">
      <c r="A26" s="57" t="n">
        <v>16</v>
      </c>
      <c r="B26" s="358" t="inlineStr">
        <is>
          <t>Drain #4 on grating bracket</t>
        </is>
      </c>
      <c r="C26" s="292" t="n"/>
      <c r="D26" s="292" t="n"/>
      <c r="E26" s="292" t="n"/>
      <c r="F26" s="292" t="n"/>
      <c r="G26" s="328" t="n"/>
      <c r="H26" s="58" t="n"/>
      <c r="I26" s="59" t="n"/>
      <c r="J26" s="60" t="n">
        <v>0</v>
      </c>
      <c r="K26" s="66" t="n">
        <v>1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60" t="n">
        <v>2850</v>
      </c>
      <c r="P26" s="70" t="n">
        <v>156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60" t="n">
        <v>1</v>
      </c>
      <c r="U26" s="31">
        <f>IF(ISBLANK(T26)," ",(T26/$T$16)-($T$17/$T$15))</f>
        <v/>
      </c>
      <c r="V26" s="32">
        <f>IF(ISBLANK(T26), " ", (U26/T$13))</f>
        <v/>
      </c>
      <c r="W26" s="60" t="n">
        <v>50</v>
      </c>
      <c r="X26" s="31">
        <f>IF(ISBLANK(W26)," ",(W26/$W$16)-($W$17/$W$15))</f>
        <v/>
      </c>
      <c r="Y26" s="33">
        <f>IF(ISBLANK(W26), " ", (X26/$W$13))</f>
        <v/>
      </c>
    </row>
    <row r="27" ht="19.9" customFormat="1" customHeight="1" s="92">
      <c r="A27" s="57" t="n">
        <v>17</v>
      </c>
      <c r="B27" s="358" t="inlineStr">
        <is>
          <t>Drain #4 outside drain hole</t>
        </is>
      </c>
      <c r="C27" s="292" t="n"/>
      <c r="D27" s="292" t="n"/>
      <c r="E27" s="292" t="n"/>
      <c r="F27" s="292" t="n"/>
      <c r="G27" s="328" t="n"/>
      <c r="H27" s="58" t="n"/>
      <c r="I27" s="59" t="n"/>
      <c r="J27" s="60" t="n">
        <v>1</v>
      </c>
      <c r="K27" s="67" t="n">
        <v>2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60" t="n">
        <v>1579</v>
      </c>
      <c r="P27" s="70" t="n">
        <v>229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60" t="n">
        <v>1</v>
      </c>
      <c r="U27" s="31">
        <f>IF(ISBLANK(T27)," ",(T27/$T$16)-($T$17/$T$15))</f>
        <v/>
      </c>
      <c r="V27" s="32">
        <f>IF(ISBLANK(T27), " ", (U27/T$13))</f>
        <v/>
      </c>
      <c r="W27" s="60" t="n">
        <v>49</v>
      </c>
      <c r="X27" s="31">
        <f>IF(ISBLANK(W27)," ",(W27/$W$16)-($W$17/$W$15))</f>
        <v/>
      </c>
      <c r="Y27" s="33">
        <f>IF(ISBLANK(W27), " ", (X27/$W$13))</f>
        <v/>
      </c>
    </row>
    <row r="28" ht="19.9" customFormat="1" customHeight="1" s="92">
      <c r="A28" s="61" t="n">
        <v>18</v>
      </c>
      <c r="B28" s="358" t="inlineStr">
        <is>
          <t>Drain #4 on drain hole cover</t>
        </is>
      </c>
      <c r="C28" s="292" t="n"/>
      <c r="D28" s="292" t="n"/>
      <c r="E28" s="292" t="n"/>
      <c r="F28" s="292" t="n"/>
      <c r="G28" s="328" t="n"/>
      <c r="H28" s="58" t="n"/>
      <c r="I28" s="59" t="n"/>
      <c r="J28" s="60" t="n">
        <v>0</v>
      </c>
      <c r="K28" s="67" t="n">
        <v>1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60" t="n">
        <v>1137</v>
      </c>
      <c r="P28" s="70" t="n">
        <v>156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60" t="n">
        <v>0</v>
      </c>
      <c r="U28" s="31">
        <f>IF(ISBLANK(T28)," ",(T28/$T$16)-($T$17/$T$15))</f>
        <v/>
      </c>
      <c r="V28" s="32">
        <f>IF(ISBLANK(T28), " ", (U28/T$13))</f>
        <v/>
      </c>
      <c r="W28" s="60" t="n">
        <v>42</v>
      </c>
      <c r="X28" s="31">
        <f>IF(ISBLANK(W28)," ",(W28/$W$16)-($W$17/$W$15))</f>
        <v/>
      </c>
      <c r="Y28" s="33">
        <f>IF(ISBLANK(W28), " ", (X28/$W$13))</f>
        <v/>
      </c>
    </row>
    <row r="29" ht="19.9" customFormat="1" customHeight="1" s="92">
      <c r="A29" s="61" t="n">
        <v>19</v>
      </c>
      <c r="B29" s="358" t="inlineStr">
        <is>
          <t>Drain #4 inside drain hole, smear only</t>
        </is>
      </c>
      <c r="C29" s="292" t="n"/>
      <c r="D29" s="292" t="n"/>
      <c r="E29" s="292" t="n"/>
      <c r="F29" s="292" t="n"/>
      <c r="G29" s="328" t="n"/>
      <c r="H29" s="58" t="n"/>
      <c r="I29" s="59" t="n"/>
      <c r="J29" s="60" t="n"/>
      <c r="K29" s="67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60" t="n"/>
      <c r="P29" s="70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60" t="n">
        <v>0</v>
      </c>
      <c r="U29" s="31">
        <f>IF(ISBLANK(T29)," ",(T29/$T$16)-($T$17/$T$15))</f>
        <v/>
      </c>
      <c r="V29" s="32">
        <f>IF(ISBLANK(T29), " ", (U29/T$13))</f>
        <v/>
      </c>
      <c r="W29" s="60" t="n">
        <v>46</v>
      </c>
      <c r="X29" s="31">
        <f>IF(ISBLANK(W29)," ",(W29/$W$16)-($W$17/$W$15))</f>
        <v/>
      </c>
      <c r="Y29" s="33">
        <f>IF(ISBLANK(W29), " ", (X29/$W$13))</f>
        <v/>
      </c>
    </row>
    <row r="30" ht="19.9" customFormat="1" customHeight="1" s="92">
      <c r="A30" s="61" t="n"/>
      <c r="B30" s="358" t="n"/>
      <c r="C30" s="292" t="n"/>
      <c r="D30" s="292" t="n"/>
      <c r="E30" s="292" t="n"/>
      <c r="F30" s="292" t="n"/>
      <c r="G30" s="328" t="n"/>
      <c r="H30" s="58" t="n"/>
      <c r="I30" s="59" t="n"/>
      <c r="J30" s="60" t="n"/>
      <c r="K30" s="67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60" t="n"/>
      <c r="P30" s="70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60" t="n"/>
      <c r="U30" s="31">
        <f>IF(ISBLANK(T30)," ",(T30/$T$16)-($T$17/$T$15))</f>
        <v/>
      </c>
      <c r="V30" s="32">
        <f>IF(ISBLANK(T30), " ", (U30/T$13))</f>
        <v/>
      </c>
      <c r="W30" s="60" t="n"/>
      <c r="X30" s="31">
        <f>IF(ISBLANK(W30)," ",(W30/$W$16)-($W$17/$W$15))</f>
        <v/>
      </c>
      <c r="Y30" s="33">
        <f>IF(ISBLANK(W30), " ", (X30/$W$13))</f>
        <v/>
      </c>
    </row>
    <row r="31" ht="19.9" customFormat="1" customHeight="1" s="92">
      <c r="A31" s="61" t="n"/>
      <c r="B31" s="358" t="n"/>
      <c r="C31" s="292" t="n"/>
      <c r="D31" s="292" t="n"/>
      <c r="E31" s="292" t="n"/>
      <c r="F31" s="292" t="n"/>
      <c r="G31" s="328" t="n"/>
      <c r="H31" s="58" t="n"/>
      <c r="I31" s="59" t="n"/>
      <c r="J31" s="60" t="n"/>
      <c r="K31" s="67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60" t="n"/>
      <c r="P31" s="70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60" t="n"/>
      <c r="U31" s="31">
        <f>IF(ISBLANK(T31)," ",(T31/$T$16)-($T$17/$T$15))</f>
        <v/>
      </c>
      <c r="V31" s="32">
        <f>IF(ISBLANK(T31), " ", (U31/T$13))</f>
        <v/>
      </c>
      <c r="W31" s="60" t="n"/>
      <c r="X31" s="31">
        <f>IF(ISBLANK(W31)," ",(W31/$W$16)-($W$17/$W$15))</f>
        <v/>
      </c>
      <c r="Y31" s="33">
        <f>IF(ISBLANK(W31), " ", (X31/$W$13))</f>
        <v/>
      </c>
    </row>
    <row r="32" ht="19.9" customFormat="1" customHeight="1" s="92">
      <c r="A32" s="61" t="n"/>
      <c r="B32" s="358" t="n"/>
      <c r="C32" s="292" t="n"/>
      <c r="D32" s="292" t="n"/>
      <c r="E32" s="292" t="n"/>
      <c r="F32" s="292" t="n"/>
      <c r="G32" s="328" t="n"/>
      <c r="H32" s="58" t="n"/>
      <c r="I32" s="59" t="n"/>
      <c r="J32" s="60" t="n"/>
      <c r="K32" s="67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60" t="n"/>
      <c r="P32" s="70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60" t="n"/>
      <c r="U32" s="31">
        <f>IF(ISBLANK(T32)," ",(T32/$T$16)-($T$17/$T$15))</f>
        <v/>
      </c>
      <c r="V32" s="32">
        <f>IF(ISBLANK(T32), " ", (U32/T$13))</f>
        <v/>
      </c>
      <c r="W32" s="60" t="n"/>
      <c r="X32" s="31">
        <f>IF(ISBLANK(W32)," ",(W32/$W$16)-($W$17/$W$15))</f>
        <v/>
      </c>
      <c r="Y32" s="33">
        <f>IF(ISBLANK(W32), " ", (X32/$W$13))</f>
        <v/>
      </c>
    </row>
    <row r="33" ht="19.9" customFormat="1" customHeight="1" s="92">
      <c r="A33" s="57" t="n"/>
      <c r="B33" s="358" t="n"/>
      <c r="C33" s="292" t="n"/>
      <c r="D33" s="292" t="n"/>
      <c r="E33" s="292" t="n"/>
      <c r="F33" s="292" t="n"/>
      <c r="G33" s="328" t="n"/>
      <c r="H33" s="58" t="n"/>
      <c r="I33" s="59" t="n"/>
      <c r="J33" s="60" t="n"/>
      <c r="K33" s="67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60" t="n"/>
      <c r="P33" s="70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60" t="n"/>
      <c r="U33" s="31">
        <f>IF(ISBLANK(T33)," ",(T33/$T$16)-($T$17/$T$15))</f>
        <v/>
      </c>
      <c r="V33" s="32">
        <f>IF(ISBLANK(T33), " ", (U33/T$13))</f>
        <v/>
      </c>
      <c r="W33" s="60" t="n"/>
      <c r="X33" s="31">
        <f>IF(ISBLANK(W33)," ",(W33/$W$16)-($W$17/$W$15))</f>
        <v/>
      </c>
      <c r="Y33" s="33">
        <f>IF(ISBLANK(W33), " ", (X33/$W$13))</f>
        <v/>
      </c>
    </row>
    <row r="34" ht="19.9" customFormat="1" customHeight="1" s="92">
      <c r="A34" s="57" t="n"/>
      <c r="B34" s="358" t="n"/>
      <c r="C34" s="292" t="n"/>
      <c r="D34" s="292" t="n"/>
      <c r="E34" s="292" t="n"/>
      <c r="F34" s="292" t="n"/>
      <c r="G34" s="328" t="n"/>
      <c r="H34" s="58" t="n"/>
      <c r="I34" s="59" t="n"/>
      <c r="J34" s="60" t="n"/>
      <c r="K34" s="67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60" t="n"/>
      <c r="P34" s="70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60" t="n"/>
      <c r="U34" s="31">
        <f>IF(ISBLANK(T34)," ",(T34/$T$16)-($T$17/$T$15))</f>
        <v/>
      </c>
      <c r="V34" s="32">
        <f>IF(ISBLANK(T34), " ", (U34/T$13))</f>
        <v/>
      </c>
      <c r="W34" s="60" t="n"/>
      <c r="X34" s="31">
        <f>IF(ISBLANK(W34)," ",(W34/$W$16)-($W$17/$W$15))</f>
        <v/>
      </c>
      <c r="Y34" s="33">
        <f>IF(ISBLANK(W34), " ", (X34/$W$13))</f>
        <v/>
      </c>
    </row>
    <row r="35" ht="19.9" customFormat="1" customHeight="1" s="92">
      <c r="A35" s="61" t="n"/>
      <c r="B35" s="358" t="n"/>
      <c r="C35" s="292" t="n"/>
      <c r="D35" s="292" t="n"/>
      <c r="E35" s="292" t="n"/>
      <c r="F35" s="292" t="n"/>
      <c r="G35" s="328" t="n"/>
      <c r="H35" s="58" t="n"/>
      <c r="I35" s="59" t="n"/>
      <c r="J35" s="60" t="n"/>
      <c r="K35" s="67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60" t="n"/>
      <c r="P35" s="70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60" t="n"/>
      <c r="U35" s="31">
        <f>IF(ISBLANK(T35)," ",(T35/$T$16)-($T$17/$T$15))</f>
        <v/>
      </c>
      <c r="V35" s="32">
        <f>IF(ISBLANK(T35), " ", (U35/T$13))</f>
        <v/>
      </c>
      <c r="W35" s="60" t="n"/>
      <c r="X35" s="31">
        <f>IF(ISBLANK(W35)," ",(W35/$W$16)-($W$17/$W$15))</f>
        <v/>
      </c>
      <c r="Y35" s="33">
        <f>IF(ISBLANK(W35), " ", (X35/$W$13))</f>
        <v/>
      </c>
    </row>
    <row r="36" ht="19.9" customFormat="1" customHeight="1" s="92">
      <c r="A36" s="61" t="n"/>
      <c r="B36" s="358" t="n"/>
      <c r="C36" s="292" t="n"/>
      <c r="D36" s="292" t="n"/>
      <c r="E36" s="292" t="n"/>
      <c r="F36" s="292" t="n"/>
      <c r="G36" s="328" t="n"/>
      <c r="H36" s="58" t="n"/>
      <c r="I36" s="59" t="n"/>
      <c r="J36" s="60" t="n"/>
      <c r="K36" s="67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60" t="n"/>
      <c r="P36" s="70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60" t="n"/>
      <c r="U36" s="31">
        <f>IF(ISBLANK(T36)," ",(T36/$T$16)-($T$17/$T$15))</f>
        <v/>
      </c>
      <c r="V36" s="32">
        <f>IF(ISBLANK(T36), " ", (U36/T$13))</f>
        <v/>
      </c>
      <c r="W36" s="60" t="n"/>
      <c r="X36" s="31">
        <f>IF(ISBLANK(W36)," ",(W36/$W$16)-($W$17/$W$15))</f>
        <v/>
      </c>
      <c r="Y36" s="33">
        <f>IF(ISBLANK(W36), " ", (X36/$W$13))</f>
        <v/>
      </c>
    </row>
    <row r="37" ht="19.9" customFormat="1" customHeight="1" s="92">
      <c r="A37" s="57" t="n"/>
      <c r="B37" s="358" t="n"/>
      <c r="C37" s="292" t="n"/>
      <c r="D37" s="292" t="n"/>
      <c r="E37" s="292" t="n"/>
      <c r="F37" s="292" t="n"/>
      <c r="G37" s="328" t="n"/>
      <c r="H37" s="58" t="n"/>
      <c r="I37" s="59" t="n"/>
      <c r="J37" s="60" t="n"/>
      <c r="K37" s="67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60" t="n"/>
      <c r="P37" s="70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60" t="n"/>
      <c r="U37" s="31">
        <f>IF(ISBLANK(T37)," ",(T37/$T$16)-($T$17/$T$15))</f>
        <v/>
      </c>
      <c r="V37" s="32">
        <f>IF(ISBLANK(T37), " ", (U37/T$13))</f>
        <v/>
      </c>
      <c r="W37" s="60" t="n"/>
      <c r="X37" s="31">
        <f>IF(ISBLANK(W37)," ",(W37/$W$16)-($W$17/$W$15))</f>
        <v/>
      </c>
      <c r="Y37" s="33">
        <f>IF(ISBLANK(W37), " ", (X37/$W$13))</f>
        <v/>
      </c>
    </row>
    <row r="38" ht="19.9" customFormat="1" customHeight="1" s="92">
      <c r="A38" s="61" t="n"/>
      <c r="B38" s="358" t="n"/>
      <c r="C38" s="292" t="n"/>
      <c r="D38" s="292" t="n"/>
      <c r="E38" s="292" t="n"/>
      <c r="F38" s="292" t="n"/>
      <c r="G38" s="328" t="n"/>
      <c r="H38" s="58" t="n"/>
      <c r="I38" s="59" t="n"/>
      <c r="J38" s="60" t="n"/>
      <c r="K38" s="67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60" t="n"/>
      <c r="P38" s="70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60" t="n"/>
      <c r="U38" s="31">
        <f>IF(ISBLANK(T38)," ",(T38/$T$16)-($T$17/$T$15))</f>
        <v/>
      </c>
      <c r="V38" s="32">
        <f>IF(ISBLANK(T38), " ", (U38/T$13))</f>
        <v/>
      </c>
      <c r="W38" s="60" t="n"/>
      <c r="X38" s="31">
        <f>IF(ISBLANK(W38)," ",(W38/$W$16)-($W$17/$W$15))</f>
        <v/>
      </c>
      <c r="Y38" s="33">
        <f>IF(ISBLANK(W38), " ", (X38/$W$13))</f>
        <v/>
      </c>
    </row>
    <row r="39" ht="19.9" customFormat="1" customHeight="1" s="92">
      <c r="A39" s="61" t="n"/>
      <c r="B39" s="358" t="n"/>
      <c r="C39" s="292" t="n"/>
      <c r="D39" s="292" t="n"/>
      <c r="E39" s="292" t="n"/>
      <c r="F39" s="292" t="n"/>
      <c r="G39" s="328" t="n"/>
      <c r="H39" s="58" t="n"/>
      <c r="I39" s="59" t="n"/>
      <c r="J39" s="60" t="n"/>
      <c r="K39" s="67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60" t="n"/>
      <c r="P39" s="70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60" t="n"/>
      <c r="U39" s="31">
        <f>IF(ISBLANK(T39)," ",(T39/$T$16)-($T$17/$T$15))</f>
        <v/>
      </c>
      <c r="V39" s="32">
        <f>IF(ISBLANK(T39), " ", (U39/T$13))</f>
        <v/>
      </c>
      <c r="W39" s="60" t="n"/>
      <c r="X39" s="31">
        <f>IF(ISBLANK(W39)," ",(W39/$W$16)-($W$17/$W$15))</f>
        <v/>
      </c>
      <c r="Y39" s="33">
        <f>IF(ISBLANK(W39), " ", (X39/$W$13))</f>
        <v/>
      </c>
    </row>
    <row r="40" ht="19.9" customFormat="1" customHeight="1" s="92">
      <c r="A40" s="61" t="n"/>
      <c r="B40" s="358" t="n"/>
      <c r="C40" s="292" t="n"/>
      <c r="D40" s="292" t="n"/>
      <c r="E40" s="292" t="n"/>
      <c r="F40" s="292" t="n"/>
      <c r="G40" s="328" t="n"/>
      <c r="H40" s="58" t="n"/>
      <c r="I40" s="59" t="n"/>
      <c r="J40" s="60" t="n"/>
      <c r="K40" s="67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60" t="n"/>
      <c r="P40" s="70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60" t="n"/>
      <c r="U40" s="31">
        <f>IF(ISBLANK(T40)," ",(T40/$T$16)-($T$17/$T$15))</f>
        <v/>
      </c>
      <c r="V40" s="32">
        <f>IF(ISBLANK(T40), " ", (U40/T$13))</f>
        <v/>
      </c>
      <c r="W40" s="60" t="n"/>
      <c r="X40" s="31">
        <f>IF(ISBLANK(W40)," ",(W40/$W$16)-($W$17/$W$15))</f>
        <v/>
      </c>
      <c r="Y40" s="33">
        <f>IF(ISBLANK(W40), " ", (X40/$W$13))</f>
        <v/>
      </c>
    </row>
    <row r="41" ht="19.9" customFormat="1" customHeight="1" s="92" thickBot="1">
      <c r="A41" s="62" t="n"/>
      <c r="B41" s="359" t="n"/>
      <c r="C41" s="308" t="n"/>
      <c r="D41" s="308" t="n"/>
      <c r="E41" s="308" t="n"/>
      <c r="F41" s="308" t="n"/>
      <c r="G41" s="342" t="n"/>
      <c r="H41" s="63" t="n"/>
      <c r="I41" s="64" t="n"/>
      <c r="J41" s="65" t="n"/>
      <c r="K41" s="68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5" t="n"/>
      <c r="P41" s="71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5" t="n"/>
      <c r="U41" s="34">
        <f>IF(ISBLANK(T41)," ",(T41/$T$16)-($T$17/$T$15))</f>
        <v/>
      </c>
      <c r="V41" s="35">
        <f>IF(ISBLANK(T41), " ", (U41/T$13))</f>
        <v/>
      </c>
      <c r="W41" s="65" t="n"/>
      <c r="X41" s="34">
        <f>IF(ISBLANK(W41)," ",(W41/$W$16)-($W$17/$W$15))</f>
        <v/>
      </c>
      <c r="Y41" s="36">
        <f>IF(ISBLANK(W41), " ", (X41/$W$13))</f>
        <v/>
      </c>
    </row>
    <row r="42" ht="13.5" customHeight="1" thickTop="1"/>
  </sheetData>
  <mergeCells count="111">
    <mergeCell ref="B40:G40"/>
    <mergeCell ref="B41:G41"/>
    <mergeCell ref="B34:G34"/>
    <mergeCell ref="B35:G35"/>
    <mergeCell ref="B36:G36"/>
    <mergeCell ref="B37:G37"/>
    <mergeCell ref="B38:G38"/>
    <mergeCell ref="B39:G39"/>
    <mergeCell ref="B28:G28"/>
    <mergeCell ref="B29:G29"/>
    <mergeCell ref="B30:G30"/>
    <mergeCell ref="B31:G31"/>
    <mergeCell ref="B32:G32"/>
    <mergeCell ref="B33:G33"/>
    <mergeCell ref="B22:G22"/>
    <mergeCell ref="B23:G23"/>
    <mergeCell ref="B24:G24"/>
    <mergeCell ref="B25:G25"/>
    <mergeCell ref="B26:G26"/>
    <mergeCell ref="B27:G27"/>
    <mergeCell ref="B20:G20"/>
    <mergeCell ref="J20:N20"/>
    <mergeCell ref="O20:S20"/>
    <mergeCell ref="T20:V20"/>
    <mergeCell ref="W20:Y20"/>
    <mergeCell ref="B21:G21"/>
    <mergeCell ref="A18:E18"/>
    <mergeCell ref="J18:M18"/>
    <mergeCell ref="N18:S18"/>
    <mergeCell ref="T18:V18"/>
    <mergeCell ref="W18:Y18"/>
    <mergeCell ref="A19:E19"/>
    <mergeCell ref="H19:I19"/>
    <mergeCell ref="J19:S19"/>
    <mergeCell ref="T19:Y19"/>
    <mergeCell ref="A17:E17"/>
    <mergeCell ref="J17:M17"/>
    <mergeCell ref="N17:P17"/>
    <mergeCell ref="Q17:S17"/>
    <mergeCell ref="T17:V17"/>
    <mergeCell ref="W17:Y17"/>
    <mergeCell ref="A16:E16"/>
    <mergeCell ref="J16:M16"/>
    <mergeCell ref="N16:P16"/>
    <mergeCell ref="Q16:S16"/>
    <mergeCell ref="T16:V16"/>
    <mergeCell ref="W16:Y16"/>
    <mergeCell ref="A15:E15"/>
    <mergeCell ref="J15:M15"/>
    <mergeCell ref="N15:P15"/>
    <mergeCell ref="Q15:S15"/>
    <mergeCell ref="T15:V15"/>
    <mergeCell ref="W15:Y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J11:M11"/>
    <mergeCell ref="N11:P11"/>
    <mergeCell ref="Q11:S11"/>
    <mergeCell ref="T11:V11"/>
    <mergeCell ref="W11:Y11"/>
    <mergeCell ref="A9:E9"/>
    <mergeCell ref="N9:P9"/>
    <mergeCell ref="Q9:S9"/>
    <mergeCell ref="T9:V9"/>
    <mergeCell ref="W9:Y9"/>
    <mergeCell ref="A10:E10"/>
    <mergeCell ref="J10:M10"/>
    <mergeCell ref="N10:P10"/>
    <mergeCell ref="Q10:S10"/>
    <mergeCell ref="T10:V10"/>
    <mergeCell ref="A8:E8"/>
    <mergeCell ref="H8:I8"/>
    <mergeCell ref="N8:S8"/>
    <mergeCell ref="T8:Y8"/>
    <mergeCell ref="A4:C4"/>
    <mergeCell ref="D4:G4"/>
    <mergeCell ref="H4:I4"/>
    <mergeCell ref="J4:Y4"/>
    <mergeCell ref="A5:C5"/>
    <mergeCell ref="D5:G5"/>
    <mergeCell ref="H5:I6"/>
    <mergeCell ref="J5:Y6"/>
    <mergeCell ref="A6:C6"/>
    <mergeCell ref="D6:G6"/>
    <mergeCell ref="A1:C1"/>
    <mergeCell ref="D1:G1"/>
    <mergeCell ref="A2:C2"/>
    <mergeCell ref="D2:G2"/>
    <mergeCell ref="A3:C3"/>
    <mergeCell ref="D3:G3"/>
    <mergeCell ref="A7:C7"/>
    <mergeCell ref="D7:G7"/>
    <mergeCell ref="H7:Y7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0" zoomScaleNormal="80" workbookViewId="0">
      <selection activeCell="CW25" sqref="CW25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71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  <c r="O1" s="303" t="n"/>
      <c r="P1" s="303" t="n"/>
      <c r="Q1" s="303" t="n"/>
      <c r="R1" s="303" t="n"/>
      <c r="S1" s="303" t="n"/>
      <c r="T1" s="303" t="n"/>
      <c r="U1" s="303" t="n"/>
      <c r="V1" s="303" t="n"/>
      <c r="W1" s="303" t="n"/>
      <c r="X1" s="303" t="n"/>
      <c r="Y1" s="303" t="n"/>
      <c r="Z1" s="303" t="n"/>
      <c r="AA1" s="303" t="n"/>
      <c r="AB1" s="303" t="n"/>
      <c r="AC1" s="303" t="n"/>
      <c r="AD1" s="303" t="n"/>
      <c r="AE1" s="303" t="n"/>
      <c r="AF1" s="303" t="n"/>
      <c r="AG1" s="303" t="n"/>
      <c r="AH1" s="303" t="n"/>
      <c r="AI1" s="303" t="n"/>
      <c r="AJ1" s="303" t="n"/>
      <c r="AK1" s="303" t="n"/>
      <c r="AL1" s="303" t="n"/>
      <c r="AM1" s="303" t="n"/>
      <c r="AN1" s="303" t="n"/>
      <c r="AO1" s="303" t="n"/>
      <c r="AP1" s="303" t="n"/>
      <c r="AQ1" s="303" t="n"/>
      <c r="AR1" s="303" t="n"/>
      <c r="AS1" s="303" t="n"/>
      <c r="AT1" s="303" t="n"/>
      <c r="AU1" s="303" t="n"/>
      <c r="AV1" s="303" t="n"/>
      <c r="AW1" s="303" t="n"/>
      <c r="AX1" s="303" t="n"/>
      <c r="AY1" s="303" t="n"/>
      <c r="AZ1" s="303" t="n"/>
      <c r="BA1" s="303" t="n"/>
      <c r="BB1" s="303" t="n"/>
      <c r="BC1" s="303" t="n"/>
      <c r="BD1" s="303" t="n"/>
      <c r="BE1" s="303" t="n"/>
      <c r="BF1" s="303" t="n"/>
      <c r="BG1" s="303" t="n"/>
      <c r="BH1" s="303" t="n"/>
      <c r="BI1" s="303" t="n"/>
      <c r="BJ1" s="303" t="n"/>
      <c r="BK1" s="303" t="n"/>
      <c r="BL1" s="303" t="n"/>
      <c r="BM1" s="303" t="n"/>
      <c r="BN1" s="303" t="n"/>
      <c r="BO1" s="303" t="n"/>
      <c r="BP1" s="303" t="n"/>
      <c r="BQ1" s="303" t="n"/>
      <c r="BR1" s="303" t="n"/>
      <c r="BS1" s="303" t="n"/>
      <c r="BT1" s="303" t="n"/>
      <c r="BU1" s="303" t="n"/>
      <c r="BV1" s="303" t="n"/>
      <c r="BW1" s="303" t="n"/>
      <c r="BX1" s="303" t="n"/>
      <c r="BY1" s="303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110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93" t="n"/>
      <c r="O27" s="93" t="n"/>
      <c r="P27" s="93" t="n"/>
      <c r="Q27" s="93" t="n"/>
      <c r="R27" s="93" t="n"/>
      <c r="S27" s="93" t="n"/>
      <c r="T27" s="93" t="n"/>
      <c r="U27" s="93" t="n"/>
      <c r="V27" s="93" t="n"/>
      <c r="W27" s="93" t="n"/>
      <c r="X27" s="93" t="n"/>
      <c r="Y27" s="9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93" t="n"/>
      <c r="O28" s="93" t="n"/>
      <c r="P28" s="93" t="n"/>
      <c r="Q28" s="93" t="n"/>
      <c r="R28" s="93" t="n"/>
      <c r="S28" s="93" t="n"/>
      <c r="T28" s="93" t="n"/>
      <c r="U28" s="93" t="n"/>
      <c r="V28" s="93" t="n"/>
      <c r="W28" s="93" t="n"/>
      <c r="X28" s="93" t="n"/>
      <c r="Y28" s="9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93" t="n"/>
      <c r="O30" s="93" t="n"/>
      <c r="P30" s="93" t="n"/>
      <c r="Q30" s="93" t="n"/>
      <c r="R30" s="93" t="n"/>
      <c r="S30" s="93" t="n"/>
      <c r="T30" s="93" t="n"/>
      <c r="U30" s="93" t="n"/>
      <c r="V30" s="93" t="n"/>
      <c r="W30" s="93" t="n"/>
      <c r="X30" s="93" t="n"/>
      <c r="Y30" s="9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93" t="n"/>
      <c r="O31" s="93" t="n"/>
      <c r="P31" s="93" t="n"/>
      <c r="Q31" s="93" t="n"/>
      <c r="R31" s="93" t="n"/>
      <c r="S31" s="93" t="n"/>
      <c r="T31" s="93" t="n"/>
      <c r="U31" s="93" t="n"/>
      <c r="V31" s="93" t="n"/>
      <c r="W31" s="93" t="n"/>
      <c r="X31" s="93" t="n"/>
      <c r="Y31" s="9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93" t="n"/>
      <c r="O32" s="93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96" t="inlineStr">
        <is>
          <t>Survey No</t>
        </is>
      </c>
      <c r="B38" s="288" t="n"/>
      <c r="C38" s="288" t="n"/>
      <c r="D38" s="288" t="n"/>
      <c r="E38" s="288" t="n"/>
      <c r="F38" s="288" t="n"/>
      <c r="G38" s="288" t="n"/>
      <c r="H38" s="288" t="n"/>
      <c r="I38" s="288" t="n"/>
      <c r="J38" s="297" t="n"/>
      <c r="K38" s="362" t="inlineStr">
        <is>
          <t>INIS-030620-1454</t>
        </is>
      </c>
      <c r="L38" s="288" t="n"/>
      <c r="M38" s="288" t="n"/>
      <c r="N38" s="288" t="n"/>
      <c r="O38" s="288" t="n"/>
      <c r="P38" s="288" t="n"/>
      <c r="Q38" s="288" t="n"/>
      <c r="R38" s="288" t="n"/>
      <c r="S38" s="288" t="n"/>
      <c r="T38" s="288" t="n"/>
      <c r="U38" s="288" t="n"/>
      <c r="V38" s="288" t="n"/>
      <c r="W38" s="288" t="n"/>
      <c r="X38" s="288" t="n"/>
      <c r="Y38" s="289" t="n"/>
      <c r="Z38" s="104" t="n"/>
      <c r="AA38" s="104" t="n"/>
      <c r="AB38" s="104" t="n"/>
      <c r="AC38" s="104" t="n"/>
      <c r="AD38" s="104" t="n"/>
      <c r="AE38" s="104" t="n"/>
      <c r="AF38" s="104" t="n"/>
      <c r="AG38" s="104" t="n"/>
      <c r="AH38" s="104" t="n"/>
      <c r="AI38" s="104" t="n"/>
      <c r="AJ38" s="104" t="n"/>
      <c r="AK38" s="104" t="n"/>
      <c r="AL38" s="104" t="n"/>
      <c r="AM38" s="104" t="n"/>
      <c r="AN38" s="104" t="n"/>
      <c r="AO38" s="104" t="n"/>
      <c r="AP38" s="104" t="n"/>
      <c r="AQ38" s="104" t="n"/>
      <c r="AR38" s="104" t="n"/>
      <c r="AS38" s="104" t="n"/>
      <c r="AT38" s="104" t="n"/>
      <c r="AU38" s="104" t="n"/>
      <c r="AV38" s="104" t="n"/>
      <c r="AW38" s="104" t="n"/>
      <c r="AX38" s="104" t="n"/>
      <c r="AY38" s="104" t="n"/>
      <c r="AZ38" s="104" t="n"/>
      <c r="BA38" s="104" t="n"/>
      <c r="BB38" s="105" t="n"/>
      <c r="BC38" s="106" t="n"/>
      <c r="BD38" s="104" t="n"/>
      <c r="BE38" s="104" t="n"/>
      <c r="BF38" s="104" t="n"/>
      <c r="BG38" s="104" t="n"/>
      <c r="BH38" s="104" t="n"/>
      <c r="BI38" s="104" t="n"/>
      <c r="BJ38" s="104" t="n"/>
      <c r="BK38" s="104" t="n"/>
      <c r="BL38" s="104" t="n"/>
      <c r="BM38" s="104" t="n"/>
      <c r="BN38" s="104" t="n"/>
      <c r="BO38" s="104" t="n"/>
      <c r="BP38" s="104" t="n"/>
      <c r="BQ38" s="104" t="n"/>
      <c r="BR38" s="104" t="n"/>
      <c r="BS38" s="104" t="n"/>
      <c r="BT38" s="104" t="n"/>
      <c r="BU38" s="104" t="n"/>
      <c r="BV38" s="104" t="n"/>
      <c r="BW38" s="104" t="n"/>
      <c r="BX38" s="104" t="n"/>
      <c r="BY38" s="107" t="n"/>
    </row>
    <row r="39" ht="12" customHeight="1">
      <c r="A39" s="327" t="inlineStr">
        <is>
          <t>Date</t>
        </is>
      </c>
      <c r="B39" s="292" t="n"/>
      <c r="C39" s="292" t="n"/>
      <c r="D39" s="292" t="n"/>
      <c r="E39" s="292" t="n"/>
      <c r="F39" s="292" t="n"/>
      <c r="G39" s="292" t="n"/>
      <c r="H39" s="292" t="n"/>
      <c r="I39" s="292" t="n"/>
      <c r="J39" s="328" t="n"/>
      <c r="K39" s="363" t="n">
        <v>43895</v>
      </c>
      <c r="L39" s="292" t="n"/>
      <c r="M39" s="292" t="n"/>
      <c r="N39" s="292" t="n"/>
      <c r="O39" s="292" t="n"/>
      <c r="P39" s="292" t="n"/>
      <c r="Q39" s="292" t="n"/>
      <c r="R39" s="292" t="n"/>
      <c r="S39" s="292" t="n"/>
      <c r="T39" s="292" t="n"/>
      <c r="U39" s="292" t="n"/>
      <c r="V39" s="292" t="n"/>
      <c r="W39" s="292" t="n"/>
      <c r="X39" s="292" t="n"/>
      <c r="Y39" s="293" t="n"/>
      <c r="Z39" s="110" t="n"/>
      <c r="AA39" s="37" t="n"/>
      <c r="AB39" s="37" t="n"/>
      <c r="AC39" s="37" t="n"/>
      <c r="AD39" s="37" t="n"/>
      <c r="AE39" s="37" t="n"/>
      <c r="AF39" s="37" t="n"/>
      <c r="AG39" s="37" t="n"/>
      <c r="AH39" s="110" t="n"/>
      <c r="AI39" s="110" t="n"/>
      <c r="AJ39" s="110" t="n"/>
      <c r="AK39" s="110" t="n"/>
      <c r="AL39" s="110" t="n"/>
      <c r="AM39" s="110" t="n"/>
      <c r="AN39" s="110" t="n"/>
      <c r="AO39" s="110" t="n"/>
      <c r="AP39" s="110" t="n"/>
      <c r="AQ39" s="110" t="n"/>
      <c r="AR39" s="110" t="n"/>
      <c r="AS39" s="110" t="n"/>
      <c r="AT39" s="110" t="n"/>
      <c r="AU39" s="110" t="n"/>
      <c r="AV39" s="110" t="n"/>
      <c r="AW39" s="110" t="n"/>
      <c r="AX39" s="110" t="n"/>
      <c r="AY39" s="110" t="n"/>
      <c r="AZ39" s="110" t="n"/>
      <c r="BA39" s="110" t="n"/>
      <c r="BB39" s="110" t="n"/>
      <c r="BC39" s="110" t="n"/>
      <c r="BD39" s="110" t="n"/>
      <c r="BE39" s="110" t="n"/>
      <c r="BF39" s="110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8" t="n"/>
    </row>
    <row r="40" ht="12" customHeight="1">
      <c r="A40" s="327" t="inlineStr">
        <is>
          <t>Survey Tech</t>
        </is>
      </c>
      <c r="B40" s="292" t="n"/>
      <c r="C40" s="292" t="n"/>
      <c r="D40" s="292" t="n"/>
      <c r="E40" s="292" t="n"/>
      <c r="F40" s="292" t="n"/>
      <c r="G40" s="292" t="n"/>
      <c r="H40" s="292" t="n"/>
      <c r="I40" s="292" t="n"/>
      <c r="J40" s="328" t="n"/>
      <c r="K40" s="364" t="inlineStr">
        <is>
          <t>M. Dodge</t>
        </is>
      </c>
      <c r="L40" s="292" t="n"/>
      <c r="M40" s="292" t="n"/>
      <c r="N40" s="292" t="n"/>
      <c r="O40" s="292" t="n"/>
      <c r="P40" s="292" t="n"/>
      <c r="Q40" s="292" t="n"/>
      <c r="R40" s="292" t="n"/>
      <c r="S40" s="292" t="n"/>
      <c r="T40" s="292" t="n"/>
      <c r="U40" s="292" t="n"/>
      <c r="V40" s="292" t="n"/>
      <c r="W40" s="292" t="n"/>
      <c r="X40" s="292" t="n"/>
      <c r="Y40" s="293" t="n"/>
      <c r="Z40" s="110" t="n"/>
      <c r="AA40" s="37" t="n"/>
      <c r="AB40" s="37" t="n"/>
      <c r="AC40" s="37" t="n"/>
      <c r="AD40" s="37" t="n"/>
      <c r="AE40" s="37" t="n"/>
      <c r="AF40" s="37" t="n"/>
      <c r="AG40" s="37" t="n"/>
      <c r="AH40" s="110" t="n"/>
      <c r="AI40" s="110" t="n"/>
      <c r="AJ40" s="110" t="n"/>
      <c r="AK40" s="110" t="n"/>
      <c r="AL40" s="110" t="n"/>
      <c r="AM40" s="110" t="n"/>
      <c r="AN40" s="110" t="n"/>
      <c r="AO40" s="110" t="n"/>
      <c r="AP40" s="110" t="n"/>
      <c r="AQ40" s="110" t="n"/>
      <c r="AR40" s="110" t="n"/>
      <c r="AS40" s="110" t="n"/>
      <c r="AT40" s="110" t="n"/>
      <c r="AU40" s="110" t="n"/>
      <c r="AV40" s="110" t="n"/>
      <c r="AW40" s="110" t="n"/>
      <c r="AX40" s="110" t="n"/>
      <c r="AY40" s="110" t="n"/>
      <c r="AZ40" s="110" t="n"/>
      <c r="BA40" s="110" t="n"/>
      <c r="BB40" s="110" t="n"/>
      <c r="BC40" s="110" t="n"/>
      <c r="BD40" s="110" t="n"/>
      <c r="BE40" s="110" t="n"/>
      <c r="BF40" s="110" t="n"/>
      <c r="BG40" s="109" t="n"/>
      <c r="BH40" s="109" t="n"/>
      <c r="BI40" s="109" t="n"/>
      <c r="BJ40" s="109" t="n"/>
      <c r="BK40" s="109" t="n"/>
      <c r="BL40" s="109" t="n"/>
      <c r="BM40" s="109" t="n"/>
      <c r="BN40" s="109" t="n"/>
      <c r="BO40" s="10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8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27" t="inlineStr">
        <is>
          <t>Count Room Tech</t>
        </is>
      </c>
      <c r="B41" s="292" t="n"/>
      <c r="C41" s="292" t="n"/>
      <c r="D41" s="292" t="n"/>
      <c r="E41" s="292" t="n"/>
      <c r="F41" s="292" t="n"/>
      <c r="G41" s="292" t="n"/>
      <c r="H41" s="292" t="n"/>
      <c r="I41" s="292" t="n"/>
      <c r="J41" s="328" t="n"/>
      <c r="K41" s="364" t="inlineStr">
        <is>
          <t>P. Ray</t>
        </is>
      </c>
      <c r="L41" s="292" t="n"/>
      <c r="M41" s="292" t="n"/>
      <c r="N41" s="292" t="n"/>
      <c r="O41" s="292" t="n"/>
      <c r="P41" s="292" t="n"/>
      <c r="Q41" s="292" t="n"/>
      <c r="R41" s="292" t="n"/>
      <c r="S41" s="292" t="n"/>
      <c r="T41" s="292" t="n"/>
      <c r="U41" s="292" t="n"/>
      <c r="V41" s="292" t="n"/>
      <c r="W41" s="292" t="n"/>
      <c r="X41" s="292" t="n"/>
      <c r="Y41" s="293" t="n"/>
      <c r="Z41" s="110" t="n"/>
      <c r="AA41" s="37" t="n"/>
      <c r="AB41" s="37" t="n"/>
      <c r="AC41" s="37" t="n"/>
      <c r="AD41" s="37" t="n"/>
      <c r="AE41" s="37" t="n"/>
      <c r="AF41" s="37" t="n"/>
      <c r="AG41" s="37" t="n"/>
      <c r="AH41" s="110" t="n"/>
      <c r="AI41" s="110" t="n"/>
      <c r="AJ41" s="110" t="n"/>
      <c r="AK41" s="110" t="n"/>
      <c r="AL41" s="110" t="n"/>
      <c r="AM41" s="110" t="n"/>
      <c r="AN41" s="110" t="n"/>
      <c r="AO41" s="110" t="n"/>
      <c r="AP41" s="110" t="n"/>
      <c r="AQ41" s="110" t="n"/>
      <c r="AR41" s="110" t="n"/>
      <c r="AS41" s="110" t="n"/>
      <c r="AT41" s="110" t="n"/>
      <c r="AU41" s="110" t="n"/>
      <c r="AV41" s="110" t="n"/>
      <c r="AW41" s="110" t="n"/>
      <c r="AX41" s="110" t="n"/>
      <c r="AY41" s="110" t="n"/>
      <c r="AZ41" s="110" t="n"/>
      <c r="BA41" s="110" t="n"/>
      <c r="BB41" s="110" t="n"/>
      <c r="BC41" s="110" t="n"/>
      <c r="BD41" s="110" t="n"/>
      <c r="BE41" s="110" t="n"/>
      <c r="BF41" s="110" t="n"/>
      <c r="BG41" s="109" t="n"/>
      <c r="BH41" s="109" t="n"/>
      <c r="BI41" s="109" t="n"/>
      <c r="BJ41" s="109" t="n"/>
      <c r="BK41" s="109" t="n"/>
      <c r="BL41" s="109" t="n"/>
      <c r="BM41" s="109" t="n"/>
      <c r="BN41" s="109" t="n"/>
      <c r="BO41" s="109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8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27" t="inlineStr">
        <is>
          <t>Date Counted</t>
        </is>
      </c>
      <c r="B42" s="292" t="n"/>
      <c r="C42" s="292" t="n"/>
      <c r="D42" s="292" t="n"/>
      <c r="E42" s="292" t="n"/>
      <c r="F42" s="292" t="n"/>
      <c r="G42" s="292" t="n"/>
      <c r="H42" s="292" t="n"/>
      <c r="I42" s="292" t="n"/>
      <c r="J42" s="328" t="n"/>
      <c r="K42" s="363" t="n">
        <v>43896</v>
      </c>
      <c r="L42" s="292" t="n"/>
      <c r="M42" s="292" t="n"/>
      <c r="N42" s="292" t="n"/>
      <c r="O42" s="292" t="n"/>
      <c r="P42" s="292" t="n"/>
      <c r="Q42" s="292" t="n"/>
      <c r="R42" s="292" t="n"/>
      <c r="S42" s="292" t="n"/>
      <c r="T42" s="292" t="n"/>
      <c r="U42" s="292" t="n"/>
      <c r="V42" s="292" t="n"/>
      <c r="W42" s="292" t="n"/>
      <c r="X42" s="292" t="n"/>
      <c r="Y42" s="293" t="n"/>
      <c r="Z42" s="110" t="n"/>
      <c r="AA42" s="111" t="n"/>
      <c r="AB42" s="111" t="n"/>
      <c r="AC42" s="111" t="n"/>
      <c r="AD42" s="111" t="n"/>
      <c r="AE42" s="111" t="n"/>
      <c r="AF42" s="111" t="n"/>
      <c r="AG42" s="111" t="n"/>
      <c r="AH42" s="110" t="n"/>
      <c r="AI42" s="110" t="n"/>
      <c r="AJ42" s="110" t="n"/>
      <c r="AK42" s="110" t="n"/>
      <c r="AL42" s="110" t="n"/>
      <c r="AM42" s="110" t="n"/>
      <c r="AN42" s="110" t="n"/>
      <c r="AO42" s="110" t="n"/>
      <c r="AP42" s="110" t="n"/>
      <c r="AQ42" s="110" t="n"/>
      <c r="AR42" s="110" t="n"/>
      <c r="AS42" s="110" t="n"/>
      <c r="AT42" s="110" t="n"/>
      <c r="AU42" s="110" t="n"/>
      <c r="AV42" s="110" t="n"/>
      <c r="AW42" s="110" t="n"/>
      <c r="AX42" s="110" t="n"/>
      <c r="AY42" s="110" t="n"/>
      <c r="AZ42" s="110" t="n"/>
      <c r="BA42" s="110" t="n"/>
      <c r="BB42" s="110" t="n"/>
      <c r="BC42" s="110" t="n"/>
      <c r="BD42" s="110" t="n"/>
      <c r="BE42" s="110" t="n"/>
      <c r="BF42" s="110" t="n"/>
      <c r="BG42" s="112" t="n"/>
      <c r="BH42" s="112" t="n"/>
      <c r="BI42" s="112" t="n"/>
      <c r="BJ42" s="112" t="n"/>
      <c r="BK42" s="112" t="n"/>
      <c r="BL42" s="112" t="n"/>
      <c r="BM42" s="112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  <c r="BX42" s="112" t="n"/>
      <c r="BY42" s="108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27" t="inlineStr">
        <is>
          <t>Survey Type</t>
        </is>
      </c>
      <c r="B43" s="292" t="n"/>
      <c r="C43" s="292" t="n"/>
      <c r="D43" s="292" t="n"/>
      <c r="E43" s="292" t="n"/>
      <c r="F43" s="292" t="n"/>
      <c r="G43" s="292" t="n"/>
      <c r="H43" s="292" t="n"/>
      <c r="I43" s="292" t="n"/>
      <c r="J43" s="328" t="n"/>
      <c r="K43" s="364" t="inlineStr">
        <is>
          <t>Characterization</t>
        </is>
      </c>
      <c r="L43" s="292" t="n"/>
      <c r="M43" s="292" t="n"/>
      <c r="N43" s="292" t="n"/>
      <c r="O43" s="292" t="n"/>
      <c r="P43" s="292" t="n"/>
      <c r="Q43" s="292" t="n"/>
      <c r="R43" s="292" t="n"/>
      <c r="S43" s="292" t="n"/>
      <c r="T43" s="292" t="n"/>
      <c r="U43" s="292" t="n"/>
      <c r="V43" s="292" t="n"/>
      <c r="W43" s="292" t="n"/>
      <c r="X43" s="292" t="n"/>
      <c r="Y43" s="293" t="n"/>
      <c r="Z43" s="110" t="n"/>
      <c r="AA43" s="113" t="n"/>
      <c r="AB43" s="113" t="n"/>
      <c r="AC43" s="113" t="n"/>
      <c r="AD43" s="113" t="n"/>
      <c r="AE43" s="113" t="n"/>
      <c r="AF43" s="113" t="n"/>
      <c r="AG43" s="113" t="n"/>
      <c r="AH43" s="110" t="n"/>
      <c r="AI43" s="110" t="n"/>
      <c r="AJ43" s="110" t="n"/>
      <c r="AK43" s="110" t="n"/>
      <c r="AL43" s="110" t="n"/>
      <c r="AM43" s="110" t="n"/>
      <c r="AN43" s="110" t="n"/>
      <c r="AO43" s="110" t="n"/>
      <c r="AP43" s="110" t="n"/>
      <c r="AQ43" s="110" t="n"/>
      <c r="AR43" s="110" t="n"/>
      <c r="AS43" s="110" t="n"/>
      <c r="AT43" s="110" t="n"/>
      <c r="AU43" s="110" t="n"/>
      <c r="AV43" s="110" t="n"/>
      <c r="AW43" s="110" t="n"/>
      <c r="AX43" s="110" t="n"/>
      <c r="AY43" s="110" t="n"/>
      <c r="AZ43" s="110" t="n"/>
      <c r="BA43" s="110" t="n"/>
      <c r="BB43" s="110" t="n"/>
      <c r="BC43" s="110" t="n"/>
      <c r="BD43" s="110" t="n"/>
      <c r="BE43" s="110" t="n"/>
      <c r="BF43" s="110" t="n"/>
      <c r="BG43" s="112" t="n"/>
      <c r="BH43" s="112" t="n"/>
      <c r="BI43" s="112" t="n"/>
      <c r="BJ43" s="112" t="n"/>
      <c r="BK43" s="112" t="n"/>
      <c r="BL43" s="112" t="n"/>
      <c r="BM43" s="112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  <c r="BX43" s="112" t="n"/>
      <c r="BY43" s="108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27" t="inlineStr">
        <is>
          <t>Level of Posting</t>
        </is>
      </c>
      <c r="B44" s="292" t="n"/>
      <c r="C44" s="292" t="n"/>
      <c r="D44" s="292" t="n"/>
      <c r="E44" s="292" t="n"/>
      <c r="F44" s="292" t="n"/>
      <c r="G44" s="292" t="n"/>
      <c r="H44" s="292" t="n"/>
      <c r="I44" s="292" t="n"/>
      <c r="J44" s="328" t="n"/>
      <c r="K44" s="364" t="inlineStr">
        <is>
          <t>CA</t>
        </is>
      </c>
      <c r="L44" s="292" t="n"/>
      <c r="M44" s="292" t="n"/>
      <c r="N44" s="292" t="n"/>
      <c r="O44" s="292" t="n"/>
      <c r="P44" s="292" t="n"/>
      <c r="Q44" s="292" t="n"/>
      <c r="R44" s="292" t="n"/>
      <c r="S44" s="292" t="n"/>
      <c r="T44" s="292" t="n"/>
      <c r="U44" s="292" t="n"/>
      <c r="V44" s="292" t="n"/>
      <c r="W44" s="292" t="n"/>
      <c r="X44" s="292" t="n"/>
      <c r="Y44" s="293" t="n"/>
      <c r="Z44" s="110" t="n"/>
      <c r="AA44" s="113" t="n"/>
      <c r="AB44" s="113" t="n"/>
      <c r="AC44" s="113" t="n"/>
      <c r="AD44" s="113" t="n"/>
      <c r="AE44" s="113" t="n"/>
      <c r="AF44" s="113" t="n"/>
      <c r="AG44" s="113" t="n"/>
      <c r="AH44" s="110" t="n"/>
      <c r="AI44" s="110" t="n"/>
      <c r="AJ44" s="110" t="n"/>
      <c r="AK44" s="110" t="n"/>
      <c r="AL44" s="110" t="n"/>
      <c r="AM44" s="110" t="n"/>
      <c r="AN44" s="110" t="n"/>
      <c r="AO44" s="110" t="n"/>
      <c r="AP44" s="110" t="n"/>
      <c r="AQ44" s="110" t="n"/>
      <c r="AR44" s="110" t="n"/>
      <c r="AS44" s="110" t="n"/>
      <c r="AT44" s="110" t="n"/>
      <c r="AU44" s="110" t="n"/>
      <c r="AV44" s="110" t="n"/>
      <c r="AW44" s="110" t="n"/>
      <c r="AX44" s="110" t="n"/>
      <c r="AY44" s="110" t="n"/>
      <c r="AZ44" s="110" t="n"/>
      <c r="BA44" s="110" t="n"/>
      <c r="BB44" s="110" t="n"/>
      <c r="BC44" s="110" t="n"/>
      <c r="BD44" s="110" t="n"/>
      <c r="BE44" s="110" t="n"/>
      <c r="BF44" s="110" t="n"/>
      <c r="BG44" s="113" t="n"/>
      <c r="BH44" s="113" t="n"/>
      <c r="BI44" s="113" t="n"/>
      <c r="BJ44" s="113" t="n"/>
      <c r="BK44" s="113" t="n"/>
      <c r="BL44" s="113" t="n"/>
      <c r="BM44" s="113" t="n"/>
      <c r="BN44" s="113" t="n"/>
      <c r="BO44" s="113" t="n"/>
      <c r="BP44" s="113" t="n"/>
      <c r="BQ44" s="113" t="n"/>
      <c r="BR44" s="37" t="n"/>
      <c r="BS44" s="37" t="n"/>
      <c r="BT44" s="37" t="n"/>
      <c r="BU44" s="37" t="n"/>
      <c r="BV44" s="37" t="n"/>
      <c r="BW44" s="37" t="n"/>
      <c r="BX44" s="37" t="n"/>
      <c r="BY44" s="108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65" t="inlineStr">
        <is>
          <t>Comments</t>
        </is>
      </c>
      <c r="B45" s="308" t="n"/>
      <c r="C45" s="308" t="n"/>
      <c r="D45" s="308" t="n"/>
      <c r="E45" s="308" t="n"/>
      <c r="F45" s="308" t="n"/>
      <c r="G45" s="308" t="n"/>
      <c r="H45" s="308" t="n"/>
      <c r="I45" s="308" t="n"/>
      <c r="J45" s="342" t="n"/>
      <c r="K45" s="366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9" t="n"/>
      <c r="Z45" s="102" t="n"/>
      <c r="AA45" s="114" t="n"/>
      <c r="AB45" s="114" t="n"/>
      <c r="AC45" s="114" t="n"/>
      <c r="AD45" s="114" t="n"/>
      <c r="AE45" s="114" t="n"/>
      <c r="AF45" s="114" t="n"/>
      <c r="AG45" s="114" t="n"/>
      <c r="AH45" s="102" t="n"/>
      <c r="AI45" s="102" t="n"/>
      <c r="AJ45" s="102" t="n"/>
      <c r="AK45" s="102" t="n"/>
      <c r="AL45" s="102" t="n"/>
      <c r="AM45" s="102" t="n"/>
      <c r="AN45" s="102" t="n"/>
      <c r="AO45" s="102" t="n"/>
      <c r="AP45" s="102" t="n"/>
      <c r="AQ45" s="102" t="n"/>
      <c r="AR45" s="102" t="n"/>
      <c r="AS45" s="102" t="n"/>
      <c r="AT45" s="102" t="n"/>
      <c r="AU45" s="102" t="n"/>
      <c r="AV45" s="102" t="n"/>
      <c r="AW45" s="102" t="n"/>
      <c r="AX45" s="102" t="n"/>
      <c r="AY45" s="102" t="n"/>
      <c r="AZ45" s="102" t="n"/>
      <c r="BA45" s="102" t="n"/>
      <c r="BB45" s="102" t="n"/>
      <c r="BC45" s="102" t="n"/>
      <c r="BD45" s="102" t="n"/>
      <c r="BE45" s="102" t="n"/>
      <c r="BF45" s="102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5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topLeftCell="A2" zoomScaleNormal="100" workbookViewId="0">
      <selection activeCell="BU42" sqref="BU42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71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  <c r="O1" s="303" t="n"/>
      <c r="P1" s="303" t="n"/>
      <c r="Q1" s="303" t="n"/>
      <c r="R1" s="303" t="n"/>
      <c r="S1" s="303" t="n"/>
      <c r="T1" s="303" t="n"/>
      <c r="U1" s="303" t="n"/>
      <c r="V1" s="303" t="n"/>
      <c r="W1" s="303" t="n"/>
      <c r="X1" s="303" t="n"/>
      <c r="Y1" s="303" t="n"/>
      <c r="Z1" s="303" t="n"/>
      <c r="AA1" s="303" t="n"/>
      <c r="AB1" s="303" t="n"/>
      <c r="AC1" s="303" t="n"/>
      <c r="AD1" s="303" t="n"/>
      <c r="AE1" s="303" t="n"/>
      <c r="AF1" s="303" t="n"/>
      <c r="AG1" s="303" t="n"/>
      <c r="AH1" s="303" t="n"/>
      <c r="AI1" s="303" t="n"/>
      <c r="AJ1" s="303" t="n"/>
      <c r="AK1" s="303" t="n"/>
      <c r="AL1" s="303" t="n"/>
      <c r="AM1" s="303" t="n"/>
      <c r="AN1" s="303" t="n"/>
      <c r="AO1" s="303" t="n"/>
      <c r="AP1" s="303" t="n"/>
      <c r="AQ1" s="303" t="n"/>
      <c r="AR1" s="303" t="n"/>
      <c r="AS1" s="303" t="n"/>
      <c r="AT1" s="303" t="n"/>
      <c r="AU1" s="303" t="n"/>
      <c r="AV1" s="303" t="n"/>
      <c r="AW1" s="303" t="n"/>
      <c r="AX1" s="303" t="n"/>
      <c r="AY1" s="303" t="n"/>
      <c r="AZ1" s="303" t="n"/>
      <c r="BA1" s="303" t="n"/>
      <c r="BB1" s="303" t="n"/>
      <c r="BC1" s="303" t="n"/>
      <c r="BD1" s="303" t="n"/>
      <c r="BE1" s="303" t="n"/>
      <c r="BF1" s="303" t="n"/>
      <c r="BG1" s="303" t="n"/>
      <c r="BH1" s="303" t="n"/>
      <c r="BI1" s="303" t="n"/>
      <c r="BJ1" s="303" t="n"/>
      <c r="BK1" s="303" t="n"/>
      <c r="BL1" s="303" t="n"/>
      <c r="BM1" s="303" t="n"/>
      <c r="BN1" s="303" t="n"/>
      <c r="BO1" s="303" t="n"/>
      <c r="BP1" s="303" t="n"/>
      <c r="BQ1" s="303" t="n"/>
      <c r="BR1" s="303" t="n"/>
      <c r="BS1" s="303" t="n"/>
      <c r="BT1" s="303" t="n"/>
      <c r="BU1" s="303" t="n"/>
      <c r="BV1" s="303" t="n"/>
      <c r="BW1" s="303" t="n"/>
      <c r="BX1" s="303" t="n"/>
      <c r="BY1" s="303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110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93" t="n"/>
      <c r="O27" s="93" t="n"/>
      <c r="P27" s="93" t="n"/>
      <c r="Q27" s="93" t="n"/>
      <c r="R27" s="93" t="n"/>
      <c r="S27" s="93" t="n"/>
      <c r="T27" s="93" t="n"/>
      <c r="U27" s="93" t="n"/>
      <c r="V27" s="93" t="n"/>
      <c r="W27" s="93" t="n"/>
      <c r="X27" s="93" t="n"/>
      <c r="Y27" s="9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93" t="n"/>
      <c r="O28" s="93" t="n"/>
      <c r="P28" s="93" t="n"/>
      <c r="Q28" s="93" t="n"/>
      <c r="R28" s="93" t="n"/>
      <c r="S28" s="93" t="n"/>
      <c r="T28" s="93" t="n"/>
      <c r="U28" s="93" t="n"/>
      <c r="V28" s="93" t="n"/>
      <c r="W28" s="93" t="n"/>
      <c r="X28" s="93" t="n"/>
      <c r="Y28" s="9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93" t="n"/>
      <c r="O30" s="93" t="n"/>
      <c r="P30" s="93" t="n"/>
      <c r="Q30" s="93" t="n"/>
      <c r="R30" s="93" t="n"/>
      <c r="S30" s="93" t="n"/>
      <c r="T30" s="93" t="n"/>
      <c r="U30" s="93" t="n"/>
      <c r="V30" s="93" t="n"/>
      <c r="W30" s="93" t="n"/>
      <c r="X30" s="93" t="n"/>
      <c r="Y30" s="9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93" t="n"/>
      <c r="O31" s="93" t="n"/>
      <c r="P31" s="93" t="n"/>
      <c r="Q31" s="93" t="n"/>
      <c r="R31" s="93" t="n"/>
      <c r="S31" s="93" t="n"/>
      <c r="T31" s="93" t="n"/>
      <c r="U31" s="93" t="n"/>
      <c r="V31" s="93" t="n"/>
      <c r="W31" s="93" t="n"/>
      <c r="X31" s="93" t="n"/>
      <c r="Y31" s="9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93" t="n"/>
      <c r="O32" s="93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96" t="inlineStr">
        <is>
          <t>Survey No</t>
        </is>
      </c>
      <c r="B38" s="288" t="n"/>
      <c r="C38" s="288" t="n"/>
      <c r="D38" s="288" t="n"/>
      <c r="E38" s="288" t="n"/>
      <c r="F38" s="288" t="n"/>
      <c r="G38" s="288" t="n"/>
      <c r="H38" s="288" t="n"/>
      <c r="I38" s="288" t="n"/>
      <c r="J38" s="297" t="n"/>
      <c r="K38" s="362" t="inlineStr">
        <is>
          <t>INIS-030620-1454</t>
        </is>
      </c>
      <c r="L38" s="288" t="n"/>
      <c r="M38" s="288" t="n"/>
      <c r="N38" s="288" t="n"/>
      <c r="O38" s="288" t="n"/>
      <c r="P38" s="288" t="n"/>
      <c r="Q38" s="288" t="n"/>
      <c r="R38" s="288" t="n"/>
      <c r="S38" s="288" t="n"/>
      <c r="T38" s="288" t="n"/>
      <c r="U38" s="288" t="n"/>
      <c r="V38" s="288" t="n"/>
      <c r="W38" s="288" t="n"/>
      <c r="X38" s="288" t="n"/>
      <c r="Y38" s="289" t="n"/>
      <c r="Z38" s="104" t="n"/>
      <c r="AA38" s="104" t="n"/>
      <c r="AB38" s="104" t="n"/>
      <c r="AC38" s="104" t="n"/>
      <c r="AD38" s="104" t="n"/>
      <c r="AE38" s="104" t="n"/>
      <c r="AF38" s="104" t="n"/>
      <c r="AG38" s="104" t="n"/>
      <c r="AH38" s="104" t="n"/>
      <c r="AI38" s="104" t="n"/>
      <c r="AJ38" s="104" t="n"/>
      <c r="AK38" s="104" t="n"/>
      <c r="AL38" s="104" t="n"/>
      <c r="AM38" s="104" t="n"/>
      <c r="AN38" s="104" t="n"/>
      <c r="AO38" s="104" t="n"/>
      <c r="AP38" s="104" t="n"/>
      <c r="AQ38" s="104" t="n"/>
      <c r="AR38" s="104" t="n"/>
      <c r="AS38" s="104" t="n"/>
      <c r="AT38" s="104" t="n"/>
      <c r="AU38" s="104" t="n"/>
      <c r="AV38" s="104" t="n"/>
      <c r="AW38" s="104" t="n"/>
      <c r="AX38" s="104" t="n"/>
      <c r="AY38" s="104" t="n"/>
      <c r="AZ38" s="104" t="n"/>
      <c r="BA38" s="104" t="n"/>
      <c r="BB38" s="105" t="n"/>
      <c r="BC38" s="106" t="n"/>
      <c r="BD38" s="104" t="n"/>
      <c r="BE38" s="104" t="n"/>
      <c r="BF38" s="104" t="n"/>
      <c r="BG38" s="104" t="n"/>
      <c r="BH38" s="104" t="n"/>
      <c r="BI38" s="104" t="n"/>
      <c r="BJ38" s="104" t="n"/>
      <c r="BK38" s="104" t="n"/>
      <c r="BL38" s="104" t="n"/>
      <c r="BM38" s="104" t="n"/>
      <c r="BN38" s="104" t="n"/>
      <c r="BO38" s="104" t="n"/>
      <c r="BP38" s="104" t="n"/>
      <c r="BQ38" s="104" t="n"/>
      <c r="BR38" s="104" t="n"/>
      <c r="BS38" s="104" t="n"/>
      <c r="BT38" s="104" t="n"/>
      <c r="BU38" s="104" t="n"/>
      <c r="BV38" s="104" t="n"/>
      <c r="BW38" s="104" t="n"/>
      <c r="BX38" s="104" t="n"/>
      <c r="BY38" s="107" t="n"/>
    </row>
    <row r="39" ht="12" customHeight="1">
      <c r="A39" s="327" t="inlineStr">
        <is>
          <t>Date</t>
        </is>
      </c>
      <c r="B39" s="292" t="n"/>
      <c r="C39" s="292" t="n"/>
      <c r="D39" s="292" t="n"/>
      <c r="E39" s="292" t="n"/>
      <c r="F39" s="292" t="n"/>
      <c r="G39" s="292" t="n"/>
      <c r="H39" s="292" t="n"/>
      <c r="I39" s="292" t="n"/>
      <c r="J39" s="328" t="n"/>
      <c r="K39" s="363" t="n">
        <v>43895</v>
      </c>
      <c r="L39" s="292" t="n"/>
      <c r="M39" s="292" t="n"/>
      <c r="N39" s="292" t="n"/>
      <c r="O39" s="292" t="n"/>
      <c r="P39" s="292" t="n"/>
      <c r="Q39" s="292" t="n"/>
      <c r="R39" s="292" t="n"/>
      <c r="S39" s="292" t="n"/>
      <c r="T39" s="292" t="n"/>
      <c r="U39" s="292" t="n"/>
      <c r="V39" s="292" t="n"/>
      <c r="W39" s="292" t="n"/>
      <c r="X39" s="292" t="n"/>
      <c r="Y39" s="293" t="n"/>
      <c r="Z39" s="110" t="n"/>
      <c r="AA39" s="37" t="n"/>
      <c r="AB39" s="37" t="n"/>
      <c r="AC39" s="37" t="n"/>
      <c r="AD39" s="37" t="n"/>
      <c r="AE39" s="37" t="n"/>
      <c r="AF39" s="37" t="n"/>
      <c r="AG39" s="37" t="n"/>
      <c r="AH39" s="110" t="n"/>
      <c r="AI39" s="110" t="n"/>
      <c r="AJ39" s="110" t="n"/>
      <c r="AK39" s="110" t="n"/>
      <c r="AL39" s="110" t="n"/>
      <c r="AM39" s="110" t="n"/>
      <c r="AN39" s="110" t="n"/>
      <c r="AO39" s="110" t="n"/>
      <c r="AP39" s="110" t="n"/>
      <c r="AQ39" s="110" t="n"/>
      <c r="AR39" s="110" t="n"/>
      <c r="AS39" s="110" t="n"/>
      <c r="AT39" s="110" t="n"/>
      <c r="AU39" s="110" t="n"/>
      <c r="AV39" s="110" t="n"/>
      <c r="AW39" s="110" t="n"/>
      <c r="AX39" s="110" t="n"/>
      <c r="AY39" s="110" t="n"/>
      <c r="AZ39" s="110" t="n"/>
      <c r="BA39" s="110" t="n"/>
      <c r="BB39" s="110" t="n"/>
      <c r="BC39" s="110" t="n"/>
      <c r="BD39" s="110" t="n"/>
      <c r="BE39" s="110" t="n"/>
      <c r="BF39" s="110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8" t="n"/>
    </row>
    <row r="40" ht="12" customHeight="1">
      <c r="A40" s="327" t="inlineStr">
        <is>
          <t>Survey Tech</t>
        </is>
      </c>
      <c r="B40" s="292" t="n"/>
      <c r="C40" s="292" t="n"/>
      <c r="D40" s="292" t="n"/>
      <c r="E40" s="292" t="n"/>
      <c r="F40" s="292" t="n"/>
      <c r="G40" s="292" t="n"/>
      <c r="H40" s="292" t="n"/>
      <c r="I40" s="292" t="n"/>
      <c r="J40" s="328" t="n"/>
      <c r="K40" s="364" t="inlineStr">
        <is>
          <t>M. Dodge</t>
        </is>
      </c>
      <c r="L40" s="292" t="n"/>
      <c r="M40" s="292" t="n"/>
      <c r="N40" s="292" t="n"/>
      <c r="O40" s="292" t="n"/>
      <c r="P40" s="292" t="n"/>
      <c r="Q40" s="292" t="n"/>
      <c r="R40" s="292" t="n"/>
      <c r="S40" s="292" t="n"/>
      <c r="T40" s="292" t="n"/>
      <c r="U40" s="292" t="n"/>
      <c r="V40" s="292" t="n"/>
      <c r="W40" s="292" t="n"/>
      <c r="X40" s="292" t="n"/>
      <c r="Y40" s="293" t="n"/>
      <c r="Z40" s="110" t="n"/>
      <c r="AA40" s="37" t="n"/>
      <c r="AB40" s="37" t="n"/>
      <c r="AC40" s="37" t="n"/>
      <c r="AD40" s="37" t="n"/>
      <c r="AE40" s="37" t="n"/>
      <c r="AF40" s="37" t="n"/>
      <c r="AG40" s="37" t="n"/>
      <c r="AH40" s="110" t="n"/>
      <c r="AI40" s="110" t="n"/>
      <c r="AJ40" s="110" t="n"/>
      <c r="AK40" s="110" t="n"/>
      <c r="AL40" s="110" t="n"/>
      <c r="AM40" s="110" t="n"/>
      <c r="AN40" s="110" t="n"/>
      <c r="AO40" s="110" t="n"/>
      <c r="AP40" s="110" t="n"/>
      <c r="AQ40" s="110" t="n"/>
      <c r="AR40" s="110" t="n"/>
      <c r="AS40" s="110" t="n"/>
      <c r="AT40" s="110" t="n"/>
      <c r="AU40" s="110" t="n"/>
      <c r="AV40" s="110" t="n"/>
      <c r="AW40" s="110" t="n"/>
      <c r="AX40" s="110" t="n"/>
      <c r="AY40" s="110" t="n"/>
      <c r="AZ40" s="110" t="n"/>
      <c r="BA40" s="110" t="n"/>
      <c r="BB40" s="110" t="n"/>
      <c r="BC40" s="110" t="n"/>
      <c r="BD40" s="110" t="n"/>
      <c r="BE40" s="110" t="n"/>
      <c r="BF40" s="110" t="n"/>
      <c r="BG40" s="109" t="n"/>
      <c r="BH40" s="109" t="n"/>
      <c r="BI40" s="109" t="n"/>
      <c r="BJ40" s="109" t="n"/>
      <c r="BK40" s="109" t="n"/>
      <c r="BL40" s="109" t="n"/>
      <c r="BM40" s="109" t="n"/>
      <c r="BN40" s="109" t="n"/>
      <c r="BO40" s="10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8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27" t="inlineStr">
        <is>
          <t>Count Room Tech</t>
        </is>
      </c>
      <c r="B41" s="292" t="n"/>
      <c r="C41" s="292" t="n"/>
      <c r="D41" s="292" t="n"/>
      <c r="E41" s="292" t="n"/>
      <c r="F41" s="292" t="n"/>
      <c r="G41" s="292" t="n"/>
      <c r="H41" s="292" t="n"/>
      <c r="I41" s="292" t="n"/>
      <c r="J41" s="328" t="n"/>
      <c r="K41" s="364" t="inlineStr">
        <is>
          <t>P. Ray</t>
        </is>
      </c>
      <c r="L41" s="292" t="n"/>
      <c r="M41" s="292" t="n"/>
      <c r="N41" s="292" t="n"/>
      <c r="O41" s="292" t="n"/>
      <c r="P41" s="292" t="n"/>
      <c r="Q41" s="292" t="n"/>
      <c r="R41" s="292" t="n"/>
      <c r="S41" s="292" t="n"/>
      <c r="T41" s="292" t="n"/>
      <c r="U41" s="292" t="n"/>
      <c r="V41" s="292" t="n"/>
      <c r="W41" s="292" t="n"/>
      <c r="X41" s="292" t="n"/>
      <c r="Y41" s="293" t="n"/>
      <c r="Z41" s="110" t="n"/>
      <c r="AA41" s="37" t="n"/>
      <c r="AB41" s="37" t="n"/>
      <c r="AC41" s="37" t="n"/>
      <c r="AD41" s="37" t="n"/>
      <c r="AE41" s="37" t="n"/>
      <c r="AF41" s="37" t="n"/>
      <c r="AG41" s="37" t="n"/>
      <c r="AH41" s="110" t="n"/>
      <c r="AI41" s="110" t="n"/>
      <c r="AJ41" s="110" t="n"/>
      <c r="AK41" s="110" t="n"/>
      <c r="AL41" s="110" t="n"/>
      <c r="AM41" s="110" t="n"/>
      <c r="AN41" s="110" t="n"/>
      <c r="AO41" s="110" t="n"/>
      <c r="AP41" s="110" t="n"/>
      <c r="AQ41" s="110" t="n"/>
      <c r="AR41" s="110" t="n"/>
      <c r="AS41" s="110" t="n"/>
      <c r="AT41" s="110" t="n"/>
      <c r="AU41" s="110" t="n"/>
      <c r="AV41" s="110" t="n"/>
      <c r="AW41" s="110" t="n"/>
      <c r="AX41" s="110" t="n"/>
      <c r="AY41" s="110" t="n"/>
      <c r="AZ41" s="110" t="n"/>
      <c r="BA41" s="110" t="n"/>
      <c r="BB41" s="110" t="n"/>
      <c r="BC41" s="110" t="n"/>
      <c r="BD41" s="110" t="n"/>
      <c r="BE41" s="110" t="n"/>
      <c r="BF41" s="110" t="n"/>
      <c r="BG41" s="109" t="n"/>
      <c r="BH41" s="109" t="n"/>
      <c r="BI41" s="109" t="n"/>
      <c r="BJ41" s="109" t="n"/>
      <c r="BK41" s="109" t="n"/>
      <c r="BL41" s="109" t="n"/>
      <c r="BM41" s="109" t="n"/>
      <c r="BN41" s="109" t="n"/>
      <c r="BO41" s="109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8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27" t="inlineStr">
        <is>
          <t>Date Counted</t>
        </is>
      </c>
      <c r="B42" s="292" t="n"/>
      <c r="C42" s="292" t="n"/>
      <c r="D42" s="292" t="n"/>
      <c r="E42" s="292" t="n"/>
      <c r="F42" s="292" t="n"/>
      <c r="G42" s="292" t="n"/>
      <c r="H42" s="292" t="n"/>
      <c r="I42" s="292" t="n"/>
      <c r="J42" s="328" t="n"/>
      <c r="K42" s="363" t="n">
        <v>43896</v>
      </c>
      <c r="L42" s="292" t="n"/>
      <c r="M42" s="292" t="n"/>
      <c r="N42" s="292" t="n"/>
      <c r="O42" s="292" t="n"/>
      <c r="P42" s="292" t="n"/>
      <c r="Q42" s="292" t="n"/>
      <c r="R42" s="292" t="n"/>
      <c r="S42" s="292" t="n"/>
      <c r="T42" s="292" t="n"/>
      <c r="U42" s="292" t="n"/>
      <c r="V42" s="292" t="n"/>
      <c r="W42" s="292" t="n"/>
      <c r="X42" s="292" t="n"/>
      <c r="Y42" s="293" t="n"/>
      <c r="Z42" s="110" t="n"/>
      <c r="AA42" s="111" t="n"/>
      <c r="AB42" s="111" t="n"/>
      <c r="AC42" s="111" t="n"/>
      <c r="AD42" s="111" t="n"/>
      <c r="AE42" s="111" t="n"/>
      <c r="AF42" s="111" t="n"/>
      <c r="AG42" s="111" t="n"/>
      <c r="AH42" s="110" t="n"/>
      <c r="AI42" s="110" t="n"/>
      <c r="AJ42" s="110" t="n"/>
      <c r="AK42" s="110" t="n"/>
      <c r="AL42" s="110" t="n"/>
      <c r="AM42" s="110" t="n"/>
      <c r="AN42" s="110" t="n"/>
      <c r="AO42" s="110" t="n"/>
      <c r="AP42" s="110" t="n"/>
      <c r="AQ42" s="110" t="n"/>
      <c r="AR42" s="110" t="n"/>
      <c r="AS42" s="110" t="n"/>
      <c r="AT42" s="110" t="n"/>
      <c r="AU42" s="110" t="n"/>
      <c r="AV42" s="110" t="n"/>
      <c r="AW42" s="110" t="n"/>
      <c r="AX42" s="110" t="n"/>
      <c r="AY42" s="110" t="n"/>
      <c r="AZ42" s="110" t="n"/>
      <c r="BA42" s="110" t="n"/>
      <c r="BB42" s="110" t="n"/>
      <c r="BC42" s="110" t="n"/>
      <c r="BD42" s="110" t="n"/>
      <c r="BE42" s="110" t="n"/>
      <c r="BF42" s="110" t="n"/>
      <c r="BG42" s="112" t="n"/>
      <c r="BH42" s="112" t="n"/>
      <c r="BI42" s="112" t="n"/>
      <c r="BJ42" s="112" t="n"/>
      <c r="BK42" s="112" t="n"/>
      <c r="BL42" s="112" t="n"/>
      <c r="BM42" s="112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  <c r="BX42" s="112" t="n"/>
      <c r="BY42" s="108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27" t="inlineStr">
        <is>
          <t>Survey Type</t>
        </is>
      </c>
      <c r="B43" s="292" t="n"/>
      <c r="C43" s="292" t="n"/>
      <c r="D43" s="292" t="n"/>
      <c r="E43" s="292" t="n"/>
      <c r="F43" s="292" t="n"/>
      <c r="G43" s="292" t="n"/>
      <c r="H43" s="292" t="n"/>
      <c r="I43" s="292" t="n"/>
      <c r="J43" s="328" t="n"/>
      <c r="K43" s="364" t="inlineStr">
        <is>
          <t>Characterization</t>
        </is>
      </c>
      <c r="L43" s="292" t="n"/>
      <c r="M43" s="292" t="n"/>
      <c r="N43" s="292" t="n"/>
      <c r="O43" s="292" t="n"/>
      <c r="P43" s="292" t="n"/>
      <c r="Q43" s="292" t="n"/>
      <c r="R43" s="292" t="n"/>
      <c r="S43" s="292" t="n"/>
      <c r="T43" s="292" t="n"/>
      <c r="U43" s="292" t="n"/>
      <c r="V43" s="292" t="n"/>
      <c r="W43" s="292" t="n"/>
      <c r="X43" s="292" t="n"/>
      <c r="Y43" s="293" t="n"/>
      <c r="Z43" s="110" t="n"/>
      <c r="AA43" s="113" t="n"/>
      <c r="AB43" s="113" t="n"/>
      <c r="AC43" s="113" t="n"/>
      <c r="AD43" s="113" t="n"/>
      <c r="AE43" s="113" t="n"/>
      <c r="AF43" s="113" t="n"/>
      <c r="AG43" s="113" t="n"/>
      <c r="AH43" s="110" t="n"/>
      <c r="AI43" s="110" t="n"/>
      <c r="AJ43" s="110" t="n"/>
      <c r="AK43" s="110" t="n"/>
      <c r="AL43" s="110" t="n"/>
      <c r="AM43" s="110" t="n"/>
      <c r="AN43" s="110" t="n"/>
      <c r="AO43" s="110" t="n"/>
      <c r="AP43" s="110" t="n"/>
      <c r="AQ43" s="110" t="n"/>
      <c r="AR43" s="110" t="n"/>
      <c r="AS43" s="110" t="n"/>
      <c r="AT43" s="110" t="n"/>
      <c r="AU43" s="110" t="n"/>
      <c r="AV43" s="110" t="n"/>
      <c r="AW43" s="110" t="n"/>
      <c r="AX43" s="110" t="n"/>
      <c r="AY43" s="110" t="n"/>
      <c r="AZ43" s="110" t="n"/>
      <c r="BA43" s="110" t="n"/>
      <c r="BB43" s="110" t="n"/>
      <c r="BC43" s="110" t="n"/>
      <c r="BD43" s="110" t="n"/>
      <c r="BE43" s="110" t="n"/>
      <c r="BF43" s="110" t="n"/>
      <c r="BG43" s="112" t="n"/>
      <c r="BH43" s="112" t="n"/>
      <c r="BI43" s="112" t="n"/>
      <c r="BJ43" s="112" t="n"/>
      <c r="BK43" s="112" t="n"/>
      <c r="BL43" s="112" t="n"/>
      <c r="BM43" s="112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  <c r="BX43" s="112" t="n"/>
      <c r="BY43" s="108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27" t="inlineStr">
        <is>
          <t>Level of Posting</t>
        </is>
      </c>
      <c r="B44" s="292" t="n"/>
      <c r="C44" s="292" t="n"/>
      <c r="D44" s="292" t="n"/>
      <c r="E44" s="292" t="n"/>
      <c r="F44" s="292" t="n"/>
      <c r="G44" s="292" t="n"/>
      <c r="H44" s="292" t="n"/>
      <c r="I44" s="292" t="n"/>
      <c r="J44" s="328" t="n"/>
      <c r="K44" s="364" t="inlineStr">
        <is>
          <t>CA</t>
        </is>
      </c>
      <c r="L44" s="292" t="n"/>
      <c r="M44" s="292" t="n"/>
      <c r="N44" s="292" t="n"/>
      <c r="O44" s="292" t="n"/>
      <c r="P44" s="292" t="n"/>
      <c r="Q44" s="292" t="n"/>
      <c r="R44" s="292" t="n"/>
      <c r="S44" s="292" t="n"/>
      <c r="T44" s="292" t="n"/>
      <c r="U44" s="292" t="n"/>
      <c r="V44" s="292" t="n"/>
      <c r="W44" s="292" t="n"/>
      <c r="X44" s="292" t="n"/>
      <c r="Y44" s="293" t="n"/>
      <c r="Z44" s="110" t="n"/>
      <c r="AA44" s="113" t="n"/>
      <c r="AB44" s="113" t="n"/>
      <c r="AC44" s="113" t="n"/>
      <c r="AD44" s="113" t="n"/>
      <c r="AE44" s="113" t="n"/>
      <c r="AF44" s="113" t="n"/>
      <c r="AG44" s="113" t="n"/>
      <c r="AH44" s="110" t="n"/>
      <c r="AI44" s="110" t="n"/>
      <c r="AJ44" s="110" t="n"/>
      <c r="AK44" s="110" t="n"/>
      <c r="AL44" s="110" t="n"/>
      <c r="AM44" s="110" t="n"/>
      <c r="AN44" s="110" t="n"/>
      <c r="AO44" s="110" t="n"/>
      <c r="AP44" s="110" t="n"/>
      <c r="AQ44" s="110" t="n"/>
      <c r="AR44" s="110" t="n"/>
      <c r="AS44" s="110" t="n"/>
      <c r="AT44" s="110" t="n"/>
      <c r="AU44" s="110" t="n"/>
      <c r="AV44" s="110" t="n"/>
      <c r="AW44" s="110" t="n"/>
      <c r="AX44" s="110" t="n"/>
      <c r="AY44" s="110" t="n"/>
      <c r="AZ44" s="110" t="n"/>
      <c r="BA44" s="110" t="n"/>
      <c r="BB44" s="110" t="n"/>
      <c r="BC44" s="110" t="n"/>
      <c r="BD44" s="110" t="n"/>
      <c r="BE44" s="110" t="n"/>
      <c r="BF44" s="110" t="n"/>
      <c r="BG44" s="113" t="n"/>
      <c r="BH44" s="113" t="n"/>
      <c r="BI44" s="113" t="n"/>
      <c r="BJ44" s="113" t="n"/>
      <c r="BK44" s="113" t="n"/>
      <c r="BL44" s="113" t="n"/>
      <c r="BM44" s="113" t="n"/>
      <c r="BN44" s="113" t="n"/>
      <c r="BO44" s="113" t="n"/>
      <c r="BP44" s="113" t="n"/>
      <c r="BQ44" s="113" t="n"/>
      <c r="BR44" s="37" t="n"/>
      <c r="BS44" s="37" t="n"/>
      <c r="BT44" s="37" t="n"/>
      <c r="BU44" s="37" t="n"/>
      <c r="BV44" s="37" t="n"/>
      <c r="BW44" s="37" t="n"/>
      <c r="BX44" s="37" t="n"/>
      <c r="BY44" s="108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65" t="inlineStr">
        <is>
          <t>Comments</t>
        </is>
      </c>
      <c r="B45" s="308" t="n"/>
      <c r="C45" s="308" t="n"/>
      <c r="D45" s="308" t="n"/>
      <c r="E45" s="308" t="n"/>
      <c r="F45" s="308" t="n"/>
      <c r="G45" s="308" t="n"/>
      <c r="H45" s="308" t="n"/>
      <c r="I45" s="308" t="n"/>
      <c r="J45" s="342" t="n"/>
      <c r="K45" s="366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9" t="n"/>
      <c r="Z45" s="102" t="n"/>
      <c r="AA45" s="114" t="n"/>
      <c r="AB45" s="114" t="n"/>
      <c r="AC45" s="114" t="n"/>
      <c r="AD45" s="114" t="n"/>
      <c r="AE45" s="114" t="n"/>
      <c r="AF45" s="114" t="n"/>
      <c r="AG45" s="114" t="n"/>
      <c r="AH45" s="102" t="n"/>
      <c r="AI45" s="102" t="n"/>
      <c r="AJ45" s="102" t="n"/>
      <c r="AK45" s="102" t="n"/>
      <c r="AL45" s="102" t="n"/>
      <c r="AM45" s="102" t="n"/>
      <c r="AN45" s="102" t="n"/>
      <c r="AO45" s="102" t="n"/>
      <c r="AP45" s="102" t="n"/>
      <c r="AQ45" s="102" t="n"/>
      <c r="AR45" s="102" t="n"/>
      <c r="AS45" s="102" t="n"/>
      <c r="AT45" s="102" t="n"/>
      <c r="AU45" s="102" t="n"/>
      <c r="AV45" s="102" t="n"/>
      <c r="AW45" s="102" t="n"/>
      <c r="AX45" s="102" t="n"/>
      <c r="AY45" s="102" t="n"/>
      <c r="AZ45" s="102" t="n"/>
      <c r="BA45" s="102" t="n"/>
      <c r="BB45" s="102" t="n"/>
      <c r="BC45" s="102" t="n"/>
      <c r="BD45" s="102" t="n"/>
      <c r="BE45" s="102" t="n"/>
      <c r="BF45" s="102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5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topLeftCell="A2" zoomScaleNormal="100" workbookViewId="0">
      <selection activeCell="AQ40" sqref="AQ40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71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  <c r="O1" s="303" t="n"/>
      <c r="P1" s="303" t="n"/>
      <c r="Q1" s="303" t="n"/>
      <c r="R1" s="303" t="n"/>
      <c r="S1" s="303" t="n"/>
      <c r="T1" s="303" t="n"/>
      <c r="U1" s="303" t="n"/>
      <c r="V1" s="303" t="n"/>
      <c r="W1" s="303" t="n"/>
      <c r="X1" s="303" t="n"/>
      <c r="Y1" s="303" t="n"/>
      <c r="Z1" s="303" t="n"/>
      <c r="AA1" s="303" t="n"/>
      <c r="AB1" s="303" t="n"/>
      <c r="AC1" s="303" t="n"/>
      <c r="AD1" s="303" t="n"/>
      <c r="AE1" s="303" t="n"/>
      <c r="AF1" s="303" t="n"/>
      <c r="AG1" s="303" t="n"/>
      <c r="AH1" s="303" t="n"/>
      <c r="AI1" s="303" t="n"/>
      <c r="AJ1" s="303" t="n"/>
      <c r="AK1" s="303" t="n"/>
      <c r="AL1" s="303" t="n"/>
      <c r="AM1" s="303" t="n"/>
      <c r="AN1" s="303" t="n"/>
      <c r="AO1" s="303" t="n"/>
      <c r="AP1" s="303" t="n"/>
      <c r="AQ1" s="303" t="n"/>
      <c r="AR1" s="303" t="n"/>
      <c r="AS1" s="303" t="n"/>
      <c r="AT1" s="303" t="n"/>
      <c r="AU1" s="303" t="n"/>
      <c r="AV1" s="303" t="n"/>
      <c r="AW1" s="303" t="n"/>
      <c r="AX1" s="303" t="n"/>
      <c r="AY1" s="303" t="n"/>
      <c r="AZ1" s="303" t="n"/>
      <c r="BA1" s="303" t="n"/>
      <c r="BB1" s="303" t="n"/>
      <c r="BC1" s="303" t="n"/>
      <c r="BD1" s="303" t="n"/>
      <c r="BE1" s="303" t="n"/>
      <c r="BF1" s="303" t="n"/>
      <c r="BG1" s="303" t="n"/>
      <c r="BH1" s="303" t="n"/>
      <c r="BI1" s="303" t="n"/>
      <c r="BJ1" s="303" t="n"/>
      <c r="BK1" s="303" t="n"/>
      <c r="BL1" s="303" t="n"/>
      <c r="BM1" s="303" t="n"/>
      <c r="BN1" s="303" t="n"/>
      <c r="BO1" s="303" t="n"/>
      <c r="BP1" s="303" t="n"/>
      <c r="BQ1" s="303" t="n"/>
      <c r="BR1" s="303" t="n"/>
      <c r="BS1" s="303" t="n"/>
      <c r="BT1" s="303" t="n"/>
      <c r="BU1" s="303" t="n"/>
      <c r="BV1" s="303" t="n"/>
      <c r="BW1" s="303" t="n"/>
      <c r="BX1" s="303" t="n"/>
      <c r="BY1" s="303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110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93" t="n"/>
      <c r="O27" s="93" t="n"/>
      <c r="P27" s="93" t="n"/>
      <c r="Q27" s="93" t="n"/>
      <c r="R27" s="93" t="n"/>
      <c r="S27" s="93" t="n"/>
      <c r="T27" s="93" t="n"/>
      <c r="U27" s="93" t="n"/>
      <c r="V27" s="93" t="n"/>
      <c r="W27" s="93" t="n"/>
      <c r="X27" s="93" t="n"/>
      <c r="Y27" s="9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93" t="n"/>
      <c r="O28" s="93" t="n"/>
      <c r="P28" s="93" t="n"/>
      <c r="Q28" s="93" t="n"/>
      <c r="R28" s="93" t="n"/>
      <c r="S28" s="93" t="n"/>
      <c r="T28" s="93" t="n"/>
      <c r="U28" s="93" t="n"/>
      <c r="V28" s="93" t="n"/>
      <c r="W28" s="93" t="n"/>
      <c r="X28" s="93" t="n"/>
      <c r="Y28" s="9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93" t="n"/>
      <c r="O30" s="93" t="n"/>
      <c r="P30" s="93" t="n"/>
      <c r="Q30" s="93" t="n"/>
      <c r="R30" s="93" t="n"/>
      <c r="S30" s="93" t="n"/>
      <c r="T30" s="93" t="n"/>
      <c r="U30" s="93" t="n"/>
      <c r="V30" s="93" t="n"/>
      <c r="W30" s="93" t="n"/>
      <c r="X30" s="93" t="n"/>
      <c r="Y30" s="9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93" t="n"/>
      <c r="O31" s="93" t="n"/>
      <c r="P31" s="93" t="n"/>
      <c r="Q31" s="93" t="n"/>
      <c r="R31" s="93" t="n"/>
      <c r="S31" s="93" t="n"/>
      <c r="T31" s="93" t="n"/>
      <c r="U31" s="93" t="n"/>
      <c r="V31" s="93" t="n"/>
      <c r="W31" s="93" t="n"/>
      <c r="X31" s="93" t="n"/>
      <c r="Y31" s="9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93" t="n"/>
      <c r="O32" s="93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96" t="inlineStr">
        <is>
          <t>Survey No</t>
        </is>
      </c>
      <c r="B38" s="288" t="n"/>
      <c r="C38" s="288" t="n"/>
      <c r="D38" s="288" t="n"/>
      <c r="E38" s="288" t="n"/>
      <c r="F38" s="288" t="n"/>
      <c r="G38" s="288" t="n"/>
      <c r="H38" s="288" t="n"/>
      <c r="I38" s="288" t="n"/>
      <c r="J38" s="297" t="n"/>
      <c r="K38" s="362" t="inlineStr">
        <is>
          <t>INIS-030620-1454</t>
        </is>
      </c>
      <c r="L38" s="288" t="n"/>
      <c r="M38" s="288" t="n"/>
      <c r="N38" s="288" t="n"/>
      <c r="O38" s="288" t="n"/>
      <c r="P38" s="288" t="n"/>
      <c r="Q38" s="288" t="n"/>
      <c r="R38" s="288" t="n"/>
      <c r="S38" s="288" t="n"/>
      <c r="T38" s="288" t="n"/>
      <c r="U38" s="288" t="n"/>
      <c r="V38" s="288" t="n"/>
      <c r="W38" s="288" t="n"/>
      <c r="X38" s="288" t="n"/>
      <c r="Y38" s="289" t="n"/>
      <c r="Z38" s="104" t="n"/>
      <c r="AA38" s="104" t="n"/>
      <c r="AB38" s="104" t="n"/>
      <c r="AC38" s="104" t="n"/>
      <c r="AD38" s="104" t="n"/>
      <c r="AE38" s="104" t="n"/>
      <c r="AF38" s="104" t="n"/>
      <c r="AG38" s="104" t="n"/>
      <c r="AH38" s="104" t="n"/>
      <c r="AI38" s="104" t="n"/>
      <c r="AJ38" s="104" t="n"/>
      <c r="AK38" s="104" t="n"/>
      <c r="AL38" s="104" t="n"/>
      <c r="AM38" s="104" t="n"/>
      <c r="AN38" s="104" t="n"/>
      <c r="AO38" s="104" t="n"/>
      <c r="AP38" s="104" t="n"/>
      <c r="AQ38" s="104" t="n"/>
      <c r="AR38" s="104" t="n"/>
      <c r="AS38" s="104" t="n"/>
      <c r="AT38" s="104" t="n"/>
      <c r="AU38" s="104" t="n"/>
      <c r="AV38" s="104" t="n"/>
      <c r="AW38" s="104" t="n"/>
      <c r="AX38" s="104" t="n"/>
      <c r="AY38" s="104" t="n"/>
      <c r="AZ38" s="104" t="n"/>
      <c r="BA38" s="104" t="n"/>
      <c r="BB38" s="105" t="n"/>
      <c r="BC38" s="106" t="n"/>
      <c r="BD38" s="104" t="n"/>
      <c r="BE38" s="104" t="n"/>
      <c r="BF38" s="104" t="n"/>
      <c r="BG38" s="104" t="n"/>
      <c r="BH38" s="104" t="n"/>
      <c r="BI38" s="104" t="n"/>
      <c r="BJ38" s="104" t="n"/>
      <c r="BK38" s="104" t="n"/>
      <c r="BL38" s="104" t="n"/>
      <c r="BM38" s="104" t="n"/>
      <c r="BN38" s="104" t="n"/>
      <c r="BO38" s="104" t="n"/>
      <c r="BP38" s="104" t="n"/>
      <c r="BQ38" s="104" t="n"/>
      <c r="BR38" s="104" t="n"/>
      <c r="BS38" s="104" t="n"/>
      <c r="BT38" s="104" t="n"/>
      <c r="BU38" s="104" t="n"/>
      <c r="BV38" s="104" t="n"/>
      <c r="BW38" s="104" t="n"/>
      <c r="BX38" s="104" t="n"/>
      <c r="BY38" s="107" t="n"/>
    </row>
    <row r="39" ht="12" customHeight="1">
      <c r="A39" s="327" t="inlineStr">
        <is>
          <t>Date</t>
        </is>
      </c>
      <c r="B39" s="292" t="n"/>
      <c r="C39" s="292" t="n"/>
      <c r="D39" s="292" t="n"/>
      <c r="E39" s="292" t="n"/>
      <c r="F39" s="292" t="n"/>
      <c r="G39" s="292" t="n"/>
      <c r="H39" s="292" t="n"/>
      <c r="I39" s="292" t="n"/>
      <c r="J39" s="328" t="n"/>
      <c r="K39" s="363" t="n">
        <v>43895</v>
      </c>
      <c r="L39" s="292" t="n"/>
      <c r="M39" s="292" t="n"/>
      <c r="N39" s="292" t="n"/>
      <c r="O39" s="292" t="n"/>
      <c r="P39" s="292" t="n"/>
      <c r="Q39" s="292" t="n"/>
      <c r="R39" s="292" t="n"/>
      <c r="S39" s="292" t="n"/>
      <c r="T39" s="292" t="n"/>
      <c r="U39" s="292" t="n"/>
      <c r="V39" s="292" t="n"/>
      <c r="W39" s="292" t="n"/>
      <c r="X39" s="292" t="n"/>
      <c r="Y39" s="293" t="n"/>
      <c r="Z39" s="110" t="n"/>
      <c r="AA39" s="37" t="n"/>
      <c r="AB39" s="37" t="n"/>
      <c r="AC39" s="37" t="n"/>
      <c r="AD39" s="37" t="n"/>
      <c r="AE39" s="37" t="n"/>
      <c r="AF39" s="37" t="n"/>
      <c r="AG39" s="37" t="n"/>
      <c r="AH39" s="110" t="n"/>
      <c r="AI39" s="110" t="n"/>
      <c r="AJ39" s="110" t="n"/>
      <c r="AK39" s="110" t="n"/>
      <c r="AL39" s="110" t="n"/>
      <c r="AM39" s="110" t="n"/>
      <c r="AN39" s="110" t="n"/>
      <c r="AO39" s="110" t="n"/>
      <c r="AP39" s="110" t="n"/>
      <c r="AQ39" s="110" t="n"/>
      <c r="AR39" s="110" t="n"/>
      <c r="AS39" s="110" t="n"/>
      <c r="AT39" s="110" t="n"/>
      <c r="AU39" s="110" t="n"/>
      <c r="AV39" s="110" t="n"/>
      <c r="AW39" s="110" t="n"/>
      <c r="AX39" s="110" t="n"/>
      <c r="AY39" s="110" t="n"/>
      <c r="AZ39" s="110" t="n"/>
      <c r="BA39" s="110" t="n"/>
      <c r="BB39" s="110" t="n"/>
      <c r="BC39" s="110" t="n"/>
      <c r="BD39" s="110" t="n"/>
      <c r="BE39" s="110" t="n"/>
      <c r="BF39" s="110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8" t="n"/>
    </row>
    <row r="40" ht="12" customHeight="1">
      <c r="A40" s="327" t="inlineStr">
        <is>
          <t>Survey Tech</t>
        </is>
      </c>
      <c r="B40" s="292" t="n"/>
      <c r="C40" s="292" t="n"/>
      <c r="D40" s="292" t="n"/>
      <c r="E40" s="292" t="n"/>
      <c r="F40" s="292" t="n"/>
      <c r="G40" s="292" t="n"/>
      <c r="H40" s="292" t="n"/>
      <c r="I40" s="292" t="n"/>
      <c r="J40" s="328" t="n"/>
      <c r="K40" s="364" t="inlineStr">
        <is>
          <t>M. Dodge</t>
        </is>
      </c>
      <c r="L40" s="292" t="n"/>
      <c r="M40" s="292" t="n"/>
      <c r="N40" s="292" t="n"/>
      <c r="O40" s="292" t="n"/>
      <c r="P40" s="292" t="n"/>
      <c r="Q40" s="292" t="n"/>
      <c r="R40" s="292" t="n"/>
      <c r="S40" s="292" t="n"/>
      <c r="T40" s="292" t="n"/>
      <c r="U40" s="292" t="n"/>
      <c r="V40" s="292" t="n"/>
      <c r="W40" s="292" t="n"/>
      <c r="X40" s="292" t="n"/>
      <c r="Y40" s="293" t="n"/>
      <c r="Z40" s="110" t="n"/>
      <c r="AA40" s="37" t="n"/>
      <c r="AB40" s="37" t="n"/>
      <c r="AC40" s="37" t="n"/>
      <c r="AD40" s="37" t="n"/>
      <c r="AE40" s="37" t="n"/>
      <c r="AF40" s="37" t="n"/>
      <c r="AG40" s="37" t="n"/>
      <c r="AH40" s="110" t="n"/>
      <c r="AI40" s="110" t="n"/>
      <c r="AJ40" s="110" t="n"/>
      <c r="AK40" s="110" t="n"/>
      <c r="AL40" s="110" t="n"/>
      <c r="AM40" s="110" t="n"/>
      <c r="AN40" s="110" t="n"/>
      <c r="AO40" s="110" t="n"/>
      <c r="AP40" s="110" t="n"/>
      <c r="AQ40" s="110" t="n"/>
      <c r="AR40" s="110" t="n"/>
      <c r="AS40" s="110" t="n"/>
      <c r="AT40" s="110" t="n"/>
      <c r="AU40" s="110" t="n"/>
      <c r="AV40" s="110" t="n"/>
      <c r="AW40" s="110" t="n"/>
      <c r="AX40" s="110" t="n"/>
      <c r="AY40" s="110" t="n"/>
      <c r="AZ40" s="110" t="n"/>
      <c r="BA40" s="110" t="n"/>
      <c r="BB40" s="110" t="n"/>
      <c r="BC40" s="110" t="n"/>
      <c r="BD40" s="110" t="n"/>
      <c r="BE40" s="110" t="n"/>
      <c r="BF40" s="110" t="n"/>
      <c r="BG40" s="109" t="n"/>
      <c r="BH40" s="109" t="n"/>
      <c r="BI40" s="109" t="n"/>
      <c r="BJ40" s="109" t="n"/>
      <c r="BK40" s="109" t="n"/>
      <c r="BL40" s="109" t="n"/>
      <c r="BM40" s="109" t="n"/>
      <c r="BN40" s="109" t="n"/>
      <c r="BO40" s="10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8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27" t="inlineStr">
        <is>
          <t>Count Room Tech</t>
        </is>
      </c>
      <c r="B41" s="292" t="n"/>
      <c r="C41" s="292" t="n"/>
      <c r="D41" s="292" t="n"/>
      <c r="E41" s="292" t="n"/>
      <c r="F41" s="292" t="n"/>
      <c r="G41" s="292" t="n"/>
      <c r="H41" s="292" t="n"/>
      <c r="I41" s="292" t="n"/>
      <c r="J41" s="328" t="n"/>
      <c r="K41" s="364" t="inlineStr">
        <is>
          <t>P. Ray</t>
        </is>
      </c>
      <c r="L41" s="292" t="n"/>
      <c r="M41" s="292" t="n"/>
      <c r="N41" s="292" t="n"/>
      <c r="O41" s="292" t="n"/>
      <c r="P41" s="292" t="n"/>
      <c r="Q41" s="292" t="n"/>
      <c r="R41" s="292" t="n"/>
      <c r="S41" s="292" t="n"/>
      <c r="T41" s="292" t="n"/>
      <c r="U41" s="292" t="n"/>
      <c r="V41" s="292" t="n"/>
      <c r="W41" s="292" t="n"/>
      <c r="X41" s="292" t="n"/>
      <c r="Y41" s="293" t="n"/>
      <c r="Z41" s="110" t="n"/>
      <c r="AA41" s="37" t="n"/>
      <c r="AB41" s="37" t="n"/>
      <c r="AC41" s="37" t="n"/>
      <c r="AD41" s="37" t="n"/>
      <c r="AE41" s="37" t="n"/>
      <c r="AF41" s="37" t="n"/>
      <c r="AG41" s="37" t="n"/>
      <c r="AH41" s="110" t="n"/>
      <c r="AI41" s="110" t="n"/>
      <c r="AJ41" s="110" t="n"/>
      <c r="AK41" s="110" t="n"/>
      <c r="AL41" s="110" t="n"/>
      <c r="AM41" s="110" t="n"/>
      <c r="AN41" s="110" t="n"/>
      <c r="AO41" s="110" t="n"/>
      <c r="AP41" s="110" t="n"/>
      <c r="AQ41" s="110" t="n"/>
      <c r="AR41" s="110" t="n"/>
      <c r="AS41" s="110" t="n"/>
      <c r="AT41" s="110" t="n"/>
      <c r="AU41" s="110" t="n"/>
      <c r="AV41" s="110" t="n"/>
      <c r="AW41" s="110" t="n"/>
      <c r="AX41" s="110" t="n"/>
      <c r="AY41" s="110" t="n"/>
      <c r="AZ41" s="110" t="n"/>
      <c r="BA41" s="110" t="n"/>
      <c r="BB41" s="110" t="n"/>
      <c r="BC41" s="110" t="n"/>
      <c r="BD41" s="110" t="n"/>
      <c r="BE41" s="110" t="n"/>
      <c r="BF41" s="110" t="n"/>
      <c r="BG41" s="109" t="n"/>
      <c r="BH41" s="109" t="n"/>
      <c r="BI41" s="109" t="n"/>
      <c r="BJ41" s="109" t="n"/>
      <c r="BK41" s="109" t="n"/>
      <c r="BL41" s="109" t="n"/>
      <c r="BM41" s="109" t="n"/>
      <c r="BN41" s="109" t="n"/>
      <c r="BO41" s="109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8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27" t="inlineStr">
        <is>
          <t>Date Counted</t>
        </is>
      </c>
      <c r="B42" s="292" t="n"/>
      <c r="C42" s="292" t="n"/>
      <c r="D42" s="292" t="n"/>
      <c r="E42" s="292" t="n"/>
      <c r="F42" s="292" t="n"/>
      <c r="G42" s="292" t="n"/>
      <c r="H42" s="292" t="n"/>
      <c r="I42" s="292" t="n"/>
      <c r="J42" s="328" t="n"/>
      <c r="K42" s="363" t="n">
        <v>43896</v>
      </c>
      <c r="L42" s="292" t="n"/>
      <c r="M42" s="292" t="n"/>
      <c r="N42" s="292" t="n"/>
      <c r="O42" s="292" t="n"/>
      <c r="P42" s="292" t="n"/>
      <c r="Q42" s="292" t="n"/>
      <c r="R42" s="292" t="n"/>
      <c r="S42" s="292" t="n"/>
      <c r="T42" s="292" t="n"/>
      <c r="U42" s="292" t="n"/>
      <c r="V42" s="292" t="n"/>
      <c r="W42" s="292" t="n"/>
      <c r="X42" s="292" t="n"/>
      <c r="Y42" s="293" t="n"/>
      <c r="Z42" s="110" t="n"/>
      <c r="AA42" s="111" t="n"/>
      <c r="AB42" s="111" t="n"/>
      <c r="AC42" s="111" t="n"/>
      <c r="AD42" s="111" t="n"/>
      <c r="AE42" s="111" t="n"/>
      <c r="AF42" s="111" t="n"/>
      <c r="AG42" s="111" t="n"/>
      <c r="AH42" s="110" t="n"/>
      <c r="AI42" s="110" t="n"/>
      <c r="AJ42" s="110" t="n"/>
      <c r="AK42" s="110" t="n"/>
      <c r="AL42" s="110" t="n"/>
      <c r="AM42" s="110" t="n"/>
      <c r="AN42" s="110" t="n"/>
      <c r="AO42" s="110" t="n"/>
      <c r="AP42" s="110" t="n"/>
      <c r="AQ42" s="110" t="n"/>
      <c r="AR42" s="110" t="n"/>
      <c r="AS42" s="110" t="n"/>
      <c r="AT42" s="110" t="n"/>
      <c r="AU42" s="110" t="n"/>
      <c r="AV42" s="110" t="n"/>
      <c r="AW42" s="110" t="n"/>
      <c r="AX42" s="110" t="n"/>
      <c r="AY42" s="110" t="n"/>
      <c r="AZ42" s="110" t="n"/>
      <c r="BA42" s="110" t="n"/>
      <c r="BB42" s="110" t="n"/>
      <c r="BC42" s="110" t="n"/>
      <c r="BD42" s="110" t="n"/>
      <c r="BE42" s="110" t="n"/>
      <c r="BF42" s="110" t="n"/>
      <c r="BG42" s="112" t="n"/>
      <c r="BH42" s="112" t="n"/>
      <c r="BI42" s="112" t="n"/>
      <c r="BJ42" s="112" t="n"/>
      <c r="BK42" s="112" t="n"/>
      <c r="BL42" s="112" t="n"/>
      <c r="BM42" s="112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  <c r="BX42" s="112" t="n"/>
      <c r="BY42" s="108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27" t="inlineStr">
        <is>
          <t>Survey Type</t>
        </is>
      </c>
      <c r="B43" s="292" t="n"/>
      <c r="C43" s="292" t="n"/>
      <c r="D43" s="292" t="n"/>
      <c r="E43" s="292" t="n"/>
      <c r="F43" s="292" t="n"/>
      <c r="G43" s="292" t="n"/>
      <c r="H43" s="292" t="n"/>
      <c r="I43" s="292" t="n"/>
      <c r="J43" s="328" t="n"/>
      <c r="K43" s="364" t="inlineStr">
        <is>
          <t>Characterization</t>
        </is>
      </c>
      <c r="L43" s="292" t="n"/>
      <c r="M43" s="292" t="n"/>
      <c r="N43" s="292" t="n"/>
      <c r="O43" s="292" t="n"/>
      <c r="P43" s="292" t="n"/>
      <c r="Q43" s="292" t="n"/>
      <c r="R43" s="292" t="n"/>
      <c r="S43" s="292" t="n"/>
      <c r="T43" s="292" t="n"/>
      <c r="U43" s="292" t="n"/>
      <c r="V43" s="292" t="n"/>
      <c r="W43" s="292" t="n"/>
      <c r="X43" s="292" t="n"/>
      <c r="Y43" s="293" t="n"/>
      <c r="Z43" s="110" t="n"/>
      <c r="AA43" s="113" t="n"/>
      <c r="AB43" s="113" t="n"/>
      <c r="AC43" s="113" t="n"/>
      <c r="AD43" s="113" t="n"/>
      <c r="AE43" s="113" t="n"/>
      <c r="AF43" s="113" t="n"/>
      <c r="AG43" s="113" t="n"/>
      <c r="AH43" s="110" t="n"/>
      <c r="AI43" s="110" t="n"/>
      <c r="AJ43" s="110" t="n"/>
      <c r="AK43" s="110" t="n"/>
      <c r="AL43" s="110" t="n"/>
      <c r="AM43" s="110" t="n"/>
      <c r="AN43" s="110" t="n"/>
      <c r="AO43" s="110" t="n"/>
      <c r="AP43" s="110" t="n"/>
      <c r="AQ43" s="110" t="n"/>
      <c r="AR43" s="110" t="n"/>
      <c r="AS43" s="110" t="n"/>
      <c r="AT43" s="110" t="n"/>
      <c r="AU43" s="110" t="n"/>
      <c r="AV43" s="110" t="n"/>
      <c r="AW43" s="110" t="n"/>
      <c r="AX43" s="110" t="n"/>
      <c r="AY43" s="110" t="n"/>
      <c r="AZ43" s="110" t="n"/>
      <c r="BA43" s="110" t="n"/>
      <c r="BB43" s="110" t="n"/>
      <c r="BC43" s="110" t="n"/>
      <c r="BD43" s="110" t="n"/>
      <c r="BE43" s="110" t="n"/>
      <c r="BF43" s="110" t="n"/>
      <c r="BG43" s="112" t="n"/>
      <c r="BH43" s="112" t="n"/>
      <c r="BI43" s="112" t="n"/>
      <c r="BJ43" s="112" t="n"/>
      <c r="BK43" s="112" t="n"/>
      <c r="BL43" s="112" t="n"/>
      <c r="BM43" s="112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  <c r="BX43" s="112" t="n"/>
      <c r="BY43" s="108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27" t="inlineStr">
        <is>
          <t>Level of Posting</t>
        </is>
      </c>
      <c r="B44" s="292" t="n"/>
      <c r="C44" s="292" t="n"/>
      <c r="D44" s="292" t="n"/>
      <c r="E44" s="292" t="n"/>
      <c r="F44" s="292" t="n"/>
      <c r="G44" s="292" t="n"/>
      <c r="H44" s="292" t="n"/>
      <c r="I44" s="292" t="n"/>
      <c r="J44" s="328" t="n"/>
      <c r="K44" s="364" t="inlineStr">
        <is>
          <t>CA</t>
        </is>
      </c>
      <c r="L44" s="292" t="n"/>
      <c r="M44" s="292" t="n"/>
      <c r="N44" s="292" t="n"/>
      <c r="O44" s="292" t="n"/>
      <c r="P44" s="292" t="n"/>
      <c r="Q44" s="292" t="n"/>
      <c r="R44" s="292" t="n"/>
      <c r="S44" s="292" t="n"/>
      <c r="T44" s="292" t="n"/>
      <c r="U44" s="292" t="n"/>
      <c r="V44" s="292" t="n"/>
      <c r="W44" s="292" t="n"/>
      <c r="X44" s="292" t="n"/>
      <c r="Y44" s="293" t="n"/>
      <c r="Z44" s="110" t="n"/>
      <c r="AA44" s="113" t="n"/>
      <c r="AB44" s="113" t="n"/>
      <c r="AC44" s="113" t="n"/>
      <c r="AD44" s="113" t="n"/>
      <c r="AE44" s="113" t="n"/>
      <c r="AF44" s="113" t="n"/>
      <c r="AG44" s="113" t="n"/>
      <c r="AH44" s="110" t="n"/>
      <c r="AI44" s="110" t="n"/>
      <c r="AJ44" s="110" t="n"/>
      <c r="AK44" s="110" t="n"/>
      <c r="AL44" s="110" t="n"/>
      <c r="AM44" s="110" t="n"/>
      <c r="AN44" s="110" t="n"/>
      <c r="AO44" s="110" t="n"/>
      <c r="AP44" s="110" t="n"/>
      <c r="AQ44" s="110" t="n"/>
      <c r="AR44" s="110" t="n"/>
      <c r="AS44" s="110" t="n"/>
      <c r="AT44" s="110" t="n"/>
      <c r="AU44" s="110" t="n"/>
      <c r="AV44" s="110" t="n"/>
      <c r="AW44" s="110" t="n"/>
      <c r="AX44" s="110" t="n"/>
      <c r="AY44" s="110" t="n"/>
      <c r="AZ44" s="110" t="n"/>
      <c r="BA44" s="110" t="n"/>
      <c r="BB44" s="110" t="n"/>
      <c r="BC44" s="110" t="n"/>
      <c r="BD44" s="110" t="n"/>
      <c r="BE44" s="110" t="n"/>
      <c r="BF44" s="110" t="n"/>
      <c r="BG44" s="113" t="n"/>
      <c r="BH44" s="113" t="n"/>
      <c r="BI44" s="113" t="n"/>
      <c r="BJ44" s="113" t="n"/>
      <c r="BK44" s="113" t="n"/>
      <c r="BL44" s="113" t="n"/>
      <c r="BM44" s="113" t="n"/>
      <c r="BN44" s="113" t="n"/>
      <c r="BO44" s="113" t="n"/>
      <c r="BP44" s="113" t="n"/>
      <c r="BQ44" s="113" t="n"/>
      <c r="BR44" s="37" t="n"/>
      <c r="BS44" s="37" t="n"/>
      <c r="BT44" s="37" t="n"/>
      <c r="BU44" s="37" t="n"/>
      <c r="BV44" s="37" t="n"/>
      <c r="BW44" s="37" t="n"/>
      <c r="BX44" s="37" t="n"/>
      <c r="BY44" s="108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65" t="inlineStr">
        <is>
          <t>Comments</t>
        </is>
      </c>
      <c r="B45" s="308" t="n"/>
      <c r="C45" s="308" t="n"/>
      <c r="D45" s="308" t="n"/>
      <c r="E45" s="308" t="n"/>
      <c r="F45" s="308" t="n"/>
      <c r="G45" s="308" t="n"/>
      <c r="H45" s="308" t="n"/>
      <c r="I45" s="308" t="n"/>
      <c r="J45" s="342" t="n"/>
      <c r="K45" s="366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9" t="n"/>
      <c r="Z45" s="102" t="n"/>
      <c r="AA45" s="114" t="n"/>
      <c r="AB45" s="114" t="n"/>
      <c r="AC45" s="114" t="n"/>
      <c r="AD45" s="114" t="n"/>
      <c r="AE45" s="114" t="n"/>
      <c r="AF45" s="114" t="n"/>
      <c r="AG45" s="114" t="n"/>
      <c r="AH45" s="102" t="n"/>
      <c r="AI45" s="102" t="n"/>
      <c r="AJ45" s="102" t="n"/>
      <c r="AK45" s="102" t="n"/>
      <c r="AL45" s="102" t="n"/>
      <c r="AM45" s="102" t="n"/>
      <c r="AN45" s="102" t="n"/>
      <c r="AO45" s="102" t="n"/>
      <c r="AP45" s="102" t="n"/>
      <c r="AQ45" s="102" t="n"/>
      <c r="AR45" s="102" t="n"/>
      <c r="AS45" s="102" t="n"/>
      <c r="AT45" s="102" t="n"/>
      <c r="AU45" s="102" t="n"/>
      <c r="AV45" s="102" t="n"/>
      <c r="AW45" s="102" t="n"/>
      <c r="AX45" s="102" t="n"/>
      <c r="AY45" s="102" t="n"/>
      <c r="AZ45" s="102" t="n"/>
      <c r="BA45" s="102" t="n"/>
      <c r="BB45" s="102" t="n"/>
      <c r="BC45" s="102" t="n"/>
      <c r="BD45" s="102" t="n"/>
      <c r="BE45" s="102" t="n"/>
      <c r="BF45" s="102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5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2020-06-27T14:47:26Z</dcterms:modified>
  <cp:lastModifiedBy>Marty Schriver</cp:lastModifiedBy>
  <cp:lastPrinted>2020-01-21T21:16:06Z</cp:lastPrinted>
</cp:coreProperties>
</file>