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40" windowWidth="20490" xWindow="0" yWindow="0"/>
  </bookViews>
  <sheets>
    <sheet name="2360-190602" sheetId="1" state="visible" r:id="rId1"/>
    <sheet name="Map" sheetId="2" state="visible" r:id="rId2"/>
  </sheets>
  <definedNames>
    <definedName localSheetId="0" name="_2360">#REF!</definedName>
    <definedName name="_2360">#REF!</definedName>
    <definedName localSheetId="0" name="_xlnm.Print_Titles">'2360-190602'!$1:$17</definedName>
    <definedName localSheetId="0" name="_xlnm.Print_Area">'2360-190602'!$A$1:$S$37</definedName>
    <definedName localSheetId="1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;;;" numFmtId="164"/>
  </numFmts>
  <fonts count="26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borderId="0" fillId="0" fontId="20" numFmtId="0"/>
    <xf borderId="0" fillId="0" fontId="20" numFmtId="0"/>
  </cellStyleXfs>
  <cellXfs count="329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1" fillId="0" fontId="2" numFmtId="0" pivotButton="0" quotePrefix="0" xfId="0">
      <alignment horizontal="left" vertical="center"/>
    </xf>
    <xf applyAlignment="1" borderId="48" fillId="0" fontId="10" numFmtId="0" pivotButton="0" quotePrefix="0" xfId="0">
      <alignment horizontal="left" vertical="center"/>
    </xf>
    <xf applyAlignment="1" borderId="51" fillId="0" fontId="10" numFmtId="0" pivotButton="0" quotePrefix="0" xfId="0">
      <alignment horizontal="left" vertical="center"/>
    </xf>
    <xf applyAlignment="1" borderId="48" fillId="0" fontId="12" numFmtId="0" pivotButton="0" quotePrefix="0" xfId="0">
      <alignment horizontal="left" vertical="center"/>
    </xf>
    <xf applyAlignment="1" borderId="57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 wrapText="1"/>
    </xf>
    <xf applyAlignment="1" borderId="60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5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8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2" fillId="5" fontId="2" numFmtId="0" pivotButton="0" quotePrefix="0" xfId="0">
      <alignment horizontal="centerContinuous" vertical="center"/>
    </xf>
    <xf applyAlignment="1" borderId="53" fillId="5" fontId="3" numFmtId="0" pivotButton="0" quotePrefix="0" xfId="0">
      <alignment horizontal="center" vertical="center"/>
    </xf>
    <xf applyAlignment="1" borderId="52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3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1" fillId="0" fontId="10" numFmtId="0" pivotButton="0" quotePrefix="0" xfId="0">
      <alignment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borderId="71" fillId="0" fontId="3" numFmtId="1" pivotButton="0" quotePrefix="0" xfId="0">
      <alignment horizontal="right" vertical="center"/>
    </xf>
    <xf applyAlignment="1" applyProtection="1" borderId="68" fillId="2" fontId="3" numFmtId="0" pivotButton="0" quotePrefix="0" xfId="0">
      <alignment horizontal="right" vertical="center"/>
      <protection hidden="0" locked="0"/>
    </xf>
    <xf applyAlignment="1" borderId="72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5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82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8" fillId="0" fontId="22" numFmtId="0" pivotButton="0" quotePrefix="0" xfId="1">
      <alignment vertical="center"/>
    </xf>
    <xf applyAlignment="1" borderId="83" fillId="0" fontId="22" numFmtId="0" pivotButton="0" quotePrefix="0" xfId="1">
      <alignment vertical="center"/>
    </xf>
    <xf borderId="48" fillId="0" fontId="20" numFmtId="0" pivotButton="0" quotePrefix="0" xfId="1"/>
    <xf borderId="83" fillId="0" fontId="20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48" fillId="0" fontId="20" numFmtId="0" pivotButton="0" quotePrefix="0" xfId="1"/>
    <xf borderId="0" fillId="0" fontId="20" numFmtId="0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borderId="0" fillId="0" fontId="4" numFmtId="0" pivotButton="0" quotePrefix="0" xfId="1"/>
    <xf borderId="31" fillId="0" fontId="4" numFmtId="0" pivotButton="0" quotePrefix="0" xfId="1"/>
    <xf borderId="83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1" fillId="0" fontId="24" numFmtId="0" pivotButton="0" quotePrefix="0" xfId="1"/>
    <xf borderId="23" fillId="0" fontId="4" numFmtId="0" pivotButton="0" quotePrefix="0" xfId="1"/>
    <xf borderId="0" fillId="0" fontId="20" numFmtId="0" pivotButton="0" quotePrefix="0" xfId="1"/>
    <xf borderId="0" fillId="0" fontId="19" numFmtId="0" pivotButton="0" quotePrefix="0" xfId="1"/>
    <xf borderId="0" fillId="0" fontId="20" numFmtId="0" pivotButton="0" quotePrefix="0" xfId="1"/>
    <xf borderId="48" fillId="0" fontId="19" numFmtId="0" pivotButton="0" quotePrefix="0" xfId="1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10" fillId="2" fontId="3" numFmtId="14" pivotButton="0" quotePrefix="0" xfId="0">
      <alignment horizontal="center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2" fillId="2" fontId="3" numFmtId="0" pivotButton="0" quotePrefix="0" xfId="0">
      <alignment horizontal="centerContinuous" vertical="center"/>
      <protection hidden="0" locked="0"/>
    </xf>
    <xf applyAlignment="1" applyProtection="1" borderId="66" fillId="2" fontId="3" numFmtId="0" pivotButton="0" quotePrefix="0" xfId="0">
      <alignment horizontal="center"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53" fillId="2" fontId="3" numFmtId="0" pivotButton="0" quotePrefix="0" xfId="0">
      <alignment vertical="center"/>
      <protection hidden="0" locked="0"/>
    </xf>
    <xf applyAlignment="1" applyProtection="1" borderId="68" fillId="2" fontId="17" numFmtId="0" pivotButton="0" quotePrefix="0" xfId="0">
      <alignment horizontal="right" vertical="center"/>
      <protection hidden="0" locked="0"/>
    </xf>
    <xf applyAlignment="1" applyProtection="1" borderId="7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4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7" fillId="2" fontId="3" numFmtId="0" pivotButton="0" quotePrefix="0" xfId="0">
      <alignment horizontal="center" vertical="center"/>
      <protection hidden="0" locked="0"/>
    </xf>
    <xf applyAlignment="1" applyProtection="1" borderId="49" fillId="2" fontId="3" numFmtId="0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vertical="center"/>
      <protection hidden="0" locked="0"/>
    </xf>
    <xf applyAlignment="1" applyProtection="1" borderId="56" fillId="2" fontId="3" numFmtId="1" pivotButton="0" quotePrefix="0" xfId="0">
      <alignment vertical="center"/>
      <protection hidden="0" locked="0"/>
    </xf>
    <xf applyAlignment="1" applyProtection="1" borderId="80" fillId="2" fontId="3" numFmtId="0" pivotButton="0" quotePrefix="0" xfId="0">
      <alignment horizontal="right" vertical="center"/>
      <protection hidden="0" locked="0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borderId="0" fillId="0" fontId="20" numFmtId="0" pivotButton="0" quotePrefix="0" xfId="1"/>
    <xf borderId="0" fillId="0" fontId="19" numFmtId="49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76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applyProtection="1" borderId="78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applyProtection="1" borderId="55" fillId="2" fontId="0" numFmtId="0" pivotButton="0" quotePrefix="0" xfId="0">
      <alignment horizontal="left" vertical="center"/>
      <protection hidden="0" locked="0"/>
    </xf>
    <xf applyAlignment="1" applyProtection="1" borderId="56" fillId="2" fontId="0" numFmtId="0" pivotButton="0" quotePrefix="0" xfId="0">
      <alignment horizontal="left" vertical="center"/>
      <protection hidden="0" locked="0"/>
    </xf>
    <xf applyAlignment="1" borderId="0" fillId="4" fontId="19" numFmtId="0" pivotButton="0" quotePrefix="0" xfId="0">
      <alignment horizontal="left" vertical="center"/>
    </xf>
    <xf applyAlignment="1" borderId="0" fillId="4" fontId="19" numFmtId="1" pivotButton="0" quotePrefix="0" xfId="0">
      <alignment horizontal="right" vertical="center"/>
    </xf>
    <xf applyAlignment="1" applyProtection="1" borderId="76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10" fillId="0" fontId="3" numFmtId="1" pivotButton="0" quotePrefix="0" xfId="0">
      <alignment horizontal="center" vertical="center"/>
    </xf>
    <xf applyAlignment="1" borderId="42" fillId="0" fontId="3" numFmtId="1" pivotButton="0" quotePrefix="0" xfId="0">
      <alignment horizontal="center" vertical="center"/>
    </xf>
    <xf applyAlignment="1" borderId="58" fillId="4" fontId="7" numFmtId="0" pivotButton="0" quotePrefix="0" xfId="0">
      <alignment horizontal="center"/>
    </xf>
    <xf borderId="59" fillId="0" fontId="0" numFmtId="0" pivotButton="0" quotePrefix="0" xfId="0"/>
    <xf borderId="60" fillId="0" fontId="0" numFmtId="0" pivotButton="0" quotePrefix="0" xfId="0"/>
    <xf applyAlignment="1" applyProtection="1" borderId="67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borderId="11" fillId="0" fontId="3" numFmtId="1" pivotButton="0" quotePrefix="0" xfId="0">
      <alignment horizontal="center" vertical="center"/>
    </xf>
    <xf applyAlignment="1" borderId="54" fillId="3" fontId="7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56" fillId="3" fontId="16" numFmtId="0" pivotButton="0" quotePrefix="0" xfId="0">
      <alignment horizontal="right" vertical="center"/>
    </xf>
    <xf applyAlignment="1" borderId="49" fillId="0" fontId="3" numFmtId="1" pivotButton="0" quotePrefix="0" xfId="0">
      <alignment horizontal="center" vertical="center"/>
    </xf>
    <xf applyAlignment="1" borderId="56" fillId="0" fontId="3" numFmtId="1" pivotButton="0" quotePrefix="0" xfId="0">
      <alignment horizontal="center" vertical="center"/>
    </xf>
    <xf applyAlignment="1" borderId="50" fillId="0" fontId="3" numFmtId="1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47" fillId="3" fontId="3" numFmtId="0" pivotButton="0" quotePrefix="0" xfId="0">
      <alignment horizontal="center" vertical="center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applyProtection="1" borderId="50" fillId="2" fontId="3" numFmtId="0" pivotButton="0" quotePrefix="0" xfId="0">
      <alignment horizontal="left" vertical="center"/>
      <protection hidden="0" locked="0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borderId="56" fillId="0" fontId="25" numFmtId="0" pivotButton="0" quotePrefix="0" xfId="1">
      <alignment horizontal="righ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applyProtection="1" borderId="55" fillId="2" fontId="4" numFmtId="49" pivotButton="0" quotePrefix="0" xfId="1">
      <alignment horizontal="left" vertical="center"/>
      <protection hidden="0" locked="0"/>
    </xf>
    <xf applyAlignment="1" applyProtection="1" borderId="50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borderId="1" fillId="0" fontId="0" numFmtId="0" pivotButton="0" quotePrefix="0" xfId="0"/>
    <xf applyAlignment="1" applyProtection="1" borderId="84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85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84" fillId="2" fontId="3" numFmtId="0" pivotButton="0" quotePrefix="0" xfId="0">
      <alignment horizontal="left" vertical="center"/>
      <protection hidden="0" locked="0"/>
    </xf>
    <xf applyAlignment="1" applyProtection="1" borderId="86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87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88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6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0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3" fillId="3" fontId="3" numFmtId="0" pivotButton="0" quotePrefix="0" xfId="0">
      <alignment horizontal="center" vertical="center"/>
    </xf>
    <xf borderId="47" fillId="0" fontId="0" numFmtId="0" pivotButton="0" quotePrefix="0" xfId="0"/>
    <xf applyAlignment="1" applyProtection="1" borderId="88" fillId="2" fontId="3" numFmtId="0" pivotButton="0" quotePrefix="0" xfId="0">
      <alignment horizontal="left" vertical="center"/>
      <protection hidden="0" locked="0"/>
    </xf>
    <xf borderId="50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6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6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45" fillId="3" fontId="3" numFmtId="10" pivotButton="0" quotePrefix="0" xfId="0">
      <alignment horizontal="center" vertical="center"/>
    </xf>
    <xf applyAlignment="1" borderId="86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6" fillId="2" fontId="3" numFmtId="1" pivotButton="0" quotePrefix="0" xfId="0">
      <alignment horizontal="center" vertical="center"/>
      <protection hidden="0" locked="0"/>
    </xf>
    <xf applyAlignment="1" borderId="86" fillId="0" fontId="3" numFmtId="0" pivotButton="0" quotePrefix="0" xfId="0">
      <alignment horizontal="center" vertical="center"/>
    </xf>
    <xf applyAlignment="1" borderId="95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6" fillId="0" fontId="3" numFmtId="1" pivotButton="0" quotePrefix="0" xfId="0">
      <alignment horizontal="center" vertical="center"/>
    </xf>
    <xf applyAlignment="1" borderId="87" fillId="3" fontId="7" numFmtId="0" pivotButton="0" quotePrefix="0" xfId="0">
      <alignment horizontal="right" vertical="center"/>
    </xf>
    <xf borderId="55" fillId="0" fontId="0" numFmtId="0" pivotButton="0" quotePrefix="0" xfId="0"/>
    <xf borderId="56" fillId="0" fontId="0" numFmtId="0" pivotButton="0" quotePrefix="0" xfId="0"/>
    <xf applyAlignment="1" borderId="79" fillId="0" fontId="3" numFmtId="1" pivotButton="0" quotePrefix="0" xfId="0">
      <alignment horizontal="center" vertical="center"/>
    </xf>
    <xf applyAlignment="1" borderId="88" fillId="0" fontId="3" numFmtId="1" pivotButton="0" quotePrefix="0" xfId="0">
      <alignment horizontal="center" vertical="center"/>
    </xf>
    <xf applyAlignment="1" borderId="96" fillId="4" fontId="7" numFmtId="0" pivotButton="0" quotePrefix="0" xfId="0">
      <alignment horizontal="center"/>
    </xf>
    <xf applyAlignment="1" applyProtection="1" borderId="70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9" fillId="2" fontId="3" numFmtId="0" pivotButton="0" quotePrefix="0" xfId="0">
      <alignment horizontal="left" vertical="center"/>
      <protection hidden="0" locked="0"/>
    </xf>
    <xf applyAlignment="1" applyProtection="1" borderId="81" fillId="2" fontId="3" numFmtId="0" pivotButton="0" quotePrefix="0" xfId="0">
      <alignment horizontal="left" vertical="center"/>
      <protection hidden="0" locked="0"/>
    </xf>
    <xf applyAlignment="1" borderId="85" fillId="0" fontId="25" numFmtId="0" pivotButton="0" quotePrefix="0" xfId="1">
      <alignment horizontal="right" vertical="center"/>
    </xf>
    <xf applyAlignment="1" applyProtection="1" borderId="84" fillId="2" fontId="4" numFmtId="49" pivotButton="0" quotePrefix="0" xfId="1">
      <alignment horizontal="left" vertical="center"/>
      <protection hidden="0" locked="0"/>
    </xf>
    <xf applyAlignment="1" borderId="95" fillId="0" fontId="25" numFmtId="0" pivotButton="0" quotePrefix="0" xfId="1">
      <alignment horizontal="right" vertical="center"/>
    </xf>
    <xf applyAlignment="1" applyProtection="1" borderId="86" fillId="2" fontId="4" numFmtId="14" pivotButton="0" quotePrefix="0" xfId="1">
      <alignment horizontal="left" vertical="center"/>
      <protection hidden="0" locked="0"/>
    </xf>
    <xf applyAlignment="1" applyProtection="1" borderId="86" fillId="2" fontId="4" numFmtId="49" pivotButton="0" quotePrefix="0" xfId="1">
      <alignment horizontal="left" vertical="center"/>
      <protection hidden="0" locked="0"/>
    </xf>
    <xf applyAlignment="1" borderId="87" fillId="0" fontId="25" numFmtId="0" pivotButton="0" quotePrefix="0" xfId="1">
      <alignment horizontal="right" vertical="center"/>
    </xf>
    <xf applyAlignment="1" applyProtection="1" borderId="88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N11" sqref="N11:O11"/>
    </sheetView>
  </sheetViews>
  <sheetFormatPr baseColWidth="8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221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customHeight="1" ht="13.5" r="2" s="92" thickTop="1">
      <c r="A2" s="14" t="n"/>
      <c r="B2" s="15" t="inlineStr">
        <is>
          <t>Survey No</t>
        </is>
      </c>
      <c r="C2" s="266" t="inlineStr">
        <is>
          <t>INIS-081919-196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8th Floor Service Elevator Shaft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customHeight="1" ht="13.5" r="3" s="92">
      <c r="A3" s="16" t="n"/>
      <c r="B3" s="17" t="inlineStr">
        <is>
          <t>Date</t>
        </is>
      </c>
      <c r="C3" s="272" t="n">
        <v>43696</v>
      </c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customHeight="1" ht="13.5" r="4" s="92" thickBot="1">
      <c r="A4" s="18" t="n"/>
      <c r="B4" s="19" t="inlineStr">
        <is>
          <t>Survey Tech</t>
        </is>
      </c>
      <c r="C4" s="279" t="inlineStr">
        <is>
          <t>S. Baine/H. North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customHeight="1" ht="13.5" r="5" s="92" thickTop="1">
      <c r="A5" s="20" t="n"/>
      <c r="B5" s="19" t="inlineStr">
        <is>
          <t>Count Room Tech</t>
        </is>
      </c>
      <c r="C5" s="279" t="inlineStr">
        <is>
          <t>P. Ray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72" t="n">
        <v>43696</v>
      </c>
      <c r="D6" s="273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9" t="inlineStr">
        <is>
          <t>Characterization</t>
        </is>
      </c>
      <c r="D7" s="273" t="n"/>
      <c r="E7" s="47" t="n"/>
      <c r="F7" s="48" t="n"/>
      <c r="G7" s="49" t="n"/>
      <c r="H7" s="50" t="inlineStr">
        <is>
          <t>Instrument Model</t>
        </is>
      </c>
      <c r="I7" s="126" t="n">
        <v>3</v>
      </c>
      <c r="J7" s="156" t="n"/>
      <c r="K7" s="127" t="n"/>
      <c r="L7" s="287" t="inlineStr">
        <is>
          <t>2360/43-93</t>
        </is>
      </c>
      <c r="M7" s="288" t="n"/>
      <c r="N7" s="287" t="inlineStr">
        <is>
          <t>2360/43-93</t>
        </is>
      </c>
      <c r="O7" s="288" t="n"/>
      <c r="P7" s="289" t="inlineStr">
        <is>
          <t>2929/43-10-1</t>
        </is>
      </c>
      <c r="Q7" s="288" t="n"/>
      <c r="R7" s="290">
        <f>IF(P7="","",P7)</f>
        <v/>
      </c>
      <c r="S7" s="291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92" t="inlineStr">
        <is>
          <t>CA</t>
        </is>
      </c>
      <c r="D8" s="293" t="n"/>
      <c r="E8" s="52" t="n"/>
      <c r="F8" s="53" t="n"/>
      <c r="G8" s="49" t="n"/>
      <c r="H8" s="50" t="inlineStr">
        <is>
          <t>Instrument SN</t>
        </is>
      </c>
      <c r="I8" s="126" t="n">
        <v>187367</v>
      </c>
      <c r="J8" s="126" t="n"/>
      <c r="K8" s="128" t="n"/>
      <c r="L8" s="294" t="inlineStr">
        <is>
          <t>170550/PR312880</t>
        </is>
      </c>
      <c r="M8" s="295" t="n"/>
      <c r="N8" s="294" t="inlineStr">
        <is>
          <t>170550/PR312880</t>
        </is>
      </c>
      <c r="O8" s="295" t="n"/>
      <c r="P8" s="296" t="inlineStr">
        <is>
          <t>143878/PR147628</t>
        </is>
      </c>
      <c r="Q8" s="295" t="n"/>
      <c r="R8" s="297">
        <f>IF(P8="","",P8)</f>
        <v/>
      </c>
      <c r="S8" s="273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>
        <v>43989</v>
      </c>
      <c r="J9" s="157" t="n"/>
      <c r="K9" s="130" t="n"/>
      <c r="L9" s="298" t="n">
        <v>44056</v>
      </c>
      <c r="M9" s="295" t="n"/>
      <c r="N9" s="298" t="n">
        <v>44056</v>
      </c>
      <c r="O9" s="295" t="n"/>
      <c r="P9" s="299" t="n">
        <v>43994</v>
      </c>
      <c r="Q9" s="295" t="n"/>
      <c r="R9" s="300">
        <f>IF(P9="","",P9)</f>
        <v/>
      </c>
      <c r="S9" s="273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0.215</v>
      </c>
      <c r="M10" s="295" t="n"/>
      <c r="N10" s="301" t="n">
        <v>0.9</v>
      </c>
      <c r="O10" s="295" t="n"/>
      <c r="P10" s="302" t="n">
        <v>0.3737</v>
      </c>
      <c r="Q10" s="295" t="n"/>
      <c r="R10" s="303" t="n">
        <v>0.3935</v>
      </c>
      <c r="S10" s="273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>
        <v>64</v>
      </c>
      <c r="J11" s="131" t="n"/>
      <c r="K11" s="132" t="n"/>
      <c r="L11" s="304" t="n">
        <v>0</v>
      </c>
      <c r="M11" s="295" t="n"/>
      <c r="N11" s="304" t="n">
        <v>140</v>
      </c>
      <c r="O11" s="295" t="n"/>
      <c r="P11" s="304" t="n">
        <v>22</v>
      </c>
      <c r="Q11" s="295" t="n"/>
      <c r="R11" s="305" t="n">
        <v>2293</v>
      </c>
      <c r="S11" s="273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95" t="n"/>
      <c r="N12" s="296" t="n">
        <v>1</v>
      </c>
      <c r="O12" s="295" t="n"/>
      <c r="P12" s="296" t="n">
        <v>1</v>
      </c>
      <c r="Q12" s="295" t="n"/>
      <c r="R12" s="297" t="n">
        <v>1</v>
      </c>
      <c r="S12" s="273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4" t="n">
        <v>1</v>
      </c>
      <c r="M13" s="295" t="n"/>
      <c r="N13" s="294" t="n">
        <v>1</v>
      </c>
      <c r="O13" s="295" t="n"/>
      <c r="P13" s="294" t="n">
        <v>60</v>
      </c>
      <c r="Q13" s="295" t="n"/>
      <c r="R13" s="306" t="n">
        <v>60</v>
      </c>
      <c r="S13" s="273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4" t="n">
        <v>1</v>
      </c>
      <c r="M14" s="295" t="n"/>
      <c r="N14" s="294" t="n">
        <v>1</v>
      </c>
      <c r="O14" s="295" t="n"/>
      <c r="P14" s="294" t="n">
        <v>1</v>
      </c>
      <c r="Q14" s="295" t="n"/>
      <c r="R14" s="306" t="n">
        <v>1</v>
      </c>
      <c r="S14" s="273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07" t="inlineStr">
        <is>
          <t>MDCR</t>
        </is>
      </c>
      <c r="F15" s="308" t="n"/>
      <c r="G15" s="308" t="n"/>
      <c r="H15" s="295" t="n"/>
      <c r="I15" s="72" t="n"/>
      <c r="J15" s="73" t="n"/>
      <c r="K15" s="74" t="n"/>
      <c r="L15" s="309">
        <f>IF(ISBLANK(L11)," ",3+3.29*((L11/L13)*L14*(1+(L14/L13)))^0.5)</f>
        <v/>
      </c>
      <c r="M15" s="295" t="n"/>
      <c r="N15" s="309">
        <f>IF(ISBLANK(N11)," ",3+3.29*((N11/N13)*N14*(1+(N14/N13)))^0.5)</f>
        <v/>
      </c>
      <c r="O15" s="295" t="n"/>
      <c r="P15" s="309">
        <f>IF(ISBLANK(P11)," ",3+3.29*((P11/P13)*P14*(1+(P14/P13)))^0.5)</f>
        <v/>
      </c>
      <c r="Q15" s="295" t="n"/>
      <c r="R15" s="310">
        <f>IF(ISBLANK(R11)," ",3+3.29*((R11/R13)*R14*(1+(R14/R13)))^0.5)</f>
        <v/>
      </c>
      <c r="S15" s="273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1" t="inlineStr">
        <is>
          <t>MDC</t>
        </is>
      </c>
      <c r="F16" s="312" t="n"/>
      <c r="G16" s="312" t="n"/>
      <c r="H16" s="313" t="n"/>
      <c r="I16" s="72" t="n"/>
      <c r="J16" s="73" t="n"/>
      <c r="K16" s="74" t="n"/>
      <c r="L16" s="309">
        <f>IF(ISBLANK(L11)," ",(3+3.29*((L11/L13)*L14*(1+(L14/L13)))^0.5)/L14/L10/L12)</f>
        <v/>
      </c>
      <c r="M16" s="295" t="n"/>
      <c r="N16" s="309">
        <f>IF(ISBLANK(N11)," ",(3+3.29*((N11/N13)*N14*(1+(N14/N13)))^0.5)/N14/N10/N12)</f>
        <v/>
      </c>
      <c r="O16" s="295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3" t="n"/>
      <c r="V16" s="31" t="n"/>
    </row>
    <row customHeight="1" ht="24" r="17" s="92" thickBot="1" thickTop="1">
      <c r="A17" s="6" t="inlineStr">
        <is>
          <t>No.</t>
        </is>
      </c>
      <c r="B17" s="316" t="inlineStr">
        <is>
          <t>Descriptions</t>
        </is>
      </c>
      <c r="C17" s="176" t="n"/>
      <c r="D17" s="176" t="n"/>
      <c r="E17" s="176" t="n"/>
      <c r="F17" s="176" t="n"/>
      <c r="G17" s="176" t="n"/>
      <c r="H17" s="17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3" t="n">
        <v>1</v>
      </c>
      <c r="B18" s="317" t="inlineStr">
        <is>
          <t>South wall sheetrock</t>
        </is>
      </c>
      <c r="C18" s="318" t="n"/>
      <c r="D18" s="318" t="n"/>
      <c r="E18" s="318" t="n"/>
      <c r="F18" s="318" t="n"/>
      <c r="G18" s="318" t="n"/>
      <c r="H18" s="319" t="n"/>
      <c r="I18" s="134" t="n">
        <v>47</v>
      </c>
      <c r="J18" s="135" t="n"/>
      <c r="K18" s="135" t="n"/>
      <c r="L18" s="136" t="n"/>
      <c r="M18" s="76">
        <f>IF(ISBLANK(L18)," ",((L18/$L$14)-($L$11/$L$13))/$L$10/$L$12)</f>
        <v/>
      </c>
      <c r="N18" s="136" t="n"/>
      <c r="O18" s="77">
        <f>IF(ISBLANK(N18)," ",((N18/$N$14)-($N$11/$N$13))/$N$10/$N$12)</f>
        <v/>
      </c>
      <c r="P18" s="136" t="n">
        <v>0</v>
      </c>
      <c r="Q18" s="78">
        <f>IF(ISBLANK(P18)," ",((P18/$P$14)-($P$11/$P$13))/$P$10/$P$12)</f>
        <v/>
      </c>
      <c r="R18" s="79" t="n">
        <v>50</v>
      </c>
      <c r="S18" s="80">
        <f>IF(ISBLANK(R18)," ",((R18/$R$14)-($R$11/$R$13))/$R$10/$R$12)</f>
        <v/>
      </c>
    </row>
    <row customFormat="1" customHeight="1" ht="15.6" r="19" s="81">
      <c r="A19" s="137" t="n">
        <v>2</v>
      </c>
      <c r="B19" s="320" t="inlineStr">
        <is>
          <t>South wall guide bracket</t>
        </is>
      </c>
      <c r="C19" s="308" t="n"/>
      <c r="D19" s="308" t="n"/>
      <c r="E19" s="308" t="n"/>
      <c r="F19" s="308" t="n"/>
      <c r="G19" s="308" t="n"/>
      <c r="H19" s="295" t="n"/>
      <c r="I19" s="138" t="n">
        <v>25</v>
      </c>
      <c r="J19" s="135" t="n"/>
      <c r="K19" s="135" t="n"/>
      <c r="L19" s="139" t="n"/>
      <c r="M19" s="76">
        <f>IF(ISBLANK(L19)," ",((L19/$L$14)-($L$11/$L$13))/$L$10/$L$12)</f>
        <v/>
      </c>
      <c r="N19" s="139" t="n"/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287</v>
      </c>
      <c r="S19" s="82">
        <f>IF(ISBLANK(R19)," ",((R19/$R$14)-($R$11/$R$13))/$R$10/$R$12)</f>
        <v/>
      </c>
    </row>
    <row customFormat="1" customHeight="1" ht="15.6" r="20" s="81">
      <c r="A20" s="133" t="n">
        <v>3</v>
      </c>
      <c r="B20" s="320" t="inlineStr">
        <is>
          <t>North wall metal guide bracket (horizontal)</t>
        </is>
      </c>
      <c r="C20" s="308" t="n"/>
      <c r="D20" s="308" t="n"/>
      <c r="E20" s="308" t="n"/>
      <c r="F20" s="308" t="n"/>
      <c r="G20" s="308" t="n"/>
      <c r="H20" s="295" t="n"/>
      <c r="I20" s="138" t="n">
        <v>925</v>
      </c>
      <c r="J20" s="135" t="n"/>
      <c r="K20" s="135" t="n"/>
      <c r="L20" s="139" t="n"/>
      <c r="M20" s="76">
        <f>IF(ISBLANK(L20)," ",((L20/$L$14)-($L$11/$L$13))/$L$10/$L$12)</f>
        <v/>
      </c>
      <c r="N20" s="139" t="n"/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60</v>
      </c>
      <c r="S20" s="82">
        <f>IF(ISBLANK(R20)," ",((R20/$R$14)-($R$11/$R$13))/$R$10/$R$12)</f>
        <v/>
      </c>
    </row>
    <row customFormat="1" customHeight="1" ht="15.6" r="21" s="81">
      <c r="A21" s="137" t="n">
        <v>4</v>
      </c>
      <c r="B21" s="320" t="inlineStr">
        <is>
          <t>North wall concrete</t>
        </is>
      </c>
      <c r="C21" s="308" t="n"/>
      <c r="D21" s="308" t="n"/>
      <c r="E21" s="308" t="n"/>
      <c r="F21" s="308" t="n"/>
      <c r="G21" s="308" t="n"/>
      <c r="H21" s="295" t="n"/>
      <c r="I21" s="138" t="n">
        <v>62</v>
      </c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>
        <v>0</v>
      </c>
      <c r="Q21" s="76">
        <f>IF(ISBLANK(P21)," ",((P21/$P$14)-($P$11/$P$13))/$P$10/$P$12)</f>
        <v/>
      </c>
      <c r="R21" s="79" t="n">
        <v>37</v>
      </c>
      <c r="S21" s="82">
        <f>IF(ISBLANK(R21)," ",((R21/$R$14)-($R$11/$R$13))/$R$10/$R$12)</f>
        <v/>
      </c>
    </row>
    <row customFormat="1" customHeight="1" ht="15.6" r="22" s="81">
      <c r="A22" s="133" t="n">
        <v>5</v>
      </c>
      <c r="B22" s="320" t="inlineStr">
        <is>
          <t>Cable</t>
        </is>
      </c>
      <c r="C22" s="308" t="n"/>
      <c r="D22" s="308" t="n"/>
      <c r="E22" s="308" t="n"/>
      <c r="F22" s="308" t="n"/>
      <c r="G22" s="308" t="n"/>
      <c r="H22" s="295" t="n"/>
      <c r="I22" s="138" t="n">
        <v>64</v>
      </c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23</v>
      </c>
      <c r="S22" s="82">
        <f>IF(ISBLANK(R22)," ",((R22/$R$14)-($R$11/$R$13))/$R$10/$R$12)</f>
        <v/>
      </c>
    </row>
    <row customFormat="1" customHeight="1" ht="15.6" r="23" s="81">
      <c r="A23" s="137" t="n">
        <v>6</v>
      </c>
      <c r="B23" s="320" t="inlineStr">
        <is>
          <t>West wall</t>
        </is>
      </c>
      <c r="C23" s="308" t="n"/>
      <c r="D23" s="308" t="n"/>
      <c r="E23" s="308" t="n"/>
      <c r="F23" s="308" t="n"/>
      <c r="G23" s="308" t="n"/>
      <c r="H23" s="295" t="n"/>
      <c r="I23" s="138" t="n">
        <v>54</v>
      </c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>
        <v>0</v>
      </c>
      <c r="Q23" s="76">
        <f>IF(ISBLANK(P23)," ",((P23/$P$14)-($P$11/$P$13))/$P$10/$P$12)</f>
        <v/>
      </c>
      <c r="R23" s="79" t="n">
        <v>32</v>
      </c>
      <c r="S23" s="82">
        <f>IF(ISBLANK(R23)," ",((R23/$R$14)-($R$11/$R$13))/$R$10/$R$12)</f>
        <v/>
      </c>
    </row>
    <row customFormat="1" customHeight="1" ht="15.6" r="24" s="81">
      <c r="A24" s="133" t="n">
        <v>7</v>
      </c>
      <c r="B24" s="320" t="inlineStr">
        <is>
          <t>Sout wall</t>
        </is>
      </c>
      <c r="C24" s="308" t="n"/>
      <c r="D24" s="308" t="n"/>
      <c r="E24" s="308" t="n"/>
      <c r="F24" s="308" t="n"/>
      <c r="G24" s="308" t="n"/>
      <c r="H24" s="295" t="n"/>
      <c r="I24" s="138" t="n"/>
      <c r="J24" s="135" t="n"/>
      <c r="K24" s="135" t="n"/>
      <c r="L24" s="139" t="n">
        <v>0</v>
      </c>
      <c r="M24" s="76">
        <f>IF(ISBLANK(L24)," ",((L24/$L$14)-($L$11/$L$13))/$L$10/$L$12)</f>
        <v/>
      </c>
      <c r="N24" s="139" t="n">
        <v>260</v>
      </c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customFormat="1" customHeight="1" ht="15.6" r="25" s="81">
      <c r="A25" s="137" t="n">
        <v>8</v>
      </c>
      <c r="B25" s="320" t="inlineStr">
        <is>
          <t>South wall bracket (LAW)</t>
        </is>
      </c>
      <c r="C25" s="308" t="n"/>
      <c r="D25" s="308" t="n"/>
      <c r="E25" s="308" t="n"/>
      <c r="F25" s="308" t="n"/>
      <c r="G25" s="308" t="n"/>
      <c r="H25" s="295" t="n"/>
      <c r="I25" s="138" t="n"/>
      <c r="J25" s="135" t="n"/>
      <c r="K25" s="135" t="n"/>
      <c r="L25" s="139" t="n">
        <v>2</v>
      </c>
      <c r="M25" s="76">
        <f>IF(ISBLANK(L25)," ",((L25/$L$14)-($L$11/$L$13))/$L$10/$L$12)</f>
        <v/>
      </c>
      <c r="N25" s="139" t="n">
        <v>263</v>
      </c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customFormat="1" customHeight="1" ht="15.6" r="26" s="81">
      <c r="A26" s="133" t="n">
        <v>9</v>
      </c>
      <c r="B26" s="320" t="inlineStr">
        <is>
          <t>North wall bracket (LAW)</t>
        </is>
      </c>
      <c r="C26" s="308" t="n"/>
      <c r="D26" s="308" t="n"/>
      <c r="E26" s="308" t="n"/>
      <c r="F26" s="308" t="n"/>
      <c r="G26" s="308" t="n"/>
      <c r="H26" s="295" t="n"/>
      <c r="I26" s="138" t="n"/>
      <c r="J26" s="135" t="n"/>
      <c r="K26" s="140" t="n"/>
      <c r="L26" s="139" t="n">
        <v>4</v>
      </c>
      <c r="M26" s="76">
        <f>IF(ISBLANK(L26)," ",((L26/$L$14)-($L$11/$L$13))/$L$10/$L$12)</f>
        <v/>
      </c>
      <c r="N26" s="139" t="n">
        <v>5208</v>
      </c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customFormat="1" customHeight="1" ht="15.6" r="27" s="81">
      <c r="A27" s="137" t="n">
        <v>10</v>
      </c>
      <c r="B27" s="320" t="inlineStr">
        <is>
          <t>North wall (LAW)</t>
        </is>
      </c>
      <c r="C27" s="308" t="n"/>
      <c r="D27" s="308" t="n"/>
      <c r="E27" s="308" t="n"/>
      <c r="F27" s="308" t="n"/>
      <c r="G27" s="308" t="n"/>
      <c r="H27" s="295" t="n"/>
      <c r="I27" s="138" t="n"/>
      <c r="J27" s="135" t="n"/>
      <c r="K27" s="140" t="n"/>
      <c r="L27" s="139" t="n">
        <v>1</v>
      </c>
      <c r="M27" s="76">
        <f>IF(ISBLANK(L27)," ",((L27/$L$14)-($L$11/$L$13))/$L$10/$L$12)</f>
        <v/>
      </c>
      <c r="N27" s="139" t="n">
        <v>276</v>
      </c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customFormat="1" customHeight="1" ht="15.6" r="28" s="81">
      <c r="A28" s="133" t="n">
        <v>11</v>
      </c>
      <c r="B28" s="320" t="inlineStr">
        <is>
          <t>West wall (LAW)</t>
        </is>
      </c>
      <c r="C28" s="308" t="n"/>
      <c r="D28" s="308" t="n"/>
      <c r="E28" s="308" t="n"/>
      <c r="F28" s="308" t="n"/>
      <c r="G28" s="308" t="n"/>
      <c r="H28" s="295" t="n"/>
      <c r="I28" s="138" t="n"/>
      <c r="J28" s="135" t="n"/>
      <c r="K28" s="140" t="n"/>
      <c r="L28" s="139" t="n">
        <v>2</v>
      </c>
      <c r="M28" s="76">
        <f>IF(ISBLANK(L28)," ",((L28/$L$14)-($L$11/$L$13))/$L$10/$L$12)</f>
        <v/>
      </c>
      <c r="N28" s="139" t="n">
        <v>365</v>
      </c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customFormat="1" customHeight="1" ht="15.6" r="29" s="81">
      <c r="A29" s="137" t="n"/>
      <c r="B29" s="320" t="n"/>
      <c r="C29" s="308" t="n"/>
      <c r="D29" s="308" t="n"/>
      <c r="E29" s="308" t="n"/>
      <c r="F29" s="308" t="n"/>
      <c r="G29" s="308" t="n"/>
      <c r="H29" s="295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3" t="n"/>
      <c r="B30" s="320" t="n"/>
      <c r="C30" s="308" t="n"/>
      <c r="D30" s="308" t="n"/>
      <c r="E30" s="308" t="n"/>
      <c r="F30" s="308" t="n"/>
      <c r="G30" s="308" t="n"/>
      <c r="H30" s="295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37" t="n"/>
      <c r="B31" s="320" t="n"/>
      <c r="C31" s="308" t="n"/>
      <c r="D31" s="308" t="n"/>
      <c r="E31" s="308" t="n"/>
      <c r="F31" s="308" t="n"/>
      <c r="G31" s="308" t="n"/>
      <c r="H31" s="295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33" t="n"/>
      <c r="B32" s="320" t="n"/>
      <c r="C32" s="308" t="n"/>
      <c r="D32" s="308" t="n"/>
      <c r="E32" s="308" t="n"/>
      <c r="F32" s="308" t="n"/>
      <c r="G32" s="308" t="n"/>
      <c r="H32" s="295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37" t="n"/>
      <c r="B33" s="320" t="n"/>
      <c r="C33" s="308" t="n"/>
      <c r="D33" s="308" t="n"/>
      <c r="E33" s="308" t="n"/>
      <c r="F33" s="308" t="n"/>
      <c r="G33" s="308" t="n"/>
      <c r="H33" s="295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33" t="n"/>
      <c r="B34" s="320" t="n"/>
      <c r="C34" s="308" t="n"/>
      <c r="D34" s="308" t="n"/>
      <c r="E34" s="308" t="n"/>
      <c r="F34" s="308" t="n"/>
      <c r="G34" s="308" t="n"/>
      <c r="H34" s="295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37" t="n"/>
      <c r="B35" s="167" t="n"/>
      <c r="C35" s="168" t="n"/>
      <c r="D35" s="168" t="n"/>
      <c r="E35" s="168" t="n"/>
      <c r="F35" s="168" t="n"/>
      <c r="G35" s="168" t="n"/>
      <c r="H35" s="16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33" t="n"/>
      <c r="B36" s="167" t="n"/>
      <c r="C36" s="168" t="n"/>
      <c r="D36" s="168" t="n"/>
      <c r="E36" s="168" t="n"/>
      <c r="F36" s="168" t="n"/>
      <c r="G36" s="168" t="n"/>
      <c r="H36" s="16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41" t="n"/>
      <c r="B37" s="321" t="n"/>
      <c r="C37" s="312" t="n"/>
      <c r="D37" s="312" t="n"/>
      <c r="E37" s="312" t="n"/>
      <c r="F37" s="312" t="n"/>
      <c r="G37" s="312" t="n"/>
      <c r="H37" s="313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165" t="n"/>
      <c r="O39" s="166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B3" sqref="B3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58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n"/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24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5" t="n"/>
      <c r="K39" s="325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3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24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5" t="n"/>
      <c r="K40" s="326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3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24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5" t="n"/>
      <c r="K41" s="326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3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24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5" t="n"/>
      <c r="K42" s="325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3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24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5" t="n"/>
      <c r="K43" s="326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3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24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5" t="n"/>
      <c r="K44" s="326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3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27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8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3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2019-10-01T19:03:35Z</dcterms:modified>
  <cp:lastModifiedBy>Max Pinion</cp:lastModifiedBy>
  <cp:lastPrinted>2019-07-03T16:48:27Z</cp:lastPrinted>
</cp:coreProperties>
</file>