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465" activeTab="1"/>
  </bookViews>
  <sheets>
    <sheet name="file" sheetId="1" r:id="rId1"/>
    <sheet name="Population" sheetId="3" r:id="rId2"/>
    <sheet name="IDs" sheetId="4" r:id="rId3"/>
    <sheet name="Sheet1" sheetId="2" r:id="rId4"/>
  </sheets>
  <externalReferences>
    <externalReference r:id="rId5"/>
  </externalReferences>
  <definedNames>
    <definedName name="acute">[1]Parameters!$E$31</definedName>
    <definedName name="adv">[1]Parameters!$E$35</definedName>
    <definedName name="aids">[1]Parameters!$E$36</definedName>
    <definedName name="art_acute">[1]Parameters!$D$111</definedName>
    <definedName name="art_adv">[1]Parameters!$D$115</definedName>
    <definedName name="art_aids">[1]Parameters!$D$116</definedName>
    <definedName name="art_early">[1]Parameters!$D$112</definedName>
    <definedName name="art_init_acute">[1]Parameters!$E$97</definedName>
    <definedName name="art_init_adv">[1]Parameters!$E$101</definedName>
    <definedName name="art_init_aids">[1]Parameters!$E$102</definedName>
    <definedName name="art_init_early">[1]Parameters!$E$98</definedName>
    <definedName name="art_init_late">[1]Parameters!$E$100</definedName>
    <definedName name="art_init_med">[1]Parameters!$E$99</definedName>
    <definedName name="art_late">[1]Parameters!$D$114</definedName>
    <definedName name="art_med">[1]Parameters!$D$113</definedName>
    <definedName name="art_quit">[1]Parameters!$E$117</definedName>
    <definedName name="cdmon">[1]Parameters!$D$136</definedName>
    <definedName name="cdmon_eff_mort">[1]Parameters!$E$138</definedName>
    <definedName name="cdmon_eff_prog">[1]Parameters!$E$137</definedName>
    <definedName name="circ">[1]Parameters!$D$124</definedName>
    <definedName name="circ_eff">[1]Parameters!$E$125</definedName>
    <definedName name="cond_eff">[1]Parameters!$E$79</definedName>
    <definedName name="cond_gen">[1]Parameters!$E$78</definedName>
    <definedName name="cond_idu">[1]Parameters!$E$90</definedName>
    <definedName name="cond_msm">[1]Parameters!$E$86</definedName>
    <definedName name="cond_sw">[1]Parameters!$E$83</definedName>
    <definedName name="d_gen">[1]Parameters!$E$12</definedName>
    <definedName name="d_idu">[1]Parameters!$E$20</definedName>
    <definedName name="early">[1]Parameters!$E$32</definedName>
    <definedName name="entry_gen">[1]Parameters!$E$10</definedName>
    <definedName name="entry_idu">[1]Parameters!$E$17</definedName>
    <definedName name="entry_msm">[1]Parameters!$E$16</definedName>
    <definedName name="hivd_adv">[1]Parameters!$E$68</definedName>
    <definedName name="hivd_adv_art">[1]Parameters!$E$74</definedName>
    <definedName name="hivd_aids">[1]Parameters!$E$69</definedName>
    <definedName name="hivd_aids_art">[1]Parameters!$E$75</definedName>
    <definedName name="hivd_early">[1]Parameters!$E$65</definedName>
    <definedName name="hivd_early_art">[1]Parameters!$E$71</definedName>
    <definedName name="hivd_late">[1]Parameters!$E$67</definedName>
    <definedName name="hivd_late_art">[1]Parameters!$E$73</definedName>
    <definedName name="hivd_med">[1]Parameters!$E$66</definedName>
    <definedName name="hivd_med_art">[1]Parameters!$E$72</definedName>
    <definedName name="idu">[1]Parameters!$E$8</definedName>
    <definedName name="inf_acute">[1]Parameters!$E$38</definedName>
    <definedName name="inf_acute_inj">[1]Parameters!$E$46</definedName>
    <definedName name="inf_adv">[1]Parameters!$E$42</definedName>
    <definedName name="inf_adv_inj">[1]Parameters!$E$50</definedName>
    <definedName name="inf_aids">[1]Parameters!$E$43</definedName>
    <definedName name="inf_aids_inj">[1]Parameters!$E$51</definedName>
    <definedName name="inf_early">[1]Parameters!$E$39</definedName>
    <definedName name="inf_early_inj">[1]Parameters!$E$47</definedName>
    <definedName name="inf_late">[1]Parameters!$E$41</definedName>
    <definedName name="inf_late_inj">[1]Parameters!$E$49</definedName>
    <definedName name="inf_med">[1]Parameters!$E$40</definedName>
    <definedName name="inf_med_inj">[1]Parameters!$E$48</definedName>
    <definedName name="inf_msm">[1]Parameters!$E$44</definedName>
    <definedName name="inf_red_art">[1]Parameters!$E$94</definedName>
    <definedName name="inf_red_art_inj">[1]Parameters!$E$95</definedName>
    <definedName name="init_idu">[1]Parameters!$E$18</definedName>
    <definedName name="init_sw">[1]Parameters!$E$14</definedName>
    <definedName name="inj">[1]Parameters!$E$92</definedName>
    <definedName name="late">[1]Parameters!$E$34</definedName>
    <definedName name="matur_gen">[1]Parameters!$E$11</definedName>
    <definedName name="med">[1]Parameters!$E$33</definedName>
    <definedName name="media">[1]Parameters!$D$122</definedName>
    <definedName name="media_eff">[1]Parameters!$E$123</definedName>
    <definedName name="men">[1]Parameters!$E$4</definedName>
    <definedName name="mmt">[1]Parameters!$D$132</definedName>
    <definedName name="mmt_eff_cond">[1]Parameters!$E$135</definedName>
    <definedName name="mmt_eff_part">[1]Parameters!$E$133</definedName>
    <definedName name="mmt_eff_share">[1]Parameters!$E$134</definedName>
    <definedName name="msm">[1]Parameters!$E$7</definedName>
    <definedName name="nep">[1]Parameters!$D$128</definedName>
    <definedName name="nep_eff_cond">[1]Parameters!$E$131</definedName>
    <definedName name="nep_eff_part">[1]Parameters!$E$129</definedName>
    <definedName name="nep_eff_share">[1]Parameters!$E$130</definedName>
    <definedName name="part_gen">[1]Parameters!$E$77</definedName>
    <definedName name="part_idu">[1]Parameters!$E$89</definedName>
    <definedName name="part_msm">[1]Parameters!$E$85</definedName>
    <definedName name="part_sw">[1]Parameters!$E$82</definedName>
    <definedName name="prev_idu">[1]Parameters!$E$26</definedName>
    <definedName name="prev_men">[1]Parameters!$E$22</definedName>
    <definedName name="prev_msm">[1]Parameters!$E$25</definedName>
    <definedName name="prev_sw">[1]Parameters!$E$24</definedName>
    <definedName name="prev_women">[1]Parameters!$E$23</definedName>
    <definedName name="prog_acute">[1]Parameters!$E$53</definedName>
    <definedName name="prog_acute_art">[1]Parameters!$E$59</definedName>
    <definedName name="prog_adv">[1]Parameters!$E$57</definedName>
    <definedName name="prog_adv_art">[1]Parameters!$E$63</definedName>
    <definedName name="prog_early">[1]Parameters!$E$54</definedName>
    <definedName name="prog_early_art">[1]Parameters!$E$60</definedName>
    <definedName name="prog_late">[1]Parameters!$E$56</definedName>
    <definedName name="prog_late_art">[1]Parameters!$E$62</definedName>
    <definedName name="prog_med">[1]Parameters!$E$55</definedName>
    <definedName name="prog_med_art">[1]Parameters!$E$61</definedName>
    <definedName name="program">[1]LL!$E$1:$E$2</definedName>
    <definedName name="prop_idu_male">[1]Parameters!$E$9</definedName>
    <definedName name="prop_idu_part">[1]Parameters!$E$88</definedName>
    <definedName name="prop_shared">[1]Parameters!$E$93</definedName>
    <definedName name="prop_sw_use">[1]Parameters!$E$81</definedName>
    <definedName name="quit_idu">[1]Parameters!$E$19</definedName>
    <definedName name="quit_sw">[1]Parameters!$E$15</definedName>
    <definedName name="step">[1]Parameters!$E$2</definedName>
    <definedName name="sw">[1]Parameters!$E$6</definedName>
    <definedName name="swprog">[1]Parameters!$D$126</definedName>
    <definedName name="swprog_eff">[1]Parameters!$E$127</definedName>
    <definedName name="vct">[1]Parameters!$D$118</definedName>
    <definedName name="vct_eff">[1]Parameters!$E$121</definedName>
    <definedName name="vct_eff_part">[1]Parameters!$E$119</definedName>
    <definedName name="vct_eff_share">[1]Parameters!$E$120</definedName>
    <definedName name="vlmon">[1]Parameters!$D$139</definedName>
    <definedName name="vlmon_eff_mort">[1]Parameters!$E$141</definedName>
    <definedName name="vlmon_eff_prog">[1]Parameters!$E$140</definedName>
    <definedName name="women">[1]Parameters!$E$5</definedName>
  </definedNames>
  <calcPr calcId="0" concurrentCalc="0"/>
</workbook>
</file>

<file path=xl/calcChain.xml><?xml version="1.0" encoding="utf-8"?>
<calcChain xmlns="http://schemas.openxmlformats.org/spreadsheetml/2006/main">
  <c r="B5" i="3" l="1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4" i="3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C4" i="4"/>
  <c r="B5" i="4"/>
  <c r="B6" i="4"/>
  <c r="C5" i="4"/>
  <c r="C6" i="4"/>
  <c r="D5" i="4"/>
  <c r="D6" i="4"/>
  <c r="E5" i="4"/>
  <c r="E6" i="4"/>
  <c r="F5" i="4"/>
  <c r="F6" i="4"/>
  <c r="G5" i="4"/>
  <c r="G6" i="4"/>
  <c r="H5" i="4"/>
  <c r="H6" i="4"/>
  <c r="I5" i="4"/>
  <c r="I6" i="4"/>
  <c r="J5" i="4"/>
  <c r="J6" i="4"/>
  <c r="K5" i="4"/>
  <c r="K6" i="4"/>
  <c r="L5" i="4"/>
  <c r="L6" i="4"/>
  <c r="M5" i="4"/>
  <c r="M6" i="4"/>
  <c r="N5" i="4"/>
  <c r="N6" i="4"/>
  <c r="O5" i="4"/>
  <c r="O6" i="4"/>
  <c r="P5" i="4"/>
  <c r="P6" i="4"/>
  <c r="Q5" i="4"/>
  <c r="Q6" i="4"/>
  <c r="R5" i="4"/>
  <c r="R6" i="4"/>
  <c r="S5" i="4"/>
  <c r="S6" i="4"/>
  <c r="T5" i="4"/>
  <c r="T6" i="4"/>
  <c r="U5" i="4"/>
  <c r="U6" i="4"/>
  <c r="V5" i="4"/>
  <c r="V6" i="4"/>
  <c r="W5" i="4"/>
  <c r="W6" i="4"/>
  <c r="X5" i="4"/>
  <c r="X6" i="4"/>
  <c r="Y5" i="4"/>
  <c r="Y6" i="4"/>
  <c r="Z5" i="4"/>
  <c r="Z6" i="4"/>
  <c r="AA5" i="4"/>
  <c r="AA6" i="4"/>
  <c r="AB5" i="4"/>
  <c r="AB6" i="4"/>
  <c r="AC5" i="4"/>
  <c r="AC6" i="4"/>
  <c r="AD5" i="4"/>
  <c r="AD6" i="4"/>
  <c r="AE5" i="4"/>
  <c r="AE6" i="4"/>
  <c r="AF5" i="4"/>
  <c r="AF6" i="4"/>
  <c r="AG5" i="4"/>
  <c r="AG6" i="4"/>
  <c r="AH5" i="4"/>
  <c r="AH6" i="4"/>
  <c r="AI5" i="4"/>
  <c r="AI6" i="4"/>
  <c r="AJ5" i="4"/>
  <c r="AJ6" i="4"/>
  <c r="AK5" i="4"/>
  <c r="AK6" i="4"/>
  <c r="AL5" i="4"/>
  <c r="AL6" i="4"/>
  <c r="AM5" i="4"/>
  <c r="AM6" i="4"/>
  <c r="AN5" i="4"/>
  <c r="AN6" i="4"/>
  <c r="AO5" i="4"/>
  <c r="AO6" i="4"/>
  <c r="AP5" i="4"/>
  <c r="AP6" i="4"/>
  <c r="AQ5" i="4"/>
  <c r="AQ6" i="4"/>
  <c r="AR5" i="4"/>
  <c r="AR6" i="4"/>
  <c r="AS5" i="4"/>
  <c r="AS6" i="4"/>
  <c r="AT5" i="4"/>
  <c r="AT6" i="4"/>
  <c r="AU5" i="4"/>
  <c r="AU6" i="4"/>
  <c r="AV5" i="4"/>
  <c r="AV6" i="4"/>
  <c r="AW5" i="4"/>
  <c r="AW6" i="4"/>
  <c r="AX5" i="4"/>
  <c r="AX6" i="4"/>
  <c r="AY5" i="4"/>
  <c r="AY6" i="4"/>
  <c r="AZ5" i="4"/>
  <c r="AZ6" i="4"/>
  <c r="BA5" i="4"/>
  <c r="BA6" i="4"/>
  <c r="BB5" i="4"/>
  <c r="BB6" i="4"/>
  <c r="BC5" i="4"/>
  <c r="BC6" i="4"/>
  <c r="BD5" i="4"/>
  <c r="BD6" i="4"/>
  <c r="BE5" i="4"/>
  <c r="BE6" i="4"/>
  <c r="BF5" i="4"/>
  <c r="BF6" i="4"/>
  <c r="BG5" i="4"/>
  <c r="BG6" i="4"/>
  <c r="BH5" i="4"/>
  <c r="BH6" i="4"/>
  <c r="BI5" i="4"/>
  <c r="BI6" i="4"/>
  <c r="BJ5" i="4"/>
  <c r="BJ6" i="4"/>
  <c r="BK5" i="4"/>
  <c r="BK6" i="4"/>
  <c r="BL5" i="4"/>
  <c r="BL6" i="4"/>
  <c r="BM5" i="4"/>
  <c r="BM6" i="4"/>
  <c r="BN5" i="4"/>
  <c r="BN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DG4" i="4"/>
  <c r="DG5" i="4"/>
  <c r="DG6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21" i="4"/>
  <c r="DG22" i="4"/>
  <c r="DG23" i="4"/>
  <c r="DG24" i="4"/>
  <c r="DG25" i="4"/>
  <c r="DG26" i="4"/>
  <c r="DG27" i="4"/>
  <c r="DG28" i="4"/>
  <c r="DG29" i="4"/>
  <c r="DG30" i="4"/>
  <c r="DG31" i="4"/>
  <c r="DG32" i="4"/>
  <c r="DG33" i="4"/>
  <c r="DG34" i="4"/>
  <c r="DG35" i="4"/>
  <c r="DG36" i="4"/>
  <c r="DG37" i="4"/>
  <c r="DG38" i="4"/>
  <c r="DG39" i="4"/>
  <c r="DG40" i="4"/>
  <c r="DG41" i="4"/>
  <c r="DG42" i="4"/>
  <c r="DG43" i="4"/>
  <c r="DG44" i="4"/>
  <c r="DG45" i="4"/>
  <c r="BT45" i="4"/>
  <c r="BO45" i="4"/>
  <c r="DA45" i="4"/>
  <c r="BS45" i="4"/>
  <c r="BP45" i="4"/>
  <c r="CZ45" i="4"/>
  <c r="BR45" i="4"/>
  <c r="BQ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BT44" i="4"/>
  <c r="CL45" i="4"/>
  <c r="BS44" i="4"/>
  <c r="CK45" i="4"/>
  <c r="BR44" i="4"/>
  <c r="CJ45" i="4"/>
  <c r="BQ44" i="4"/>
  <c r="CI45" i="4"/>
  <c r="BP44" i="4"/>
  <c r="CH45" i="4"/>
  <c r="BO44" i="4"/>
  <c r="CG45" i="4"/>
  <c r="BZ45" i="4"/>
  <c r="CF45" i="4"/>
  <c r="BY45" i="4"/>
  <c r="CE45" i="4"/>
  <c r="BX45" i="4"/>
  <c r="CD45" i="4"/>
  <c r="BW45" i="4"/>
  <c r="CC45" i="4"/>
  <c r="BV45" i="4"/>
  <c r="CB45" i="4"/>
  <c r="BU45" i="4"/>
  <c r="CA45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DE44" i="4"/>
  <c r="DF44" i="4"/>
  <c r="DD44" i="4"/>
  <c r="DC44" i="4"/>
  <c r="BO42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BZ44" i="4"/>
  <c r="CF44" i="4"/>
  <c r="BY44" i="4"/>
  <c r="CE44" i="4"/>
  <c r="BX44" i="4"/>
  <c r="CD44" i="4"/>
  <c r="BW44" i="4"/>
  <c r="CC44" i="4"/>
  <c r="BV44" i="4"/>
  <c r="CB44" i="4"/>
  <c r="BU44" i="4"/>
  <c r="CA44" i="4"/>
  <c r="BP43" i="4"/>
  <c r="DE43" i="4"/>
  <c r="DF43" i="4"/>
  <c r="BQ43" i="4"/>
  <c r="DD43" i="4"/>
  <c r="DC43" i="4"/>
  <c r="BT43" i="4"/>
  <c r="BO43" i="4"/>
  <c r="DA43" i="4"/>
  <c r="BS43" i="4"/>
  <c r="CZ43" i="4"/>
  <c r="BR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BT42" i="4"/>
  <c r="CL43" i="4"/>
  <c r="BS42" i="4"/>
  <c r="CK43" i="4"/>
  <c r="BR42" i="4"/>
  <c r="CJ43" i="4"/>
  <c r="BQ42" i="4"/>
  <c r="CI43" i="4"/>
  <c r="BP42" i="4"/>
  <c r="CH43" i="4"/>
  <c r="CG43" i="4"/>
  <c r="BZ43" i="4"/>
  <c r="CF43" i="4"/>
  <c r="BY43" i="4"/>
  <c r="CE43" i="4"/>
  <c r="BX43" i="4"/>
  <c r="CD43" i="4"/>
  <c r="BW43" i="4"/>
  <c r="CC43" i="4"/>
  <c r="BV43" i="4"/>
  <c r="CB43" i="4"/>
  <c r="BU43" i="4"/>
  <c r="CA43" i="4"/>
  <c r="DE42" i="4"/>
  <c r="DF42" i="4"/>
  <c r="DD42" i="4"/>
  <c r="DC42" i="4"/>
  <c r="BO40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BZ42" i="4"/>
  <c r="CF42" i="4"/>
  <c r="BY42" i="4"/>
  <c r="CE42" i="4"/>
  <c r="BX42" i="4"/>
  <c r="CD42" i="4"/>
  <c r="BW42" i="4"/>
  <c r="CC42" i="4"/>
  <c r="BV42" i="4"/>
  <c r="CB42" i="4"/>
  <c r="BU42" i="4"/>
  <c r="CA42" i="4"/>
  <c r="BP41" i="4"/>
  <c r="DE41" i="4"/>
  <c r="DF41" i="4"/>
  <c r="BQ41" i="4"/>
  <c r="DD41" i="4"/>
  <c r="DC41" i="4"/>
  <c r="BT41" i="4"/>
  <c r="BO41" i="4"/>
  <c r="DA41" i="4"/>
  <c r="BS41" i="4"/>
  <c r="CZ41" i="4"/>
  <c r="BR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BT40" i="4"/>
  <c r="CL41" i="4"/>
  <c r="BS40" i="4"/>
  <c r="CK41" i="4"/>
  <c r="BR40" i="4"/>
  <c r="CJ41" i="4"/>
  <c r="BQ40" i="4"/>
  <c r="CI41" i="4"/>
  <c r="BP40" i="4"/>
  <c r="CH41" i="4"/>
  <c r="CG41" i="4"/>
  <c r="BZ41" i="4"/>
  <c r="CF41" i="4"/>
  <c r="BY41" i="4"/>
  <c r="CE41" i="4"/>
  <c r="BX41" i="4"/>
  <c r="CD41" i="4"/>
  <c r="BW41" i="4"/>
  <c r="CC41" i="4"/>
  <c r="BV41" i="4"/>
  <c r="CB41" i="4"/>
  <c r="BU41" i="4"/>
  <c r="CA41" i="4"/>
  <c r="DE40" i="4"/>
  <c r="DF40" i="4"/>
  <c r="DD40" i="4"/>
  <c r="DC40" i="4"/>
  <c r="BO38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BZ40" i="4"/>
  <c r="CF40" i="4"/>
  <c r="BY40" i="4"/>
  <c r="CE40" i="4"/>
  <c r="BX40" i="4"/>
  <c r="CD40" i="4"/>
  <c r="BW40" i="4"/>
  <c r="CC40" i="4"/>
  <c r="BV40" i="4"/>
  <c r="CB40" i="4"/>
  <c r="BU40" i="4"/>
  <c r="CA40" i="4"/>
  <c r="BP39" i="4"/>
  <c r="DE39" i="4"/>
  <c r="DF39" i="4"/>
  <c r="BQ39" i="4"/>
  <c r="DD39" i="4"/>
  <c r="DC39" i="4"/>
  <c r="BT39" i="4"/>
  <c r="BO39" i="4"/>
  <c r="DA39" i="4"/>
  <c r="BS39" i="4"/>
  <c r="CZ39" i="4"/>
  <c r="BR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BT38" i="4"/>
  <c r="CL39" i="4"/>
  <c r="BS38" i="4"/>
  <c r="CK39" i="4"/>
  <c r="BR38" i="4"/>
  <c r="CJ39" i="4"/>
  <c r="BQ38" i="4"/>
  <c r="CI39" i="4"/>
  <c r="BP38" i="4"/>
  <c r="CH39" i="4"/>
  <c r="CG39" i="4"/>
  <c r="BZ39" i="4"/>
  <c r="CF39" i="4"/>
  <c r="BY39" i="4"/>
  <c r="CE39" i="4"/>
  <c r="BX39" i="4"/>
  <c r="CD39" i="4"/>
  <c r="BW39" i="4"/>
  <c r="CC39" i="4"/>
  <c r="BV39" i="4"/>
  <c r="CB39" i="4"/>
  <c r="BU39" i="4"/>
  <c r="CA39" i="4"/>
  <c r="DE38" i="4"/>
  <c r="DF38" i="4"/>
  <c r="DD38" i="4"/>
  <c r="DC38" i="4"/>
  <c r="BO36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BZ38" i="4"/>
  <c r="CF38" i="4"/>
  <c r="BY38" i="4"/>
  <c r="CE38" i="4"/>
  <c r="BX38" i="4"/>
  <c r="CD38" i="4"/>
  <c r="BW38" i="4"/>
  <c r="CC38" i="4"/>
  <c r="BV38" i="4"/>
  <c r="CB38" i="4"/>
  <c r="BU38" i="4"/>
  <c r="CA38" i="4"/>
  <c r="BP37" i="4"/>
  <c r="DE37" i="4"/>
  <c r="DF37" i="4"/>
  <c r="BQ37" i="4"/>
  <c r="DD37" i="4"/>
  <c r="DC37" i="4"/>
  <c r="BT37" i="4"/>
  <c r="BO37" i="4"/>
  <c r="DA37" i="4"/>
  <c r="BS37" i="4"/>
  <c r="CZ37" i="4"/>
  <c r="BR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BT36" i="4"/>
  <c r="CL37" i="4"/>
  <c r="BS36" i="4"/>
  <c r="CK37" i="4"/>
  <c r="BR36" i="4"/>
  <c r="CJ37" i="4"/>
  <c r="BQ36" i="4"/>
  <c r="CI37" i="4"/>
  <c r="BP36" i="4"/>
  <c r="CH37" i="4"/>
  <c r="CG37" i="4"/>
  <c r="BZ37" i="4"/>
  <c r="CF37" i="4"/>
  <c r="BY37" i="4"/>
  <c r="CE37" i="4"/>
  <c r="BX37" i="4"/>
  <c r="CD37" i="4"/>
  <c r="BW37" i="4"/>
  <c r="CC37" i="4"/>
  <c r="BV37" i="4"/>
  <c r="CB37" i="4"/>
  <c r="BU37" i="4"/>
  <c r="CA37" i="4"/>
  <c r="DE36" i="4"/>
  <c r="DF36" i="4"/>
  <c r="DD36" i="4"/>
  <c r="DC36" i="4"/>
  <c r="BO34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BZ36" i="4"/>
  <c r="CF36" i="4"/>
  <c r="BY36" i="4"/>
  <c r="CE36" i="4"/>
  <c r="BX36" i="4"/>
  <c r="CD36" i="4"/>
  <c r="BW36" i="4"/>
  <c r="CC36" i="4"/>
  <c r="BV36" i="4"/>
  <c r="CB36" i="4"/>
  <c r="BU36" i="4"/>
  <c r="CA36" i="4"/>
  <c r="BP35" i="4"/>
  <c r="DE35" i="4"/>
  <c r="DF35" i="4"/>
  <c r="BQ35" i="4"/>
  <c r="DD35" i="4"/>
  <c r="DC35" i="4"/>
  <c r="BT35" i="4"/>
  <c r="BO35" i="4"/>
  <c r="DA35" i="4"/>
  <c r="BS35" i="4"/>
  <c r="CZ35" i="4"/>
  <c r="BR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BT34" i="4"/>
  <c r="CL35" i="4"/>
  <c r="BS34" i="4"/>
  <c r="CK35" i="4"/>
  <c r="BR34" i="4"/>
  <c r="CJ35" i="4"/>
  <c r="BQ34" i="4"/>
  <c r="CI35" i="4"/>
  <c r="BP34" i="4"/>
  <c r="CH35" i="4"/>
  <c r="CG35" i="4"/>
  <c r="BZ35" i="4"/>
  <c r="CF35" i="4"/>
  <c r="BY35" i="4"/>
  <c r="CE35" i="4"/>
  <c r="BX35" i="4"/>
  <c r="CD35" i="4"/>
  <c r="BW35" i="4"/>
  <c r="CC35" i="4"/>
  <c r="BV35" i="4"/>
  <c r="CB35" i="4"/>
  <c r="BU35" i="4"/>
  <c r="CA35" i="4"/>
  <c r="DE34" i="4"/>
  <c r="DF34" i="4"/>
  <c r="DD34" i="4"/>
  <c r="DC34" i="4"/>
  <c r="BO32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BZ34" i="4"/>
  <c r="CF34" i="4"/>
  <c r="BY34" i="4"/>
  <c r="CE34" i="4"/>
  <c r="BX34" i="4"/>
  <c r="CD34" i="4"/>
  <c r="BW34" i="4"/>
  <c r="CC34" i="4"/>
  <c r="BV34" i="4"/>
  <c r="CB34" i="4"/>
  <c r="BU34" i="4"/>
  <c r="CA34" i="4"/>
  <c r="BP33" i="4"/>
  <c r="DE33" i="4"/>
  <c r="DF33" i="4"/>
  <c r="BQ33" i="4"/>
  <c r="DD33" i="4"/>
  <c r="DC33" i="4"/>
  <c r="BT33" i="4"/>
  <c r="BO33" i="4"/>
  <c r="DA33" i="4"/>
  <c r="BS33" i="4"/>
  <c r="CZ33" i="4"/>
  <c r="BR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BT32" i="4"/>
  <c r="CL33" i="4"/>
  <c r="BS32" i="4"/>
  <c r="CK33" i="4"/>
  <c r="BR32" i="4"/>
  <c r="CJ33" i="4"/>
  <c r="BQ32" i="4"/>
  <c r="CI33" i="4"/>
  <c r="BP32" i="4"/>
  <c r="CH33" i="4"/>
  <c r="CG33" i="4"/>
  <c r="BZ33" i="4"/>
  <c r="CF33" i="4"/>
  <c r="BY33" i="4"/>
  <c r="CE33" i="4"/>
  <c r="BX33" i="4"/>
  <c r="CD33" i="4"/>
  <c r="BW33" i="4"/>
  <c r="CC33" i="4"/>
  <c r="BV33" i="4"/>
  <c r="CB33" i="4"/>
  <c r="BU33" i="4"/>
  <c r="CA33" i="4"/>
  <c r="DE32" i="4"/>
  <c r="DF32" i="4"/>
  <c r="DD32" i="4"/>
  <c r="DC32" i="4"/>
  <c r="BO30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BZ32" i="4"/>
  <c r="CF32" i="4"/>
  <c r="BY32" i="4"/>
  <c r="CE32" i="4"/>
  <c r="BX32" i="4"/>
  <c r="CD32" i="4"/>
  <c r="BW32" i="4"/>
  <c r="CC32" i="4"/>
  <c r="BV32" i="4"/>
  <c r="CB32" i="4"/>
  <c r="BU32" i="4"/>
  <c r="CA32" i="4"/>
  <c r="BP31" i="4"/>
  <c r="DE31" i="4"/>
  <c r="DF31" i="4"/>
  <c r="BQ31" i="4"/>
  <c r="DD31" i="4"/>
  <c r="DC31" i="4"/>
  <c r="BT31" i="4"/>
  <c r="BO31" i="4"/>
  <c r="DA31" i="4"/>
  <c r="BS31" i="4"/>
  <c r="CZ31" i="4"/>
  <c r="BR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BT30" i="4"/>
  <c r="CL31" i="4"/>
  <c r="BS30" i="4"/>
  <c r="CK31" i="4"/>
  <c r="BR30" i="4"/>
  <c r="CJ31" i="4"/>
  <c r="BQ30" i="4"/>
  <c r="CI31" i="4"/>
  <c r="BP30" i="4"/>
  <c r="CH31" i="4"/>
  <c r="CG31" i="4"/>
  <c r="BZ31" i="4"/>
  <c r="CF31" i="4"/>
  <c r="BY31" i="4"/>
  <c r="CE31" i="4"/>
  <c r="BX31" i="4"/>
  <c r="CD31" i="4"/>
  <c r="BW31" i="4"/>
  <c r="CC31" i="4"/>
  <c r="BV31" i="4"/>
  <c r="CB31" i="4"/>
  <c r="BU31" i="4"/>
  <c r="CA31" i="4"/>
  <c r="DE30" i="4"/>
  <c r="DF30" i="4"/>
  <c r="DD30" i="4"/>
  <c r="DC30" i="4"/>
  <c r="BO28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BZ30" i="4"/>
  <c r="CF30" i="4"/>
  <c r="BY30" i="4"/>
  <c r="CE30" i="4"/>
  <c r="BX30" i="4"/>
  <c r="CD30" i="4"/>
  <c r="BW30" i="4"/>
  <c r="CC30" i="4"/>
  <c r="BV30" i="4"/>
  <c r="CB30" i="4"/>
  <c r="BU30" i="4"/>
  <c r="CA30" i="4"/>
  <c r="BP29" i="4"/>
  <c r="DE29" i="4"/>
  <c r="DF29" i="4"/>
  <c r="BQ29" i="4"/>
  <c r="DD29" i="4"/>
  <c r="DC29" i="4"/>
  <c r="BT29" i="4"/>
  <c r="BO29" i="4"/>
  <c r="DA29" i="4"/>
  <c r="BS29" i="4"/>
  <c r="CZ29" i="4"/>
  <c r="BR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BT28" i="4"/>
  <c r="CL29" i="4"/>
  <c r="BS28" i="4"/>
  <c r="CK29" i="4"/>
  <c r="BR28" i="4"/>
  <c r="CJ29" i="4"/>
  <c r="BQ28" i="4"/>
  <c r="CI29" i="4"/>
  <c r="BP28" i="4"/>
  <c r="CH29" i="4"/>
  <c r="CG29" i="4"/>
  <c r="BZ29" i="4"/>
  <c r="CF29" i="4"/>
  <c r="BY29" i="4"/>
  <c r="CE29" i="4"/>
  <c r="BX29" i="4"/>
  <c r="CD29" i="4"/>
  <c r="BW29" i="4"/>
  <c r="CC29" i="4"/>
  <c r="BV29" i="4"/>
  <c r="CB29" i="4"/>
  <c r="BU29" i="4"/>
  <c r="CA29" i="4"/>
  <c r="DE28" i="4"/>
  <c r="DF28" i="4"/>
  <c r="DD28" i="4"/>
  <c r="DC28" i="4"/>
  <c r="BO26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BZ28" i="4"/>
  <c r="CF28" i="4"/>
  <c r="BY28" i="4"/>
  <c r="CE28" i="4"/>
  <c r="BX28" i="4"/>
  <c r="CD28" i="4"/>
  <c r="BW28" i="4"/>
  <c r="CC28" i="4"/>
  <c r="BV28" i="4"/>
  <c r="CB28" i="4"/>
  <c r="BU28" i="4"/>
  <c r="CA28" i="4"/>
  <c r="BP27" i="4"/>
  <c r="DE27" i="4"/>
  <c r="DF27" i="4"/>
  <c r="BQ27" i="4"/>
  <c r="DD27" i="4"/>
  <c r="DC27" i="4"/>
  <c r="BT27" i="4"/>
  <c r="BO27" i="4"/>
  <c r="DA27" i="4"/>
  <c r="BS27" i="4"/>
  <c r="CZ27" i="4"/>
  <c r="BR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BT26" i="4"/>
  <c r="CL27" i="4"/>
  <c r="BS26" i="4"/>
  <c r="CK27" i="4"/>
  <c r="BR26" i="4"/>
  <c r="CJ27" i="4"/>
  <c r="BQ26" i="4"/>
  <c r="CI27" i="4"/>
  <c r="BP26" i="4"/>
  <c r="CH27" i="4"/>
  <c r="CG27" i="4"/>
  <c r="BZ27" i="4"/>
  <c r="CF27" i="4"/>
  <c r="BY27" i="4"/>
  <c r="CE27" i="4"/>
  <c r="BX27" i="4"/>
  <c r="CD27" i="4"/>
  <c r="BW27" i="4"/>
  <c r="CC27" i="4"/>
  <c r="BV27" i="4"/>
  <c r="CB27" i="4"/>
  <c r="BU27" i="4"/>
  <c r="CA27" i="4"/>
  <c r="DE26" i="4"/>
  <c r="DF26" i="4"/>
  <c r="DD26" i="4"/>
  <c r="DC26" i="4"/>
  <c r="BO24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BZ26" i="4"/>
  <c r="CF26" i="4"/>
  <c r="BY26" i="4"/>
  <c r="CE26" i="4"/>
  <c r="BX26" i="4"/>
  <c r="CD26" i="4"/>
  <c r="BW26" i="4"/>
  <c r="CC26" i="4"/>
  <c r="BV26" i="4"/>
  <c r="CB26" i="4"/>
  <c r="BU26" i="4"/>
  <c r="CA26" i="4"/>
  <c r="BP25" i="4"/>
  <c r="DE25" i="4"/>
  <c r="DF25" i="4"/>
  <c r="BQ25" i="4"/>
  <c r="DD25" i="4"/>
  <c r="DC25" i="4"/>
  <c r="BT25" i="4"/>
  <c r="BO25" i="4"/>
  <c r="DA25" i="4"/>
  <c r="BS25" i="4"/>
  <c r="CZ25" i="4"/>
  <c r="BR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BT24" i="4"/>
  <c r="CL25" i="4"/>
  <c r="BS24" i="4"/>
  <c r="CK25" i="4"/>
  <c r="BR24" i="4"/>
  <c r="CJ25" i="4"/>
  <c r="BQ24" i="4"/>
  <c r="CI25" i="4"/>
  <c r="BP24" i="4"/>
  <c r="CH25" i="4"/>
  <c r="CG25" i="4"/>
  <c r="BZ25" i="4"/>
  <c r="CF25" i="4"/>
  <c r="BY25" i="4"/>
  <c r="CE25" i="4"/>
  <c r="BX25" i="4"/>
  <c r="CD25" i="4"/>
  <c r="BW25" i="4"/>
  <c r="CC25" i="4"/>
  <c r="BV25" i="4"/>
  <c r="CB25" i="4"/>
  <c r="BU25" i="4"/>
  <c r="CA25" i="4"/>
  <c r="DE24" i="4"/>
  <c r="DF24" i="4"/>
  <c r="DD24" i="4"/>
  <c r="DC24" i="4"/>
  <c r="BO22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BZ24" i="4"/>
  <c r="CF24" i="4"/>
  <c r="BY24" i="4"/>
  <c r="CE24" i="4"/>
  <c r="BX24" i="4"/>
  <c r="CD24" i="4"/>
  <c r="BW24" i="4"/>
  <c r="CC24" i="4"/>
  <c r="BV24" i="4"/>
  <c r="CB24" i="4"/>
  <c r="BU24" i="4"/>
  <c r="CA24" i="4"/>
  <c r="BP23" i="4"/>
  <c r="DE23" i="4"/>
  <c r="DF23" i="4"/>
  <c r="BQ23" i="4"/>
  <c r="DD23" i="4"/>
  <c r="DC23" i="4"/>
  <c r="BT23" i="4"/>
  <c r="BO23" i="4"/>
  <c r="DA23" i="4"/>
  <c r="BS23" i="4"/>
  <c r="CZ23" i="4"/>
  <c r="BR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BT22" i="4"/>
  <c r="CL23" i="4"/>
  <c r="BS22" i="4"/>
  <c r="CK23" i="4"/>
  <c r="BR22" i="4"/>
  <c r="CJ23" i="4"/>
  <c r="BQ22" i="4"/>
  <c r="CI23" i="4"/>
  <c r="BP22" i="4"/>
  <c r="CH23" i="4"/>
  <c r="CG23" i="4"/>
  <c r="BZ23" i="4"/>
  <c r="CF23" i="4"/>
  <c r="BY23" i="4"/>
  <c r="CE23" i="4"/>
  <c r="BX23" i="4"/>
  <c r="CD23" i="4"/>
  <c r="BW23" i="4"/>
  <c r="CC23" i="4"/>
  <c r="BV23" i="4"/>
  <c r="CB23" i="4"/>
  <c r="BU23" i="4"/>
  <c r="CA23" i="4"/>
  <c r="DE22" i="4"/>
  <c r="DF22" i="4"/>
  <c r="DD22" i="4"/>
  <c r="DC22" i="4"/>
  <c r="BO20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BZ22" i="4"/>
  <c r="CF22" i="4"/>
  <c r="BY22" i="4"/>
  <c r="CE22" i="4"/>
  <c r="BX22" i="4"/>
  <c r="CD22" i="4"/>
  <c r="BW22" i="4"/>
  <c r="CC22" i="4"/>
  <c r="BV22" i="4"/>
  <c r="CB22" i="4"/>
  <c r="BU22" i="4"/>
  <c r="CA22" i="4"/>
  <c r="BP21" i="4"/>
  <c r="DE21" i="4"/>
  <c r="DF21" i="4"/>
  <c r="BQ21" i="4"/>
  <c r="DD21" i="4"/>
  <c r="DC21" i="4"/>
  <c r="BT21" i="4"/>
  <c r="BO21" i="4"/>
  <c r="DA21" i="4"/>
  <c r="BS21" i="4"/>
  <c r="CZ21" i="4"/>
  <c r="BR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BT20" i="4"/>
  <c r="CL21" i="4"/>
  <c r="BS20" i="4"/>
  <c r="CK21" i="4"/>
  <c r="BR20" i="4"/>
  <c r="CJ21" i="4"/>
  <c r="BQ20" i="4"/>
  <c r="CI21" i="4"/>
  <c r="BP20" i="4"/>
  <c r="CH21" i="4"/>
  <c r="CG21" i="4"/>
  <c r="BZ21" i="4"/>
  <c r="CF21" i="4"/>
  <c r="BY21" i="4"/>
  <c r="CE21" i="4"/>
  <c r="BX21" i="4"/>
  <c r="CD21" i="4"/>
  <c r="BW21" i="4"/>
  <c r="CC21" i="4"/>
  <c r="BV21" i="4"/>
  <c r="CB21" i="4"/>
  <c r="BU21" i="4"/>
  <c r="CA21" i="4"/>
  <c r="DE20" i="4"/>
  <c r="DF20" i="4"/>
  <c r="DD20" i="4"/>
  <c r="DC20" i="4"/>
  <c r="BO18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BZ20" i="4"/>
  <c r="CF20" i="4"/>
  <c r="BY20" i="4"/>
  <c r="CE20" i="4"/>
  <c r="BX20" i="4"/>
  <c r="CD20" i="4"/>
  <c r="BW20" i="4"/>
  <c r="CC20" i="4"/>
  <c r="BV20" i="4"/>
  <c r="CB20" i="4"/>
  <c r="BU20" i="4"/>
  <c r="CA20" i="4"/>
  <c r="BP19" i="4"/>
  <c r="DE19" i="4"/>
  <c r="DF19" i="4"/>
  <c r="BQ19" i="4"/>
  <c r="DD19" i="4"/>
  <c r="DC19" i="4"/>
  <c r="BT19" i="4"/>
  <c r="BO19" i="4"/>
  <c r="DA19" i="4"/>
  <c r="BS19" i="4"/>
  <c r="CZ19" i="4"/>
  <c r="BR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BT18" i="4"/>
  <c r="CL19" i="4"/>
  <c r="BS18" i="4"/>
  <c r="CK19" i="4"/>
  <c r="BR18" i="4"/>
  <c r="CJ19" i="4"/>
  <c r="BQ18" i="4"/>
  <c r="CI19" i="4"/>
  <c r="BP18" i="4"/>
  <c r="CH19" i="4"/>
  <c r="CG19" i="4"/>
  <c r="BZ19" i="4"/>
  <c r="CF19" i="4"/>
  <c r="BY19" i="4"/>
  <c r="CE19" i="4"/>
  <c r="BX19" i="4"/>
  <c r="CD19" i="4"/>
  <c r="BW19" i="4"/>
  <c r="CC19" i="4"/>
  <c r="BV19" i="4"/>
  <c r="CB19" i="4"/>
  <c r="BU19" i="4"/>
  <c r="CA19" i="4"/>
  <c r="DE18" i="4"/>
  <c r="DF18" i="4"/>
  <c r="DD18" i="4"/>
  <c r="DC18" i="4"/>
  <c r="BO16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BZ18" i="4"/>
  <c r="CF18" i="4"/>
  <c r="BY18" i="4"/>
  <c r="CE18" i="4"/>
  <c r="BX18" i="4"/>
  <c r="CD18" i="4"/>
  <c r="BW18" i="4"/>
  <c r="CC18" i="4"/>
  <c r="BV18" i="4"/>
  <c r="CB18" i="4"/>
  <c r="BU18" i="4"/>
  <c r="CA18" i="4"/>
  <c r="BP17" i="4"/>
  <c r="DE17" i="4"/>
  <c r="DF17" i="4"/>
  <c r="BQ17" i="4"/>
  <c r="DD17" i="4"/>
  <c r="DC17" i="4"/>
  <c r="BT17" i="4"/>
  <c r="BO17" i="4"/>
  <c r="DA17" i="4"/>
  <c r="BS17" i="4"/>
  <c r="CZ17" i="4"/>
  <c r="BR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BT16" i="4"/>
  <c r="CL17" i="4"/>
  <c r="BS16" i="4"/>
  <c r="CK17" i="4"/>
  <c r="BR16" i="4"/>
  <c r="CJ17" i="4"/>
  <c r="BQ16" i="4"/>
  <c r="CI17" i="4"/>
  <c r="BP16" i="4"/>
  <c r="CH17" i="4"/>
  <c r="CG17" i="4"/>
  <c r="BZ17" i="4"/>
  <c r="CF17" i="4"/>
  <c r="BY17" i="4"/>
  <c r="CE17" i="4"/>
  <c r="BX17" i="4"/>
  <c r="CD17" i="4"/>
  <c r="BW17" i="4"/>
  <c r="CC17" i="4"/>
  <c r="BV17" i="4"/>
  <c r="CB17" i="4"/>
  <c r="BU17" i="4"/>
  <c r="CA17" i="4"/>
  <c r="DE16" i="4"/>
  <c r="DF16" i="4"/>
  <c r="DD16" i="4"/>
  <c r="DC16" i="4"/>
  <c r="BO14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BZ16" i="4"/>
  <c r="CF16" i="4"/>
  <c r="BY16" i="4"/>
  <c r="CE16" i="4"/>
  <c r="BX16" i="4"/>
  <c r="CD16" i="4"/>
  <c r="BW16" i="4"/>
  <c r="CC16" i="4"/>
  <c r="BV16" i="4"/>
  <c r="CB16" i="4"/>
  <c r="BU16" i="4"/>
  <c r="CA16" i="4"/>
  <c r="BP15" i="4"/>
  <c r="DE15" i="4"/>
  <c r="DF15" i="4"/>
  <c r="BQ15" i="4"/>
  <c r="DD15" i="4"/>
  <c r="DC15" i="4"/>
  <c r="BT15" i="4"/>
  <c r="BO15" i="4"/>
  <c r="DA15" i="4"/>
  <c r="BS15" i="4"/>
  <c r="CZ15" i="4"/>
  <c r="BR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BT14" i="4"/>
  <c r="CL15" i="4"/>
  <c r="BS14" i="4"/>
  <c r="CK15" i="4"/>
  <c r="BR14" i="4"/>
  <c r="CJ15" i="4"/>
  <c r="BQ14" i="4"/>
  <c r="CI15" i="4"/>
  <c r="BP14" i="4"/>
  <c r="CH15" i="4"/>
  <c r="CG15" i="4"/>
  <c r="BZ15" i="4"/>
  <c r="CF15" i="4"/>
  <c r="BY15" i="4"/>
  <c r="CE15" i="4"/>
  <c r="BX15" i="4"/>
  <c r="CD15" i="4"/>
  <c r="BW15" i="4"/>
  <c r="CC15" i="4"/>
  <c r="BV15" i="4"/>
  <c r="CB15" i="4"/>
  <c r="BU15" i="4"/>
  <c r="CA15" i="4"/>
  <c r="DE14" i="4"/>
  <c r="DF14" i="4"/>
  <c r="DD14" i="4"/>
  <c r="DC14" i="4"/>
  <c r="BO12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BZ14" i="4"/>
  <c r="CF14" i="4"/>
  <c r="BY14" i="4"/>
  <c r="CE14" i="4"/>
  <c r="BX14" i="4"/>
  <c r="CD14" i="4"/>
  <c r="BW14" i="4"/>
  <c r="CC14" i="4"/>
  <c r="BV14" i="4"/>
  <c r="CB14" i="4"/>
  <c r="BU14" i="4"/>
  <c r="CA14" i="4"/>
  <c r="BP13" i="4"/>
  <c r="DE13" i="4"/>
  <c r="DF13" i="4"/>
  <c r="BQ13" i="4"/>
  <c r="DD13" i="4"/>
  <c r="DC13" i="4"/>
  <c r="BT13" i="4"/>
  <c r="BO13" i="4"/>
  <c r="DA13" i="4"/>
  <c r="BS13" i="4"/>
  <c r="CZ13" i="4"/>
  <c r="BR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BT12" i="4"/>
  <c r="CL13" i="4"/>
  <c r="BS12" i="4"/>
  <c r="CK13" i="4"/>
  <c r="BR12" i="4"/>
  <c r="CJ13" i="4"/>
  <c r="BQ12" i="4"/>
  <c r="CI13" i="4"/>
  <c r="BP12" i="4"/>
  <c r="CH13" i="4"/>
  <c r="CG13" i="4"/>
  <c r="BZ13" i="4"/>
  <c r="CF13" i="4"/>
  <c r="BY13" i="4"/>
  <c r="CE13" i="4"/>
  <c r="BX13" i="4"/>
  <c r="CD13" i="4"/>
  <c r="BW13" i="4"/>
  <c r="CC13" i="4"/>
  <c r="BV13" i="4"/>
  <c r="CB13" i="4"/>
  <c r="BU13" i="4"/>
  <c r="CA13" i="4"/>
  <c r="DE12" i="4"/>
  <c r="DF12" i="4"/>
  <c r="DD12" i="4"/>
  <c r="DC12" i="4"/>
  <c r="BO10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BZ12" i="4"/>
  <c r="CF12" i="4"/>
  <c r="BY12" i="4"/>
  <c r="CE12" i="4"/>
  <c r="BX12" i="4"/>
  <c r="CD12" i="4"/>
  <c r="BW12" i="4"/>
  <c r="CC12" i="4"/>
  <c r="BV12" i="4"/>
  <c r="CB12" i="4"/>
  <c r="BU12" i="4"/>
  <c r="CA12" i="4"/>
  <c r="BP11" i="4"/>
  <c r="DE11" i="4"/>
  <c r="DF11" i="4"/>
  <c r="BQ11" i="4"/>
  <c r="DD11" i="4"/>
  <c r="DC11" i="4"/>
  <c r="BT11" i="4"/>
  <c r="BO11" i="4"/>
  <c r="DA11" i="4"/>
  <c r="BS11" i="4"/>
  <c r="CZ11" i="4"/>
  <c r="BR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BT10" i="4"/>
  <c r="CL11" i="4"/>
  <c r="BS10" i="4"/>
  <c r="CK11" i="4"/>
  <c r="BR10" i="4"/>
  <c r="CJ11" i="4"/>
  <c r="BQ10" i="4"/>
  <c r="CI11" i="4"/>
  <c r="BP10" i="4"/>
  <c r="CH11" i="4"/>
  <c r="CG11" i="4"/>
  <c r="BZ11" i="4"/>
  <c r="CF11" i="4"/>
  <c r="BY11" i="4"/>
  <c r="CE11" i="4"/>
  <c r="BX11" i="4"/>
  <c r="CD11" i="4"/>
  <c r="BW11" i="4"/>
  <c r="CC11" i="4"/>
  <c r="BV11" i="4"/>
  <c r="CB11" i="4"/>
  <c r="BU11" i="4"/>
  <c r="CA11" i="4"/>
  <c r="DE10" i="4"/>
  <c r="DF10" i="4"/>
  <c r="DD10" i="4"/>
  <c r="DC10" i="4"/>
  <c r="BO8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BZ10" i="4"/>
  <c r="CF10" i="4"/>
  <c r="BY10" i="4"/>
  <c r="CE10" i="4"/>
  <c r="BX10" i="4"/>
  <c r="CD10" i="4"/>
  <c r="BW10" i="4"/>
  <c r="CC10" i="4"/>
  <c r="BV10" i="4"/>
  <c r="CB10" i="4"/>
  <c r="BU10" i="4"/>
  <c r="CA10" i="4"/>
  <c r="BP9" i="4"/>
  <c r="DE9" i="4"/>
  <c r="DF9" i="4"/>
  <c r="BQ9" i="4"/>
  <c r="DD9" i="4"/>
  <c r="DC9" i="4"/>
  <c r="BT9" i="4"/>
  <c r="BO9" i="4"/>
  <c r="DA9" i="4"/>
  <c r="BS9" i="4"/>
  <c r="CZ9" i="4"/>
  <c r="BR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BT8" i="4"/>
  <c r="CL9" i="4"/>
  <c r="BS8" i="4"/>
  <c r="CK9" i="4"/>
  <c r="BR8" i="4"/>
  <c r="CJ9" i="4"/>
  <c r="BQ8" i="4"/>
  <c r="CI9" i="4"/>
  <c r="BP8" i="4"/>
  <c r="CH9" i="4"/>
  <c r="CG9" i="4"/>
  <c r="BZ9" i="4"/>
  <c r="CF9" i="4"/>
  <c r="BY9" i="4"/>
  <c r="CE9" i="4"/>
  <c r="BX9" i="4"/>
  <c r="CD9" i="4"/>
  <c r="BW9" i="4"/>
  <c r="CC9" i="4"/>
  <c r="BV9" i="4"/>
  <c r="CB9" i="4"/>
  <c r="BU9" i="4"/>
  <c r="CA9" i="4"/>
  <c r="DE8" i="4"/>
  <c r="DF8" i="4"/>
  <c r="DD8" i="4"/>
  <c r="DC8" i="4"/>
  <c r="BO6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BZ8" i="4"/>
  <c r="CF8" i="4"/>
  <c r="BY8" i="4"/>
  <c r="CE8" i="4"/>
  <c r="BX8" i="4"/>
  <c r="CD8" i="4"/>
  <c r="BW8" i="4"/>
  <c r="CC8" i="4"/>
  <c r="BV8" i="4"/>
  <c r="CB8" i="4"/>
  <c r="BU8" i="4"/>
  <c r="CA8" i="4"/>
  <c r="BP7" i="4"/>
  <c r="DE7" i="4"/>
  <c r="DF7" i="4"/>
  <c r="BQ7" i="4"/>
  <c r="DD7" i="4"/>
  <c r="DC7" i="4"/>
  <c r="BT7" i="4"/>
  <c r="BO7" i="4"/>
  <c r="DA7" i="4"/>
  <c r="BS7" i="4"/>
  <c r="CZ7" i="4"/>
  <c r="BR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BT6" i="4"/>
  <c r="CL7" i="4"/>
  <c r="BS6" i="4"/>
  <c r="CK7" i="4"/>
  <c r="BR6" i="4"/>
  <c r="CJ7" i="4"/>
  <c r="BQ6" i="4"/>
  <c r="CI7" i="4"/>
  <c r="BP6" i="4"/>
  <c r="CH7" i="4"/>
  <c r="CG7" i="4"/>
  <c r="BZ7" i="4"/>
  <c r="CF7" i="4"/>
  <c r="BY7" i="4"/>
  <c r="CE7" i="4"/>
  <c r="BX7" i="4"/>
  <c r="CD7" i="4"/>
  <c r="BW7" i="4"/>
  <c r="CC7" i="4"/>
  <c r="BV7" i="4"/>
  <c r="CB7" i="4"/>
  <c r="BU7" i="4"/>
  <c r="CA7" i="4"/>
  <c r="DE6" i="4"/>
  <c r="DF6" i="4"/>
  <c r="DD6" i="4"/>
  <c r="DC6" i="4"/>
  <c r="BO4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BZ6" i="4"/>
  <c r="CF6" i="4"/>
  <c r="BY6" i="4"/>
  <c r="CE6" i="4"/>
  <c r="BX6" i="4"/>
  <c r="CD6" i="4"/>
  <c r="BW6" i="4"/>
  <c r="CC6" i="4"/>
  <c r="BV6" i="4"/>
  <c r="CB6" i="4"/>
  <c r="BU6" i="4"/>
  <c r="CA6" i="4"/>
  <c r="BP5" i="4"/>
  <c r="DE5" i="4"/>
  <c r="DF5" i="4"/>
  <c r="BQ5" i="4"/>
  <c r="DD5" i="4"/>
  <c r="DC5" i="4"/>
  <c r="BT5" i="4"/>
  <c r="BO5" i="4"/>
  <c r="DA5" i="4"/>
  <c r="BS5" i="4"/>
  <c r="CZ5" i="4"/>
  <c r="BR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BT4" i="4"/>
  <c r="CL5" i="4"/>
  <c r="BS4" i="4"/>
  <c r="CK5" i="4"/>
  <c r="BR4" i="4"/>
  <c r="CJ5" i="4"/>
  <c r="BQ4" i="4"/>
  <c r="CI5" i="4"/>
  <c r="BP4" i="4"/>
  <c r="CH5" i="4"/>
  <c r="CG5" i="4"/>
  <c r="BZ5" i="4"/>
  <c r="CF5" i="4"/>
  <c r="BY5" i="4"/>
  <c r="CE5" i="4"/>
  <c r="BX5" i="4"/>
  <c r="CD5" i="4"/>
  <c r="BW5" i="4"/>
  <c r="CC5" i="4"/>
  <c r="BV5" i="4"/>
  <c r="CB5" i="4"/>
  <c r="BU5" i="4"/>
  <c r="CA5" i="4"/>
  <c r="DE4" i="4"/>
  <c r="DF4" i="4"/>
  <c r="DD4" i="4"/>
  <c r="DC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BZ4" i="4"/>
  <c r="CF4" i="4"/>
  <c r="BY4" i="4"/>
  <c r="CE4" i="4"/>
  <c r="BX4" i="4"/>
  <c r="CD4" i="4"/>
  <c r="BW4" i="4"/>
  <c r="CC4" i="4"/>
  <c r="BV4" i="4"/>
  <c r="CB4" i="4"/>
  <c r="BU4" i="4"/>
  <c r="CA4" i="4"/>
  <c r="N18" i="1" a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DG4" i="3"/>
  <c r="DG5" i="3"/>
  <c r="DG6" i="3"/>
  <c r="DG7" i="3"/>
  <c r="DG8" i="3"/>
  <c r="DG9" i="3"/>
  <c r="DG10" i="3"/>
  <c r="DG11" i="3"/>
  <c r="DG12" i="3"/>
  <c r="DG13" i="3"/>
  <c r="DG14" i="3"/>
  <c r="DG15" i="3"/>
  <c r="DG16" i="3"/>
  <c r="DG17" i="3"/>
  <c r="DG18" i="3"/>
  <c r="DG19" i="3"/>
  <c r="DG20" i="3"/>
  <c r="DG21" i="3"/>
  <c r="DG22" i="3"/>
  <c r="DG23" i="3"/>
  <c r="DG24" i="3"/>
  <c r="DG25" i="3"/>
  <c r="DG26" i="3"/>
  <c r="DG27" i="3"/>
  <c r="DG28" i="3"/>
  <c r="DG29" i="3"/>
  <c r="DG30" i="3"/>
  <c r="DG31" i="3"/>
  <c r="DG32" i="3"/>
  <c r="DG33" i="3"/>
  <c r="DG34" i="3"/>
  <c r="DG35" i="3"/>
  <c r="DG36" i="3"/>
  <c r="DG37" i="3"/>
  <c r="DG38" i="3"/>
  <c r="DG39" i="3"/>
  <c r="DG40" i="3"/>
  <c r="DG41" i="3"/>
  <c r="DG42" i="3"/>
  <c r="DG43" i="3"/>
  <c r="DG44" i="3"/>
  <c r="DG45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BO44" i="3"/>
  <c r="BP45" i="3"/>
  <c r="DE45" i="3"/>
  <c r="DF45" i="3"/>
  <c r="BQ45" i="3"/>
  <c r="DD45" i="3"/>
  <c r="DC45" i="3"/>
  <c r="BT45" i="3"/>
  <c r="BO45" i="3"/>
  <c r="DA45" i="3"/>
  <c r="BS45" i="3"/>
  <c r="CZ45" i="3"/>
  <c r="BR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BT44" i="3"/>
  <c r="CL45" i="3"/>
  <c r="BS44" i="3"/>
  <c r="CK45" i="3"/>
  <c r="BR44" i="3"/>
  <c r="CJ45" i="3"/>
  <c r="BQ44" i="3"/>
  <c r="CI45" i="3"/>
  <c r="BP44" i="3"/>
  <c r="CH45" i="3"/>
  <c r="CG45" i="3"/>
  <c r="BZ45" i="3"/>
  <c r="CF45" i="3"/>
  <c r="BY45" i="3"/>
  <c r="CE45" i="3"/>
  <c r="BX45" i="3"/>
  <c r="CD45" i="3"/>
  <c r="BW45" i="3"/>
  <c r="CC45" i="3"/>
  <c r="BV45" i="3"/>
  <c r="CB45" i="3"/>
  <c r="BU45" i="3"/>
  <c r="CA45" i="3"/>
  <c r="DE44" i="3"/>
  <c r="DF44" i="3"/>
  <c r="DD44" i="3"/>
  <c r="DC44" i="3"/>
  <c r="BO42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BZ44" i="3"/>
  <c r="CF44" i="3"/>
  <c r="BY44" i="3"/>
  <c r="CE44" i="3"/>
  <c r="BX44" i="3"/>
  <c r="CD44" i="3"/>
  <c r="BW44" i="3"/>
  <c r="CC44" i="3"/>
  <c r="BV44" i="3"/>
  <c r="CB44" i="3"/>
  <c r="BU44" i="3"/>
  <c r="CA44" i="3"/>
  <c r="BP43" i="3"/>
  <c r="DE43" i="3"/>
  <c r="DF43" i="3"/>
  <c r="BQ43" i="3"/>
  <c r="DD43" i="3"/>
  <c r="DC43" i="3"/>
  <c r="BT43" i="3"/>
  <c r="BO43" i="3"/>
  <c r="DA43" i="3"/>
  <c r="BS43" i="3"/>
  <c r="CZ43" i="3"/>
  <c r="BR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BT42" i="3"/>
  <c r="CL43" i="3"/>
  <c r="BS42" i="3"/>
  <c r="CK43" i="3"/>
  <c r="BR42" i="3"/>
  <c r="CJ43" i="3"/>
  <c r="BQ42" i="3"/>
  <c r="CI43" i="3"/>
  <c r="BP42" i="3"/>
  <c r="CH43" i="3"/>
  <c r="CG43" i="3"/>
  <c r="BZ43" i="3"/>
  <c r="CF43" i="3"/>
  <c r="BY43" i="3"/>
  <c r="CE43" i="3"/>
  <c r="BX43" i="3"/>
  <c r="CD43" i="3"/>
  <c r="BW43" i="3"/>
  <c r="CC43" i="3"/>
  <c r="BV43" i="3"/>
  <c r="CB43" i="3"/>
  <c r="BU43" i="3"/>
  <c r="CA43" i="3"/>
  <c r="DE42" i="3"/>
  <c r="DF42" i="3"/>
  <c r="DD42" i="3"/>
  <c r="DC42" i="3"/>
  <c r="BO40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BZ42" i="3"/>
  <c r="CF42" i="3"/>
  <c r="BY42" i="3"/>
  <c r="CE42" i="3"/>
  <c r="BX42" i="3"/>
  <c r="CD42" i="3"/>
  <c r="BW42" i="3"/>
  <c r="CC42" i="3"/>
  <c r="BV42" i="3"/>
  <c r="CB42" i="3"/>
  <c r="BU42" i="3"/>
  <c r="CA42" i="3"/>
  <c r="BP41" i="3"/>
  <c r="DE41" i="3"/>
  <c r="DF41" i="3"/>
  <c r="BQ41" i="3"/>
  <c r="DD41" i="3"/>
  <c r="DC41" i="3"/>
  <c r="BT41" i="3"/>
  <c r="BO41" i="3"/>
  <c r="DA41" i="3"/>
  <c r="BS41" i="3"/>
  <c r="CZ41" i="3"/>
  <c r="BR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BT40" i="3"/>
  <c r="CL41" i="3"/>
  <c r="BS40" i="3"/>
  <c r="CK41" i="3"/>
  <c r="BR40" i="3"/>
  <c r="CJ41" i="3"/>
  <c r="BQ40" i="3"/>
  <c r="CI41" i="3"/>
  <c r="BP40" i="3"/>
  <c r="CH41" i="3"/>
  <c r="CG41" i="3"/>
  <c r="BZ41" i="3"/>
  <c r="CF41" i="3"/>
  <c r="BY41" i="3"/>
  <c r="CE41" i="3"/>
  <c r="BX41" i="3"/>
  <c r="CD41" i="3"/>
  <c r="BW41" i="3"/>
  <c r="CC41" i="3"/>
  <c r="BV41" i="3"/>
  <c r="CB41" i="3"/>
  <c r="BU41" i="3"/>
  <c r="CA41" i="3"/>
  <c r="DE40" i="3"/>
  <c r="DF40" i="3"/>
  <c r="DD40" i="3"/>
  <c r="DC40" i="3"/>
  <c r="BO38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BZ40" i="3"/>
  <c r="CF40" i="3"/>
  <c r="BY40" i="3"/>
  <c r="CE40" i="3"/>
  <c r="BX40" i="3"/>
  <c r="CD40" i="3"/>
  <c r="BW40" i="3"/>
  <c r="CC40" i="3"/>
  <c r="BV40" i="3"/>
  <c r="CB40" i="3"/>
  <c r="BU40" i="3"/>
  <c r="CA40" i="3"/>
  <c r="BP39" i="3"/>
  <c r="DE39" i="3"/>
  <c r="DF39" i="3"/>
  <c r="BQ39" i="3"/>
  <c r="DD39" i="3"/>
  <c r="DC39" i="3"/>
  <c r="BT39" i="3"/>
  <c r="BO39" i="3"/>
  <c r="DA39" i="3"/>
  <c r="BS39" i="3"/>
  <c r="CZ39" i="3"/>
  <c r="BR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BT38" i="3"/>
  <c r="CL39" i="3"/>
  <c r="BS38" i="3"/>
  <c r="CK39" i="3"/>
  <c r="BR38" i="3"/>
  <c r="CJ39" i="3"/>
  <c r="BQ38" i="3"/>
  <c r="CI39" i="3"/>
  <c r="BP38" i="3"/>
  <c r="CH39" i="3"/>
  <c r="CG39" i="3"/>
  <c r="BZ39" i="3"/>
  <c r="CF39" i="3"/>
  <c r="BY39" i="3"/>
  <c r="CE39" i="3"/>
  <c r="BX39" i="3"/>
  <c r="CD39" i="3"/>
  <c r="BW39" i="3"/>
  <c r="CC39" i="3"/>
  <c r="BV39" i="3"/>
  <c r="CB39" i="3"/>
  <c r="BU39" i="3"/>
  <c r="CA39" i="3"/>
  <c r="DE38" i="3"/>
  <c r="DF38" i="3"/>
  <c r="DD38" i="3"/>
  <c r="DC38" i="3"/>
  <c r="BO36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BZ38" i="3"/>
  <c r="CF38" i="3"/>
  <c r="BY38" i="3"/>
  <c r="CE38" i="3"/>
  <c r="BX38" i="3"/>
  <c r="CD38" i="3"/>
  <c r="BW38" i="3"/>
  <c r="CC38" i="3"/>
  <c r="BV38" i="3"/>
  <c r="CB38" i="3"/>
  <c r="BU38" i="3"/>
  <c r="CA38" i="3"/>
  <c r="BP37" i="3"/>
  <c r="DE37" i="3"/>
  <c r="DF37" i="3"/>
  <c r="BQ37" i="3"/>
  <c r="DD37" i="3"/>
  <c r="DC37" i="3"/>
  <c r="BT37" i="3"/>
  <c r="BO37" i="3"/>
  <c r="DA37" i="3"/>
  <c r="BS37" i="3"/>
  <c r="CZ37" i="3"/>
  <c r="BR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BT36" i="3"/>
  <c r="CL37" i="3"/>
  <c r="BS36" i="3"/>
  <c r="CK37" i="3"/>
  <c r="BR36" i="3"/>
  <c r="CJ37" i="3"/>
  <c r="BQ36" i="3"/>
  <c r="CI37" i="3"/>
  <c r="BP36" i="3"/>
  <c r="CH37" i="3"/>
  <c r="CG37" i="3"/>
  <c r="BZ37" i="3"/>
  <c r="CF37" i="3"/>
  <c r="BY37" i="3"/>
  <c r="CE37" i="3"/>
  <c r="BX37" i="3"/>
  <c r="CD37" i="3"/>
  <c r="BW37" i="3"/>
  <c r="CC37" i="3"/>
  <c r="BV37" i="3"/>
  <c r="CB37" i="3"/>
  <c r="BU37" i="3"/>
  <c r="CA37" i="3"/>
  <c r="DE36" i="3"/>
  <c r="DF36" i="3"/>
  <c r="DD36" i="3"/>
  <c r="DC36" i="3"/>
  <c r="BO34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BZ36" i="3"/>
  <c r="CF36" i="3"/>
  <c r="BY36" i="3"/>
  <c r="CE36" i="3"/>
  <c r="BX36" i="3"/>
  <c r="CD36" i="3"/>
  <c r="BW36" i="3"/>
  <c r="CC36" i="3"/>
  <c r="BV36" i="3"/>
  <c r="CB36" i="3"/>
  <c r="BU36" i="3"/>
  <c r="CA36" i="3"/>
  <c r="BP35" i="3"/>
  <c r="DE35" i="3"/>
  <c r="DF35" i="3"/>
  <c r="BQ35" i="3"/>
  <c r="DD35" i="3"/>
  <c r="DC35" i="3"/>
  <c r="BT35" i="3"/>
  <c r="BO35" i="3"/>
  <c r="DA35" i="3"/>
  <c r="BS35" i="3"/>
  <c r="CZ35" i="3"/>
  <c r="BR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BT34" i="3"/>
  <c r="CL35" i="3"/>
  <c r="BS34" i="3"/>
  <c r="CK35" i="3"/>
  <c r="BR34" i="3"/>
  <c r="CJ35" i="3"/>
  <c r="BQ34" i="3"/>
  <c r="CI35" i="3"/>
  <c r="BP34" i="3"/>
  <c r="CH35" i="3"/>
  <c r="CG35" i="3"/>
  <c r="BZ35" i="3"/>
  <c r="CF35" i="3"/>
  <c r="BY35" i="3"/>
  <c r="CE35" i="3"/>
  <c r="BX35" i="3"/>
  <c r="CD35" i="3"/>
  <c r="BW35" i="3"/>
  <c r="CC35" i="3"/>
  <c r="BV35" i="3"/>
  <c r="CB35" i="3"/>
  <c r="BU35" i="3"/>
  <c r="CA35" i="3"/>
  <c r="DE34" i="3"/>
  <c r="DF34" i="3"/>
  <c r="DD34" i="3"/>
  <c r="DC34" i="3"/>
  <c r="BO32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BZ34" i="3"/>
  <c r="CF34" i="3"/>
  <c r="BY34" i="3"/>
  <c r="CE34" i="3"/>
  <c r="BX34" i="3"/>
  <c r="CD34" i="3"/>
  <c r="BW34" i="3"/>
  <c r="CC34" i="3"/>
  <c r="BV34" i="3"/>
  <c r="CB34" i="3"/>
  <c r="BU34" i="3"/>
  <c r="CA34" i="3"/>
  <c r="BP33" i="3"/>
  <c r="DE33" i="3"/>
  <c r="DF33" i="3"/>
  <c r="BQ33" i="3"/>
  <c r="DD33" i="3"/>
  <c r="DC33" i="3"/>
  <c r="BT33" i="3"/>
  <c r="BO33" i="3"/>
  <c r="DA33" i="3"/>
  <c r="BS33" i="3"/>
  <c r="CZ33" i="3"/>
  <c r="BR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BT32" i="3"/>
  <c r="CL33" i="3"/>
  <c r="BS32" i="3"/>
  <c r="CK33" i="3"/>
  <c r="BR32" i="3"/>
  <c r="CJ33" i="3"/>
  <c r="BQ32" i="3"/>
  <c r="CI33" i="3"/>
  <c r="BP32" i="3"/>
  <c r="CH33" i="3"/>
  <c r="CG33" i="3"/>
  <c r="BZ33" i="3"/>
  <c r="CF33" i="3"/>
  <c r="BY33" i="3"/>
  <c r="CE33" i="3"/>
  <c r="BX33" i="3"/>
  <c r="CD33" i="3"/>
  <c r="BW33" i="3"/>
  <c r="CC33" i="3"/>
  <c r="BV33" i="3"/>
  <c r="CB33" i="3"/>
  <c r="BU33" i="3"/>
  <c r="CA33" i="3"/>
  <c r="DE32" i="3"/>
  <c r="DF32" i="3"/>
  <c r="DD32" i="3"/>
  <c r="DC32" i="3"/>
  <c r="BO30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BZ32" i="3"/>
  <c r="CF32" i="3"/>
  <c r="BY32" i="3"/>
  <c r="CE32" i="3"/>
  <c r="BX32" i="3"/>
  <c r="CD32" i="3"/>
  <c r="BW32" i="3"/>
  <c r="CC32" i="3"/>
  <c r="BV32" i="3"/>
  <c r="CB32" i="3"/>
  <c r="BU32" i="3"/>
  <c r="CA32" i="3"/>
  <c r="BP31" i="3"/>
  <c r="DE31" i="3"/>
  <c r="DF31" i="3"/>
  <c r="BQ31" i="3"/>
  <c r="DD31" i="3"/>
  <c r="DC31" i="3"/>
  <c r="BT31" i="3"/>
  <c r="BO31" i="3"/>
  <c r="DA31" i="3"/>
  <c r="BS31" i="3"/>
  <c r="CZ31" i="3"/>
  <c r="BR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BT30" i="3"/>
  <c r="CL31" i="3"/>
  <c r="BS30" i="3"/>
  <c r="CK31" i="3"/>
  <c r="BR30" i="3"/>
  <c r="CJ31" i="3"/>
  <c r="BQ30" i="3"/>
  <c r="CI31" i="3"/>
  <c r="BP30" i="3"/>
  <c r="CH31" i="3"/>
  <c r="CG31" i="3"/>
  <c r="BZ31" i="3"/>
  <c r="CF31" i="3"/>
  <c r="BY31" i="3"/>
  <c r="CE31" i="3"/>
  <c r="BX31" i="3"/>
  <c r="CD31" i="3"/>
  <c r="BW31" i="3"/>
  <c r="CC31" i="3"/>
  <c r="BV31" i="3"/>
  <c r="CB31" i="3"/>
  <c r="BU31" i="3"/>
  <c r="CA31" i="3"/>
  <c r="DE30" i="3"/>
  <c r="DF30" i="3"/>
  <c r="DD30" i="3"/>
  <c r="DC30" i="3"/>
  <c r="BO28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BZ30" i="3"/>
  <c r="CF30" i="3"/>
  <c r="BY30" i="3"/>
  <c r="CE30" i="3"/>
  <c r="BX30" i="3"/>
  <c r="CD30" i="3"/>
  <c r="BW30" i="3"/>
  <c r="CC30" i="3"/>
  <c r="BV30" i="3"/>
  <c r="CB30" i="3"/>
  <c r="BU30" i="3"/>
  <c r="CA30" i="3"/>
  <c r="BP29" i="3"/>
  <c r="DE29" i="3"/>
  <c r="DF29" i="3"/>
  <c r="BQ29" i="3"/>
  <c r="DD29" i="3"/>
  <c r="DC29" i="3"/>
  <c r="BT29" i="3"/>
  <c r="BO29" i="3"/>
  <c r="DA29" i="3"/>
  <c r="BS29" i="3"/>
  <c r="CZ29" i="3"/>
  <c r="BR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BT28" i="3"/>
  <c r="CL29" i="3"/>
  <c r="BS28" i="3"/>
  <c r="CK29" i="3"/>
  <c r="BR28" i="3"/>
  <c r="CJ29" i="3"/>
  <c r="BQ28" i="3"/>
  <c r="CI29" i="3"/>
  <c r="BP28" i="3"/>
  <c r="CH29" i="3"/>
  <c r="CG29" i="3"/>
  <c r="BZ29" i="3"/>
  <c r="CF29" i="3"/>
  <c r="BY29" i="3"/>
  <c r="CE29" i="3"/>
  <c r="BX29" i="3"/>
  <c r="CD29" i="3"/>
  <c r="BW29" i="3"/>
  <c r="CC29" i="3"/>
  <c r="BV29" i="3"/>
  <c r="CB29" i="3"/>
  <c r="BU29" i="3"/>
  <c r="CA29" i="3"/>
  <c r="DE28" i="3"/>
  <c r="DF28" i="3"/>
  <c r="DD28" i="3"/>
  <c r="DC28" i="3"/>
  <c r="BO26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BZ28" i="3"/>
  <c r="CF28" i="3"/>
  <c r="BY28" i="3"/>
  <c r="CE28" i="3"/>
  <c r="BX28" i="3"/>
  <c r="CD28" i="3"/>
  <c r="BW28" i="3"/>
  <c r="CC28" i="3"/>
  <c r="BV28" i="3"/>
  <c r="CB28" i="3"/>
  <c r="BU28" i="3"/>
  <c r="CA28" i="3"/>
  <c r="BP27" i="3"/>
  <c r="DE27" i="3"/>
  <c r="DF27" i="3"/>
  <c r="BQ27" i="3"/>
  <c r="DD27" i="3"/>
  <c r="DC27" i="3"/>
  <c r="BT27" i="3"/>
  <c r="BO27" i="3"/>
  <c r="DA27" i="3"/>
  <c r="BS27" i="3"/>
  <c r="CZ27" i="3"/>
  <c r="BR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BT26" i="3"/>
  <c r="CL27" i="3"/>
  <c r="BS26" i="3"/>
  <c r="CK27" i="3"/>
  <c r="BR26" i="3"/>
  <c r="CJ27" i="3"/>
  <c r="BQ26" i="3"/>
  <c r="CI27" i="3"/>
  <c r="BP26" i="3"/>
  <c r="CH27" i="3"/>
  <c r="CG27" i="3"/>
  <c r="BZ27" i="3"/>
  <c r="CF27" i="3"/>
  <c r="BY27" i="3"/>
  <c r="CE27" i="3"/>
  <c r="BX27" i="3"/>
  <c r="CD27" i="3"/>
  <c r="BW27" i="3"/>
  <c r="CC27" i="3"/>
  <c r="BV27" i="3"/>
  <c r="CB27" i="3"/>
  <c r="BU27" i="3"/>
  <c r="CA27" i="3"/>
  <c r="DE26" i="3"/>
  <c r="DF26" i="3"/>
  <c r="DD26" i="3"/>
  <c r="DC26" i="3"/>
  <c r="BO24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BZ26" i="3"/>
  <c r="CF26" i="3"/>
  <c r="BY26" i="3"/>
  <c r="CE26" i="3"/>
  <c r="BX26" i="3"/>
  <c r="CD26" i="3"/>
  <c r="BW26" i="3"/>
  <c r="CC26" i="3"/>
  <c r="BV26" i="3"/>
  <c r="CB26" i="3"/>
  <c r="BU26" i="3"/>
  <c r="CA26" i="3"/>
  <c r="BP25" i="3"/>
  <c r="DE25" i="3"/>
  <c r="DF25" i="3"/>
  <c r="BQ25" i="3"/>
  <c r="DD25" i="3"/>
  <c r="DC25" i="3"/>
  <c r="BT25" i="3"/>
  <c r="BO25" i="3"/>
  <c r="DA25" i="3"/>
  <c r="BS25" i="3"/>
  <c r="CZ25" i="3"/>
  <c r="BR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BT24" i="3"/>
  <c r="CL25" i="3"/>
  <c r="BS24" i="3"/>
  <c r="CK25" i="3"/>
  <c r="BR24" i="3"/>
  <c r="CJ25" i="3"/>
  <c r="BQ24" i="3"/>
  <c r="CI25" i="3"/>
  <c r="BP24" i="3"/>
  <c r="CH25" i="3"/>
  <c r="CG25" i="3"/>
  <c r="BZ25" i="3"/>
  <c r="CF25" i="3"/>
  <c r="BY25" i="3"/>
  <c r="CE25" i="3"/>
  <c r="BX25" i="3"/>
  <c r="CD25" i="3"/>
  <c r="BW25" i="3"/>
  <c r="CC25" i="3"/>
  <c r="BV25" i="3"/>
  <c r="CB25" i="3"/>
  <c r="BU25" i="3"/>
  <c r="CA25" i="3"/>
  <c r="DE24" i="3"/>
  <c r="DF24" i="3"/>
  <c r="DD24" i="3"/>
  <c r="DC24" i="3"/>
  <c r="BO22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BZ24" i="3"/>
  <c r="CF24" i="3"/>
  <c r="BY24" i="3"/>
  <c r="CE24" i="3"/>
  <c r="BX24" i="3"/>
  <c r="CD24" i="3"/>
  <c r="BW24" i="3"/>
  <c r="CC24" i="3"/>
  <c r="BV24" i="3"/>
  <c r="CB24" i="3"/>
  <c r="BU24" i="3"/>
  <c r="CA24" i="3"/>
  <c r="BP23" i="3"/>
  <c r="DE23" i="3"/>
  <c r="DF23" i="3"/>
  <c r="BQ23" i="3"/>
  <c r="DD23" i="3"/>
  <c r="DC23" i="3"/>
  <c r="BT23" i="3"/>
  <c r="BO23" i="3"/>
  <c r="DA23" i="3"/>
  <c r="BS23" i="3"/>
  <c r="CZ23" i="3"/>
  <c r="BR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BT22" i="3"/>
  <c r="CL23" i="3"/>
  <c r="BS22" i="3"/>
  <c r="CK23" i="3"/>
  <c r="BR22" i="3"/>
  <c r="CJ23" i="3"/>
  <c r="BQ22" i="3"/>
  <c r="CI23" i="3"/>
  <c r="BP22" i="3"/>
  <c r="CH23" i="3"/>
  <c r="CG23" i="3"/>
  <c r="BZ23" i="3"/>
  <c r="CF23" i="3"/>
  <c r="BY23" i="3"/>
  <c r="CE23" i="3"/>
  <c r="BX23" i="3"/>
  <c r="CD23" i="3"/>
  <c r="BW23" i="3"/>
  <c r="CC23" i="3"/>
  <c r="BV23" i="3"/>
  <c r="CB23" i="3"/>
  <c r="BU23" i="3"/>
  <c r="CA23" i="3"/>
  <c r="DE22" i="3"/>
  <c r="DF22" i="3"/>
  <c r="DD22" i="3"/>
  <c r="DC22" i="3"/>
  <c r="BO20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BZ22" i="3"/>
  <c r="CF22" i="3"/>
  <c r="BY22" i="3"/>
  <c r="CE22" i="3"/>
  <c r="BX22" i="3"/>
  <c r="CD22" i="3"/>
  <c r="BW22" i="3"/>
  <c r="CC22" i="3"/>
  <c r="BV22" i="3"/>
  <c r="CB22" i="3"/>
  <c r="BU22" i="3"/>
  <c r="CA22" i="3"/>
  <c r="BP21" i="3"/>
  <c r="DE21" i="3"/>
  <c r="DF21" i="3"/>
  <c r="BQ21" i="3"/>
  <c r="DD21" i="3"/>
  <c r="DC21" i="3"/>
  <c r="BT21" i="3"/>
  <c r="BO21" i="3"/>
  <c r="DA21" i="3"/>
  <c r="BS21" i="3"/>
  <c r="CZ21" i="3"/>
  <c r="BR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BT20" i="3"/>
  <c r="CL21" i="3"/>
  <c r="BS20" i="3"/>
  <c r="CK21" i="3"/>
  <c r="BR20" i="3"/>
  <c r="CJ21" i="3"/>
  <c r="BQ20" i="3"/>
  <c r="CI21" i="3"/>
  <c r="BP20" i="3"/>
  <c r="CH21" i="3"/>
  <c r="CG21" i="3"/>
  <c r="BZ21" i="3"/>
  <c r="CF21" i="3"/>
  <c r="BY21" i="3"/>
  <c r="CE21" i="3"/>
  <c r="BX21" i="3"/>
  <c r="CD21" i="3"/>
  <c r="BW21" i="3"/>
  <c r="CC21" i="3"/>
  <c r="BV21" i="3"/>
  <c r="CB21" i="3"/>
  <c r="BU21" i="3"/>
  <c r="CA21" i="3"/>
  <c r="DE20" i="3"/>
  <c r="DF20" i="3"/>
  <c r="DD20" i="3"/>
  <c r="DC20" i="3"/>
  <c r="BO18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BZ20" i="3"/>
  <c r="CF20" i="3"/>
  <c r="BY20" i="3"/>
  <c r="CE20" i="3"/>
  <c r="BX20" i="3"/>
  <c r="CD20" i="3"/>
  <c r="BW20" i="3"/>
  <c r="CC20" i="3"/>
  <c r="BV20" i="3"/>
  <c r="CB20" i="3"/>
  <c r="BU20" i="3"/>
  <c r="CA20" i="3"/>
  <c r="BP19" i="3"/>
  <c r="DE19" i="3"/>
  <c r="DF19" i="3"/>
  <c r="BQ19" i="3"/>
  <c r="DD19" i="3"/>
  <c r="DC19" i="3"/>
  <c r="BT19" i="3"/>
  <c r="BO19" i="3"/>
  <c r="DA19" i="3"/>
  <c r="BS19" i="3"/>
  <c r="CZ19" i="3"/>
  <c r="BR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BT18" i="3"/>
  <c r="CL19" i="3"/>
  <c r="BS18" i="3"/>
  <c r="CK19" i="3"/>
  <c r="BR18" i="3"/>
  <c r="CJ19" i="3"/>
  <c r="BQ18" i="3"/>
  <c r="CI19" i="3"/>
  <c r="BP18" i="3"/>
  <c r="CH19" i="3"/>
  <c r="CG19" i="3"/>
  <c r="BZ19" i="3"/>
  <c r="CF19" i="3"/>
  <c r="BY19" i="3"/>
  <c r="CE19" i="3"/>
  <c r="BX19" i="3"/>
  <c r="CD19" i="3"/>
  <c r="BW19" i="3"/>
  <c r="CC19" i="3"/>
  <c r="BV19" i="3"/>
  <c r="CB19" i="3"/>
  <c r="BU19" i="3"/>
  <c r="CA19" i="3"/>
  <c r="DE18" i="3"/>
  <c r="DF18" i="3"/>
  <c r="DD18" i="3"/>
  <c r="DC18" i="3"/>
  <c r="BO16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BZ18" i="3"/>
  <c r="CF18" i="3"/>
  <c r="BY18" i="3"/>
  <c r="CE18" i="3"/>
  <c r="BX18" i="3"/>
  <c r="CD18" i="3"/>
  <c r="BW18" i="3"/>
  <c r="CC18" i="3"/>
  <c r="BV18" i="3"/>
  <c r="CB18" i="3"/>
  <c r="BU18" i="3"/>
  <c r="CA18" i="3"/>
  <c r="BP17" i="3"/>
  <c r="DE17" i="3"/>
  <c r="DF17" i="3"/>
  <c r="BQ17" i="3"/>
  <c r="DD17" i="3"/>
  <c r="DC17" i="3"/>
  <c r="BT17" i="3"/>
  <c r="BO17" i="3"/>
  <c r="DA17" i="3"/>
  <c r="BS17" i="3"/>
  <c r="CZ17" i="3"/>
  <c r="BR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BT16" i="3"/>
  <c r="CL17" i="3"/>
  <c r="BS16" i="3"/>
  <c r="CK17" i="3"/>
  <c r="BR16" i="3"/>
  <c r="CJ17" i="3"/>
  <c r="BQ16" i="3"/>
  <c r="CI17" i="3"/>
  <c r="BP16" i="3"/>
  <c r="CH17" i="3"/>
  <c r="CG17" i="3"/>
  <c r="BZ17" i="3"/>
  <c r="CF17" i="3"/>
  <c r="BY17" i="3"/>
  <c r="CE17" i="3"/>
  <c r="BX17" i="3"/>
  <c r="CD17" i="3"/>
  <c r="BW17" i="3"/>
  <c r="CC17" i="3"/>
  <c r="BV17" i="3"/>
  <c r="CB17" i="3"/>
  <c r="BU17" i="3"/>
  <c r="CA17" i="3"/>
  <c r="DE16" i="3"/>
  <c r="DF16" i="3"/>
  <c r="DD16" i="3"/>
  <c r="DC16" i="3"/>
  <c r="BO14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BZ16" i="3"/>
  <c r="CF16" i="3"/>
  <c r="BY16" i="3"/>
  <c r="CE16" i="3"/>
  <c r="BX16" i="3"/>
  <c r="CD16" i="3"/>
  <c r="BW16" i="3"/>
  <c r="CC16" i="3"/>
  <c r="BV16" i="3"/>
  <c r="CB16" i="3"/>
  <c r="BU16" i="3"/>
  <c r="CA16" i="3"/>
  <c r="BP15" i="3"/>
  <c r="DE15" i="3"/>
  <c r="DF15" i="3"/>
  <c r="BQ15" i="3"/>
  <c r="DD15" i="3"/>
  <c r="DC15" i="3"/>
  <c r="BT15" i="3"/>
  <c r="BO15" i="3"/>
  <c r="DA15" i="3"/>
  <c r="BS15" i="3"/>
  <c r="CZ15" i="3"/>
  <c r="BR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BT14" i="3"/>
  <c r="CL15" i="3"/>
  <c r="BS14" i="3"/>
  <c r="CK15" i="3"/>
  <c r="BR14" i="3"/>
  <c r="CJ15" i="3"/>
  <c r="BQ14" i="3"/>
  <c r="CI15" i="3"/>
  <c r="BP14" i="3"/>
  <c r="CH15" i="3"/>
  <c r="CG15" i="3"/>
  <c r="BZ15" i="3"/>
  <c r="CF15" i="3"/>
  <c r="BY15" i="3"/>
  <c r="CE15" i="3"/>
  <c r="BX15" i="3"/>
  <c r="CD15" i="3"/>
  <c r="BW15" i="3"/>
  <c r="CC15" i="3"/>
  <c r="BV15" i="3"/>
  <c r="CB15" i="3"/>
  <c r="BU15" i="3"/>
  <c r="CA15" i="3"/>
  <c r="DE14" i="3"/>
  <c r="DF14" i="3"/>
  <c r="DD14" i="3"/>
  <c r="DC14" i="3"/>
  <c r="BO12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BZ14" i="3"/>
  <c r="CF14" i="3"/>
  <c r="BY14" i="3"/>
  <c r="CE14" i="3"/>
  <c r="BX14" i="3"/>
  <c r="CD14" i="3"/>
  <c r="BW14" i="3"/>
  <c r="CC14" i="3"/>
  <c r="BV14" i="3"/>
  <c r="CB14" i="3"/>
  <c r="BU14" i="3"/>
  <c r="CA14" i="3"/>
  <c r="BP13" i="3"/>
  <c r="DE13" i="3"/>
  <c r="DF13" i="3"/>
  <c r="BQ13" i="3"/>
  <c r="DD13" i="3"/>
  <c r="DC13" i="3"/>
  <c r="BT13" i="3"/>
  <c r="BO13" i="3"/>
  <c r="DA13" i="3"/>
  <c r="BS13" i="3"/>
  <c r="CZ13" i="3"/>
  <c r="BR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BT12" i="3"/>
  <c r="CL13" i="3"/>
  <c r="BS12" i="3"/>
  <c r="CK13" i="3"/>
  <c r="BR12" i="3"/>
  <c r="CJ13" i="3"/>
  <c r="BQ12" i="3"/>
  <c r="CI13" i="3"/>
  <c r="BP12" i="3"/>
  <c r="CH13" i="3"/>
  <c r="CG13" i="3"/>
  <c r="BZ13" i="3"/>
  <c r="CF13" i="3"/>
  <c r="BY13" i="3"/>
  <c r="CE13" i="3"/>
  <c r="BX13" i="3"/>
  <c r="CD13" i="3"/>
  <c r="BW13" i="3"/>
  <c r="CC13" i="3"/>
  <c r="BV13" i="3"/>
  <c r="CB13" i="3"/>
  <c r="BU13" i="3"/>
  <c r="CA13" i="3"/>
  <c r="DE12" i="3"/>
  <c r="DF12" i="3"/>
  <c r="DD12" i="3"/>
  <c r="DC12" i="3"/>
  <c r="BO10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BZ12" i="3"/>
  <c r="CF12" i="3"/>
  <c r="BY12" i="3"/>
  <c r="CE12" i="3"/>
  <c r="BX12" i="3"/>
  <c r="CD12" i="3"/>
  <c r="BW12" i="3"/>
  <c r="CC12" i="3"/>
  <c r="BV12" i="3"/>
  <c r="CB12" i="3"/>
  <c r="BU12" i="3"/>
  <c r="CA12" i="3"/>
  <c r="BP11" i="3"/>
  <c r="DE11" i="3"/>
  <c r="DF11" i="3"/>
  <c r="BQ11" i="3"/>
  <c r="DD11" i="3"/>
  <c r="DC11" i="3"/>
  <c r="BT11" i="3"/>
  <c r="BO11" i="3"/>
  <c r="DA11" i="3"/>
  <c r="BS11" i="3"/>
  <c r="CZ11" i="3"/>
  <c r="BR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BT10" i="3"/>
  <c r="CL11" i="3"/>
  <c r="BS10" i="3"/>
  <c r="CK11" i="3"/>
  <c r="BR10" i="3"/>
  <c r="CJ11" i="3"/>
  <c r="BQ10" i="3"/>
  <c r="CI11" i="3"/>
  <c r="BP10" i="3"/>
  <c r="CH11" i="3"/>
  <c r="CG11" i="3"/>
  <c r="BZ11" i="3"/>
  <c r="CF11" i="3"/>
  <c r="BY11" i="3"/>
  <c r="CE11" i="3"/>
  <c r="BX11" i="3"/>
  <c r="CD11" i="3"/>
  <c r="BW11" i="3"/>
  <c r="CC11" i="3"/>
  <c r="BV11" i="3"/>
  <c r="CB11" i="3"/>
  <c r="BU11" i="3"/>
  <c r="CA11" i="3"/>
  <c r="DE10" i="3"/>
  <c r="DF10" i="3"/>
  <c r="DD10" i="3"/>
  <c r="DC10" i="3"/>
  <c r="BO8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BZ10" i="3"/>
  <c r="CF10" i="3"/>
  <c r="BY10" i="3"/>
  <c r="CE10" i="3"/>
  <c r="BX10" i="3"/>
  <c r="CD10" i="3"/>
  <c r="BW10" i="3"/>
  <c r="CC10" i="3"/>
  <c r="BV10" i="3"/>
  <c r="CB10" i="3"/>
  <c r="BU10" i="3"/>
  <c r="CA10" i="3"/>
  <c r="BP9" i="3"/>
  <c r="DE9" i="3"/>
  <c r="DF9" i="3"/>
  <c r="BQ9" i="3"/>
  <c r="DD9" i="3"/>
  <c r="DC9" i="3"/>
  <c r="BT9" i="3"/>
  <c r="BO9" i="3"/>
  <c r="DA9" i="3"/>
  <c r="BS9" i="3"/>
  <c r="CZ9" i="3"/>
  <c r="BR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BT8" i="3"/>
  <c r="CL9" i="3"/>
  <c r="BS8" i="3"/>
  <c r="CK9" i="3"/>
  <c r="BR8" i="3"/>
  <c r="CJ9" i="3"/>
  <c r="BQ8" i="3"/>
  <c r="CI9" i="3"/>
  <c r="BP8" i="3"/>
  <c r="CH9" i="3"/>
  <c r="CG9" i="3"/>
  <c r="BZ9" i="3"/>
  <c r="CF9" i="3"/>
  <c r="BY9" i="3"/>
  <c r="CE9" i="3"/>
  <c r="BX9" i="3"/>
  <c r="CD9" i="3"/>
  <c r="BW9" i="3"/>
  <c r="CC9" i="3"/>
  <c r="BV9" i="3"/>
  <c r="CB9" i="3"/>
  <c r="BU9" i="3"/>
  <c r="CA9" i="3"/>
  <c r="DE8" i="3"/>
  <c r="DF8" i="3"/>
  <c r="DD8" i="3"/>
  <c r="DC8" i="3"/>
  <c r="BO6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BZ8" i="3"/>
  <c r="CF8" i="3"/>
  <c r="BY8" i="3"/>
  <c r="CE8" i="3"/>
  <c r="BX8" i="3"/>
  <c r="CD8" i="3"/>
  <c r="BW8" i="3"/>
  <c r="CC8" i="3"/>
  <c r="BV8" i="3"/>
  <c r="CB8" i="3"/>
  <c r="BU8" i="3"/>
  <c r="CA8" i="3"/>
  <c r="BP7" i="3"/>
  <c r="DE7" i="3"/>
  <c r="DF7" i="3"/>
  <c r="BQ7" i="3"/>
  <c r="DD7" i="3"/>
  <c r="DC7" i="3"/>
  <c r="BT7" i="3"/>
  <c r="BO7" i="3"/>
  <c r="DA7" i="3"/>
  <c r="BS7" i="3"/>
  <c r="CZ7" i="3"/>
  <c r="BR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BT6" i="3"/>
  <c r="CL7" i="3"/>
  <c r="BS6" i="3"/>
  <c r="CK7" i="3"/>
  <c r="BR6" i="3"/>
  <c r="CJ7" i="3"/>
  <c r="BQ6" i="3"/>
  <c r="CI7" i="3"/>
  <c r="BP6" i="3"/>
  <c r="CH7" i="3"/>
  <c r="CG7" i="3"/>
  <c r="BZ7" i="3"/>
  <c r="CF7" i="3"/>
  <c r="BY7" i="3"/>
  <c r="CE7" i="3"/>
  <c r="BX7" i="3"/>
  <c r="CD7" i="3"/>
  <c r="BW7" i="3"/>
  <c r="CC7" i="3"/>
  <c r="BV7" i="3"/>
  <c r="CB7" i="3"/>
  <c r="BU7" i="3"/>
  <c r="CA7" i="3"/>
  <c r="DE6" i="3"/>
  <c r="DF6" i="3"/>
  <c r="DD6" i="3"/>
  <c r="DC6" i="3"/>
  <c r="BO4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BZ6" i="3"/>
  <c r="CF6" i="3"/>
  <c r="BY6" i="3"/>
  <c r="CE6" i="3"/>
  <c r="BX6" i="3"/>
  <c r="CD6" i="3"/>
  <c r="BW6" i="3"/>
  <c r="CC6" i="3"/>
  <c r="BV6" i="3"/>
  <c r="CB6" i="3"/>
  <c r="BU6" i="3"/>
  <c r="CA6" i="3"/>
  <c r="BP5" i="3"/>
  <c r="DE5" i="3"/>
  <c r="DF5" i="3"/>
  <c r="BQ5" i="3"/>
  <c r="DD5" i="3"/>
  <c r="DC5" i="3"/>
  <c r="BT5" i="3"/>
  <c r="BO5" i="3"/>
  <c r="DA5" i="3"/>
  <c r="BS5" i="3"/>
  <c r="CZ5" i="3"/>
  <c r="BR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BT4" i="3"/>
  <c r="CL5" i="3"/>
  <c r="BS4" i="3"/>
  <c r="CK5" i="3"/>
  <c r="BR4" i="3"/>
  <c r="CJ5" i="3"/>
  <c r="BQ4" i="3"/>
  <c r="CI5" i="3"/>
  <c r="BP4" i="3"/>
  <c r="CH5" i="3"/>
  <c r="CG5" i="3"/>
  <c r="BZ5" i="3"/>
  <c r="CF5" i="3"/>
  <c r="BY5" i="3"/>
  <c r="CE5" i="3"/>
  <c r="BX5" i="3"/>
  <c r="CD5" i="3"/>
  <c r="BW5" i="3"/>
  <c r="CC5" i="3"/>
  <c r="BV5" i="3"/>
  <c r="CB5" i="3"/>
  <c r="BU5" i="3"/>
  <c r="CA5" i="3"/>
  <c r="DE4" i="3"/>
  <c r="DF4" i="3"/>
  <c r="DD4" i="3"/>
  <c r="DC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BZ4" i="3"/>
  <c r="CF4" i="3"/>
  <c r="BY4" i="3"/>
  <c r="CE4" i="3"/>
  <c r="BX4" i="3"/>
  <c r="CD4" i="3"/>
  <c r="BW4" i="3"/>
  <c r="CC4" i="3"/>
  <c r="BV4" i="3"/>
  <c r="CB4" i="3"/>
  <c r="BU4" i="3"/>
  <c r="CA4" i="3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N19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N15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N11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N54" i="1"/>
  <c r="N53" i="1" a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N50" i="1"/>
  <c r="N49" i="1" a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N45" i="1"/>
  <c r="N44" i="1" a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N41" i="1"/>
  <c r="N40" i="1" a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N36" i="1"/>
  <c r="N35" i="1" a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N31" i="1" a="1"/>
  <c r="O31" i="1"/>
  <c r="O33" i="1"/>
  <c r="P31" i="1"/>
  <c r="P33" i="1"/>
  <c r="Q31" i="1"/>
  <c r="Q33" i="1"/>
  <c r="R31" i="1"/>
  <c r="R33" i="1"/>
  <c r="S31" i="1"/>
  <c r="S33" i="1"/>
  <c r="T31" i="1"/>
  <c r="T33" i="1"/>
  <c r="U31" i="1"/>
  <c r="U33" i="1"/>
  <c r="V31" i="1"/>
  <c r="V33" i="1"/>
  <c r="W31" i="1"/>
  <c r="W33" i="1"/>
  <c r="X31" i="1"/>
  <c r="X33" i="1"/>
  <c r="Y31" i="1"/>
  <c r="Y33" i="1"/>
  <c r="Z31" i="1"/>
  <c r="Z33" i="1"/>
  <c r="AA31" i="1"/>
  <c r="AA33" i="1"/>
  <c r="AB31" i="1"/>
  <c r="AB33" i="1"/>
  <c r="AC31" i="1"/>
  <c r="AC33" i="1"/>
  <c r="AD31" i="1"/>
  <c r="AD33" i="1"/>
  <c r="AE31" i="1"/>
  <c r="AE33" i="1"/>
  <c r="AF31" i="1"/>
  <c r="AF33" i="1"/>
  <c r="AG31" i="1"/>
  <c r="AG33" i="1"/>
  <c r="AH31" i="1"/>
  <c r="AH33" i="1"/>
  <c r="AI31" i="1"/>
  <c r="AI33" i="1"/>
  <c r="AJ31" i="1"/>
  <c r="AJ33" i="1"/>
  <c r="AK31" i="1"/>
  <c r="AK33" i="1"/>
  <c r="AL31" i="1"/>
  <c r="AL33" i="1"/>
  <c r="AM31" i="1"/>
  <c r="AM33" i="1"/>
  <c r="AN31" i="1"/>
  <c r="AN33" i="1"/>
  <c r="AO31" i="1"/>
  <c r="AO33" i="1"/>
  <c r="AP31" i="1"/>
  <c r="AP33" i="1"/>
  <c r="AQ31" i="1"/>
  <c r="AQ33" i="1"/>
  <c r="AR31" i="1"/>
  <c r="AR33" i="1"/>
  <c r="AS31" i="1"/>
  <c r="AS33" i="1"/>
  <c r="AT31" i="1"/>
  <c r="AT33" i="1"/>
  <c r="AU31" i="1"/>
  <c r="AU33" i="1"/>
  <c r="AV31" i="1"/>
  <c r="AV33" i="1"/>
  <c r="AW31" i="1"/>
  <c r="AW33" i="1"/>
  <c r="AX31" i="1"/>
  <c r="AX33" i="1"/>
  <c r="AY31" i="1"/>
  <c r="AY33" i="1"/>
  <c r="AZ31" i="1"/>
  <c r="AZ33" i="1"/>
  <c r="BA31" i="1"/>
  <c r="BA33" i="1"/>
  <c r="BB31" i="1"/>
  <c r="BB33" i="1"/>
  <c r="BC31" i="1"/>
  <c r="BC33" i="1"/>
  <c r="BD31" i="1"/>
  <c r="BD33" i="1"/>
  <c r="BE31" i="1"/>
  <c r="BE33" i="1"/>
  <c r="BF31" i="1"/>
  <c r="BF33" i="1"/>
  <c r="BG31" i="1"/>
  <c r="BG33" i="1"/>
  <c r="BH31" i="1"/>
  <c r="BH33" i="1"/>
  <c r="BI31" i="1"/>
  <c r="BI33" i="1"/>
  <c r="BJ31" i="1"/>
  <c r="BJ33" i="1"/>
  <c r="BK31" i="1"/>
  <c r="BK33" i="1"/>
  <c r="BL31" i="1"/>
  <c r="BL33" i="1"/>
  <c r="BM31" i="1"/>
  <c r="BM33" i="1"/>
  <c r="BN31" i="1"/>
  <c r="BN33" i="1"/>
  <c r="BO31" i="1"/>
  <c r="BO33" i="1"/>
  <c r="BP31" i="1"/>
  <c r="BP33" i="1"/>
  <c r="BQ31" i="1"/>
  <c r="BQ33" i="1"/>
  <c r="BR31" i="1"/>
  <c r="BR33" i="1"/>
  <c r="BS31" i="1"/>
  <c r="BS33" i="1"/>
  <c r="BT31" i="1"/>
  <c r="BT33" i="1"/>
  <c r="BU31" i="1"/>
  <c r="BU33" i="1"/>
  <c r="BV31" i="1"/>
  <c r="BV33" i="1"/>
  <c r="BW31" i="1"/>
  <c r="BW33" i="1"/>
  <c r="BX31" i="1"/>
  <c r="BX33" i="1"/>
  <c r="BY31" i="1"/>
  <c r="BY33" i="1"/>
  <c r="BZ31" i="1"/>
  <c r="BZ33" i="1"/>
  <c r="N32" i="1"/>
  <c r="N31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N33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N26" i="1" a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N27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N23" i="1"/>
  <c r="N22" i="1" a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N14" i="1" a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N10" i="1" a="1"/>
  <c r="O10" i="1"/>
  <c r="O12" i="1"/>
  <c r="P10" i="1"/>
  <c r="P12" i="1"/>
  <c r="Q10" i="1"/>
  <c r="Q12" i="1"/>
  <c r="R10" i="1"/>
  <c r="R12" i="1"/>
  <c r="S10" i="1"/>
  <c r="S12" i="1"/>
  <c r="T10" i="1"/>
  <c r="T12" i="1"/>
  <c r="U10" i="1"/>
  <c r="U12" i="1"/>
  <c r="V10" i="1"/>
  <c r="V12" i="1"/>
  <c r="W10" i="1"/>
  <c r="W12" i="1"/>
  <c r="X10" i="1"/>
  <c r="X12" i="1"/>
  <c r="Y10" i="1"/>
  <c r="Y12" i="1"/>
  <c r="Z10" i="1"/>
  <c r="Z12" i="1"/>
  <c r="AA10" i="1"/>
  <c r="AA12" i="1"/>
  <c r="AB10" i="1"/>
  <c r="AB12" i="1"/>
  <c r="AC10" i="1"/>
  <c r="AC12" i="1"/>
  <c r="AD10" i="1"/>
  <c r="AD12" i="1"/>
  <c r="AE10" i="1"/>
  <c r="AE12" i="1"/>
  <c r="AF10" i="1"/>
  <c r="AF12" i="1"/>
  <c r="AG10" i="1"/>
  <c r="AG12" i="1"/>
  <c r="AH10" i="1"/>
  <c r="AH12" i="1"/>
  <c r="AI10" i="1"/>
  <c r="AI12" i="1"/>
  <c r="AJ10" i="1"/>
  <c r="AJ12" i="1"/>
  <c r="AK10" i="1"/>
  <c r="AK12" i="1"/>
  <c r="AL10" i="1"/>
  <c r="AL12" i="1"/>
  <c r="AM10" i="1"/>
  <c r="AM12" i="1"/>
  <c r="AN10" i="1"/>
  <c r="AN12" i="1"/>
  <c r="AO10" i="1"/>
  <c r="AO12" i="1"/>
  <c r="AP10" i="1"/>
  <c r="AP12" i="1"/>
  <c r="AQ10" i="1"/>
  <c r="AQ12" i="1"/>
  <c r="AR10" i="1"/>
  <c r="AR12" i="1"/>
  <c r="AS10" i="1"/>
  <c r="AS12" i="1"/>
  <c r="AT10" i="1"/>
  <c r="AT12" i="1"/>
  <c r="AU10" i="1"/>
  <c r="AU12" i="1"/>
  <c r="AV10" i="1"/>
  <c r="AV12" i="1"/>
  <c r="AW10" i="1"/>
  <c r="AW12" i="1"/>
  <c r="AX10" i="1"/>
  <c r="AX12" i="1"/>
  <c r="AY10" i="1"/>
  <c r="AY12" i="1"/>
  <c r="AZ10" i="1"/>
  <c r="AZ12" i="1"/>
  <c r="BA10" i="1"/>
  <c r="BA12" i="1"/>
  <c r="BB10" i="1"/>
  <c r="BB12" i="1"/>
  <c r="BC10" i="1"/>
  <c r="BC12" i="1"/>
  <c r="BD10" i="1"/>
  <c r="BD12" i="1"/>
  <c r="BE10" i="1"/>
  <c r="BE12" i="1"/>
  <c r="BF10" i="1"/>
  <c r="BF12" i="1"/>
  <c r="BG10" i="1"/>
  <c r="BG12" i="1"/>
  <c r="BH10" i="1"/>
  <c r="BH12" i="1"/>
  <c r="BI10" i="1"/>
  <c r="BI12" i="1"/>
  <c r="BJ10" i="1"/>
  <c r="BJ12" i="1"/>
  <c r="BK10" i="1"/>
  <c r="BK12" i="1"/>
  <c r="BL10" i="1"/>
  <c r="BL12" i="1"/>
  <c r="BM10" i="1"/>
  <c r="BM12" i="1"/>
  <c r="BN10" i="1"/>
  <c r="BN12" i="1"/>
  <c r="BO10" i="1"/>
  <c r="BO12" i="1"/>
  <c r="BP10" i="1"/>
  <c r="BP12" i="1"/>
  <c r="BQ10" i="1"/>
  <c r="BQ12" i="1"/>
  <c r="BR10" i="1"/>
  <c r="BR12" i="1"/>
  <c r="BS10" i="1"/>
  <c r="BS12" i="1"/>
  <c r="BT10" i="1"/>
  <c r="BT12" i="1"/>
  <c r="BU10" i="1"/>
  <c r="BU12" i="1"/>
  <c r="BV10" i="1"/>
  <c r="BV12" i="1"/>
  <c r="BW10" i="1"/>
  <c r="BW12" i="1"/>
  <c r="BX10" i="1"/>
  <c r="BX12" i="1"/>
  <c r="BY10" i="1"/>
  <c r="BY12" i="1"/>
  <c r="BZ10" i="1"/>
  <c r="BZ12" i="1"/>
  <c r="N10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N12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N7" i="1"/>
  <c r="N6" i="1" a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N2" i="1" a="1"/>
  <c r="O2" i="1"/>
  <c r="O3" i="1"/>
  <c r="O4" i="1"/>
  <c r="P2" i="1"/>
  <c r="P3" i="1"/>
  <c r="P4" i="1"/>
  <c r="Q2" i="1"/>
  <c r="Q3" i="1"/>
  <c r="Q4" i="1"/>
  <c r="R2" i="1"/>
  <c r="R3" i="1"/>
  <c r="R4" i="1"/>
  <c r="S2" i="1"/>
  <c r="S3" i="1"/>
  <c r="S4" i="1"/>
  <c r="T2" i="1"/>
  <c r="T3" i="1"/>
  <c r="T4" i="1"/>
  <c r="U2" i="1"/>
  <c r="U3" i="1"/>
  <c r="U4" i="1"/>
  <c r="V2" i="1"/>
  <c r="V3" i="1"/>
  <c r="V4" i="1"/>
  <c r="W2" i="1"/>
  <c r="W3" i="1"/>
  <c r="W4" i="1"/>
  <c r="X2" i="1"/>
  <c r="X3" i="1"/>
  <c r="X4" i="1"/>
  <c r="Y2" i="1"/>
  <c r="Y3" i="1"/>
  <c r="Y4" i="1"/>
  <c r="Z2" i="1"/>
  <c r="Z3" i="1"/>
  <c r="Z4" i="1"/>
  <c r="AA2" i="1"/>
  <c r="AA3" i="1"/>
  <c r="AA4" i="1"/>
  <c r="AB2" i="1"/>
  <c r="AB3" i="1"/>
  <c r="AB4" i="1"/>
  <c r="AC2" i="1"/>
  <c r="AC3" i="1"/>
  <c r="AC4" i="1"/>
  <c r="AD2" i="1"/>
  <c r="AD3" i="1"/>
  <c r="AD4" i="1"/>
  <c r="AE2" i="1"/>
  <c r="AE3" i="1"/>
  <c r="AE4" i="1"/>
  <c r="AF2" i="1"/>
  <c r="AF3" i="1"/>
  <c r="AF4" i="1"/>
  <c r="AG2" i="1"/>
  <c r="AG3" i="1"/>
  <c r="AG4" i="1"/>
  <c r="AH2" i="1"/>
  <c r="AH3" i="1"/>
  <c r="AH4" i="1"/>
  <c r="AI2" i="1"/>
  <c r="AI3" i="1"/>
  <c r="AI4" i="1"/>
  <c r="AJ2" i="1"/>
  <c r="AJ3" i="1"/>
  <c r="AJ4" i="1"/>
  <c r="AK2" i="1"/>
  <c r="AK3" i="1"/>
  <c r="AK4" i="1"/>
  <c r="AL2" i="1"/>
  <c r="AL3" i="1"/>
  <c r="AL4" i="1"/>
  <c r="AM2" i="1"/>
  <c r="AM3" i="1"/>
  <c r="AM4" i="1"/>
  <c r="AN2" i="1"/>
  <c r="AN3" i="1"/>
  <c r="AN4" i="1"/>
  <c r="AO2" i="1"/>
  <c r="AO3" i="1"/>
  <c r="AO4" i="1"/>
  <c r="AP2" i="1"/>
  <c r="AP3" i="1"/>
  <c r="AP4" i="1"/>
  <c r="AQ2" i="1"/>
  <c r="AQ3" i="1"/>
  <c r="AQ4" i="1"/>
  <c r="AR2" i="1"/>
  <c r="AR3" i="1"/>
  <c r="AR4" i="1"/>
  <c r="AS2" i="1"/>
  <c r="AS3" i="1"/>
  <c r="AS4" i="1"/>
  <c r="AT2" i="1"/>
  <c r="AT3" i="1"/>
  <c r="AT4" i="1"/>
  <c r="AU2" i="1"/>
  <c r="AU3" i="1"/>
  <c r="AU4" i="1"/>
  <c r="AV2" i="1"/>
  <c r="AV3" i="1"/>
  <c r="AV4" i="1"/>
  <c r="AW2" i="1"/>
  <c r="AW3" i="1"/>
  <c r="AW4" i="1"/>
  <c r="AX2" i="1"/>
  <c r="AX3" i="1"/>
  <c r="AX4" i="1"/>
  <c r="AY2" i="1"/>
  <c r="AY3" i="1"/>
  <c r="AY4" i="1"/>
  <c r="AZ2" i="1"/>
  <c r="AZ3" i="1"/>
  <c r="AZ4" i="1"/>
  <c r="BA2" i="1"/>
  <c r="BA3" i="1"/>
  <c r="BA4" i="1"/>
  <c r="BB2" i="1"/>
  <c r="BB3" i="1"/>
  <c r="BB4" i="1"/>
  <c r="BC2" i="1"/>
  <c r="BC3" i="1"/>
  <c r="BC4" i="1"/>
  <c r="BD2" i="1"/>
  <c r="BD3" i="1"/>
  <c r="BD4" i="1"/>
  <c r="BE2" i="1"/>
  <c r="BE3" i="1"/>
  <c r="BE4" i="1"/>
  <c r="BF2" i="1"/>
  <c r="BF3" i="1"/>
  <c r="BF4" i="1"/>
  <c r="BG2" i="1"/>
  <c r="BG3" i="1"/>
  <c r="BG4" i="1"/>
  <c r="BH2" i="1"/>
  <c r="BH3" i="1"/>
  <c r="BH4" i="1"/>
  <c r="BI2" i="1"/>
  <c r="BI3" i="1"/>
  <c r="BI4" i="1"/>
  <c r="BJ2" i="1"/>
  <c r="BJ3" i="1"/>
  <c r="BJ4" i="1"/>
  <c r="BK2" i="1"/>
  <c r="BK3" i="1"/>
  <c r="BK4" i="1"/>
  <c r="BL2" i="1"/>
  <c r="BL3" i="1"/>
  <c r="BL4" i="1"/>
  <c r="BM2" i="1"/>
  <c r="BM3" i="1"/>
  <c r="BM4" i="1"/>
  <c r="BN2" i="1"/>
  <c r="BN3" i="1"/>
  <c r="BN4" i="1"/>
  <c r="BO2" i="1"/>
  <c r="BO3" i="1"/>
  <c r="BO4" i="1"/>
  <c r="BP2" i="1"/>
  <c r="BP3" i="1"/>
  <c r="BP4" i="1"/>
  <c r="BQ2" i="1"/>
  <c r="BQ3" i="1"/>
  <c r="BQ4" i="1"/>
  <c r="BR2" i="1"/>
  <c r="BR3" i="1"/>
  <c r="BR4" i="1"/>
  <c r="BS2" i="1"/>
  <c r="BS3" i="1"/>
  <c r="BS4" i="1"/>
  <c r="BT2" i="1"/>
  <c r="BT3" i="1"/>
  <c r="BT4" i="1"/>
  <c r="BU2" i="1"/>
  <c r="BU3" i="1"/>
  <c r="BU4" i="1"/>
  <c r="BV2" i="1"/>
  <c r="BV3" i="1"/>
  <c r="BV4" i="1"/>
  <c r="BW2" i="1"/>
  <c r="BW3" i="1"/>
  <c r="BW4" i="1"/>
  <c r="BX2" i="1"/>
  <c r="BX3" i="1"/>
  <c r="BX4" i="1"/>
  <c r="BY2" i="1"/>
  <c r="BY3" i="1"/>
  <c r="BY4" i="1"/>
  <c r="BZ2" i="1"/>
  <c r="BZ3" i="1"/>
  <c r="BZ4" i="1"/>
  <c r="N2" i="1"/>
  <c r="N3" i="1"/>
  <c r="N4" i="1"/>
  <c r="N1" i="1" a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DC45" i="4"/>
  <c r="DD45" i="4"/>
  <c r="DE45" i="4"/>
  <c r="DF45" i="4"/>
</calcChain>
</file>

<file path=xl/comments1.xml><?xml version="1.0" encoding="utf-8"?>
<comments xmlns="http://schemas.openxmlformats.org/spreadsheetml/2006/main">
  <authors>
    <author>JGK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JGK: Compartment size changes in time by adding all the changes computed in the "Dynamics" sheet to the previous compartment size.</t>
        </r>
        <r>
          <rPr>
            <sz val="9"/>
            <color indexed="81"/>
            <rFont val="Tahoma"/>
            <family val="2"/>
          </rPr>
          <t xml:space="preserve">
= B4 + Dynamics!B4 + Dynamics!BO4 + Dynamics!EB4 + Dynamics!GO4 + Dynamics!JB4
= prior step #   +  deltas due to: enter/mature/die + new infx/HIV progression entries and exits + ART recruit/drop + SW  and IDU enter/exit
where SW is non-zero only for women, analogous restrictions for other parameters
= prior step #  +  changes due to full set of factors currently considered. </t>
        </r>
      </text>
    </comment>
  </commentList>
</comments>
</file>

<file path=xl/comments2.xml><?xml version="1.0" encoding="utf-8"?>
<comments xmlns="http://schemas.openxmlformats.org/spreadsheetml/2006/main">
  <authors>
    <author>JGK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JGK: Compartment size changes in time by adding all the changes computed in the "Dynamics" sheet to the previous compartment size.</t>
        </r>
        <r>
          <rPr>
            <sz val="9"/>
            <color indexed="81"/>
            <rFont val="Tahoma"/>
            <family val="2"/>
          </rPr>
          <t xml:space="preserve">
= B4 + Dynamics!B4 + Dynamics!BO4 + Dynamics!EB4 + Dynamics!GO4 + Dynamics!JB4
= prior step #   +  deltas due to: enter/mature/die + new infx/HIV progression entries and exits + ART recruit/drop + SW  and IDU enter/exit
where SW is non-zero only for women, analogous restrictions for other parameters
= prior step #  +  changes due to full set of factors currently considered. </t>
        </r>
      </text>
    </comment>
  </commentList>
</comments>
</file>

<file path=xl/sharedStrings.xml><?xml version="1.0" encoding="utf-8"?>
<sst xmlns="http://schemas.openxmlformats.org/spreadsheetml/2006/main" count="5774" uniqueCount="72">
  <si>
    <t>Id</t>
  </si>
  <si>
    <t>Population</t>
  </si>
  <si>
    <t>Group</t>
  </si>
  <si>
    <t>DiseaseStage</t>
  </si>
  <si>
    <t>Cycle</t>
  </si>
  <si>
    <t>Scr</t>
  </si>
  <si>
    <t>Probability</t>
  </si>
  <si>
    <t>CondomUse</t>
  </si>
  <si>
    <t>Partnerships</t>
  </si>
  <si>
    <t>PropMaleCirc</t>
  </si>
  <si>
    <t>Gen Pop Men</t>
  </si>
  <si>
    <t>Uninfected</t>
  </si>
  <si>
    <t>Acute</t>
  </si>
  <si>
    <t>Early</t>
  </si>
  <si>
    <t>Med</t>
  </si>
  <si>
    <t>Late</t>
  </si>
  <si>
    <t>Adv</t>
  </si>
  <si>
    <t>AIDS</t>
  </si>
  <si>
    <t>Acute Tx</t>
  </si>
  <si>
    <t>Early Tx</t>
  </si>
  <si>
    <t>Med Tx</t>
  </si>
  <si>
    <t>Late Tx</t>
  </si>
  <si>
    <t>Adv Tx</t>
  </si>
  <si>
    <t>AIDS Tx</t>
  </si>
  <si>
    <t>Gen Pop Women</t>
  </si>
  <si>
    <t>SW Women</t>
  </si>
  <si>
    <t>MSM</t>
  </si>
  <si>
    <t>IDU</t>
  </si>
  <si>
    <t>SCR ruby</t>
  </si>
  <si>
    <t>SCR excel</t>
  </si>
  <si>
    <t>Probability ruby</t>
  </si>
  <si>
    <t>Prob Excel</t>
  </si>
  <si>
    <t>Diff</t>
  </si>
  <si>
    <t>Checks</t>
  </si>
  <si>
    <t>Cycle 0</t>
  </si>
  <si>
    <t>Cycle 40</t>
  </si>
  <si>
    <t>Cycle 1</t>
  </si>
  <si>
    <t>Cycle 39</t>
  </si>
  <si>
    <t>Cycle 20</t>
  </si>
  <si>
    <t>is Period 0 Excel</t>
  </si>
  <si>
    <t>is period 0.5 excel</t>
  </si>
  <si>
    <t>is period 10 excel</t>
  </si>
  <si>
    <t>Cycle 38</t>
  </si>
  <si>
    <t>is period 19 excel</t>
  </si>
  <si>
    <t>is period 19.5 excel</t>
  </si>
  <si>
    <t>is period 20 excel</t>
  </si>
  <si>
    <t>Ruby</t>
  </si>
  <si>
    <t>Excel</t>
  </si>
  <si>
    <t>Final pop</t>
  </si>
  <si>
    <t xml:space="preserve">Cycle 40 </t>
  </si>
  <si>
    <t>Population size</t>
  </si>
  <si>
    <t>HIV Infected</t>
  </si>
  <si>
    <t>HIV Prevalence</t>
  </si>
  <si>
    <t>HIV Incidence</t>
  </si>
  <si>
    <t>HIV Deaths</t>
  </si>
  <si>
    <t>Disease stages</t>
  </si>
  <si>
    <t>Condom use not included here (see SCR)</t>
  </si>
  <si>
    <t>No LONGER NEEDED since condom use varies by type of SW</t>
  </si>
  <si>
    <t>Period</t>
  </si>
  <si>
    <t>Total pop</t>
  </si>
  <si>
    <t>Total HIV</t>
  </si>
  <si>
    <t>TOTAL</t>
  </si>
  <si>
    <t xml:space="preserve">Late </t>
  </si>
  <si>
    <t>SW Women %</t>
  </si>
  <si>
    <t>MSM %</t>
  </si>
  <si>
    <t>IDU%</t>
  </si>
  <si>
    <t>Pop growth</t>
  </si>
  <si>
    <t>Partnerships per female (gen pop men)</t>
  </si>
  <si>
    <t>Partnerships per female (IDU)</t>
  </si>
  <si>
    <t>SW partnerships per client</t>
  </si>
  <si>
    <t>Risky SW partnerships per client</t>
  </si>
  <si>
    <t>Proportion circumcised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</si>
</sst>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71" formatCode="0.000000000%"/>
    <numFmt numFmtId="186" formatCode="0.00000"/>
    <numFmt numFmtId="187" formatCode="_(* #,##0_);_(* \(#,##0\);_(* &quot;-&quot;??_);_(@_)"/>
    <numFmt numFmtId="188" formatCode="0.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" fontId="16" fillId="36" borderId="9">
      <alignment horizontal="center"/>
    </xf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152">
    <xf numFmtId="0" fontId="0" fillId="0" borderId="0" xfId="0"/>
    <xf numFmtId="11" fontId="0" fillId="0" borderId="0" xfId="0" applyNumberFormat="1"/>
    <xf numFmtId="0" fontId="17" fillId="13" borderId="0" xfId="24"/>
    <xf numFmtId="0" fontId="17" fillId="9" borderId="0" xfId="20"/>
    <xf numFmtId="0" fontId="17" fillId="21" borderId="0" xfId="32"/>
    <xf numFmtId="0" fontId="17" fillId="17" borderId="0" xfId="28"/>
    <xf numFmtId="0" fontId="17" fillId="29" borderId="0" xfId="40"/>
    <xf numFmtId="0" fontId="13" fillId="7" borderId="7" xfId="15"/>
    <xf numFmtId="171" fontId="0" fillId="0" borderId="0" xfId="2" applyNumberFormat="1" applyFont="1"/>
    <xf numFmtId="2" fontId="0" fillId="0" borderId="0" xfId="0" applyNumberFormat="1"/>
    <xf numFmtId="186" fontId="0" fillId="0" borderId="0" xfId="0" applyNumberFormat="1"/>
    <xf numFmtId="0" fontId="18" fillId="34" borderId="0" xfId="0" applyFont="1" applyFill="1" applyAlignment="1"/>
    <xf numFmtId="1" fontId="0" fillId="0" borderId="0" xfId="0" applyNumberFormat="1"/>
    <xf numFmtId="0" fontId="0" fillId="33" borderId="0" xfId="0" applyFill="1"/>
    <xf numFmtId="0" fontId="13" fillId="7" borderId="11" xfId="15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165" fontId="0" fillId="0" borderId="0" xfId="2" applyNumberFormat="1" applyFont="1" applyBorder="1"/>
    <xf numFmtId="165" fontId="0" fillId="0" borderId="16" xfId="2" applyNumberFormat="1" applyFont="1" applyBorder="1"/>
    <xf numFmtId="0" fontId="0" fillId="0" borderId="17" xfId="0" applyBorder="1"/>
    <xf numFmtId="171" fontId="0" fillId="0" borderId="18" xfId="2" applyNumberFormat="1" applyFont="1" applyBorder="1"/>
    <xf numFmtId="171" fontId="0" fillId="0" borderId="19" xfId="2" applyNumberFormat="1" applyFont="1" applyBorder="1"/>
    <xf numFmtId="171" fontId="0" fillId="0" borderId="0" xfId="2" applyNumberFormat="1" applyFont="1" applyBorder="1"/>
    <xf numFmtId="171" fontId="0" fillId="0" borderId="16" xfId="2" applyNumberFormat="1" applyFont="1" applyBorder="1"/>
    <xf numFmtId="0" fontId="0" fillId="33" borderId="15" xfId="0" applyFill="1" applyBorder="1"/>
    <xf numFmtId="1" fontId="0" fillId="0" borderId="0" xfId="0" applyNumberFormat="1" applyBorder="1"/>
    <xf numFmtId="1" fontId="0" fillId="0" borderId="16" xfId="0" applyNumberFormat="1" applyBorder="1"/>
    <xf numFmtId="0" fontId="0" fillId="33" borderId="17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16" xfId="0" applyFill="1" applyBorder="1"/>
    <xf numFmtId="0" fontId="0" fillId="0" borderId="24" xfId="0" applyFill="1" applyBorder="1"/>
    <xf numFmtId="0" fontId="0" fillId="0" borderId="0" xfId="0" applyFill="1"/>
    <xf numFmtId="1" fontId="17" fillId="9" borderId="25" xfId="20" applyNumberFormat="1" applyBorder="1" applyAlignment="1">
      <alignment horizontal="center"/>
    </xf>
    <xf numFmtId="1" fontId="17" fillId="9" borderId="26" xfId="20" applyNumberFormat="1" applyBorder="1" applyAlignment="1">
      <alignment horizontal="center"/>
    </xf>
    <xf numFmtId="1" fontId="17" fillId="9" borderId="27" xfId="20" applyNumberFormat="1" applyBorder="1" applyAlignment="1">
      <alignment horizontal="center"/>
    </xf>
    <xf numFmtId="1" fontId="17" fillId="13" borderId="25" xfId="24" applyNumberFormat="1" applyBorder="1" applyAlignment="1">
      <alignment horizontal="center"/>
    </xf>
    <xf numFmtId="1" fontId="17" fillId="13" borderId="26" xfId="24" applyNumberFormat="1" applyBorder="1" applyAlignment="1">
      <alignment horizontal="center"/>
    </xf>
    <xf numFmtId="1" fontId="17" fillId="13" borderId="27" xfId="24" applyNumberFormat="1" applyBorder="1" applyAlignment="1">
      <alignment horizontal="center"/>
    </xf>
    <xf numFmtId="1" fontId="17" fillId="29" borderId="25" xfId="40" applyNumberFormat="1" applyBorder="1" applyAlignment="1">
      <alignment horizontal="center"/>
    </xf>
    <xf numFmtId="1" fontId="17" fillId="29" borderId="26" xfId="40" applyNumberFormat="1" applyBorder="1" applyAlignment="1">
      <alignment horizontal="center"/>
    </xf>
    <xf numFmtId="1" fontId="17" fillId="29" borderId="27" xfId="40" applyNumberFormat="1" applyBorder="1" applyAlignment="1">
      <alignment horizontal="center"/>
    </xf>
    <xf numFmtId="1" fontId="17" fillId="17" borderId="17" xfId="28" applyNumberFormat="1" applyBorder="1" applyAlignment="1">
      <alignment horizontal="center"/>
    </xf>
    <xf numFmtId="1" fontId="17" fillId="17" borderId="18" xfId="28" applyNumberFormat="1" applyBorder="1" applyAlignment="1">
      <alignment horizontal="center"/>
    </xf>
    <xf numFmtId="1" fontId="17" fillId="17" borderId="19" xfId="28" applyNumberFormat="1" applyBorder="1" applyAlignment="1">
      <alignment horizontal="center"/>
    </xf>
    <xf numFmtId="1" fontId="17" fillId="21" borderId="17" xfId="32" applyNumberFormat="1" applyBorder="1" applyAlignment="1">
      <alignment horizontal="center"/>
    </xf>
    <xf numFmtId="1" fontId="17" fillId="21" borderId="18" xfId="32" applyNumberFormat="1" applyBorder="1" applyAlignment="1">
      <alignment horizontal="center"/>
    </xf>
    <xf numFmtId="1" fontId="17" fillId="21" borderId="19" xfId="32" applyNumberFormat="1" applyBorder="1" applyAlignment="1">
      <alignment horizontal="center"/>
    </xf>
    <xf numFmtId="0" fontId="17" fillId="25" borderId="28" xfId="36" applyBorder="1" applyAlignment="1">
      <alignment horizontal="center"/>
    </xf>
    <xf numFmtId="0" fontId="17" fillId="25" borderId="26" xfId="36" applyBorder="1" applyAlignment="1">
      <alignment horizontal="center"/>
    </xf>
    <xf numFmtId="0" fontId="17" fillId="25" borderId="29" xfId="36" applyBorder="1" applyAlignment="1">
      <alignment horizontal="center"/>
    </xf>
    <xf numFmtId="0" fontId="17" fillId="25" borderId="30" xfId="36" applyBorder="1" applyAlignment="1">
      <alignment horizontal="center"/>
    </xf>
    <xf numFmtId="0" fontId="17" fillId="25" borderId="13" xfId="36" applyBorder="1" applyAlignment="1">
      <alignment horizontal="center"/>
    </xf>
    <xf numFmtId="0" fontId="17" fillId="25" borderId="31" xfId="36" applyBorder="1" applyAlignment="1">
      <alignment horizontal="center"/>
    </xf>
    <xf numFmtId="0" fontId="17" fillId="25" borderId="27" xfId="36" applyBorder="1" applyAlignment="1">
      <alignment horizontal="center"/>
    </xf>
    <xf numFmtId="0" fontId="0" fillId="0" borderId="10" xfId="0" applyBorder="1"/>
    <xf numFmtId="0" fontId="0" fillId="0" borderId="32" xfId="0" applyBorder="1"/>
    <xf numFmtId="0" fontId="0" fillId="35" borderId="0" xfId="0" applyFill="1"/>
    <xf numFmtId="1" fontId="17" fillId="9" borderId="25" xfId="20" applyNumberFormat="1" applyBorder="1"/>
    <xf numFmtId="1" fontId="17" fillId="9" borderId="26" xfId="20" applyNumberFormat="1" applyBorder="1"/>
    <xf numFmtId="1" fontId="17" fillId="9" borderId="27" xfId="20" applyNumberFormat="1" applyBorder="1"/>
    <xf numFmtId="1" fontId="17" fillId="13" borderId="25" xfId="24" applyNumberFormat="1" applyBorder="1"/>
    <xf numFmtId="1" fontId="17" fillId="13" borderId="26" xfId="24" applyNumberFormat="1" applyBorder="1"/>
    <xf numFmtId="1" fontId="17" fillId="13" borderId="27" xfId="24" applyNumberFormat="1" applyBorder="1"/>
    <xf numFmtId="1" fontId="17" fillId="29" borderId="25" xfId="40" applyNumberFormat="1" applyBorder="1"/>
    <xf numFmtId="1" fontId="17" fillId="29" borderId="26" xfId="40" applyNumberFormat="1" applyBorder="1"/>
    <xf numFmtId="1" fontId="17" fillId="17" borderId="25" xfId="28" applyNumberFormat="1" applyBorder="1"/>
    <xf numFmtId="1" fontId="17" fillId="17" borderId="26" xfId="28" applyNumberFormat="1" applyBorder="1"/>
    <xf numFmtId="1" fontId="17" fillId="21" borderId="25" xfId="32" applyNumberFormat="1" applyBorder="1"/>
    <xf numFmtId="1" fontId="17" fillId="21" borderId="26" xfId="32" applyNumberFormat="1" applyBorder="1"/>
    <xf numFmtId="1" fontId="16" fillId="36" borderId="33" xfId="44" applyBorder="1">
      <alignment horizontal="center"/>
    </xf>
    <xf numFmtId="1" fontId="17" fillId="9" borderId="25" xfId="20" applyNumberFormat="1" applyBorder="1" applyAlignment="1">
      <alignment horizontal="center"/>
    </xf>
    <xf numFmtId="1" fontId="17" fillId="13" borderId="26" xfId="24" applyNumberFormat="1" applyBorder="1" applyAlignment="1">
      <alignment horizontal="center"/>
    </xf>
    <xf numFmtId="1" fontId="17" fillId="29" borderId="26" xfId="40" applyNumberFormat="1" applyBorder="1" applyAlignment="1">
      <alignment horizontal="center"/>
    </xf>
    <xf numFmtId="1" fontId="17" fillId="17" borderId="26" xfId="28" applyNumberFormat="1" applyBorder="1" applyAlignment="1">
      <alignment horizontal="center"/>
    </xf>
    <xf numFmtId="1" fontId="17" fillId="21" borderId="31" xfId="32" applyNumberFormat="1" applyBorder="1" applyAlignment="1">
      <alignment horizontal="center"/>
    </xf>
    <xf numFmtId="1" fontId="16" fillId="36" borderId="34" xfId="44" applyBorder="1">
      <alignment horizontal="center"/>
    </xf>
    <xf numFmtId="1" fontId="17" fillId="9" borderId="18" xfId="20" applyNumberFormat="1" applyBorder="1" applyAlignment="1">
      <alignment horizontal="center"/>
    </xf>
    <xf numFmtId="1" fontId="17" fillId="13" borderId="18" xfId="24" applyNumberFormat="1" applyBorder="1" applyAlignment="1">
      <alignment horizontal="center"/>
    </xf>
    <xf numFmtId="1" fontId="17" fillId="29" borderId="18" xfId="40" applyNumberFormat="1" applyBorder="1" applyAlignment="1">
      <alignment horizontal="center"/>
    </xf>
    <xf numFmtId="1" fontId="17" fillId="17" borderId="18" xfId="28" applyNumberFormat="1" applyBorder="1" applyAlignment="1">
      <alignment horizontal="center"/>
    </xf>
    <xf numFmtId="1" fontId="17" fillId="21" borderId="35" xfId="32" applyNumberFormat="1" applyBorder="1" applyAlignment="1">
      <alignment horizontal="center"/>
    </xf>
    <xf numFmtId="1" fontId="17" fillId="9" borderId="26" xfId="20" applyNumberFormat="1" applyBorder="1" applyAlignment="1">
      <alignment horizontal="center"/>
    </xf>
    <xf numFmtId="1" fontId="17" fillId="17" borderId="27" xfId="28" applyNumberFormat="1" applyBorder="1" applyAlignment="1">
      <alignment horizontal="center"/>
    </xf>
    <xf numFmtId="1" fontId="16" fillId="36" borderId="9" xfId="44">
      <alignment horizontal="center"/>
    </xf>
    <xf numFmtId="1" fontId="17" fillId="21" borderId="26" xfId="32" applyNumberFormat="1" applyBorder="1" applyAlignment="1">
      <alignment horizontal="center"/>
    </xf>
    <xf numFmtId="0" fontId="17" fillId="25" borderId="28" xfId="36" applyBorder="1" applyAlignment="1"/>
    <xf numFmtId="0" fontId="17" fillId="25" borderId="26" xfId="36" applyBorder="1" applyAlignment="1"/>
    <xf numFmtId="0" fontId="17" fillId="25" borderId="29" xfId="36" applyBorder="1" applyAlignment="1"/>
    <xf numFmtId="1" fontId="17" fillId="21" borderId="32" xfId="32" applyNumberFormat="1" applyBorder="1" applyAlignment="1">
      <alignment horizontal="center"/>
    </xf>
    <xf numFmtId="1" fontId="16" fillId="36" borderId="36" xfId="44" applyBorder="1">
      <alignment horizontal="center"/>
    </xf>
    <xf numFmtId="1" fontId="17" fillId="13" borderId="0" xfId="24" applyNumberFormat="1"/>
    <xf numFmtId="1" fontId="17" fillId="29" borderId="0" xfId="40" applyNumberFormat="1"/>
    <xf numFmtId="1" fontId="17" fillId="9" borderId="0" xfId="20" applyNumberFormat="1"/>
    <xf numFmtId="1" fontId="0" fillId="0" borderId="15" xfId="0" applyNumberFormat="1" applyBorder="1"/>
    <xf numFmtId="1" fontId="0" fillId="0" borderId="37" xfId="0" applyNumberFormat="1" applyBorder="1"/>
    <xf numFmtId="1" fontId="0" fillId="0" borderId="35" xfId="0" applyNumberFormat="1" applyBorder="1"/>
    <xf numFmtId="164" fontId="0" fillId="0" borderId="37" xfId="2" applyNumberFormat="1" applyFont="1" applyBorder="1"/>
    <xf numFmtId="164" fontId="0" fillId="0" borderId="0" xfId="2" applyNumberFormat="1" applyFont="1" applyBorder="1"/>
    <xf numFmtId="164" fontId="0" fillId="0" borderId="35" xfId="2" applyNumberFormat="1" applyFont="1" applyBorder="1"/>
    <xf numFmtId="164" fontId="0" fillId="0" borderId="16" xfId="2" applyNumberFormat="1" applyFont="1" applyBorder="1"/>
    <xf numFmtId="187" fontId="0" fillId="0" borderId="16" xfId="1" applyNumberFormat="1" applyFont="1" applyBorder="1"/>
    <xf numFmtId="1" fontId="0" fillId="0" borderId="16" xfId="2" applyNumberFormat="1" applyFont="1" applyBorder="1"/>
    <xf numFmtId="1" fontId="0" fillId="0" borderId="0" xfId="2" applyNumberFormat="1" applyFont="1" applyBorder="1"/>
    <xf numFmtId="1" fontId="0" fillId="0" borderId="37" xfId="2" applyNumberFormat="1" applyFont="1" applyBorder="1"/>
    <xf numFmtId="1" fontId="0" fillId="0" borderId="35" xfId="2" applyNumberFormat="1" applyFont="1" applyBorder="1"/>
    <xf numFmtId="9" fontId="0" fillId="0" borderId="16" xfId="2" applyFont="1" applyBorder="1"/>
    <xf numFmtId="10" fontId="0" fillId="0" borderId="32" xfId="2" applyNumberFormat="1" applyFont="1" applyBorder="1"/>
    <xf numFmtId="1" fontId="0" fillId="0" borderId="32" xfId="0" applyNumberFormat="1" applyBorder="1"/>
    <xf numFmtId="1" fontId="0" fillId="37" borderId="15" xfId="0" applyNumberFormat="1" applyFill="1" applyBorder="1"/>
    <xf numFmtId="187" fontId="0" fillId="0" borderId="37" xfId="1" applyNumberFormat="1" applyFont="1" applyBorder="1"/>
    <xf numFmtId="187" fontId="0" fillId="0" borderId="35" xfId="1" applyNumberFormat="1" applyFont="1" applyBorder="1"/>
    <xf numFmtId="9" fontId="0" fillId="0" borderId="32" xfId="2" applyFont="1" applyBorder="1"/>
    <xf numFmtId="1" fontId="0" fillId="0" borderId="0" xfId="0" applyNumberFormat="1" applyFill="1" applyBorder="1"/>
    <xf numFmtId="1" fontId="0" fillId="0" borderId="15" xfId="0" applyNumberFormat="1" applyFill="1" applyBorder="1"/>
    <xf numFmtId="164" fontId="0" fillId="0" borderId="37" xfId="2" applyNumberFormat="1" applyFont="1" applyFill="1" applyBorder="1"/>
    <xf numFmtId="164" fontId="0" fillId="0" borderId="0" xfId="2" applyNumberFormat="1" applyFont="1" applyFill="1" applyBorder="1"/>
    <xf numFmtId="164" fontId="0" fillId="0" borderId="16" xfId="2" applyNumberFormat="1" applyFont="1" applyFill="1" applyBorder="1"/>
    <xf numFmtId="9" fontId="0" fillId="0" borderId="16" xfId="2" applyFont="1" applyFill="1" applyBorder="1"/>
    <xf numFmtId="2" fontId="0" fillId="0" borderId="0" xfId="0" applyNumberFormat="1" applyFill="1"/>
    <xf numFmtId="188" fontId="0" fillId="0" borderId="0" xfId="0" applyNumberFormat="1"/>
    <xf numFmtId="1" fontId="0" fillId="35" borderId="15" xfId="0" applyNumberFormat="1" applyFill="1" applyBorder="1"/>
    <xf numFmtId="1" fontId="0" fillId="35" borderId="0" xfId="0" applyNumberFormat="1" applyFill="1" applyBorder="1"/>
    <xf numFmtId="1" fontId="0" fillId="35" borderId="37" xfId="0" applyNumberFormat="1" applyFill="1" applyBorder="1"/>
    <xf numFmtId="1" fontId="0" fillId="35" borderId="35" xfId="0" applyNumberFormat="1" applyFill="1" applyBorder="1"/>
    <xf numFmtId="164" fontId="0" fillId="35" borderId="37" xfId="2" applyNumberFormat="1" applyFont="1" applyFill="1" applyBorder="1"/>
    <xf numFmtId="164" fontId="0" fillId="35" borderId="0" xfId="2" applyNumberFormat="1" applyFont="1" applyFill="1" applyBorder="1"/>
    <xf numFmtId="164" fontId="0" fillId="35" borderId="35" xfId="2" applyNumberFormat="1" applyFont="1" applyFill="1" applyBorder="1"/>
    <xf numFmtId="164" fontId="0" fillId="35" borderId="16" xfId="2" applyNumberFormat="1" applyFont="1" applyFill="1" applyBorder="1"/>
    <xf numFmtId="187" fontId="0" fillId="35" borderId="16" xfId="1" applyNumberFormat="1" applyFont="1" applyFill="1" applyBorder="1"/>
    <xf numFmtId="1" fontId="0" fillId="35" borderId="16" xfId="2" applyNumberFormat="1" applyFont="1" applyFill="1" applyBorder="1"/>
    <xf numFmtId="1" fontId="0" fillId="35" borderId="0" xfId="2" applyNumberFormat="1" applyFont="1" applyFill="1" applyBorder="1"/>
    <xf numFmtId="1" fontId="0" fillId="35" borderId="37" xfId="2" applyNumberFormat="1" applyFont="1" applyFill="1" applyBorder="1"/>
    <xf numFmtId="1" fontId="0" fillId="35" borderId="35" xfId="2" applyNumberFormat="1" applyFont="1" applyFill="1" applyBorder="1"/>
    <xf numFmtId="9" fontId="0" fillId="35" borderId="16" xfId="2" applyFont="1" applyFill="1" applyBorder="1"/>
    <xf numFmtId="10" fontId="0" fillId="35" borderId="32" xfId="2" applyNumberFormat="1" applyFont="1" applyFill="1" applyBorder="1"/>
    <xf numFmtId="9" fontId="0" fillId="35" borderId="32" xfId="2" applyFont="1" applyFill="1" applyBorder="1"/>
    <xf numFmtId="2" fontId="0" fillId="35" borderId="0" xfId="0" applyNumberFormat="1" applyFill="1"/>
    <xf numFmtId="188" fontId="0" fillId="35" borderId="0" xfId="0" applyNumberFormat="1" applyFill="1"/>
    <xf numFmtId="0" fontId="0" fillId="0" borderId="37" xfId="0" applyBorder="1"/>
    <xf numFmtId="0" fontId="0" fillId="0" borderId="35" xfId="0" applyBorder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5"/>
    <cellStyle name="Currency 2" xfId="4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7"/>
    <cellStyle name="Note" xfId="17" builtinId="10" customBuiltin="1"/>
    <cellStyle name="Output" xfId="12" builtinId="21" customBuiltin="1"/>
    <cellStyle name="Percent" xfId="2" builtinId="5"/>
    <cellStyle name="Percent 2" xfId="48"/>
    <cellStyle name="Pink" xfId="44"/>
    <cellStyle name="Title" xfId="3" builtinId="15" customBuiltin="1"/>
    <cellStyle name="Total" xfId="19" builtinId="25" customBuiltin="1"/>
    <cellStyle name="Warning Text" xfId="16" builtinId="11" customBuiltin="1"/>
  </cellStyles>
  <dxfs count="6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prevalence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21405306264458"/>
          <c:y val="0.11040724082415578"/>
          <c:w val="0.83749283749170045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Population!$CA$3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Population!$CA$4:$CA$44</c:f>
              <c:numCache>
                <c:formatCode>0.0%</c:formatCode>
                <c:ptCount val="41"/>
                <c:pt idx="0">
                  <c:v>7.2623707846537697E-2</c:v>
                </c:pt>
                <c:pt idx="1">
                  <c:v>7.4402224443362475E-2</c:v>
                </c:pt>
                <c:pt idx="2">
                  <c:v>7.6396930576577413E-2</c:v>
                </c:pt>
                <c:pt idx="3">
                  <c:v>7.7526431636965917E-2</c:v>
                </c:pt>
                <c:pt idx="4">
                  <c:v>7.7876605444916744E-2</c:v>
                </c:pt>
                <c:pt idx="5">
                  <c:v>7.7617542229004285E-2</c:v>
                </c:pt>
                <c:pt idx="6">
                  <c:v>7.690898936183492E-2</c:v>
                </c:pt>
                <c:pt idx="7">
                  <c:v>7.5889141624871606E-2</c:v>
                </c:pt>
                <c:pt idx="8">
                  <c:v>7.4669754151877057E-2</c:v>
                </c:pt>
                <c:pt idx="9">
                  <c:v>7.3336204942245825E-2</c:v>
                </c:pt>
                <c:pt idx="10">
                  <c:v>7.1950400677011347E-2</c:v>
                </c:pt>
                <c:pt idx="11">
                  <c:v>7.0554998077850109E-2</c:v>
                </c:pt>
                <c:pt idx="12">
                  <c:v>6.9177851915472988E-2</c:v>
                </c:pt>
                <c:pt idx="13">
                  <c:v>6.7836053999606127E-2</c:v>
                </c:pt>
                <c:pt idx="14">
                  <c:v>6.6539268917921751E-2</c:v>
                </c:pt>
                <c:pt idx="15">
                  <c:v>6.5292298698262127E-2</c:v>
                </c:pt>
                <c:pt idx="16">
                  <c:v>6.4096938584865065E-2</c:v>
                </c:pt>
                <c:pt idx="17">
                  <c:v>6.2953246139760041E-2</c:v>
                </c:pt>
                <c:pt idx="18">
                  <c:v>6.1860360680559903E-2</c:v>
                </c:pt>
                <c:pt idx="19">
                  <c:v>6.0816999424400366E-2</c:v>
                </c:pt>
                <c:pt idx="20">
                  <c:v>5.9821734591677889E-2</c:v>
                </c:pt>
                <c:pt idx="21">
                  <c:v>5.8873130901143524E-2</c:v>
                </c:pt>
                <c:pt idx="22">
                  <c:v>5.7969800137357544E-2</c:v>
                </c:pt>
                <c:pt idx="23">
                  <c:v>5.7110410855019854E-2</c:v>
                </c:pt>
                <c:pt idx="24">
                  <c:v>5.6293677222859294E-2</c:v>
                </c:pt>
                <c:pt idx="25">
                  <c:v>5.5518341064280934E-2</c:v>
                </c:pt>
                <c:pt idx="26">
                  <c:v>5.4783154535260184E-2</c:v>
                </c:pt>
                <c:pt idx="27">
                  <c:v>5.4086866751039964E-2</c:v>
                </c:pt>
                <c:pt idx="28">
                  <c:v>5.3428215286018196E-2</c:v>
                </c:pt>
                <c:pt idx="29">
                  <c:v>5.2805922230612305E-2</c:v>
                </c:pt>
                <c:pt idx="30">
                  <c:v>5.2218693955145633E-2</c:v>
                </c:pt>
                <c:pt idx="31">
                  <c:v>5.1665223599395488E-2</c:v>
                </c:pt>
                <c:pt idx="32">
                  <c:v>5.1144195379275482E-2</c:v>
                </c:pt>
                <c:pt idx="33">
                  <c:v>5.0654289958897293E-2</c:v>
                </c:pt>
                <c:pt idx="34">
                  <c:v>5.0194190309890301E-2</c:v>
                </c:pt>
                <c:pt idx="35">
                  <c:v>4.9762587637583004E-2</c:v>
                </c:pt>
                <c:pt idx="36">
                  <c:v>4.9358187083022635E-2</c:v>
                </c:pt>
                <c:pt idx="37">
                  <c:v>4.8979713009535845E-2</c:v>
                </c:pt>
                <c:pt idx="38">
                  <c:v>4.8625913756350107E-2</c:v>
                </c:pt>
                <c:pt idx="39">
                  <c:v>4.8295565795164051E-2</c:v>
                </c:pt>
                <c:pt idx="40">
                  <c:v>4.7987477263679683E-2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Population!$CB$3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Population!$CB$4:$CB$44</c:f>
              <c:numCache>
                <c:formatCode>0.0%</c:formatCode>
                <c:ptCount val="41"/>
                <c:pt idx="0">
                  <c:v>6.0999999999999985E-2</c:v>
                </c:pt>
                <c:pt idx="1">
                  <c:v>7.0387373349434137E-2</c:v>
                </c:pt>
                <c:pt idx="2">
                  <c:v>7.8492443669586756E-2</c:v>
                </c:pt>
                <c:pt idx="3">
                  <c:v>8.4233140585631708E-2</c:v>
                </c:pt>
                <c:pt idx="4">
                  <c:v>8.7928263161225054E-2</c:v>
                </c:pt>
                <c:pt idx="5">
                  <c:v>9.0015534438558323E-2</c:v>
                </c:pt>
                <c:pt idx="6">
                  <c:v>9.0879021340751695E-2</c:v>
                </c:pt>
                <c:pt idx="7">
                  <c:v>9.0842850556400984E-2</c:v>
                </c:pt>
                <c:pt idx="8">
                  <c:v>9.0169324488243344E-2</c:v>
                </c:pt>
                <c:pt idx="9">
                  <c:v>8.9063943705196824E-2</c:v>
                </c:pt>
                <c:pt idx="10">
                  <c:v>8.7683107516593889E-2</c:v>
                </c:pt>
                <c:pt idx="11">
                  <c:v>8.6142665455119824E-2</c:v>
                </c:pt>
                <c:pt idx="12">
                  <c:v>8.4526140185524193E-2</c:v>
                </c:pt>
                <c:pt idx="13">
                  <c:v>8.2892023657471781E-2</c:v>
                </c:pt>
                <c:pt idx="14">
                  <c:v>8.1279909900451947E-2</c:v>
                </c:pt>
                <c:pt idx="15">
                  <c:v>7.9715448575029907E-2</c:v>
                </c:pt>
                <c:pt idx="16">
                  <c:v>7.8214224006811731E-2</c:v>
                </c:pt>
                <c:pt idx="17">
                  <c:v>7.6784718178696199E-2</c:v>
                </c:pt>
                <c:pt idx="18">
                  <c:v>7.5430527904298758E-2</c:v>
                </c:pt>
                <c:pt idx="19">
                  <c:v>7.4151994587794631E-2</c:v>
                </c:pt>
                <c:pt idx="20">
                  <c:v>7.2947382376881711E-2</c:v>
                </c:pt>
                <c:pt idx="21">
                  <c:v>7.1813715172595799E-2</c:v>
                </c:pt>
                <c:pt idx="22">
                  <c:v>7.074735927542003E-2</c:v>
                </c:pt>
                <c:pt idx="23">
                  <c:v>6.9744418340664235E-2</c:v>
                </c:pt>
                <c:pt idx="24">
                  <c:v>6.8800991208366788E-2</c:v>
                </c:pt>
                <c:pt idx="25">
                  <c:v>6.7913330715137873E-2</c:v>
                </c:pt>
                <c:pt idx="26">
                  <c:v>6.7077932139917917E-2</c:v>
                </c:pt>
                <c:pt idx="27">
                  <c:v>6.6291572802055276E-2</c:v>
                </c:pt>
                <c:pt idx="28">
                  <c:v>6.5551318929253172E-2</c:v>
                </c:pt>
                <c:pt idx="29">
                  <c:v>6.4854511785624402E-2</c:v>
                </c:pt>
                <c:pt idx="30">
                  <c:v>6.4198741861821687E-2</c:v>
                </c:pt>
                <c:pt idx="31">
                  <c:v>6.3581817446166852E-2</c:v>
                </c:pt>
                <c:pt idx="32">
                  <c:v>6.3001731957405729E-2</c:v>
                </c:pt>
                <c:pt idx="33">
                  <c:v>6.2456632914973026E-2</c:v>
                </c:pt>
                <c:pt idx="34">
                  <c:v>6.194479427125759E-2</c:v>
                </c:pt>
                <c:pt idx="35">
                  <c:v>6.1464592970718594E-2</c:v>
                </c:pt>
                <c:pt idx="36">
                  <c:v>6.1014489982035965E-2</c:v>
                </c:pt>
                <c:pt idx="37">
                  <c:v>6.0593015627715387E-2</c:v>
                </c:pt>
                <c:pt idx="38">
                  <c:v>6.0198758771314448E-2</c:v>
                </c:pt>
                <c:pt idx="39">
                  <c:v>5.9830359280463485E-2</c:v>
                </c:pt>
                <c:pt idx="40">
                  <c:v>5.9486503132927041E-2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Population!$CC$3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Population!$CC$4:$CC$44</c:f>
              <c:numCache>
                <c:formatCode>0.0%</c:formatCode>
                <c:ptCount val="41"/>
                <c:pt idx="0">
                  <c:v>8.3000000000000018E-2</c:v>
                </c:pt>
                <c:pt idx="1">
                  <c:v>7.6584261890417185E-2</c:v>
                </c:pt>
                <c:pt idx="2">
                  <c:v>7.1942394962938666E-2</c:v>
                </c:pt>
                <c:pt idx="3">
                  <c:v>6.8055446661544339E-2</c:v>
                </c:pt>
                <c:pt idx="4">
                  <c:v>6.4749229025484328E-2</c:v>
                </c:pt>
                <c:pt idx="5">
                  <c:v>6.1904963801297154E-2</c:v>
                </c:pt>
                <c:pt idx="6">
                  <c:v>5.9440204930765364E-2</c:v>
                </c:pt>
                <c:pt idx="7">
                  <c:v>5.7292346073056048E-2</c:v>
                </c:pt>
                <c:pt idx="8">
                  <c:v>5.5410674486338178E-2</c:v>
                </c:pt>
                <c:pt idx="9">
                  <c:v>5.3751355385121512E-2</c:v>
                </c:pt>
                <c:pt idx="10">
                  <c:v>5.2275222530210615E-2</c:v>
                </c:pt>
                <c:pt idx="11">
                  <c:v>5.0947218434140226E-2</c:v>
                </c:pt>
                <c:pt idx="12">
                  <c:v>4.9736582136709305E-2</c:v>
                </c:pt>
                <c:pt idx="13">
                  <c:v>4.8617184397888057E-2</c:v>
                </c:pt>
                <c:pt idx="14">
                  <c:v>4.7567697266752487E-2</c:v>
                </c:pt>
                <c:pt idx="15">
                  <c:v>4.6571489323518143E-2</c:v>
                </c:pt>
                <c:pt idx="16">
                  <c:v>4.5616259960620617E-2</c:v>
                </c:pt>
                <c:pt idx="17">
                  <c:v>4.4693484106115518E-2</c:v>
                </c:pt>
                <c:pt idx="18">
                  <c:v>4.3797754551311699E-2</c:v>
                </c:pt>
                <c:pt idx="19">
                  <c:v>4.292610090674414E-2</c:v>
                </c:pt>
                <c:pt idx="20">
                  <c:v>4.207734537691131E-2</c:v>
                </c:pt>
                <c:pt idx="21">
                  <c:v>4.1251534348871723E-2</c:v>
                </c:pt>
                <c:pt idx="22">
                  <c:v>4.0449465791352571E-2</c:v>
                </c:pt>
                <c:pt idx="23">
                  <c:v>3.9672317628777348E-2</c:v>
                </c:pt>
                <c:pt idx="24">
                  <c:v>3.8921371968916332E-2</c:v>
                </c:pt>
                <c:pt idx="25">
                  <c:v>3.8197823851590408E-2</c:v>
                </c:pt>
                <c:pt idx="26">
                  <c:v>3.7502660214261879E-2</c:v>
                </c:pt>
                <c:pt idx="27">
                  <c:v>3.6836594135973177E-2</c:v>
                </c:pt>
                <c:pt idx="28">
                  <c:v>3.6200040310855018E-2</c:v>
                </c:pt>
                <c:pt idx="29">
                  <c:v>3.5593119459323447E-2</c:v>
                </c:pt>
                <c:pt idx="30">
                  <c:v>3.5015681521566491E-2</c:v>
                </c:pt>
                <c:pt idx="31">
                  <c:v>3.4467339660507704E-2</c:v>
                </c:pt>
                <c:pt idx="32">
                  <c:v>3.3947509123082371E-2</c:v>
                </c:pt>
                <c:pt idx="33">
                  <c:v>3.3455446758341639E-2</c:v>
                </c:pt>
                <c:pt idx="34">
                  <c:v>3.2990288425485646E-2</c:v>
                </c:pt>
                <c:pt idx="35">
                  <c:v>3.255108264592145E-2</c:v>
                </c:pt>
                <c:pt idx="36">
                  <c:v>3.2136819688775499E-2</c:v>
                </c:pt>
                <c:pt idx="37">
                  <c:v>3.174645587023997E-2</c:v>
                </c:pt>
                <c:pt idx="38">
                  <c:v>3.1378933239289239E-2</c:v>
                </c:pt>
                <c:pt idx="39">
                  <c:v>3.103319505992316E-2</c:v>
                </c:pt>
                <c:pt idx="40">
                  <c:v>3.0708197622842853E-2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Population!$CD$3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Population!$CD$4:$CD$44</c:f>
              <c:numCache>
                <c:formatCode>0.0%</c:formatCode>
                <c:ptCount val="41"/>
                <c:pt idx="0">
                  <c:v>0.59999999999999987</c:v>
                </c:pt>
                <c:pt idx="1">
                  <c:v>0.65157744089589387</c:v>
                </c:pt>
                <c:pt idx="2">
                  <c:v>0.69193079698743321</c:v>
                </c:pt>
                <c:pt idx="3">
                  <c:v>0.71246897433992973</c:v>
                </c:pt>
                <c:pt idx="4">
                  <c:v>0.72137548935000595</c:v>
                </c:pt>
                <c:pt idx="5">
                  <c:v>0.7234251113195187</c:v>
                </c:pt>
                <c:pt idx="6">
                  <c:v>0.72156923128336459</c:v>
                </c:pt>
                <c:pt idx="7">
                  <c:v>0.71760727000250035</c:v>
                </c:pt>
                <c:pt idx="8">
                  <c:v>0.71262360319379792</c:v>
                </c:pt>
                <c:pt idx="9">
                  <c:v>0.70723816815901774</c:v>
                </c:pt>
                <c:pt idx="10">
                  <c:v>0.70177144152522364</c:v>
                </c:pt>
                <c:pt idx="11">
                  <c:v>0.69635934871698213</c:v>
                </c:pt>
                <c:pt idx="12">
                  <c:v>0.69103419255743892</c:v>
                </c:pt>
                <c:pt idx="13">
                  <c:v>0.68577944127964952</c:v>
                </c:pt>
                <c:pt idx="14">
                  <c:v>0.68056401464692007</c:v>
                </c:pt>
                <c:pt idx="15">
                  <c:v>0.67536121966997475</c:v>
                </c:pt>
                <c:pt idx="16">
                  <c:v>0.67015706640509565</c:v>
                </c:pt>
                <c:pt idx="17">
                  <c:v>0.66495193761800431</c:v>
                </c:pt>
                <c:pt idx="18">
                  <c:v>0.65975862436556876</c:v>
                </c:pt>
                <c:pt idx="19">
                  <c:v>0.65459879416579081</c:v>
                </c:pt>
                <c:pt idx="20">
                  <c:v>0.64949917295170179</c:v>
                </c:pt>
                <c:pt idx="21">
                  <c:v>0.6444881429279038</c:v>
                </c:pt>
                <c:pt idx="22">
                  <c:v>0.63959306978970798</c:v>
                </c:pt>
                <c:pt idx="23">
                  <c:v>0.63483843313168042</c:v>
                </c:pt>
                <c:pt idx="24">
                  <c:v>0.63024469964836305</c:v>
                </c:pt>
                <c:pt idx="25">
                  <c:v>0.62582781402066634</c:v>
                </c:pt>
                <c:pt idx="26">
                  <c:v>0.62159916099928791</c:v>
                </c:pt>
                <c:pt idx="27">
                  <c:v>0.61756585624410765</c:v>
                </c:pt>
                <c:pt idx="28">
                  <c:v>0.61373124114076849</c:v>
                </c:pt>
                <c:pt idx="29">
                  <c:v>0.61009548045476159</c:v>
                </c:pt>
                <c:pt idx="30">
                  <c:v>0.60665618648004904</c:v>
                </c:pt>
                <c:pt idx="31">
                  <c:v>0.60340901639811129</c:v>
                </c:pt>
                <c:pt idx="32">
                  <c:v>0.60034820932162103</c:v>
                </c:pt>
                <c:pt idx="33">
                  <c:v>0.5974670453144324</c:v>
                </c:pt>
                <c:pt idx="34">
                  <c:v>0.59475822053341709</c:v>
                </c:pt>
                <c:pt idx="35">
                  <c:v>0.59221414088784352</c:v>
                </c:pt>
                <c:pt idx="36">
                  <c:v>0.58982714182175766</c:v>
                </c:pt>
                <c:pt idx="37">
                  <c:v>0.58758964463025509</c:v>
                </c:pt>
                <c:pt idx="38">
                  <c:v>0.58549426074150335</c:v>
                </c:pt>
                <c:pt idx="39">
                  <c:v>0.58353385518389633</c:v>
                </c:pt>
                <c:pt idx="40">
                  <c:v>0.58170157946809242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Population!$CE$3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Population!$CE$4:$CE$44</c:f>
              <c:numCache>
                <c:formatCode>0.0%</c:formatCode>
                <c:ptCount val="41"/>
                <c:pt idx="0">
                  <c:v>3.9E-2</c:v>
                </c:pt>
                <c:pt idx="1">
                  <c:v>4.2150288512852831E-2</c:v>
                </c:pt>
                <c:pt idx="2">
                  <c:v>4.5591874857923306E-2</c:v>
                </c:pt>
                <c:pt idx="3">
                  <c:v>4.839986263100457E-2</c:v>
                </c:pt>
                <c:pt idx="4">
                  <c:v>5.0636890180855425E-2</c:v>
                </c:pt>
                <c:pt idx="5">
                  <c:v>5.2420607117797648E-2</c:v>
                </c:pt>
                <c:pt idx="6">
                  <c:v>5.3866309286896265E-2</c:v>
                </c:pt>
                <c:pt idx="7">
                  <c:v>5.5075463682621201E-2</c:v>
                </c:pt>
                <c:pt idx="8">
                  <c:v>5.6130821974368764E-2</c:v>
                </c:pt>
                <c:pt idx="9">
                  <c:v>5.7095506209517373E-2</c:v>
                </c:pt>
                <c:pt idx="10">
                  <c:v>5.8014669850638377E-2</c:v>
                </c:pt>
                <c:pt idx="11">
                  <c:v>5.8918488605510876E-2</c:v>
                </c:pt>
                <c:pt idx="12">
                  <c:v>5.9825552898138255E-2</c:v>
                </c:pt>
                <c:pt idx="13">
                  <c:v>6.0746075230012832E-2</c:v>
                </c:pt>
                <c:pt idx="14">
                  <c:v>6.1684607193193117E-2</c:v>
                </c:pt>
                <c:pt idx="15">
                  <c:v>6.2642160244705675E-2</c:v>
                </c:pt>
                <c:pt idx="16">
                  <c:v>6.3617747938529215E-2</c:v>
                </c:pt>
                <c:pt idx="17">
                  <c:v>6.4609431947585116E-2</c:v>
                </c:pt>
                <c:pt idx="18">
                  <c:v>6.5614978146102856E-2</c:v>
                </c:pt>
                <c:pt idx="19">
                  <c:v>6.6632227984568831E-2</c:v>
                </c:pt>
                <c:pt idx="20">
                  <c:v>6.7659276253713735E-2</c:v>
                </c:pt>
                <c:pt idx="21">
                  <c:v>6.8694527177378506E-2</c:v>
                </c:pt>
                <c:pt idx="22">
                  <c:v>6.9736681515386562E-2</c:v>
                </c:pt>
                <c:pt idx="23">
                  <c:v>7.078469057541667E-2</c:v>
                </c:pt>
                <c:pt idx="24">
                  <c:v>7.1837699733950489E-2</c:v>
                </c:pt>
                <c:pt idx="25">
                  <c:v>7.2894994306776886E-2</c:v>
                </c:pt>
                <c:pt idx="26">
                  <c:v>7.3955953948164163E-2</c:v>
                </c:pt>
                <c:pt idx="27">
                  <c:v>7.5020017557637111E-2</c:v>
                </c:pt>
                <c:pt idx="28">
                  <c:v>7.6086658282238193E-2</c:v>
                </c:pt>
                <c:pt idx="29">
                  <c:v>7.7155367047616441E-2</c:v>
                </c:pt>
                <c:pt idx="30">
                  <c:v>7.8225642677551929E-2</c:v>
                </c:pt>
                <c:pt idx="31">
                  <c:v>7.9296986733115402E-2</c:v>
                </c:pt>
                <c:pt idx="32">
                  <c:v>8.0368901489995662E-2</c:v>
                </c:pt>
                <c:pt idx="33">
                  <c:v>8.1440889830434571E-2</c:v>
                </c:pt>
                <c:pt idx="34">
                  <c:v>8.2512456171699403E-2</c:v>
                </c:pt>
                <c:pt idx="35">
                  <c:v>8.3583107845807289E-2</c:v>
                </c:pt>
                <c:pt idx="36">
                  <c:v>8.4652356571936871E-2</c:v>
                </c:pt>
                <c:pt idx="37">
                  <c:v>8.5719719825793919E-2</c:v>
                </c:pt>
                <c:pt idx="38">
                  <c:v>8.6784722018791727E-2</c:v>
                </c:pt>
                <c:pt idx="39">
                  <c:v>8.7846895466470426E-2</c:v>
                </c:pt>
                <c:pt idx="40">
                  <c:v>8.8905781161931888E-2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Population!$CF$3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Population!$CF$4:$CF$44</c:f>
              <c:numCache>
                <c:formatCode>0.0%</c:formatCode>
                <c:ptCount val="41"/>
                <c:pt idx="0">
                  <c:v>0.40000000000000008</c:v>
                </c:pt>
                <c:pt idx="1">
                  <c:v>0.42285501540434273</c:v>
                </c:pt>
                <c:pt idx="2">
                  <c:v>0.44711917138246882</c:v>
                </c:pt>
                <c:pt idx="3">
                  <c:v>0.46854685085794551</c:v>
                </c:pt>
                <c:pt idx="4">
                  <c:v>0.48760904744712213</c:v>
                </c:pt>
                <c:pt idx="5">
                  <c:v>0.50462703647043106</c:v>
                </c:pt>
                <c:pt idx="6">
                  <c:v>0.51986032071341959</c:v>
                </c:pt>
                <c:pt idx="7">
                  <c:v>0.53350065264561108</c:v>
                </c:pt>
                <c:pt idx="8">
                  <c:v>0.5456847377073325</c:v>
                </c:pt>
                <c:pt idx="9">
                  <c:v>0.55651180075510087</c:v>
                </c:pt>
                <c:pt idx="10">
                  <c:v>0.56606011594895167</c:v>
                </c:pt>
                <c:pt idx="11">
                  <c:v>0.57439978398338087</c:v>
                </c:pt>
                <c:pt idx="12">
                  <c:v>0.58160108662640997</c:v>
                </c:pt>
                <c:pt idx="13">
                  <c:v>0.58773886367522021</c:v>
                </c:pt>
                <c:pt idx="14">
                  <c:v>0.59289383623104519</c:v>
                </c:pt>
                <c:pt idx="15">
                  <c:v>0.59715188954172671</c:v>
                </c:pt>
                <c:pt idx="16">
                  <c:v>0.60060220886575488</c:v>
                </c:pt>
                <c:pt idx="17">
                  <c:v>0.60333495537232518</c:v>
                </c:pt>
                <c:pt idx="18">
                  <c:v>0.60543895143432958</c:v>
                </c:pt>
                <c:pt idx="19">
                  <c:v>0.60699965568546743</c:v>
                </c:pt>
                <c:pt idx="20">
                  <c:v>0.60809756338705212</c:v>
                </c:pt>
                <c:pt idx="21">
                  <c:v>0.60880706770174176</c:v>
                </c:pt>
                <c:pt idx="22">
                  <c:v>0.60919575568618856</c:v>
                </c:pt>
                <c:pt idx="23">
                  <c:v>0.60932407994418147</c:v>
                </c:pt>
                <c:pt idx="24">
                  <c:v>0.60924533394659641</c:v>
                </c:pt>
                <c:pt idx="25">
                  <c:v>0.60900585860089351</c:v>
                </c:pt>
                <c:pt idx="26">
                  <c:v>0.60864541421739626</c:v>
                </c:pt>
                <c:pt idx="27">
                  <c:v>0.60819766179668178</c:v>
                </c:pt>
                <c:pt idx="28">
                  <c:v>0.60769070817458082</c:v>
                </c:pt>
                <c:pt idx="29">
                  <c:v>0.6071476796487747</c:v>
                </c:pt>
                <c:pt idx="30">
                  <c:v>0.6065872976005604</c:v>
                </c:pt>
                <c:pt idx="31">
                  <c:v>0.60602443707513542</c:v>
                </c:pt>
                <c:pt idx="32">
                  <c:v>0.60547065530062782</c:v>
                </c:pt>
                <c:pt idx="33">
                  <c:v>0.60493468184501331</c:v>
                </c:pt>
                <c:pt idx="34">
                  <c:v>0.6044228657183992</c:v>
                </c:pt>
                <c:pt idx="35">
                  <c:v>0.6039395774218308</c:v>
                </c:pt>
                <c:pt idx="36">
                  <c:v>0.60348756590454244</c:v>
                </c:pt>
                <c:pt idx="37">
                  <c:v>0.60306827177706857</c:v>
                </c:pt>
                <c:pt idx="38">
                  <c:v>0.60268209906855641</c:v>
                </c:pt>
                <c:pt idx="39">
                  <c:v>0.60232864841880351</c:v>
                </c:pt>
                <c:pt idx="40">
                  <c:v>0.60200691494248504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43200"/>
        <c:axId val="143044992"/>
      </c:scatterChart>
      <c:valAx>
        <c:axId val="143043200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3044992"/>
        <c:crosses val="autoZero"/>
        <c:crossBetween val="midCat"/>
      </c:valAx>
      <c:valAx>
        <c:axId val="14304499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3043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994782278721182"/>
          <c:y val="0.41559915268999453"/>
          <c:w val="0.24631325301204848"/>
          <c:h val="0.3905253004074866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Incidence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21405306264462"/>
          <c:y val="0.11040724082415578"/>
          <c:w val="0.83749283749170078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Population!$CG$3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Population!$CG$4:$CG$45</c:f>
              <c:numCache>
                <c:formatCode>_(* #,##0_);_(* \(#,##0\);_(* "-"??_);_(@_)</c:formatCode>
                <c:ptCount val="42"/>
                <c:pt idx="1">
                  <c:v>2479.5262138564872</c:v>
                </c:pt>
                <c:pt idx="3">
                  <c:v>2059.5454182307062</c:v>
                </c:pt>
                <c:pt idx="5">
                  <c:v>1757.0416811152152</c:v>
                </c:pt>
                <c:pt idx="7">
                  <c:v>1590.4025673709505</c:v>
                </c:pt>
                <c:pt idx="9">
                  <c:v>1497.1940466206922</c:v>
                </c:pt>
                <c:pt idx="11">
                  <c:v>1438.3162828426662</c:v>
                </c:pt>
                <c:pt idx="13">
                  <c:v>1393.5615252595546</c:v>
                </c:pt>
                <c:pt idx="15">
                  <c:v>1354.5108407652831</c:v>
                </c:pt>
                <c:pt idx="17">
                  <c:v>1318.5994604446603</c:v>
                </c:pt>
                <c:pt idx="19">
                  <c:v>1285.5067133521691</c:v>
                </c:pt>
                <c:pt idx="21">
                  <c:v>1255.446283446026</c:v>
                </c:pt>
                <c:pt idx="23">
                  <c:v>1228.5609508424393</c:v>
                </c:pt>
                <c:pt idx="25">
                  <c:v>1204.8106238826826</c:v>
                </c:pt>
                <c:pt idx="27">
                  <c:v>1184.0194291426837</c:v>
                </c:pt>
                <c:pt idx="29">
                  <c:v>1165.942664439352</c:v>
                </c:pt>
                <c:pt idx="31">
                  <c:v>1150.3138535521373</c:v>
                </c:pt>
                <c:pt idx="33">
                  <c:v>1136.8703213586923</c:v>
                </c:pt>
                <c:pt idx="35">
                  <c:v>1125.3648912450301</c:v>
                </c:pt>
                <c:pt idx="37">
                  <c:v>1115.5703641058656</c:v>
                </c:pt>
                <c:pt idx="39">
                  <c:v>1107.2806544724817</c:v>
                </c:pt>
                <c:pt idx="41">
                  <c:v>1100.3104127941137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Population!$CH$3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Population!$CH$4:$CH$45</c:f>
              <c:numCache>
                <c:formatCode>_(* #,##0_);_(* \(#,##0\);_(* "-"??_);_(@_)</c:formatCode>
                <c:ptCount val="42"/>
                <c:pt idx="1">
                  <c:v>3546.3228953758412</c:v>
                </c:pt>
                <c:pt idx="3">
                  <c:v>2789.2867358111134</c:v>
                </c:pt>
                <c:pt idx="5">
                  <c:v>2275.1710400933721</c:v>
                </c:pt>
                <c:pt idx="7">
                  <c:v>1989.7752400406544</c:v>
                </c:pt>
                <c:pt idx="9">
                  <c:v>1831.7749752681991</c:v>
                </c:pt>
                <c:pt idx="11">
                  <c:v>1738.7632710582347</c:v>
                </c:pt>
                <c:pt idx="13">
                  <c:v>1676.9458251561484</c:v>
                </c:pt>
                <c:pt idx="15">
                  <c:v>1629.996806893668</c:v>
                </c:pt>
                <c:pt idx="17">
                  <c:v>1590.7761680156295</c:v>
                </c:pt>
                <c:pt idx="19">
                  <c:v>1556.389518078769</c:v>
                </c:pt>
                <c:pt idx="21">
                  <c:v>1525.6969573061531</c:v>
                </c:pt>
                <c:pt idx="23">
                  <c:v>1498.2206202755572</c:v>
                </c:pt>
                <c:pt idx="25">
                  <c:v>1473.7143051040789</c:v>
                </c:pt>
                <c:pt idx="27">
                  <c:v>1452.0025420330232</c:v>
                </c:pt>
                <c:pt idx="29">
                  <c:v>1432.9194528801825</c:v>
                </c:pt>
                <c:pt idx="31">
                  <c:v>1416.28591420115</c:v>
                </c:pt>
                <c:pt idx="33">
                  <c:v>1401.9046100215703</c:v>
                </c:pt>
                <c:pt idx="35">
                  <c:v>1389.5646643763373</c:v>
                </c:pt>
                <c:pt idx="37">
                  <c:v>1379.0505619783992</c:v>
                </c:pt>
                <c:pt idx="39">
                  <c:v>1370.1514842997135</c:v>
                </c:pt>
                <c:pt idx="41">
                  <c:v>1362.6687073207404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Population!$CI$3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Population!$CI$4:$CI$45</c:f>
              <c:numCache>
                <c:formatCode>_(* #,##0_);_(* \(#,##0\);_(* "-"??_);_(@_)</c:formatCode>
                <c:ptCount val="42"/>
                <c:pt idx="1">
                  <c:v>1261.100128795503</c:v>
                </c:pt>
                <c:pt idx="3">
                  <c:v>1201.4667962776366</c:v>
                </c:pt>
                <c:pt idx="5">
                  <c:v>1119.2719332321399</c:v>
                </c:pt>
                <c:pt idx="7">
                  <c:v>1072.4882589849758</c:v>
                </c:pt>
                <c:pt idx="9">
                  <c:v>1042.5616542355185</c:v>
                </c:pt>
                <c:pt idx="11">
                  <c:v>1015.6818643147301</c:v>
                </c:pt>
                <c:pt idx="13">
                  <c:v>985.88354391508267</c:v>
                </c:pt>
                <c:pt idx="15">
                  <c:v>952.73531067172712</c:v>
                </c:pt>
                <c:pt idx="17">
                  <c:v>918.15301654476036</c:v>
                </c:pt>
                <c:pt idx="19">
                  <c:v>884.2953935051396</c:v>
                </c:pt>
                <c:pt idx="21">
                  <c:v>852.68493164368192</c:v>
                </c:pt>
                <c:pt idx="23">
                  <c:v>824.08578493068944</c:v>
                </c:pt>
                <c:pt idx="25">
                  <c:v>798.69190783356282</c:v>
                </c:pt>
                <c:pt idx="27">
                  <c:v>776.3653013188981</c:v>
                </c:pt>
                <c:pt idx="29">
                  <c:v>756.81998373720148</c:v>
                </c:pt>
                <c:pt idx="31">
                  <c:v>739.73342664437905</c:v>
                </c:pt>
                <c:pt idx="33">
                  <c:v>724.80104966950887</c:v>
                </c:pt>
                <c:pt idx="35">
                  <c:v>711.75556416317499</c:v>
                </c:pt>
                <c:pt idx="37">
                  <c:v>700.36848807522495</c:v>
                </c:pt>
                <c:pt idx="39">
                  <c:v>690.44468018508894</c:v>
                </c:pt>
                <c:pt idx="41">
                  <c:v>681.81553764295904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Population!$CJ$3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Population!$CJ$4:$CJ$45</c:f>
              <c:numCache>
                <c:formatCode>_(* #,##0_);_(* \(#,##0\);_(* "-"??_);_(@_)</c:formatCode>
                <c:ptCount val="42"/>
                <c:pt idx="1">
                  <c:v>21725.945314070814</c:v>
                </c:pt>
                <c:pt idx="3">
                  <c:v>16412.18013655263</c:v>
                </c:pt>
                <c:pt idx="5">
                  <c:v>14193.624423919209</c:v>
                </c:pt>
                <c:pt idx="7">
                  <c:v>13753.436211522769</c:v>
                </c:pt>
                <c:pt idx="9">
                  <c:v>13884.965225603168</c:v>
                </c:pt>
                <c:pt idx="11">
                  <c:v>14106.651623086947</c:v>
                </c:pt>
                <c:pt idx="13">
                  <c:v>14254.148405703714</c:v>
                </c:pt>
                <c:pt idx="15">
                  <c:v>14307.410411283017</c:v>
                </c:pt>
                <c:pt idx="17">
                  <c:v>14294.789370072802</c:v>
                </c:pt>
                <c:pt idx="19">
                  <c:v>14247.819616610466</c:v>
                </c:pt>
                <c:pt idx="21">
                  <c:v>14187.387962946781</c:v>
                </c:pt>
                <c:pt idx="23">
                  <c:v>14123.856842536306</c:v>
                </c:pt>
                <c:pt idx="25">
                  <c:v>14060.979987751971</c:v>
                </c:pt>
                <c:pt idx="27">
                  <c:v>13999.471765456232</c:v>
                </c:pt>
                <c:pt idx="29">
                  <c:v>13939.199737749977</c:v>
                </c:pt>
                <c:pt idx="31">
                  <c:v>13880.166885772196</c:v>
                </c:pt>
                <c:pt idx="33">
                  <c:v>13822.744753050814</c:v>
                </c:pt>
                <c:pt idx="35">
                  <c:v>13767.563336078993</c:v>
                </c:pt>
                <c:pt idx="37">
                  <c:v>13715.315027261222</c:v>
                </c:pt>
                <c:pt idx="39">
                  <c:v>13666.595846933038</c:v>
                </c:pt>
                <c:pt idx="41">
                  <c:v>13621.819658780323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Population!$CK$3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Population!$CK$4:$CK$45</c:f>
              <c:numCache>
                <c:formatCode>_(* #,##0_);_(* \(#,##0\);_(* "-"??_);_(@_)</c:formatCode>
                <c:ptCount val="42"/>
                <c:pt idx="1">
                  <c:v>1818.9229322788026</c:v>
                </c:pt>
                <c:pt idx="3">
                  <c:v>1625.8970577285606</c:v>
                </c:pt>
                <c:pt idx="5">
                  <c:v>1499.0874805260271</c:v>
                </c:pt>
                <c:pt idx="7">
                  <c:v>1465.9429291720207</c:v>
                </c:pt>
                <c:pt idx="9">
                  <c:v>1484.6469551012806</c:v>
                </c:pt>
                <c:pt idx="11">
                  <c:v>1526.9707289760502</c:v>
                </c:pt>
                <c:pt idx="13">
                  <c:v>1577.4389855104814</c:v>
                </c:pt>
                <c:pt idx="15">
                  <c:v>1629.3477350577346</c:v>
                </c:pt>
                <c:pt idx="17">
                  <c:v>1680.6868700361642</c:v>
                </c:pt>
                <c:pt idx="19">
                  <c:v>1731.3629139243596</c:v>
                </c:pt>
                <c:pt idx="21">
                  <c:v>1781.7637886635657</c:v>
                </c:pt>
                <c:pt idx="23">
                  <c:v>1832.2079416438999</c:v>
                </c:pt>
                <c:pt idx="25">
                  <c:v>1882.8305865795003</c:v>
                </c:pt>
                <c:pt idx="27">
                  <c:v>1933.6258882450088</c:v>
                </c:pt>
                <c:pt idx="29">
                  <c:v>1984.5131282922985</c:v>
                </c:pt>
                <c:pt idx="31">
                  <c:v>2035.3837535441799</c:v>
                </c:pt>
                <c:pt idx="33">
                  <c:v>2086.1255909348151</c:v>
                </c:pt>
                <c:pt idx="35">
                  <c:v>2136.6320505219956</c:v>
                </c:pt>
                <c:pt idx="37">
                  <c:v>2186.8040830673813</c:v>
                </c:pt>
                <c:pt idx="39">
                  <c:v>2236.5496497612216</c:v>
                </c:pt>
                <c:pt idx="41">
                  <c:v>2285.7828558828046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Population!$CL$3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Population!$A$4:$A$45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Population!$CL$4:$CL$45</c:f>
              <c:numCache>
                <c:formatCode>_(* #,##0_);_(* \(#,##0\);_(* "-"??_);_(@_)</c:formatCode>
                <c:ptCount val="42"/>
                <c:pt idx="1">
                  <c:v>19057.624468953807</c:v>
                </c:pt>
                <c:pt idx="3">
                  <c:v>18026.579727582732</c:v>
                </c:pt>
                <c:pt idx="5">
                  <c:v>17356.161915569293</c:v>
                </c:pt>
                <c:pt idx="7">
                  <c:v>17003.207553906825</c:v>
                </c:pt>
                <c:pt idx="9">
                  <c:v>16779.519184880195</c:v>
                </c:pt>
                <c:pt idx="11">
                  <c:v>16606.634646070852</c:v>
                </c:pt>
                <c:pt idx="13">
                  <c:v>16463.304613866443</c:v>
                </c:pt>
                <c:pt idx="15">
                  <c:v>16348.863406556025</c:v>
                </c:pt>
                <c:pt idx="17">
                  <c:v>16265.095960722223</c:v>
                </c:pt>
                <c:pt idx="19">
                  <c:v>16210.517444017731</c:v>
                </c:pt>
                <c:pt idx="21">
                  <c:v>16180.505498936798</c:v>
                </c:pt>
                <c:pt idx="23">
                  <c:v>16169.0661310213</c:v>
                </c:pt>
                <c:pt idx="25">
                  <c:v>16170.357419052018</c:v>
                </c:pt>
                <c:pt idx="27">
                  <c:v>16179.509399649176</c:v>
                </c:pt>
                <c:pt idx="29">
                  <c:v>16192.864969993952</c:v>
                </c:pt>
                <c:pt idx="31">
                  <c:v>16207.891720448708</c:v>
                </c:pt>
                <c:pt idx="33">
                  <c:v>16222.962367002789</c:v>
                </c:pt>
                <c:pt idx="35">
                  <c:v>16237.117604385408</c:v>
                </c:pt>
                <c:pt idx="37">
                  <c:v>16249.8614620956</c:v>
                </c:pt>
                <c:pt idx="39">
                  <c:v>16261.002790818977</c:v>
                </c:pt>
                <c:pt idx="41">
                  <c:v>16270.539944130805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59936"/>
        <c:axId val="151161472"/>
      </c:scatterChart>
      <c:valAx>
        <c:axId val="151159936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51161472"/>
        <c:crosses val="autoZero"/>
        <c:crossBetween val="midCat"/>
      </c:valAx>
      <c:valAx>
        <c:axId val="15116147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51159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2.7689925115285261E-2"/>
          <c:w val="0.24631325301204848"/>
          <c:h val="0.41266766591935677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Deaths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21405306264462"/>
          <c:y val="0.11040724082415578"/>
          <c:w val="0.83749283749170078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Population!$CM$3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Population!$CM$4:$CM$44</c:f>
              <c:numCache>
                <c:formatCode>0</c:formatCode>
                <c:ptCount val="41"/>
                <c:pt idx="0">
                  <c:v>289616.44044999999</c:v>
                </c:pt>
                <c:pt idx="1">
                  <c:v>248992.84677080004</c:v>
                </c:pt>
                <c:pt idx="2">
                  <c:v>231886.25147299268</c:v>
                </c:pt>
                <c:pt idx="3">
                  <c:v>222063.05703382587</c:v>
                </c:pt>
                <c:pt idx="4">
                  <c:v>216365.60306067034</c:v>
                </c:pt>
                <c:pt idx="5">
                  <c:v>212847.21440578208</c:v>
                </c:pt>
                <c:pt idx="6">
                  <c:v>210303.97215479257</c:v>
                </c:pt>
                <c:pt idx="7">
                  <c:v>208028.30865076502</c:v>
                </c:pt>
                <c:pt idx="8">
                  <c:v>205653.90462911007</c:v>
                </c:pt>
                <c:pt idx="9">
                  <c:v>203030.42916347462</c:v>
                </c:pt>
                <c:pt idx="10">
                  <c:v>200133.81151435687</c:v>
                </c:pt>
                <c:pt idx="11">
                  <c:v>197005.58949898454</c:v>
                </c:pt>
                <c:pt idx="12">
                  <c:v>193714.51967384398</c:v>
                </c:pt>
                <c:pt idx="13">
                  <c:v>190334.08690805684</c:v>
                </c:pt>
                <c:pt idx="14">
                  <c:v>186930.73134813661</c:v>
                </c:pt>
                <c:pt idx="15">
                  <c:v>183558.86567512003</c:v>
                </c:pt>
                <c:pt idx="16">
                  <c:v>180259.88011691839</c:v>
                </c:pt>
                <c:pt idx="17">
                  <c:v>177063.24554084134</c:v>
                </c:pt>
                <c:pt idx="18">
                  <c:v>173988.51640545879</c:v>
                </c:pt>
                <c:pt idx="19">
                  <c:v>171047.5289895171</c:v>
                </c:pt>
                <c:pt idx="20">
                  <c:v>168246.42317234131</c:v>
                </c:pt>
                <c:pt idx="21">
                  <c:v>165587.32707791714</c:v>
                </c:pt>
                <c:pt idx="22">
                  <c:v>163069.66801442744</c:v>
                </c:pt>
                <c:pt idx="23">
                  <c:v>160691.13870809475</c:v>
                </c:pt>
                <c:pt idx="24">
                  <c:v>158448.37630710588</c:v>
                </c:pt>
                <c:pt idx="25">
                  <c:v>156337.41830559881</c:v>
                </c:pt>
                <c:pt idx="26">
                  <c:v>154353.99469149398</c:v>
                </c:pt>
                <c:pt idx="27">
                  <c:v>152493.70576013555</c:v>
                </c:pt>
                <c:pt idx="28">
                  <c:v>150752.12397797918</c:v>
                </c:pt>
                <c:pt idx="29">
                  <c:v>149124.84804360243</c:v>
                </c:pt>
                <c:pt idx="30">
                  <c:v>147607.52875476965</c:v>
                </c:pt>
                <c:pt idx="31">
                  <c:v>146195.87966007751</c:v>
                </c:pt>
                <c:pt idx="32">
                  <c:v>144885.6806099283</c:v>
                </c:pt>
                <c:pt idx="33">
                  <c:v>143672.77892995017</c:v>
                </c:pt>
                <c:pt idx="34">
                  <c:v>142553.09069039076</c:v>
                </c:pt>
                <c:pt idx="35">
                  <c:v>141522.60313273771</c:v>
                </c:pt>
                <c:pt idx="36">
                  <c:v>140577.37848676337</c:v>
                </c:pt>
                <c:pt idx="37">
                  <c:v>139713.55897173446</c:v>
                </c:pt>
                <c:pt idx="38">
                  <c:v>138927.37258179134</c:v>
                </c:pt>
                <c:pt idx="39">
                  <c:v>138215.13920809733</c:v>
                </c:pt>
                <c:pt idx="40">
                  <c:v>137573.27668325044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Population!$CN$3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Population!$CN$4:$CN$44</c:f>
              <c:numCache>
                <c:formatCode>0</c:formatCode>
                <c:ptCount val="41"/>
                <c:pt idx="0">
                  <c:v>120399.66499999996</c:v>
                </c:pt>
                <c:pt idx="1">
                  <c:v>103531.69906812601</c:v>
                </c:pt>
                <c:pt idx="2">
                  <c:v>103303.57277942859</c:v>
                </c:pt>
                <c:pt idx="3">
                  <c:v>105913.60019467388</c:v>
                </c:pt>
                <c:pt idx="4">
                  <c:v>109612.76629514385</c:v>
                </c:pt>
                <c:pt idx="5">
                  <c:v>113239.83589024012</c:v>
                </c:pt>
                <c:pt idx="6">
                  <c:v>116210.46312770655</c:v>
                </c:pt>
                <c:pt idx="7">
                  <c:v>118264.75228613199</c:v>
                </c:pt>
                <c:pt idx="8">
                  <c:v>119355.49894490071</c:v>
                </c:pt>
                <c:pt idx="9">
                  <c:v>119558.03497740223</c:v>
                </c:pt>
                <c:pt idx="10">
                  <c:v>119009.1342366997</c:v>
                </c:pt>
                <c:pt idx="11">
                  <c:v>117867.04321867024</c:v>
                </c:pt>
                <c:pt idx="12">
                  <c:v>116287.16962035945</c:v>
                </c:pt>
                <c:pt idx="13">
                  <c:v>114408.74431033729</c:v>
                </c:pt>
                <c:pt idx="14">
                  <c:v>112348.83626175007</c:v>
                </c:pt>
                <c:pt idx="15">
                  <c:v>110201.01718735186</c:v>
                </c:pt>
                <c:pt idx="16">
                  <c:v>108036.73998984409</c:v>
                </c:pt>
                <c:pt idx="17">
                  <c:v>105908.10439519025</c:v>
                </c:pt>
                <c:pt idx="18">
                  <c:v>103851.14656898611</c:v>
                </c:pt>
                <c:pt idx="19">
                  <c:v>101889.12706140186</c:v>
                </c:pt>
                <c:pt idx="20">
                  <c:v>100035.52654920131</c:v>
                </c:pt>
                <c:pt idx="21">
                  <c:v>98296.614877319225</c:v>
                </c:pt>
                <c:pt idx="22">
                  <c:v>96673.556719610031</c:v>
                </c:pt>
                <c:pt idx="23">
                  <c:v>95164.074045949266</c:v>
                </c:pt>
                <c:pt idx="24">
                  <c:v>93763.714934502903</c:v>
                </c:pt>
                <c:pt idx="25">
                  <c:v>92466.790032464618</c:v>
                </c:pt>
                <c:pt idx="26">
                  <c:v>91267.039158207364</c:v>
                </c:pt>
                <c:pt idx="27">
                  <c:v>90158.085895298573</c:v>
                </c:pt>
                <c:pt idx="28">
                  <c:v>89133.730621527604</c:v>
                </c:pt>
                <c:pt idx="29">
                  <c:v>88188.124128800948</c:v>
                </c:pt>
                <c:pt idx="30">
                  <c:v>87315.855906416778</c:v>
                </c:pt>
                <c:pt idx="31">
                  <c:v>86511.983844239017</c:v>
                </c:pt>
                <c:pt idx="32">
                  <c:v>85772.025803389624</c:v>
                </c:pt>
                <c:pt idx="33">
                  <c:v>85091.928249329008</c:v>
                </c:pt>
                <c:pt idx="34">
                  <c:v>84468.022890150809</c:v>
                </c:pt>
                <c:pt idx="35">
                  <c:v>83896.978905355791</c:v>
                </c:pt>
                <c:pt idx="36">
                  <c:v>83375.755762190165</c:v>
                </c:pt>
                <c:pt idx="37">
                  <c:v>82901.559671787167</c:v>
                </c:pt>
                <c:pt idx="38">
                  <c:v>82471.805318111627</c:v>
                </c:pt>
                <c:pt idx="39">
                  <c:v>82084.083493928993</c:v>
                </c:pt>
                <c:pt idx="40">
                  <c:v>81736.134608434382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Population!$CO$3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Population!$CO$4:$CO$44</c:f>
              <c:numCache>
                <c:formatCode>0</c:formatCode>
                <c:ptCount val="41"/>
                <c:pt idx="0">
                  <c:v>157708.59050000002</c:v>
                </c:pt>
                <c:pt idx="1">
                  <c:v>135577.34639916901</c:v>
                </c:pt>
                <c:pt idx="2">
                  <c:v>119165.16961692035</c:v>
                </c:pt>
                <c:pt idx="3">
                  <c:v>106890.69093805202</c:v>
                </c:pt>
                <c:pt idx="4">
                  <c:v>97491.315857005873</c:v>
                </c:pt>
                <c:pt idx="5">
                  <c:v>90253.512383129928</c:v>
                </c:pt>
                <c:pt idx="6">
                  <c:v>84605.305594493722</c:v>
                </c:pt>
                <c:pt idx="7">
                  <c:v>80127.526503479152</c:v>
                </c:pt>
                <c:pt idx="8">
                  <c:v>76516.860898629195</c:v>
                </c:pt>
                <c:pt idx="9">
                  <c:v>73555.327474510981</c:v>
                </c:pt>
                <c:pt idx="10">
                  <c:v>71084.928783694806</c:v>
                </c:pt>
                <c:pt idx="11">
                  <c:v>68989.145379144422</c:v>
                </c:pt>
                <c:pt idx="12">
                  <c:v>67180.21345895734</c:v>
                </c:pt>
                <c:pt idx="13">
                  <c:v>65590.759839993218</c:v>
                </c:pt>
                <c:pt idx="14">
                  <c:v>64168.43313543516</c:v>
                </c:pt>
                <c:pt idx="15">
                  <c:v>62872.45297745111</c:v>
                </c:pt>
                <c:pt idx="16">
                  <c:v>61671.309060121901</c:v>
                </c:pt>
                <c:pt idx="17">
                  <c:v>60541.108935661679</c:v>
                </c:pt>
                <c:pt idx="18">
                  <c:v>59464.275719157551</c:v>
                </c:pt>
                <c:pt idx="19">
                  <c:v>58428.435965592013</c:v>
                </c:pt>
                <c:pt idx="20">
                  <c:v>57425.425294560344</c:v>
                </c:pt>
                <c:pt idx="21">
                  <c:v>56450.388443713942</c:v>
                </c:pt>
                <c:pt idx="22">
                  <c:v>55500.973758869499</c:v>
                </c:pt>
                <c:pt idx="23">
                  <c:v>54576.629619672523</c:v>
                </c:pt>
                <c:pt idx="24">
                  <c:v>53678.009198424268</c:v>
                </c:pt>
                <c:pt idx="25">
                  <c:v>52806.485109543872</c:v>
                </c:pt>
                <c:pt idx="26">
                  <c:v>51963.769892195225</c:v>
                </c:pt>
                <c:pt idx="27">
                  <c:v>51151.633470976398</c:v>
                </c:pt>
                <c:pt idx="28">
                  <c:v>50371.70543042745</c:v>
                </c:pt>
                <c:pt idx="29">
                  <c:v>49625.348223802102</c:v>
                </c:pt>
                <c:pt idx="30">
                  <c:v>48913.587113140697</c:v>
                </c:pt>
                <c:pt idx="31">
                  <c:v>48237.083371910703</c:v>
                </c:pt>
                <c:pt idx="32">
                  <c:v>47596.138715704808</c:v>
                </c:pt>
                <c:pt idx="33">
                  <c:v>46990.720740249613</c:v>
                </c:pt>
                <c:pt idx="34">
                  <c:v>46420.501083515868</c:v>
                </c:pt>
                <c:pt idx="35">
                  <c:v>45884.899905456856</c:v>
                </c:pt>
                <c:pt idx="36">
                  <c:v>45383.13197596735</c:v>
                </c:pt>
                <c:pt idx="37">
                  <c:v>44914.25111456083</c:v>
                </c:pt>
                <c:pt idx="38">
                  <c:v>44477.190910889367</c:v>
                </c:pt>
                <c:pt idx="39">
                  <c:v>44070.800579254785</c:v>
                </c:pt>
                <c:pt idx="40">
                  <c:v>43693.875486554069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Population!$CP$3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Population!$CP$4:$CP$44</c:f>
              <c:numCache>
                <c:formatCode>0</c:formatCode>
                <c:ptCount val="41"/>
                <c:pt idx="0">
                  <c:v>4560.2484000000004</c:v>
                </c:pt>
                <c:pt idx="1">
                  <c:v>3957.4845097500001</c:v>
                </c:pt>
                <c:pt idx="2">
                  <c:v>3748.2111605537712</c:v>
                </c:pt>
                <c:pt idx="3">
                  <c:v>3623.2533204670763</c:v>
                </c:pt>
                <c:pt idx="4">
                  <c:v>3526.6203967151619</c:v>
                </c:pt>
                <c:pt idx="5">
                  <c:v>3446.524679947544</c:v>
                </c:pt>
                <c:pt idx="6">
                  <c:v>3374.8847424023243</c:v>
                </c:pt>
                <c:pt idx="7">
                  <c:v>3307.8960343914332</c:v>
                </c:pt>
                <c:pt idx="8">
                  <c:v>3244.1281140417932</c:v>
                </c:pt>
                <c:pt idx="9">
                  <c:v>3183.4169544447268</c:v>
                </c:pt>
                <c:pt idx="10">
                  <c:v>3126.1051296541013</c:v>
                </c:pt>
                <c:pt idx="11">
                  <c:v>3072.6096093011142</c:v>
                </c:pt>
                <c:pt idx="12">
                  <c:v>3023.2174046160608</c:v>
                </c:pt>
                <c:pt idx="13">
                  <c:v>2978.0245136559583</c:v>
                </c:pt>
                <c:pt idx="14">
                  <c:v>2936.9519363396112</c:v>
                </c:pt>
                <c:pt idx="15">
                  <c:v>2899.79384225389</c:v>
                </c:pt>
                <c:pt idx="16">
                  <c:v>2866.2711825943916</c:v>
                </c:pt>
                <c:pt idx="17">
                  <c:v>2836.0773625326451</c:v>
                </c:pt>
                <c:pt idx="18">
                  <c:v>2808.9111271019369</c:v>
                </c:pt>
                <c:pt idx="19">
                  <c:v>2784.4966063611587</c:v>
                </c:pt>
                <c:pt idx="20">
                  <c:v>2762.592721454389</c:v>
                </c:pt>
                <c:pt idx="21">
                  <c:v>2742.9948758588207</c:v>
                </c:pt>
                <c:pt idx="22">
                  <c:v>2725.5317520018943</c:v>
                </c:pt>
                <c:pt idx="23">
                  <c:v>2710.0595496614569</c:v>
                </c:pt>
                <c:pt idx="24">
                  <c:v>2696.4554003116878</c:v>
                </c:pt>
                <c:pt idx="25">
                  <c:v>2684.611111671647</c:v>
                </c:pt>
                <c:pt idx="26">
                  <c:v>2674.4279064296393</c:v>
                </c:pt>
                <c:pt idx="27">
                  <c:v>2665.8124423347913</c:v>
                </c:pt>
                <c:pt idx="28">
                  <c:v>2658.6741367462814</c:v>
                </c:pt>
                <c:pt idx="29">
                  <c:v>2652.9236534186348</c:v>
                </c:pt>
                <c:pt idx="30">
                  <c:v>2648.4723231365024</c:v>
                </c:pt>
                <c:pt idx="31">
                  <c:v>2645.2322420104342</c:v>
                </c:pt>
                <c:pt idx="32">
                  <c:v>2643.1168026480423</c:v>
                </c:pt>
                <c:pt idx="33">
                  <c:v>2642.0414479574051</c:v>
                </c:pt>
                <c:pt idx="34">
                  <c:v>2641.9244826006779</c:v>
                </c:pt>
                <c:pt idx="35">
                  <c:v>2642.6878242541979</c:v>
                </c:pt>
                <c:pt idx="36">
                  <c:v>2644.2576201566112</c:v>
                </c:pt>
                <c:pt idx="37">
                  <c:v>2646.5646907923883</c:v>
                </c:pt>
                <c:pt idx="38">
                  <c:v>2649.5447907176726</c:v>
                </c:pt>
                <c:pt idx="39">
                  <c:v>2653.1386965445236</c:v>
                </c:pt>
                <c:pt idx="40">
                  <c:v>2657.2921448131115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Population!$CQ$3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Population!$CQ$4:$CQ$44</c:f>
              <c:numCache>
                <c:formatCode>0</c:formatCode>
                <c:ptCount val="41"/>
                <c:pt idx="0">
                  <c:v>3848.8417500000005</c:v>
                </c:pt>
                <c:pt idx="1">
                  <c:v>3309.8004419999997</c:v>
                </c:pt>
                <c:pt idx="2">
                  <c:v>3183.4446405127601</c:v>
                </c:pt>
                <c:pt idx="3">
                  <c:v>3176.95990518191</c:v>
                </c:pt>
                <c:pt idx="4">
                  <c:v>3233.7504800464094</c:v>
                </c:pt>
                <c:pt idx="5">
                  <c:v>3322.258253366464</c:v>
                </c:pt>
                <c:pt idx="6">
                  <c:v>3422.9080405478762</c:v>
                </c:pt>
                <c:pt idx="7">
                  <c:v>3524.5066429659655</c:v>
                </c:pt>
                <c:pt idx="8">
                  <c:v>3621.5020301475406</c:v>
                </c:pt>
                <c:pt idx="9">
                  <c:v>3711.8714092521241</c:v>
                </c:pt>
                <c:pt idx="10">
                  <c:v>3795.6045369012313</c:v>
                </c:pt>
                <c:pt idx="11">
                  <c:v>3873.6845068564853</c:v>
                </c:pt>
                <c:pt idx="12">
                  <c:v>3947.449989663487</c:v>
                </c:pt>
                <c:pt idx="13">
                  <c:v>4018.2311418313157</c:v>
                </c:pt>
                <c:pt idx="14">
                  <c:v>4087.1698647080102</c:v>
                </c:pt>
                <c:pt idx="15">
                  <c:v>4155.1557922128359</c:v>
                </c:pt>
                <c:pt idx="16">
                  <c:v>4222.8285365574657</c:v>
                </c:pt>
                <c:pt idx="17">
                  <c:v>4290.6127018253292</c:v>
                </c:pt>
                <c:pt idx="18">
                  <c:v>4358.7645526448905</c:v>
                </c:pt>
                <c:pt idx="19">
                  <c:v>4427.4182099641557</c:v>
                </c:pt>
                <c:pt idx="20">
                  <c:v>4496.6253609177274</c:v>
                </c:pt>
                <c:pt idx="21">
                  <c:v>4566.3863405760494</c:v>
                </c:pt>
                <c:pt idx="22">
                  <c:v>4636.6726741279754</c:v>
                </c:pt>
                <c:pt idx="23">
                  <c:v>4707.4422772602184</c:v>
                </c:pt>
                <c:pt idx="24">
                  <c:v>4778.6489092178799</c:v>
                </c:pt>
                <c:pt idx="25">
                  <c:v>4850.2474579067284</c:v>
                </c:pt>
                <c:pt idx="26">
                  <c:v>4922.1964158548071</c:v>
                </c:pt>
                <c:pt idx="27">
                  <c:v>4994.4586114278327</c:v>
                </c:pt>
                <c:pt idx="28">
                  <c:v>5067.0009676344744</c:v>
                </c:pt>
                <c:pt idx="29">
                  <c:v>5139.7938093161856</c:v>
                </c:pt>
                <c:pt idx="30">
                  <c:v>5212.8100423071601</c:v>
                </c:pt>
                <c:pt idx="31">
                  <c:v>5286.0243849417266</c:v>
                </c:pt>
                <c:pt idx="32">
                  <c:v>5359.412735647963</c:v>
                </c:pt>
                <c:pt idx="33">
                  <c:v>5432.9517002758703</c:v>
                </c:pt>
                <c:pt idx="34">
                  <c:v>5506.618269280093</c:v>
                </c:pt>
                <c:pt idx="35">
                  <c:v>5580.3896192904604</c:v>
                </c:pt>
                <c:pt idx="36">
                  <c:v>5654.2430091807864</c:v>
                </c:pt>
                <c:pt idx="37">
                  <c:v>5728.1557425622041</c:v>
                </c:pt>
                <c:pt idx="38">
                  <c:v>5802.1051733468812</c:v>
                </c:pt>
                <c:pt idx="39">
                  <c:v>5876.0687365779368</c:v>
                </c:pt>
                <c:pt idx="40">
                  <c:v>5950.0239919389969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Population!$CR$3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Population!$CR$4:$CR$44</c:f>
              <c:numCache>
                <c:formatCode>0</c:formatCode>
                <c:ptCount val="41"/>
                <c:pt idx="0">
                  <c:v>3099.0948000000003</c:v>
                </c:pt>
                <c:pt idx="1">
                  <c:v>2616.5163517549995</c:v>
                </c:pt>
                <c:pt idx="2">
                  <c:v>2485.8532755772189</c:v>
                </c:pt>
                <c:pt idx="3">
                  <c:v>2458.5526754509801</c:v>
                </c:pt>
                <c:pt idx="4">
                  <c:v>2501.1500317590403</c:v>
                </c:pt>
                <c:pt idx="5">
                  <c:v>2585.0831990980005</c:v>
                </c:pt>
                <c:pt idx="6">
                  <c:v>2690.4106496420977</c:v>
                </c:pt>
                <c:pt idx="7">
                  <c:v>2803.6271837964823</c:v>
                </c:pt>
                <c:pt idx="8">
                  <c:v>2915.9146413908506</c:v>
                </c:pt>
                <c:pt idx="9">
                  <c:v>3021.7783478645592</c:v>
                </c:pt>
                <c:pt idx="10">
                  <c:v>3118.0388274070315</c:v>
                </c:pt>
                <c:pt idx="11">
                  <c:v>3203.1067850122899</c:v>
                </c:pt>
                <c:pt idx="12">
                  <c:v>3276.4692002476331</c:v>
                </c:pt>
                <c:pt idx="13">
                  <c:v>3338.3271022390732</c:v>
                </c:pt>
                <c:pt idx="14">
                  <c:v>3389.3401499037536</c:v>
                </c:pt>
                <c:pt idx="15">
                  <c:v>3430.4458758503224</c:v>
                </c:pt>
                <c:pt idx="16">
                  <c:v>3462.7313478005472</c:v>
                </c:pt>
                <c:pt idx="17">
                  <c:v>3487.3421456314463</c:v>
                </c:pt>
                <c:pt idx="18">
                  <c:v>3505.4184375683067</c:v>
                </c:pt>
                <c:pt idx="19">
                  <c:v>3518.0511461979045</c:v>
                </c:pt>
                <c:pt idx="20">
                  <c:v>3526.2532462075324</c:v>
                </c:pt>
                <c:pt idx="21">
                  <c:v>3530.9425404490985</c:v>
                </c:pt>
                <c:pt idx="22">
                  <c:v>3532.9331098180473</c:v>
                </c:pt>
                <c:pt idx="23">
                  <c:v>3532.9332155512757</c:v>
                </c:pt>
                <c:pt idx="24">
                  <c:v>3531.5478646491597</c:v>
                </c:pt>
                <c:pt idx="25">
                  <c:v>3529.2845940119469</c:v>
                </c:pt>
                <c:pt idx="26">
                  <c:v>3526.5613188069678</c:v>
                </c:pt>
                <c:pt idx="27">
                  <c:v>3523.7153400979332</c:v>
                </c:pt>
                <c:pt idx="28">
                  <c:v>3521.0128216433968</c:v>
                </c:pt>
                <c:pt idx="29">
                  <c:v>3518.6582282645663</c:v>
                </c:pt>
                <c:pt idx="30">
                  <c:v>3516.8033697685123</c:v>
                </c:pt>
                <c:pt idx="31">
                  <c:v>3515.5558169756196</c:v>
                </c:pt>
                <c:pt idx="32">
                  <c:v>3514.9865525378791</c:v>
                </c:pt>
                <c:pt idx="33">
                  <c:v>3515.136792138263</c:v>
                </c:pt>
                <c:pt idx="34">
                  <c:v>3516.0239648433112</c:v>
                </c:pt>
                <c:pt idx="35">
                  <c:v>3517.6468783804139</c:v>
                </c:pt>
                <c:pt idx="36">
                  <c:v>3519.9901192684515</c:v>
                </c:pt>
                <c:pt idx="37">
                  <c:v>3523.0277520318723</c:v>
                </c:pt>
                <c:pt idx="38">
                  <c:v>3526.7263887257623</c:v>
                </c:pt>
                <c:pt idx="39">
                  <c:v>3531.0477017910694</c:v>
                </c:pt>
                <c:pt idx="40">
                  <c:v>3535.9504515098897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26016"/>
        <c:axId val="151127552"/>
      </c:scatterChart>
      <c:valAx>
        <c:axId val="151126016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151127552"/>
        <c:crosses val="autoZero"/>
        <c:crossBetween val="midCat"/>
      </c:valAx>
      <c:valAx>
        <c:axId val="1511275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51126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0.10292080561462275"/>
          <c:w val="0.24631325301204848"/>
          <c:h val="0.3915089807789179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in each disease stage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21405306264464"/>
          <c:y val="0.11040724082415578"/>
          <c:w val="0.837492837491701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Population!$CT$3</c:f>
              <c:strCache>
                <c:ptCount val="1"/>
                <c:pt idx="0">
                  <c:v>Early</c:v>
                </c:pt>
              </c:strCache>
            </c:strRef>
          </c:tx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Population!$CT$4:$CT$44</c:f>
              <c:numCache>
                <c:formatCode>0</c:formatCode>
                <c:ptCount val="41"/>
                <c:pt idx="0">
                  <c:v>637921.67499999993</c:v>
                </c:pt>
                <c:pt idx="1">
                  <c:v>548476.1165</c:v>
                </c:pt>
                <c:pt idx="2">
                  <c:v>806300.45918349084</c:v>
                </c:pt>
                <c:pt idx="3">
                  <c:v>935696.42960640986</c:v>
                </c:pt>
                <c:pt idx="4">
                  <c:v>979232.67466505035</c:v>
                </c:pt>
                <c:pt idx="5">
                  <c:v>974817.80667821888</c:v>
                </c:pt>
                <c:pt idx="6">
                  <c:v>947137.4652422081</c:v>
                </c:pt>
                <c:pt idx="7">
                  <c:v>910534.85627877654</c:v>
                </c:pt>
                <c:pt idx="8">
                  <c:v>872896.8308738122</c:v>
                </c:pt>
                <c:pt idx="9">
                  <c:v>838101.23426537053</c:v>
                </c:pt>
                <c:pt idx="10">
                  <c:v>807653.50260343694</c:v>
                </c:pt>
                <c:pt idx="11">
                  <c:v>781747.75123696914</c:v>
                </c:pt>
                <c:pt idx="12">
                  <c:v>759934.58985229675</c:v>
                </c:pt>
                <c:pt idx="13">
                  <c:v>741520.89872219192</c:v>
                </c:pt>
                <c:pt idx="14">
                  <c:v>725791.67752458854</c:v>
                </c:pt>
                <c:pt idx="15">
                  <c:v>712118.2747850985</c:v>
                </c:pt>
                <c:pt idx="16">
                  <c:v>699998.01183048158</c:v>
                </c:pt>
                <c:pt idx="17">
                  <c:v>689055.669356358</c:v>
                </c:pt>
                <c:pt idx="18">
                  <c:v>679026.52492403542</c:v>
                </c:pt>
                <c:pt idx="19">
                  <c:v>669732.89096236753</c:v>
                </c:pt>
                <c:pt idx="20">
                  <c:v>661060.78361028864</c:v>
                </c:pt>
                <c:pt idx="21">
                  <c:v>652939.89071011345</c:v>
                </c:pt>
                <c:pt idx="22">
                  <c:v>645327.90524996351</c:v>
                </c:pt>
                <c:pt idx="23">
                  <c:v>638199.131670287</c:v>
                </c:pt>
                <c:pt idx="24">
                  <c:v>631536.72811056301</c:v>
                </c:pt>
                <c:pt idx="25">
                  <c:v>625327.77471717901</c:v>
                </c:pt>
                <c:pt idx="26">
                  <c:v>619560.38774182182</c:v>
                </c:pt>
                <c:pt idx="27">
                  <c:v>614222.22182222642</c:v>
                </c:pt>
                <c:pt idx="28">
                  <c:v>609299.85295124806</c:v>
                </c:pt>
                <c:pt idx="29">
                  <c:v>604778.67692321609</c:v>
                </c:pt>
                <c:pt idx="30">
                  <c:v>600643.07671681931</c:v>
                </c:pt>
                <c:pt idx="31">
                  <c:v>596876.70310216327</c:v>
                </c:pt>
                <c:pt idx="32">
                  <c:v>593462.77763187257</c:v>
                </c:pt>
                <c:pt idx="33">
                  <c:v>590384.37063252798</c:v>
                </c:pt>
                <c:pt idx="34">
                  <c:v>587624.63402236556</c:v>
                </c:pt>
                <c:pt idx="35">
                  <c:v>585166.98448681296</c:v>
                </c:pt>
                <c:pt idx="36">
                  <c:v>582995.24061801296</c:v>
                </c:pt>
                <c:pt idx="37">
                  <c:v>581093.72098053247</c:v>
                </c:pt>
                <c:pt idx="38">
                  <c:v>579447.31074749073</c:v>
                </c:pt>
                <c:pt idx="39">
                  <c:v>578041.50390070386</c:v>
                </c:pt>
                <c:pt idx="40">
                  <c:v>576862.42682207387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Population!$CU$3</c:f>
              <c:strCache>
                <c:ptCount val="1"/>
                <c:pt idx="0">
                  <c:v>Med</c:v>
                </c:pt>
              </c:strCache>
            </c:strRef>
          </c:tx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Population!$CU$4:$CU$44</c:f>
              <c:numCache>
                <c:formatCode>0</c:formatCode>
                <c:ptCount val="41"/>
                <c:pt idx="0">
                  <c:v>510337.33999999997</c:v>
                </c:pt>
                <c:pt idx="1">
                  <c:v>547227.57794999983</c:v>
                </c:pt>
                <c:pt idx="2">
                  <c:v>552896.56148327934</c:v>
                </c:pt>
                <c:pt idx="3">
                  <c:v>621661.75937869772</c:v>
                </c:pt>
                <c:pt idx="4">
                  <c:v>706250.7889427013</c:v>
                </c:pt>
                <c:pt idx="5">
                  <c:v>781394.07698320306</c:v>
                </c:pt>
                <c:pt idx="6">
                  <c:v>837370.64536051406</c:v>
                </c:pt>
                <c:pt idx="7">
                  <c:v>872966.91022555518</c:v>
                </c:pt>
                <c:pt idx="8">
                  <c:v>890847.31604414375</c:v>
                </c:pt>
                <c:pt idx="9">
                  <c:v>895008.57409970497</c:v>
                </c:pt>
                <c:pt idx="10">
                  <c:v>889457.27517759788</c:v>
                </c:pt>
                <c:pt idx="11">
                  <c:v>877614.30272574222</c:v>
                </c:pt>
                <c:pt idx="12">
                  <c:v>862127.5850635292</c:v>
                </c:pt>
                <c:pt idx="13">
                  <c:v>844896.78731421335</c:v>
                </c:pt>
                <c:pt idx="14">
                  <c:v>827192.02951528947</c:v>
                </c:pt>
                <c:pt idx="15">
                  <c:v>809799.5670406007</c:v>
                </c:pt>
                <c:pt idx="16">
                  <c:v>793159.55326256924</c:v>
                </c:pt>
                <c:pt idx="17">
                  <c:v>777480.63419761625</c:v>
                </c:pt>
                <c:pt idx="18">
                  <c:v>762827.40369537252</c:v>
                </c:pt>
                <c:pt idx="19">
                  <c:v>749182.62303857529</c:v>
                </c:pt>
                <c:pt idx="20">
                  <c:v>736488.638712988</c:v>
                </c:pt>
                <c:pt idx="21">
                  <c:v>724673.02487899025</c:v>
                </c:pt>
                <c:pt idx="22">
                  <c:v>713663.06217730255</c:v>
                </c:pt>
                <c:pt idx="23">
                  <c:v>703392.82385145139</c:v>
                </c:pt>
                <c:pt idx="24">
                  <c:v>693805.71172714687</c:v>
                </c:pt>
                <c:pt idx="25">
                  <c:v>684854.44302265625</c:v>
                </c:pt>
                <c:pt idx="26">
                  <c:v>676499.80622596259</c:v>
                </c:pt>
                <c:pt idx="27">
                  <c:v>668708.99284757709</c:v>
                </c:pt>
                <c:pt idx="28">
                  <c:v>661453.95386235602</c:v>
                </c:pt>
                <c:pt idx="29">
                  <c:v>654709.99511036684</c:v>
                </c:pt>
                <c:pt idx="30">
                  <c:v>648454.68323895021</c:v>
                </c:pt>
                <c:pt idx="31">
                  <c:v>642667.05498249957</c:v>
                </c:pt>
                <c:pt idx="32">
                  <c:v>637327.08539536316</c:v>
                </c:pt>
                <c:pt idx="33">
                  <c:v>632415.35860362044</c:v>
                </c:pt>
                <c:pt idx="34">
                  <c:v>627912.88633997121</c:v>
                </c:pt>
                <c:pt idx="35">
                  <c:v>623801.02761357161</c:v>
                </c:pt>
                <c:pt idx="36">
                  <c:v>620061.47293611697</c:v>
                </c:pt>
                <c:pt idx="37">
                  <c:v>616676.26619492238</c:v>
                </c:pt>
                <c:pt idx="38">
                  <c:v>613627.84545094846</c:v>
                </c:pt>
                <c:pt idx="39">
                  <c:v>610899.09033264662</c:v>
                </c:pt>
                <c:pt idx="40">
                  <c:v>608473.36839317286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Population!$CV$3</c:f>
              <c:strCache>
                <c:ptCount val="1"/>
                <c:pt idx="0">
                  <c:v>Late </c:v>
                </c:pt>
              </c:strCache>
            </c:strRef>
          </c:tx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Population!$CV$4:$CV$44</c:f>
              <c:numCache>
                <c:formatCode>0</c:formatCode>
                <c:ptCount val="41"/>
                <c:pt idx="0">
                  <c:v>510337.33999999997</c:v>
                </c:pt>
                <c:pt idx="1">
                  <c:v>413264.02620000002</c:v>
                </c:pt>
                <c:pt idx="2">
                  <c:v>352391.32694327948</c:v>
                </c:pt>
                <c:pt idx="3">
                  <c:v>312418.58026579244</c:v>
                </c:pt>
                <c:pt idx="4">
                  <c:v>292551.83550240286</c:v>
                </c:pt>
                <c:pt idx="5">
                  <c:v>287879.87927561137</c:v>
                </c:pt>
                <c:pt idx="6">
                  <c:v>292689.13641064166</c:v>
                </c:pt>
                <c:pt idx="7">
                  <c:v>302151.30683815677</c:v>
                </c:pt>
                <c:pt idx="8">
                  <c:v>312829.76982240478</c:v>
                </c:pt>
                <c:pt idx="9">
                  <c:v>322600.66647479462</c:v>
                </c:pt>
                <c:pt idx="10">
                  <c:v>330366.40214459639</c:v>
                </c:pt>
                <c:pt idx="11">
                  <c:v>335738.77463373123</c:v>
                </c:pt>
                <c:pt idx="12">
                  <c:v>338767.13188947563</c:v>
                </c:pt>
                <c:pt idx="13">
                  <c:v>339734.16501913115</c:v>
                </c:pt>
                <c:pt idx="14">
                  <c:v>339017.13313083834</c:v>
                </c:pt>
                <c:pt idx="15">
                  <c:v>337002.47616425238</c:v>
                </c:pt>
                <c:pt idx="16">
                  <c:v>334039.59716682689</c:v>
                </c:pt>
                <c:pt idx="17">
                  <c:v>330420.96523040585</c:v>
                </c:pt>
                <c:pt idx="18">
                  <c:v>326378.36164410313</c:v>
                </c:pt>
                <c:pt idx="19">
                  <c:v>322087.91517042997</c:v>
                </c:pt>
                <c:pt idx="20">
                  <c:v>317679.02520115615</c:v>
                </c:pt>
                <c:pt idx="21">
                  <c:v>313244.17800511286</c:v>
                </c:pt>
                <c:pt idx="22">
                  <c:v>308848.02417015034</c:v>
                </c:pt>
                <c:pt idx="23">
                  <c:v>304534.98754209187</c:v>
                </c:pt>
                <c:pt idx="24">
                  <c:v>300335.22480387171</c:v>
                </c:pt>
                <c:pt idx="25">
                  <c:v>296269.05320786638</c:v>
                </c:pt>
                <c:pt idx="26">
                  <c:v>292350.09758408781</c:v>
                </c:pt>
                <c:pt idx="27">
                  <c:v>288587.44165230048</c:v>
                </c:pt>
                <c:pt idx="28">
                  <c:v>284987.04862734315</c:v>
                </c:pt>
                <c:pt idx="29">
                  <c:v>281552.67203003645</c:v>
                </c:pt>
                <c:pt idx="30">
                  <c:v>278286.4274865514</c:v>
                </c:pt>
                <c:pt idx="31">
                  <c:v>275189.14978148433</c:v>
                </c:pt>
                <c:pt idx="32">
                  <c:v>272260.62078754971</c:v>
                </c:pt>
                <c:pt idx="33">
                  <c:v>269499.72416652169</c:v>
                </c:pt>
                <c:pt idx="34">
                  <c:v>266904.5612423601</c:v>
                </c:pt>
                <c:pt idx="35">
                  <c:v>264472.54776227905</c:v>
                </c:pt>
                <c:pt idx="36">
                  <c:v>262200.50178705691</c:v>
                </c:pt>
                <c:pt idx="37">
                  <c:v>260084.72722221611</c:v>
                </c:pt>
                <c:pt idx="38">
                  <c:v>258121.094312067</c:v>
                </c:pt>
                <c:pt idx="39">
                  <c:v>256305.11685271485</c:v>
                </c:pt>
                <c:pt idx="40">
                  <c:v>254632.02528389072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Population!$CW$3</c:f>
              <c:strCache>
                <c:ptCount val="1"/>
                <c:pt idx="0">
                  <c:v>Adv</c:v>
                </c:pt>
              </c:strCache>
            </c:strRef>
          </c:tx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Population!$CW$4:$CW$44</c:f>
              <c:numCache>
                <c:formatCode>0</c:formatCode>
                <c:ptCount val="41"/>
                <c:pt idx="0">
                  <c:v>510337.33999999991</c:v>
                </c:pt>
                <c:pt idx="1">
                  <c:v>347940.84668000002</c:v>
                </c:pt>
                <c:pt idx="2">
                  <c:v>255817.53196987987</c:v>
                </c:pt>
                <c:pt idx="3">
                  <c:v>200827.78104464369</c:v>
                </c:pt>
                <c:pt idx="4">
                  <c:v>166024.42774562191</c:v>
                </c:pt>
                <c:pt idx="5">
                  <c:v>143369.23274780469</c:v>
                </c:pt>
                <c:pt idx="6">
                  <c:v>128550.08036658587</c:v>
                </c:pt>
                <c:pt idx="7">
                  <c:v>118915.72798746524</c:v>
                </c:pt>
                <c:pt idx="8">
                  <c:v>112683.03149629022</c:v>
                </c:pt>
                <c:pt idx="9">
                  <c:v>108615.89582496887</c:v>
                </c:pt>
                <c:pt idx="10">
                  <c:v>105866.50516120592</c:v>
                </c:pt>
                <c:pt idx="11">
                  <c:v>103872.79855607188</c:v>
                </c:pt>
                <c:pt idx="12">
                  <c:v>102279.9180949802</c:v>
                </c:pt>
                <c:pt idx="13">
                  <c:v>100877.51994426112</c:v>
                </c:pt>
                <c:pt idx="14">
                  <c:v>99551.038859614579</c:v>
                </c:pt>
                <c:pt idx="15">
                  <c:v>98245.624792838935</c:v>
                </c:pt>
                <c:pt idx="16">
                  <c:v>96940.930527178367</c:v>
                </c:pt>
                <c:pt idx="17">
                  <c:v>95634.542891542238</c:v>
                </c:pt>
                <c:pt idx="18">
                  <c:v>94331.83885739345</c:v>
                </c:pt>
                <c:pt idx="19">
                  <c:v>93040.31044064548</c:v>
                </c:pt>
                <c:pt idx="20">
                  <c:v>91766.791995858468</c:v>
                </c:pt>
                <c:pt idx="21">
                  <c:v>90516.429722938352</c:v>
                </c:pt>
                <c:pt idx="22">
                  <c:v>89292.592854266593</c:v>
                </c:pt>
                <c:pt idx="23">
                  <c:v>88097.212788940116</c:v>
                </c:pt>
                <c:pt idx="24">
                  <c:v>86931.247393896367</c:v>
                </c:pt>
                <c:pt idx="25">
                  <c:v>85795.112001871195</c:v>
                </c:pt>
                <c:pt idx="26">
                  <c:v>84689.010231577908</c:v>
                </c:pt>
                <c:pt idx="27">
                  <c:v>83613.150887630327</c:v>
                </c:pt>
                <c:pt idx="28">
                  <c:v>82567.864239181989</c:v>
                </c:pt>
                <c:pt idx="29">
                  <c:v>81553.641621590461</c:v>
                </c:pt>
                <c:pt idx="30">
                  <c:v>80571.123569649018</c:v>
                </c:pt>
                <c:pt idx="31">
                  <c:v>79621.058293675305</c:v>
                </c:pt>
                <c:pt idx="32">
                  <c:v>78704.247189759422</c:v>
                </c:pt>
                <c:pt idx="33">
                  <c:v>77821.488893533373</c:v>
                </c:pt>
                <c:pt idx="34">
                  <c:v>76973.528950887703</c:v>
                </c:pt>
                <c:pt idx="35">
                  <c:v>76161.018770625175</c:v>
                </c:pt>
                <c:pt idx="36">
                  <c:v>75384.485130581525</c:v>
                </c:pt>
                <c:pt idx="37">
                  <c:v>74644.309977515339</c:v>
                </c:pt>
                <c:pt idx="38">
                  <c:v>73940.719393211286</c:v>
                </c:pt>
                <c:pt idx="39">
                  <c:v>73273.78020183435</c:v>
                </c:pt>
                <c:pt idx="40">
                  <c:v>72643.402603882161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Population!$CX$3</c:f>
              <c:strCache>
                <c:ptCount val="1"/>
                <c:pt idx="0">
                  <c:v>AIDS</c:v>
                </c:pt>
              </c:strCache>
            </c:strRef>
          </c:tx>
          <c:marker>
            <c:symbol val="none"/>
          </c:marker>
          <c:xVal>
            <c:numRef>
              <c:f>Population!$A$4:$A$44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Population!$CX$4:$CX$44</c:f>
              <c:numCache>
                <c:formatCode>0</c:formatCode>
                <c:ptCount val="41"/>
                <c:pt idx="0">
                  <c:v>255168.66999999981</c:v>
                </c:pt>
                <c:pt idx="1">
                  <c:v>307678.80642000015</c:v>
                </c:pt>
                <c:pt idx="2">
                  <c:v>305571.41040573944</c:v>
                </c:pt>
                <c:pt idx="3">
                  <c:v>282802.20437526313</c:v>
                </c:pt>
                <c:pt idx="4">
                  <c:v>254522.96693968814</c:v>
                </c:pt>
                <c:pt idx="5">
                  <c:v>227029.04110121401</c:v>
                </c:pt>
                <c:pt idx="6">
                  <c:v>202747.8680466887</c:v>
                </c:pt>
                <c:pt idx="7">
                  <c:v>182360.46127230019</c:v>
                </c:pt>
                <c:pt idx="8">
                  <c:v>165743.64003614296</c:v>
                </c:pt>
                <c:pt idx="9">
                  <c:v>152423.00496667888</c:v>
                </c:pt>
                <c:pt idx="10">
                  <c:v>141807.55299349478</c:v>
                </c:pt>
                <c:pt idx="11">
                  <c:v>133313.96934240914</c:v>
                </c:pt>
                <c:pt idx="12">
                  <c:v>126428.36897796424</c:v>
                </c:pt>
                <c:pt idx="13">
                  <c:v>120730.47361211109</c:v>
                </c:pt>
                <c:pt idx="14">
                  <c:v>115895.57705512836</c:v>
                </c:pt>
                <c:pt idx="15">
                  <c:v>111684.51770240067</c:v>
                </c:pt>
                <c:pt idx="16">
                  <c:v>107928.44643427833</c:v>
                </c:pt>
                <c:pt idx="17">
                  <c:v>104512.6440857609</c:v>
                </c:pt>
                <c:pt idx="18">
                  <c:v>101361.77969773658</c:v>
                </c:pt>
                <c:pt idx="19">
                  <c:v>98427.705064894661</c:v>
                </c:pt>
                <c:pt idx="20">
                  <c:v>95680.051318706028</c:v>
                </c:pt>
                <c:pt idx="21">
                  <c:v>93099.419600384761</c:v>
                </c:pt>
                <c:pt idx="22">
                  <c:v>90672.73489407434</c:v>
                </c:pt>
                <c:pt idx="23">
                  <c:v>88390.270238153127</c:v>
                </c:pt>
                <c:pt idx="24">
                  <c:v>86243.879007873576</c:v>
                </c:pt>
                <c:pt idx="25">
                  <c:v>84226.047462291957</c:v>
                </c:pt>
                <c:pt idx="26">
                  <c:v>82329.467343632889</c:v>
                </c:pt>
                <c:pt idx="27">
                  <c:v>80546.911314510231</c:v>
                </c:pt>
                <c:pt idx="28">
                  <c:v>78871.263941061639</c:v>
                </c:pt>
                <c:pt idx="29">
                  <c:v>77295.615164552451</c:v>
                </c:pt>
                <c:pt idx="30">
                  <c:v>75813.362476586466</c:v>
                </c:pt>
                <c:pt idx="31">
                  <c:v>74418.294649183037</c:v>
                </c:pt>
                <c:pt idx="32">
                  <c:v>73104.646696308453</c:v>
                </c:pt>
                <c:pt idx="33">
                  <c:v>71867.12546163665</c:v>
                </c:pt>
                <c:pt idx="34">
                  <c:v>70700.91012342053</c:v>
                </c:pt>
                <c:pt idx="35">
                  <c:v>69601.633755068862</c:v>
                </c:pt>
                <c:pt idx="36">
                  <c:v>68565.352163727279</c:v>
                </c:pt>
                <c:pt idx="37">
                  <c:v>67588.505420067973</c:v>
                </c:pt>
                <c:pt idx="38">
                  <c:v>66667.87634152417</c:v>
                </c:pt>
                <c:pt idx="39">
                  <c:v>65800.549017738696</c:v>
                </c:pt>
                <c:pt idx="40">
                  <c:v>64983.869433496664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88224"/>
        <c:axId val="151189760"/>
      </c:scatterChart>
      <c:valAx>
        <c:axId val="151188224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51189760"/>
        <c:crosses val="autoZero"/>
        <c:crossBetween val="midCat"/>
      </c:valAx>
      <c:valAx>
        <c:axId val="1511897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511882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0.10292080561462275"/>
          <c:w val="0.24631325301204882"/>
          <c:h val="0.32625748398243265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prevalence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21405306264458"/>
          <c:y val="0.11040724082415578"/>
          <c:w val="0.83749283749170045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IDs!$CA$3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IDs!$CA$4:$CA$44</c:f>
              <c:numCache>
                <c:formatCode>0.0%</c:formatCode>
                <c:ptCount val="41"/>
                <c:pt idx="0">
                  <c:v>0.9375</c:v>
                </c:pt>
                <c:pt idx="1">
                  <c:v>0.92783505154639179</c:v>
                </c:pt>
                <c:pt idx="2">
                  <c:v>0.92592592592592593</c:v>
                </c:pt>
                <c:pt idx="3">
                  <c:v>0.92511013215859028</c:v>
                </c:pt>
                <c:pt idx="4">
                  <c:v>0.92465753424657537</c:v>
                </c:pt>
                <c:pt idx="5">
                  <c:v>0.92436974789915971</c:v>
                </c:pt>
                <c:pt idx="6">
                  <c:v>0.92417061611374407</c:v>
                </c:pt>
                <c:pt idx="7">
                  <c:v>0.92402464065708423</c:v>
                </c:pt>
                <c:pt idx="8">
                  <c:v>0.92391304347826086</c:v>
                </c:pt>
                <c:pt idx="9">
                  <c:v>0.92382495948136145</c:v>
                </c:pt>
                <c:pt idx="10">
                  <c:v>0.92375366568914952</c:v>
                </c:pt>
                <c:pt idx="11">
                  <c:v>0.92369477911646591</c:v>
                </c:pt>
                <c:pt idx="12">
                  <c:v>0.92364532019704437</c:v>
                </c:pt>
                <c:pt idx="13">
                  <c:v>0.92360319270239455</c:v>
                </c:pt>
                <c:pt idx="14">
                  <c:v>0.92356687898089174</c:v>
                </c:pt>
                <c:pt idx="15">
                  <c:v>0.92353525322740815</c:v>
                </c:pt>
                <c:pt idx="16">
                  <c:v>0.92350746268656714</c:v>
                </c:pt>
                <c:pt idx="17">
                  <c:v>0.92348284960422167</c:v>
                </c:pt>
                <c:pt idx="18">
                  <c:v>0.9234608985024958</c:v>
                </c:pt>
                <c:pt idx="19">
                  <c:v>0.92344119968429361</c:v>
                </c:pt>
                <c:pt idx="20">
                  <c:v>0.92342342342342343</c:v>
                </c:pt>
                <c:pt idx="21">
                  <c:v>0.92340730136005722</c:v>
                </c:pt>
                <c:pt idx="22">
                  <c:v>0.92339261285909713</c:v>
                </c:pt>
                <c:pt idx="23">
                  <c:v>0.92337917485265231</c:v>
                </c:pt>
                <c:pt idx="24">
                  <c:v>0.9233668341708543</c:v>
                </c:pt>
                <c:pt idx="25">
                  <c:v>0.92335546167773086</c:v>
                </c:pt>
                <c:pt idx="26">
                  <c:v>0.9233449477351916</c:v>
                </c:pt>
                <c:pt idx="27">
                  <c:v>0.923335198656967</c:v>
                </c:pt>
                <c:pt idx="28">
                  <c:v>0.92332613390928731</c:v>
                </c:pt>
                <c:pt idx="29">
                  <c:v>0.92331768388106417</c:v>
                </c:pt>
                <c:pt idx="30">
                  <c:v>0.92330978809283548</c:v>
                </c:pt>
                <c:pt idx="31">
                  <c:v>0.92330239374694678</c:v>
                </c:pt>
                <c:pt idx="32">
                  <c:v>0.92329545454545459</c:v>
                </c:pt>
                <c:pt idx="33">
                  <c:v>0.92328892971979792</c:v>
                </c:pt>
                <c:pt idx="34">
                  <c:v>0.92328278322925961</c:v>
                </c:pt>
                <c:pt idx="35">
                  <c:v>0.92327698309492845</c:v>
                </c:pt>
                <c:pt idx="36">
                  <c:v>0.92327150084317033</c:v>
                </c:pt>
                <c:pt idx="37">
                  <c:v>0.9232663110381617</c:v>
                </c:pt>
                <c:pt idx="38">
                  <c:v>0.9232613908872902</c:v>
                </c:pt>
                <c:pt idx="39">
                  <c:v>0.9232567199065056</c:v>
                </c:pt>
                <c:pt idx="40">
                  <c:v>0.92325227963525835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IDs!$CB$3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IDs!$CB$4:$CB$44</c:f>
              <c:numCache>
                <c:formatCode>0.0%</c:formatCode>
                <c:ptCount val="41"/>
                <c:pt idx="0">
                  <c:v>1</c:v>
                </c:pt>
                <c:pt idx="1">
                  <c:v>0.92957746478873238</c:v>
                </c:pt>
                <c:pt idx="2">
                  <c:v>0.92647058823529416</c:v>
                </c:pt>
                <c:pt idx="3">
                  <c:v>0.92537313432835822</c:v>
                </c:pt>
                <c:pt idx="4">
                  <c:v>0.92481203007518797</c:v>
                </c:pt>
                <c:pt idx="5">
                  <c:v>0.92447129909365555</c:v>
                </c:pt>
                <c:pt idx="6">
                  <c:v>0.9242424242424242</c:v>
                </c:pt>
                <c:pt idx="7">
                  <c:v>0.92407809110629069</c:v>
                </c:pt>
                <c:pt idx="8">
                  <c:v>0.92395437262357416</c:v>
                </c:pt>
                <c:pt idx="9">
                  <c:v>0.92385786802030456</c:v>
                </c:pt>
                <c:pt idx="10">
                  <c:v>0.92378048780487809</c:v>
                </c:pt>
                <c:pt idx="11">
                  <c:v>0.92371705963938977</c:v>
                </c:pt>
                <c:pt idx="12">
                  <c:v>0.92366412213740456</c:v>
                </c:pt>
                <c:pt idx="13">
                  <c:v>0.92361927144535838</c:v>
                </c:pt>
                <c:pt idx="14">
                  <c:v>0.92358078602620086</c:v>
                </c:pt>
                <c:pt idx="15">
                  <c:v>0.92354740061162077</c:v>
                </c:pt>
                <c:pt idx="16">
                  <c:v>0.92351816443594648</c:v>
                </c:pt>
                <c:pt idx="17">
                  <c:v>0.92349234923492352</c:v>
                </c:pt>
                <c:pt idx="18">
                  <c:v>0.92346938775510201</c:v>
                </c:pt>
                <c:pt idx="19">
                  <c:v>0.92344883158742952</c:v>
                </c:pt>
                <c:pt idx="20">
                  <c:v>0.92343032159264926</c:v>
                </c:pt>
                <c:pt idx="21">
                  <c:v>0.92341356673960617</c:v>
                </c:pt>
                <c:pt idx="22">
                  <c:v>0.92339832869080785</c:v>
                </c:pt>
                <c:pt idx="23">
                  <c:v>0.92338441039307129</c:v>
                </c:pt>
                <c:pt idx="24">
                  <c:v>0.92337164750957856</c:v>
                </c:pt>
                <c:pt idx="25">
                  <c:v>0.92335990190067441</c:v>
                </c:pt>
                <c:pt idx="26">
                  <c:v>0.92334905660377353</c:v>
                </c:pt>
                <c:pt idx="27">
                  <c:v>0.92333901192504264</c:v>
                </c:pt>
                <c:pt idx="28">
                  <c:v>0.92332968236582691</c:v>
                </c:pt>
                <c:pt idx="29">
                  <c:v>0.92332099418297198</c:v>
                </c:pt>
                <c:pt idx="30">
                  <c:v>0.92331288343558282</c:v>
                </c:pt>
                <c:pt idx="31">
                  <c:v>0.92330529440870857</c:v>
                </c:pt>
                <c:pt idx="32">
                  <c:v>0.92329817833173533</c:v>
                </c:pt>
                <c:pt idx="33">
                  <c:v>0.9232914923291492</c:v>
                </c:pt>
                <c:pt idx="34">
                  <c:v>0.9232851985559567</c:v>
                </c:pt>
                <c:pt idx="35">
                  <c:v>0.92327926348092937</c:v>
                </c:pt>
                <c:pt idx="36">
                  <c:v>0.92327365728900257</c:v>
                </c:pt>
                <c:pt idx="37">
                  <c:v>0.92326835338034008</c:v>
                </c:pt>
                <c:pt idx="38">
                  <c:v>0.92326332794830368</c:v>
                </c:pt>
                <c:pt idx="39">
                  <c:v>0.92325855962219594</c:v>
                </c:pt>
                <c:pt idx="40">
                  <c:v>0.92325402916346888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IDs!$CC$3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IDs!$CC$4:$CC$44</c:f>
              <c:numCache>
                <c:formatCode>0.0%</c:formatCode>
                <c:ptCount val="41"/>
                <c:pt idx="0">
                  <c:v>0.94736842105263153</c:v>
                </c:pt>
                <c:pt idx="1">
                  <c:v>0.9285714285714286</c:v>
                </c:pt>
                <c:pt idx="2">
                  <c:v>0.9261744966442953</c:v>
                </c:pt>
                <c:pt idx="3">
                  <c:v>0.92523364485981308</c:v>
                </c:pt>
                <c:pt idx="4">
                  <c:v>0.92473118279569888</c:v>
                </c:pt>
                <c:pt idx="5">
                  <c:v>0.92441860465116277</c:v>
                </c:pt>
                <c:pt idx="6">
                  <c:v>0.92420537897310517</c:v>
                </c:pt>
                <c:pt idx="7">
                  <c:v>0.92405063291139244</c:v>
                </c:pt>
                <c:pt idx="8">
                  <c:v>0.92393320964749537</c:v>
                </c:pt>
                <c:pt idx="9">
                  <c:v>0.92384105960264906</c:v>
                </c:pt>
                <c:pt idx="10">
                  <c:v>0.92376681614349776</c:v>
                </c:pt>
                <c:pt idx="11">
                  <c:v>0.92370572207084467</c:v>
                </c:pt>
                <c:pt idx="12">
                  <c:v>0.92365456821026282</c:v>
                </c:pt>
                <c:pt idx="13">
                  <c:v>0.92361111111111116</c:v>
                </c:pt>
                <c:pt idx="14">
                  <c:v>0.92357373519913888</c:v>
                </c:pt>
                <c:pt idx="15">
                  <c:v>0.92354124748490951</c:v>
                </c:pt>
                <c:pt idx="16">
                  <c:v>0.92351274787535409</c:v>
                </c:pt>
                <c:pt idx="17">
                  <c:v>0.92348754448398573</c:v>
                </c:pt>
                <c:pt idx="18">
                  <c:v>0.92346509671993271</c:v>
                </c:pt>
                <c:pt idx="19">
                  <c:v>0.92344497607655507</c:v>
                </c:pt>
                <c:pt idx="20">
                  <c:v>0.92342683851402574</c:v>
                </c:pt>
                <c:pt idx="21">
                  <c:v>0.92341040462427748</c:v>
                </c:pt>
                <c:pt idx="22">
                  <c:v>0.92339544513457561</c:v>
                </c:pt>
                <c:pt idx="23">
                  <c:v>0.92338177014531042</c:v>
                </c:pt>
                <c:pt idx="24">
                  <c:v>0.92336922102596575</c:v>
                </c:pt>
                <c:pt idx="25">
                  <c:v>0.92335766423357668</c:v>
                </c:pt>
                <c:pt idx="26">
                  <c:v>0.92334698654183733</c:v>
                </c:pt>
                <c:pt idx="27">
                  <c:v>0.92333709131905295</c:v>
                </c:pt>
                <c:pt idx="28">
                  <c:v>0.92332789559543227</c:v>
                </c:pt>
                <c:pt idx="29">
                  <c:v>0.92331932773109249</c:v>
                </c:pt>
                <c:pt idx="30">
                  <c:v>0.9233113255459624</c:v>
                </c:pt>
                <c:pt idx="31">
                  <c:v>0.92330383480825962</c:v>
                </c:pt>
                <c:pt idx="32">
                  <c:v>0.92329680800381131</c:v>
                </c:pt>
                <c:pt idx="33">
                  <c:v>0.92329020332717193</c:v>
                </c:pt>
                <c:pt idx="34">
                  <c:v>0.9232839838492598</c:v>
                </c:pt>
                <c:pt idx="35">
                  <c:v>0.92327811682650396</c:v>
                </c:pt>
                <c:pt idx="36">
                  <c:v>0.92327257312420519</c:v>
                </c:pt>
                <c:pt idx="37">
                  <c:v>0.92326732673267331</c:v>
                </c:pt>
                <c:pt idx="38">
                  <c:v>0.92326235435918036</c:v>
                </c:pt>
                <c:pt idx="39">
                  <c:v>0.92325763508222392</c:v>
                </c:pt>
                <c:pt idx="40">
                  <c:v>0.92325315005727382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IDs!$CD$3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IDs!$CD$4:$CD$44</c:f>
              <c:numCache>
                <c:formatCode>0.0%</c:formatCode>
                <c:ptCount val="41"/>
                <c:pt idx="0">
                  <c:v>0.9375</c:v>
                </c:pt>
                <c:pt idx="1">
                  <c:v>0.92783505154639179</c:v>
                </c:pt>
                <c:pt idx="2">
                  <c:v>0.92592592592592593</c:v>
                </c:pt>
                <c:pt idx="3">
                  <c:v>0.92511013215859028</c:v>
                </c:pt>
                <c:pt idx="4">
                  <c:v>0.92465753424657537</c:v>
                </c:pt>
                <c:pt idx="5">
                  <c:v>0.92436974789915971</c:v>
                </c:pt>
                <c:pt idx="6">
                  <c:v>0.92417061611374407</c:v>
                </c:pt>
                <c:pt idx="7">
                  <c:v>0.92402464065708423</c:v>
                </c:pt>
                <c:pt idx="8">
                  <c:v>0.92391304347826086</c:v>
                </c:pt>
                <c:pt idx="9">
                  <c:v>0.92382495948136145</c:v>
                </c:pt>
                <c:pt idx="10">
                  <c:v>0.92375366568914952</c:v>
                </c:pt>
                <c:pt idx="11">
                  <c:v>0.92369477911646591</c:v>
                </c:pt>
                <c:pt idx="12">
                  <c:v>0.92364532019704437</c:v>
                </c:pt>
                <c:pt idx="13">
                  <c:v>0.92360319270239455</c:v>
                </c:pt>
                <c:pt idx="14">
                  <c:v>0.92356687898089174</c:v>
                </c:pt>
                <c:pt idx="15">
                  <c:v>0.92353525322740815</c:v>
                </c:pt>
                <c:pt idx="16">
                  <c:v>0.92350746268656714</c:v>
                </c:pt>
                <c:pt idx="17">
                  <c:v>0.92348284960422167</c:v>
                </c:pt>
                <c:pt idx="18">
                  <c:v>0.9234608985024958</c:v>
                </c:pt>
                <c:pt idx="19">
                  <c:v>0.92344119968429361</c:v>
                </c:pt>
                <c:pt idx="20">
                  <c:v>0.92342342342342343</c:v>
                </c:pt>
                <c:pt idx="21">
                  <c:v>0.92340730136005722</c:v>
                </c:pt>
                <c:pt idx="22">
                  <c:v>0.92339261285909713</c:v>
                </c:pt>
                <c:pt idx="23">
                  <c:v>0.92337917485265231</c:v>
                </c:pt>
                <c:pt idx="24">
                  <c:v>0.9233668341708543</c:v>
                </c:pt>
                <c:pt idx="25">
                  <c:v>0.92335546167773086</c:v>
                </c:pt>
                <c:pt idx="26">
                  <c:v>0.9233449477351916</c:v>
                </c:pt>
                <c:pt idx="27">
                  <c:v>0.923335198656967</c:v>
                </c:pt>
                <c:pt idx="28">
                  <c:v>0.92332613390928731</c:v>
                </c:pt>
                <c:pt idx="29">
                  <c:v>0.92331768388106417</c:v>
                </c:pt>
                <c:pt idx="30">
                  <c:v>0.92330978809283548</c:v>
                </c:pt>
                <c:pt idx="31">
                  <c:v>0.92330239374694678</c:v>
                </c:pt>
                <c:pt idx="32">
                  <c:v>0.92329545454545459</c:v>
                </c:pt>
                <c:pt idx="33">
                  <c:v>0.92328892971979792</c:v>
                </c:pt>
                <c:pt idx="34">
                  <c:v>0.92328278322925961</c:v>
                </c:pt>
                <c:pt idx="35">
                  <c:v>0.92327698309492845</c:v>
                </c:pt>
                <c:pt idx="36">
                  <c:v>0.92327150084317033</c:v>
                </c:pt>
                <c:pt idx="37">
                  <c:v>0.9232663110381617</c:v>
                </c:pt>
                <c:pt idx="38">
                  <c:v>0.9232613908872902</c:v>
                </c:pt>
                <c:pt idx="39">
                  <c:v>0.9232567199065056</c:v>
                </c:pt>
                <c:pt idx="40">
                  <c:v>0.92325227963525835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IDs!$CE$3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IDs!$CE$4:$CE$44</c:f>
              <c:numCache>
                <c:formatCode>0.0%</c:formatCode>
                <c:ptCount val="41"/>
                <c:pt idx="0">
                  <c:v>0.93333333333333335</c:v>
                </c:pt>
                <c:pt idx="1">
                  <c:v>0.92727272727272725</c:v>
                </c:pt>
                <c:pt idx="2">
                  <c:v>0.92571428571428571</c:v>
                </c:pt>
                <c:pt idx="3">
                  <c:v>0.92500000000000004</c:v>
                </c:pt>
                <c:pt idx="4">
                  <c:v>0.92459016393442628</c:v>
                </c:pt>
                <c:pt idx="5">
                  <c:v>0.92432432432432432</c:v>
                </c:pt>
                <c:pt idx="6">
                  <c:v>0.92413793103448272</c:v>
                </c:pt>
                <c:pt idx="7">
                  <c:v>0.92400000000000004</c:v>
                </c:pt>
                <c:pt idx="8">
                  <c:v>0.92389380530973453</c:v>
                </c:pt>
                <c:pt idx="9">
                  <c:v>0.92380952380952386</c:v>
                </c:pt>
                <c:pt idx="10">
                  <c:v>0.92374100719424457</c:v>
                </c:pt>
                <c:pt idx="11">
                  <c:v>0.92368421052631577</c:v>
                </c:pt>
                <c:pt idx="12">
                  <c:v>0.92363636363636359</c:v>
                </c:pt>
                <c:pt idx="13">
                  <c:v>0.92359550561797754</c:v>
                </c:pt>
                <c:pt idx="14">
                  <c:v>0.92356020942408379</c:v>
                </c:pt>
                <c:pt idx="15">
                  <c:v>0.92352941176470593</c:v>
                </c:pt>
                <c:pt idx="16">
                  <c:v>0.92350230414746548</c:v>
                </c:pt>
                <c:pt idx="17">
                  <c:v>0.92347826086956519</c:v>
                </c:pt>
                <c:pt idx="18">
                  <c:v>0.92345679012345683</c:v>
                </c:pt>
                <c:pt idx="19">
                  <c:v>0.92343750000000002</c:v>
                </c:pt>
                <c:pt idx="20">
                  <c:v>0.9234200743494424</c:v>
                </c:pt>
                <c:pt idx="21">
                  <c:v>0.92340425531914894</c:v>
                </c:pt>
                <c:pt idx="22">
                  <c:v>0.92338983050847456</c:v>
                </c:pt>
                <c:pt idx="23">
                  <c:v>0.92337662337662341</c:v>
                </c:pt>
                <c:pt idx="24">
                  <c:v>0.92336448598130838</c:v>
                </c:pt>
                <c:pt idx="25">
                  <c:v>0.92335329341317363</c:v>
                </c:pt>
                <c:pt idx="26">
                  <c:v>0.923342939481268</c:v>
                </c:pt>
                <c:pt idx="27">
                  <c:v>0.92333333333333334</c:v>
                </c:pt>
                <c:pt idx="28">
                  <c:v>0.92332439678284184</c:v>
                </c:pt>
                <c:pt idx="29">
                  <c:v>0.9233160621761658</c:v>
                </c:pt>
                <c:pt idx="30">
                  <c:v>0.92330827067669174</c:v>
                </c:pt>
                <c:pt idx="31">
                  <c:v>0.92330097087378638</c:v>
                </c:pt>
                <c:pt idx="32">
                  <c:v>0.92329411764705882</c:v>
                </c:pt>
                <c:pt idx="33">
                  <c:v>0.92328767123287669</c:v>
                </c:pt>
                <c:pt idx="34">
                  <c:v>0.92328159645232821</c:v>
                </c:pt>
                <c:pt idx="35">
                  <c:v>0.9232758620689655</c:v>
                </c:pt>
                <c:pt idx="36">
                  <c:v>0.92327044025157234</c:v>
                </c:pt>
                <c:pt idx="37">
                  <c:v>0.92326530612244895</c:v>
                </c:pt>
                <c:pt idx="38">
                  <c:v>0.92326043737574548</c:v>
                </c:pt>
                <c:pt idx="39">
                  <c:v>0.92325581395348832</c:v>
                </c:pt>
                <c:pt idx="40">
                  <c:v>0.92325141776937614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IDs!$CF$3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IDs!$CF$4:$CF$44</c:f>
              <c:numCache>
                <c:formatCode>0.0%</c:formatCode>
                <c:ptCount val="41"/>
                <c:pt idx="0">
                  <c:v>0.93103448275862066</c:v>
                </c:pt>
                <c:pt idx="1">
                  <c:v>0.92682926829268297</c:v>
                </c:pt>
                <c:pt idx="2">
                  <c:v>0.92553191489361697</c:v>
                </c:pt>
                <c:pt idx="3">
                  <c:v>0.92490118577075098</c:v>
                </c:pt>
                <c:pt idx="4">
                  <c:v>0.92452830188679247</c:v>
                </c:pt>
                <c:pt idx="5">
                  <c:v>0.92428198433420361</c:v>
                </c:pt>
                <c:pt idx="6">
                  <c:v>0.9241071428571429</c:v>
                </c:pt>
                <c:pt idx="7">
                  <c:v>0.92397660818713445</c:v>
                </c:pt>
                <c:pt idx="8">
                  <c:v>0.92387543252595161</c:v>
                </c:pt>
                <c:pt idx="9">
                  <c:v>0.92379471228615861</c:v>
                </c:pt>
                <c:pt idx="10">
                  <c:v>0.92372881355932202</c:v>
                </c:pt>
                <c:pt idx="11">
                  <c:v>0.92367399741267786</c:v>
                </c:pt>
                <c:pt idx="12">
                  <c:v>0.92362768496420045</c:v>
                </c:pt>
                <c:pt idx="13">
                  <c:v>0.92358803986710969</c:v>
                </c:pt>
                <c:pt idx="14">
                  <c:v>0.92355371900826444</c:v>
                </c:pt>
                <c:pt idx="15">
                  <c:v>0.9235237173281704</c:v>
                </c:pt>
                <c:pt idx="16">
                  <c:v>0.92349726775956287</c:v>
                </c:pt>
                <c:pt idx="17">
                  <c:v>0.92347377472055026</c:v>
                </c:pt>
                <c:pt idx="18">
                  <c:v>0.92345276872964166</c:v>
                </c:pt>
                <c:pt idx="19">
                  <c:v>0.92343387470997684</c:v>
                </c:pt>
                <c:pt idx="20">
                  <c:v>0.92341678939617089</c:v>
                </c:pt>
                <c:pt idx="21">
                  <c:v>0.9234012649332396</c:v>
                </c:pt>
                <c:pt idx="22">
                  <c:v>0.92338709677419351</c:v>
                </c:pt>
                <c:pt idx="23">
                  <c:v>0.92337411461687058</c:v>
                </c:pt>
                <c:pt idx="24">
                  <c:v>0.92336217552533995</c:v>
                </c:pt>
                <c:pt idx="25">
                  <c:v>0.92335115864527628</c:v>
                </c:pt>
                <c:pt idx="26">
                  <c:v>0.92334096109839814</c:v>
                </c:pt>
                <c:pt idx="27">
                  <c:v>0.92333149476006615</c:v>
                </c:pt>
                <c:pt idx="28">
                  <c:v>0.92332268370607029</c:v>
                </c:pt>
                <c:pt idx="29">
                  <c:v>0.92331446217189916</c:v>
                </c:pt>
                <c:pt idx="30">
                  <c:v>0.92330677290836649</c:v>
                </c:pt>
                <c:pt idx="31">
                  <c:v>0.92329956584659911</c:v>
                </c:pt>
                <c:pt idx="32">
                  <c:v>0.9232927970065482</c:v>
                </c:pt>
                <c:pt idx="33">
                  <c:v>0.92328642759872903</c:v>
                </c:pt>
                <c:pt idx="34">
                  <c:v>0.92328042328042326</c:v>
                </c:pt>
                <c:pt idx="35">
                  <c:v>0.92327475353621946</c:v>
                </c:pt>
                <c:pt idx="36">
                  <c:v>0.9232693911592994</c:v>
                </c:pt>
                <c:pt idx="37">
                  <c:v>0.92326431181485991</c:v>
                </c:pt>
                <c:pt idx="38">
                  <c:v>0.92325949367088611</c:v>
                </c:pt>
                <c:pt idx="39">
                  <c:v>0.92325491708445817</c:v>
                </c:pt>
                <c:pt idx="40">
                  <c:v>0.92325056433408581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4816"/>
        <c:axId val="168153472"/>
      </c:scatterChart>
      <c:valAx>
        <c:axId val="168114816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8153472"/>
        <c:crosses val="autoZero"/>
        <c:crossBetween val="midCat"/>
      </c:valAx>
      <c:valAx>
        <c:axId val="16815347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8114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994782278721182"/>
          <c:y val="0.41559915268999453"/>
          <c:w val="0.24631325301204848"/>
          <c:h val="0.3905253004074866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Incidence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21405306264462"/>
          <c:y val="0.11040724082415578"/>
          <c:w val="0.83749283749170078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IDs!$CG$3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IDs!$CG$4:$CG$45</c:f>
              <c:numCache>
                <c:formatCode>_(* #,##0_);_(* \(#,##0\);_(* "-"??_);_(@_)</c:formatCode>
                <c:ptCount val="42"/>
                <c:pt idx="1">
                  <c:v>41884593.10571105</c:v>
                </c:pt>
                <c:pt idx="3">
                  <c:v>6852828.023120027</c:v>
                </c:pt>
                <c:pt idx="5">
                  <c:v>3242097.6934048142</c:v>
                </c:pt>
                <c:pt idx="7">
                  <c:v>2031137.1078185907</c:v>
                </c:pt>
                <c:pt idx="9">
                  <c:v>1462639.0879805046</c:v>
                </c:pt>
                <c:pt idx="11">
                  <c:v>1138266.4783427368</c:v>
                </c:pt>
                <c:pt idx="13">
                  <c:v>927399.92862715363</c:v>
                </c:pt>
                <c:pt idx="15">
                  <c:v>778250.64015848783</c:v>
                </c:pt>
                <c:pt idx="17">
                  <c:v>667071.19159294397</c:v>
                </c:pt>
                <c:pt idx="19">
                  <c:v>581382.23868694552</c:v>
                </c:pt>
                <c:pt idx="21">
                  <c:v>513789.70223377214</c:v>
                </c:pt>
                <c:pt idx="23">
                  <c:v>459504.38757333998</c:v>
                </c:pt>
                <c:pt idx="25">
                  <c:v>415241.58709245728</c:v>
                </c:pt>
                <c:pt idx="27">
                  <c:v>378667.91059888189</c:v>
                </c:pt>
                <c:pt idx="29">
                  <c:v>348086.58031576581</c:v>
                </c:pt>
                <c:pt idx="31">
                  <c:v>322241.1369221037</c:v>
                </c:pt>
                <c:pt idx="33">
                  <c:v>300186.20143246657</c:v>
                </c:pt>
                <c:pt idx="35">
                  <c:v>281199.91347782267</c:v>
                </c:pt>
                <c:pt idx="37">
                  <c:v>264723.56649268203</c:v>
                </c:pt>
                <c:pt idx="39">
                  <c:v>250319.37622865735</c:v>
                </c:pt>
                <c:pt idx="41">
                  <c:v>237640.48031815857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IDs!$CH$3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IDs!$CH$4:$CH$45</c:f>
              <c:numCache>
                <c:formatCode>_(* #,##0_);_(* \(#,##0\);_(* "-"??_);_(@_)</c:formatCode>
                <c:ptCount val="42"/>
                <c:pt idx="1">
                  <c:v>790648142.95622921</c:v>
                </c:pt>
                <c:pt idx="3">
                  <c:v>27378150.468404714</c:v>
                </c:pt>
                <c:pt idx="5">
                  <c:v>11403025.273124205</c:v>
                </c:pt>
                <c:pt idx="7">
                  <c:v>6685501.1522939065</c:v>
                </c:pt>
                <c:pt idx="9">
                  <c:v>4622142.6379294936</c:v>
                </c:pt>
                <c:pt idx="11">
                  <c:v>3509325.0738501581</c:v>
                </c:pt>
                <c:pt idx="13">
                  <c:v>2818924.0760158375</c:v>
                </c:pt>
                <c:pt idx="15">
                  <c:v>2347750.1202891958</c:v>
                </c:pt>
                <c:pt idx="17">
                  <c:v>2005067.9993526142</c:v>
                </c:pt>
                <c:pt idx="19">
                  <c:v>1744914.538634215</c:v>
                </c:pt>
                <c:pt idx="21">
                  <c:v>1541347.3013205137</c:v>
                </c:pt>
                <c:pt idx="23">
                  <c:v>1378416.3256878215</c:v>
                </c:pt>
                <c:pt idx="25">
                  <c:v>1245673.9911102557</c:v>
                </c:pt>
                <c:pt idx="27">
                  <c:v>1135948.5334782626</c:v>
                </c:pt>
                <c:pt idx="29">
                  <c:v>1044134.6337267851</c:v>
                </c:pt>
                <c:pt idx="31">
                  <c:v>966489.38509764813</c:v>
                </c:pt>
                <c:pt idx="33">
                  <c:v>900201.96020693728</c:v>
                </c:pt>
                <c:pt idx="35">
                  <c:v>843120.49189527775</c:v>
                </c:pt>
                <c:pt idx="37">
                  <c:v>793572.56961119547</c:v>
                </c:pt>
                <c:pt idx="39">
                  <c:v>750242.96989956056</c:v>
                </c:pt>
                <c:pt idx="41">
                  <c:v>712087.40083456971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IDs!$CI$3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IDs!$CI$4:$CI$45</c:f>
              <c:numCache>
                <c:formatCode>_(* #,##0_);_(* \(#,##0\);_(* "-"??_);_(@_)</c:formatCode>
                <c:ptCount val="42"/>
                <c:pt idx="1">
                  <c:v>85473996.988524348</c:v>
                </c:pt>
                <c:pt idx="3">
                  <c:v>10345086.643100001</c:v>
                </c:pt>
                <c:pt idx="5">
                  <c:v>5148330.1211030995</c:v>
                </c:pt>
                <c:pt idx="7">
                  <c:v>3373534.625881657</c:v>
                </c:pt>
                <c:pt idx="9">
                  <c:v>2497574.7179269698</c:v>
                </c:pt>
                <c:pt idx="11">
                  <c:v>1968752.4600598565</c:v>
                </c:pt>
                <c:pt idx="13">
                  <c:v>1607411.8211863891</c:v>
                </c:pt>
                <c:pt idx="15">
                  <c:v>1342338.7854808788</c:v>
                </c:pt>
                <c:pt idx="17">
                  <c:v>1140302.006047949</c:v>
                </c:pt>
                <c:pt idx="19">
                  <c:v>982966.60064937244</c:v>
                </c:pt>
                <c:pt idx="21">
                  <c:v>858650.4370394923</c:v>
                </c:pt>
                <c:pt idx="23">
                  <c:v>759200.76806729636</c:v>
                </c:pt>
                <c:pt idx="25">
                  <c:v>678679.5488498495</c:v>
                </c:pt>
                <c:pt idx="27">
                  <c:v>612695.66303182137</c:v>
                </c:pt>
                <c:pt idx="29">
                  <c:v>557987.10305303812</c:v>
                </c:pt>
                <c:pt idx="31">
                  <c:v>512122.95037492551</c:v>
                </c:pt>
                <c:pt idx="33">
                  <c:v>473281.3604622815</c:v>
                </c:pt>
                <c:pt idx="35">
                  <c:v>440084.55546852527</c:v>
                </c:pt>
                <c:pt idx="37">
                  <c:v>411478.18591181323</c:v>
                </c:pt>
                <c:pt idx="39">
                  <c:v>386644.52819225256</c:v>
                </c:pt>
                <c:pt idx="41">
                  <c:v>364940.65092812048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IDs!$CJ$3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IDs!$CJ$4:$CJ$45</c:f>
              <c:numCache>
                <c:formatCode>_(* #,##0_);_(* \(#,##0\);_(* "-"??_);_(@_)</c:formatCode>
                <c:ptCount val="42"/>
                <c:pt idx="1">
                  <c:v>3497250.485604418</c:v>
                </c:pt>
                <c:pt idx="3">
                  <c:v>490085.92082354205</c:v>
                </c:pt>
                <c:pt idx="5">
                  <c:v>225231.16687589532</c:v>
                </c:pt>
                <c:pt idx="7">
                  <c:v>145919.24237257597</c:v>
                </c:pt>
                <c:pt idx="9">
                  <c:v>109619.33757785115</c:v>
                </c:pt>
                <c:pt idx="11">
                  <c:v>88335.213325650111</c:v>
                </c:pt>
                <c:pt idx="13">
                  <c:v>73924.273243538759</c:v>
                </c:pt>
                <c:pt idx="15">
                  <c:v>63411.39719506543</c:v>
                </c:pt>
                <c:pt idx="17">
                  <c:v>55444.159370105626</c:v>
                </c:pt>
                <c:pt idx="19">
                  <c:v>49263.269966648084</c:v>
                </c:pt>
                <c:pt idx="21">
                  <c:v>44376.389970615113</c:v>
                </c:pt>
                <c:pt idx="23">
                  <c:v>40441.783371620368</c:v>
                </c:pt>
                <c:pt idx="25">
                  <c:v>37216.609019586831</c:v>
                </c:pt>
                <c:pt idx="27">
                  <c:v>34527.28189139293</c:v>
                </c:pt>
                <c:pt idx="29">
                  <c:v>32249.414856645642</c:v>
                </c:pt>
                <c:pt idx="31">
                  <c:v>30293.380845283933</c:v>
                </c:pt>
                <c:pt idx="33">
                  <c:v>28593.88043619338</c:v>
                </c:pt>
                <c:pt idx="35">
                  <c:v>27102.541008835131</c:v>
                </c:pt>
                <c:pt idx="37">
                  <c:v>25782.786501558236</c:v>
                </c:pt>
                <c:pt idx="39">
                  <c:v>24606.349752309754</c:v>
                </c:pt>
                <c:pt idx="41">
                  <c:v>23550.928090518457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IDs!$CK$3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IDs!$CK$4:$CK$45</c:f>
              <c:numCache>
                <c:formatCode>_(* #,##0_);_(* \(#,##0\);_(* "-"??_);_(@_)</c:formatCode>
                <c:ptCount val="42"/>
                <c:pt idx="1">
                  <c:v>2703510.2386605451</c:v>
                </c:pt>
                <c:pt idx="3">
                  <c:v>623002.76920551842</c:v>
                </c:pt>
                <c:pt idx="5">
                  <c:v>330589.11914100265</c:v>
                </c:pt>
                <c:pt idx="7">
                  <c:v>227250.22648195771</c:v>
                </c:pt>
                <c:pt idx="9">
                  <c:v>177541.70847059935</c:v>
                </c:pt>
                <c:pt idx="11">
                  <c:v>148658.91221376567</c:v>
                </c:pt>
                <c:pt idx="13">
                  <c:v>129505.32971134645</c:v>
                </c:pt>
                <c:pt idx="15">
                  <c:v>115641.77892826588</c:v>
                </c:pt>
                <c:pt idx="17">
                  <c:v>105046.8451379905</c:v>
                </c:pt>
                <c:pt idx="19">
                  <c:v>96669.899384816599</c:v>
                </c:pt>
                <c:pt idx="21">
                  <c:v>89890.213091702055</c:v>
                </c:pt>
                <c:pt idx="23">
                  <c:v>84302.456219008498</c:v>
                </c:pt>
                <c:pt idx="25">
                  <c:v>79624.764628233461</c:v>
                </c:pt>
                <c:pt idx="27">
                  <c:v>75654.163664726177</c:v>
                </c:pt>
                <c:pt idx="29">
                  <c:v>72241.477870061164</c:v>
                </c:pt>
                <c:pt idx="31">
                  <c:v>69275.392143580932</c:v>
                </c:pt>
                <c:pt idx="33">
                  <c:v>66671.635225727048</c:v>
                </c:pt>
                <c:pt idx="35">
                  <c:v>64365.45621179213</c:v>
                </c:pt>
                <c:pt idx="37">
                  <c:v>62306.358454310037</c:v>
                </c:pt>
                <c:pt idx="39">
                  <c:v>60454.401594616917</c:v>
                </c:pt>
                <c:pt idx="41">
                  <c:v>58777.586690608077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IDs!$CL$3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IDs!$A$4:$A$45</c:f>
              <c:numCache>
                <c:formatCode>General</c:formatCode>
                <c:ptCount val="4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</c:numCache>
            </c:numRef>
          </c:xVal>
          <c:yVal>
            <c:numRef>
              <c:f>IDs!$CL$4:$CL$45</c:f>
              <c:numCache>
                <c:formatCode>_(* #,##0_);_(* \(#,##0\);_(* "-"??_);_(@_)</c:formatCode>
                <c:ptCount val="42"/>
                <c:pt idx="1">
                  <c:v>1725346.8985407487</c:v>
                </c:pt>
                <c:pt idx="3">
                  <c:v>518749.58201011224</c:v>
                </c:pt>
                <c:pt idx="5">
                  <c:v>305901.33291339059</c:v>
                </c:pt>
                <c:pt idx="7">
                  <c:v>218824.57679098798</c:v>
                </c:pt>
                <c:pt idx="9">
                  <c:v>170628.27453941281</c:v>
                </c:pt>
                <c:pt idx="11">
                  <c:v>139425.82972644642</c:v>
                </c:pt>
                <c:pt idx="13">
                  <c:v>117397.2964967255</c:v>
                </c:pt>
                <c:pt idx="15">
                  <c:v>101050.86592519845</c:v>
                </c:pt>
                <c:pt idx="17">
                  <c:v>88532.48578423883</c:v>
                </c:pt>
                <c:pt idx="19">
                  <c:v>78723.200855160962</c:v>
                </c:pt>
                <c:pt idx="21">
                  <c:v>70889.710491931633</c:v>
                </c:pt>
                <c:pt idx="23">
                  <c:v>64527.759631414883</c:v>
                </c:pt>
                <c:pt idx="25">
                  <c:v>59280.572778671602</c:v>
                </c:pt>
                <c:pt idx="27">
                  <c:v>54890.821499187237</c:v>
                </c:pt>
                <c:pt idx="29">
                  <c:v>51170.041257813362</c:v>
                </c:pt>
                <c:pt idx="31">
                  <c:v>47978.312847123132</c:v>
                </c:pt>
                <c:pt idx="33">
                  <c:v>45210.440687060989</c:v>
                </c:pt>
                <c:pt idx="35">
                  <c:v>42786.395594230235</c:v>
                </c:pt>
                <c:pt idx="37">
                  <c:v>40644.610189387568</c:v>
                </c:pt>
                <c:pt idx="39">
                  <c:v>38737.209409784082</c:v>
                </c:pt>
                <c:pt idx="41">
                  <c:v>37026.572648768655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62432"/>
        <c:axId val="168163968"/>
      </c:scatterChart>
      <c:valAx>
        <c:axId val="168162432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8163968"/>
        <c:crosses val="autoZero"/>
        <c:crossBetween val="midCat"/>
      </c:valAx>
      <c:valAx>
        <c:axId val="16816396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8162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2.7689925115285261E-2"/>
          <c:w val="0.24631325301204848"/>
          <c:h val="0.41266766591935677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HIV 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21405306264462"/>
          <c:y val="0.11040724082415578"/>
          <c:w val="0.83749283749170078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IDs!$CM$3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6699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IDs!$CM$4:$CM$44</c:f>
              <c:numCache>
                <c:formatCode>0</c:formatCode>
                <c:ptCount val="41"/>
                <c:pt idx="0">
                  <c:v>139.45000000000002</c:v>
                </c:pt>
                <c:pt idx="1">
                  <c:v>425.45000000000005</c:v>
                </c:pt>
                <c:pt idx="2">
                  <c:v>711.45</c:v>
                </c:pt>
                <c:pt idx="3">
                  <c:v>997.44999999999993</c:v>
                </c:pt>
                <c:pt idx="4">
                  <c:v>1283.45</c:v>
                </c:pt>
                <c:pt idx="5">
                  <c:v>1569.4499999999998</c:v>
                </c:pt>
                <c:pt idx="6">
                  <c:v>1855.45</c:v>
                </c:pt>
                <c:pt idx="7">
                  <c:v>2141.4499999999998</c:v>
                </c:pt>
                <c:pt idx="8">
                  <c:v>2427.4500000000003</c:v>
                </c:pt>
                <c:pt idx="9">
                  <c:v>2713.4500000000003</c:v>
                </c:pt>
                <c:pt idx="10">
                  <c:v>2999.4500000000003</c:v>
                </c:pt>
                <c:pt idx="11">
                  <c:v>3285.4500000000003</c:v>
                </c:pt>
                <c:pt idx="12">
                  <c:v>3571.4500000000003</c:v>
                </c:pt>
                <c:pt idx="13">
                  <c:v>3857.4499999999994</c:v>
                </c:pt>
                <c:pt idx="14">
                  <c:v>4143.45</c:v>
                </c:pt>
                <c:pt idx="15">
                  <c:v>4429.4500000000007</c:v>
                </c:pt>
                <c:pt idx="16">
                  <c:v>4715.4500000000007</c:v>
                </c:pt>
                <c:pt idx="17">
                  <c:v>5001.45</c:v>
                </c:pt>
                <c:pt idx="18">
                  <c:v>5287.45</c:v>
                </c:pt>
                <c:pt idx="19">
                  <c:v>5573.45</c:v>
                </c:pt>
                <c:pt idx="20">
                  <c:v>5859.45</c:v>
                </c:pt>
                <c:pt idx="21">
                  <c:v>6145.45</c:v>
                </c:pt>
                <c:pt idx="22">
                  <c:v>6431.45</c:v>
                </c:pt>
                <c:pt idx="23">
                  <c:v>6717.45</c:v>
                </c:pt>
                <c:pt idx="24">
                  <c:v>7003.4500000000007</c:v>
                </c:pt>
                <c:pt idx="25">
                  <c:v>7289.45</c:v>
                </c:pt>
                <c:pt idx="26">
                  <c:v>7575.45</c:v>
                </c:pt>
                <c:pt idx="27">
                  <c:v>7861.45</c:v>
                </c:pt>
                <c:pt idx="28">
                  <c:v>8147.45</c:v>
                </c:pt>
                <c:pt idx="29">
                  <c:v>8433.4500000000007</c:v>
                </c:pt>
                <c:pt idx="30">
                  <c:v>8719.4500000000007</c:v>
                </c:pt>
                <c:pt idx="31">
                  <c:v>9005.4499999999989</c:v>
                </c:pt>
                <c:pt idx="32">
                  <c:v>9291.4500000000007</c:v>
                </c:pt>
                <c:pt idx="33">
                  <c:v>9577.4500000000007</c:v>
                </c:pt>
                <c:pt idx="34">
                  <c:v>9863.4500000000007</c:v>
                </c:pt>
                <c:pt idx="35">
                  <c:v>10149.450000000001</c:v>
                </c:pt>
                <c:pt idx="36">
                  <c:v>10435.449999999999</c:v>
                </c:pt>
                <c:pt idx="37">
                  <c:v>10721.45</c:v>
                </c:pt>
                <c:pt idx="38">
                  <c:v>11007.45</c:v>
                </c:pt>
                <c:pt idx="39">
                  <c:v>11293.45</c:v>
                </c:pt>
                <c:pt idx="40">
                  <c:v>11579.45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IDs!$CN$3</c:f>
              <c:strCache>
                <c:ptCount val="1"/>
                <c:pt idx="0">
                  <c:v>Gen Pop Men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IDs!$CN$4:$CN$44</c:f>
              <c:numCache>
                <c:formatCode>0</c:formatCode>
                <c:ptCount val="41"/>
                <c:pt idx="0">
                  <c:v>5.0100000000000007</c:v>
                </c:pt>
                <c:pt idx="1">
                  <c:v>62.209999999999994</c:v>
                </c:pt>
                <c:pt idx="2">
                  <c:v>119.41</c:v>
                </c:pt>
                <c:pt idx="3">
                  <c:v>176.61</c:v>
                </c:pt>
                <c:pt idx="4">
                  <c:v>233.81</c:v>
                </c:pt>
                <c:pt idx="5">
                  <c:v>291.01000000000005</c:v>
                </c:pt>
                <c:pt idx="6">
                  <c:v>348.21000000000009</c:v>
                </c:pt>
                <c:pt idx="7">
                  <c:v>405.40999999999997</c:v>
                </c:pt>
                <c:pt idx="8">
                  <c:v>462.60999999999996</c:v>
                </c:pt>
                <c:pt idx="9">
                  <c:v>519.81000000000006</c:v>
                </c:pt>
                <c:pt idx="10">
                  <c:v>577.01</c:v>
                </c:pt>
                <c:pt idx="11">
                  <c:v>634.21</c:v>
                </c:pt>
                <c:pt idx="12">
                  <c:v>691.41000000000008</c:v>
                </c:pt>
                <c:pt idx="13">
                  <c:v>748.61</c:v>
                </c:pt>
                <c:pt idx="14">
                  <c:v>805.81000000000006</c:v>
                </c:pt>
                <c:pt idx="15">
                  <c:v>863.00999999999988</c:v>
                </c:pt>
                <c:pt idx="16">
                  <c:v>920.21</c:v>
                </c:pt>
                <c:pt idx="17">
                  <c:v>977.41000000000008</c:v>
                </c:pt>
                <c:pt idx="18">
                  <c:v>1034.6100000000001</c:v>
                </c:pt>
                <c:pt idx="19">
                  <c:v>1091.81</c:v>
                </c:pt>
                <c:pt idx="20">
                  <c:v>1149.0100000000002</c:v>
                </c:pt>
                <c:pt idx="21">
                  <c:v>1206.2099999999998</c:v>
                </c:pt>
                <c:pt idx="22">
                  <c:v>1263.4100000000001</c:v>
                </c:pt>
                <c:pt idx="23">
                  <c:v>1320.61</c:v>
                </c:pt>
                <c:pt idx="24">
                  <c:v>1377.81</c:v>
                </c:pt>
                <c:pt idx="25">
                  <c:v>1435.01</c:v>
                </c:pt>
                <c:pt idx="26">
                  <c:v>1492.2099999999998</c:v>
                </c:pt>
                <c:pt idx="27">
                  <c:v>1549.41</c:v>
                </c:pt>
                <c:pt idx="28">
                  <c:v>1606.61</c:v>
                </c:pt>
                <c:pt idx="29">
                  <c:v>1663.81</c:v>
                </c:pt>
                <c:pt idx="30">
                  <c:v>1721.01</c:v>
                </c:pt>
                <c:pt idx="31">
                  <c:v>1778.2099999999998</c:v>
                </c:pt>
                <c:pt idx="32">
                  <c:v>1835.41</c:v>
                </c:pt>
                <c:pt idx="33">
                  <c:v>1892.61</c:v>
                </c:pt>
                <c:pt idx="34">
                  <c:v>1949.81</c:v>
                </c:pt>
                <c:pt idx="35">
                  <c:v>2007.01</c:v>
                </c:pt>
                <c:pt idx="36">
                  <c:v>2064.21</c:v>
                </c:pt>
                <c:pt idx="37">
                  <c:v>2121.4100000000003</c:v>
                </c:pt>
                <c:pt idx="38">
                  <c:v>2178.6099999999997</c:v>
                </c:pt>
                <c:pt idx="39">
                  <c:v>2235.81</c:v>
                </c:pt>
                <c:pt idx="40">
                  <c:v>2293.0099999999998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IDs!$CO$3</c:f>
              <c:strCache>
                <c:ptCount val="1"/>
                <c:pt idx="0">
                  <c:v>Gen Pop Women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IDs!$CO$4:$CO$44</c:f>
              <c:numCache>
                <c:formatCode>0</c:formatCode>
                <c:ptCount val="41"/>
                <c:pt idx="0">
                  <c:v>16.45</c:v>
                </c:pt>
                <c:pt idx="1">
                  <c:v>73.650000000000006</c:v>
                </c:pt>
                <c:pt idx="2">
                  <c:v>130.85000000000002</c:v>
                </c:pt>
                <c:pt idx="3">
                  <c:v>188.04999999999998</c:v>
                </c:pt>
                <c:pt idx="4">
                  <c:v>245.25</c:v>
                </c:pt>
                <c:pt idx="5">
                  <c:v>302.45</c:v>
                </c:pt>
                <c:pt idx="6">
                  <c:v>359.65</c:v>
                </c:pt>
                <c:pt idx="7">
                  <c:v>416.84999999999997</c:v>
                </c:pt>
                <c:pt idx="8">
                  <c:v>474.05</c:v>
                </c:pt>
                <c:pt idx="9">
                  <c:v>531.25</c:v>
                </c:pt>
                <c:pt idx="10">
                  <c:v>588.45000000000005</c:v>
                </c:pt>
                <c:pt idx="11">
                  <c:v>645.65000000000009</c:v>
                </c:pt>
                <c:pt idx="12">
                  <c:v>702.84999999999991</c:v>
                </c:pt>
                <c:pt idx="13">
                  <c:v>760.05</c:v>
                </c:pt>
                <c:pt idx="14">
                  <c:v>817.24999999999989</c:v>
                </c:pt>
                <c:pt idx="15">
                  <c:v>874.45</c:v>
                </c:pt>
                <c:pt idx="16">
                  <c:v>931.65000000000009</c:v>
                </c:pt>
                <c:pt idx="17">
                  <c:v>988.84999999999991</c:v>
                </c:pt>
                <c:pt idx="18">
                  <c:v>1046.05</c:v>
                </c:pt>
                <c:pt idx="19">
                  <c:v>1103.25</c:v>
                </c:pt>
                <c:pt idx="20">
                  <c:v>1160.4500000000003</c:v>
                </c:pt>
                <c:pt idx="21">
                  <c:v>1217.6500000000001</c:v>
                </c:pt>
                <c:pt idx="22">
                  <c:v>1274.8500000000001</c:v>
                </c:pt>
                <c:pt idx="23">
                  <c:v>1332.05</c:v>
                </c:pt>
                <c:pt idx="24">
                  <c:v>1389.25</c:v>
                </c:pt>
                <c:pt idx="25">
                  <c:v>1446.4500000000003</c:v>
                </c:pt>
                <c:pt idx="26">
                  <c:v>1503.65</c:v>
                </c:pt>
                <c:pt idx="27">
                  <c:v>1560.8500000000001</c:v>
                </c:pt>
                <c:pt idx="28">
                  <c:v>1618.05</c:v>
                </c:pt>
                <c:pt idx="29">
                  <c:v>1675.25</c:v>
                </c:pt>
                <c:pt idx="30">
                  <c:v>1732.4500000000003</c:v>
                </c:pt>
                <c:pt idx="31">
                  <c:v>1789.65</c:v>
                </c:pt>
                <c:pt idx="32">
                  <c:v>1846.8500000000001</c:v>
                </c:pt>
                <c:pt idx="33">
                  <c:v>1904.05</c:v>
                </c:pt>
                <c:pt idx="34">
                  <c:v>1961.25</c:v>
                </c:pt>
                <c:pt idx="35">
                  <c:v>2018.4500000000003</c:v>
                </c:pt>
                <c:pt idx="36">
                  <c:v>2075.65</c:v>
                </c:pt>
                <c:pt idx="37">
                  <c:v>2132.85</c:v>
                </c:pt>
                <c:pt idx="38">
                  <c:v>2190.0500000000002</c:v>
                </c:pt>
                <c:pt idx="39">
                  <c:v>2247.2500000000005</c:v>
                </c:pt>
                <c:pt idx="40">
                  <c:v>2304.4500000000003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IDs!$CP$3</c:f>
              <c:strCache>
                <c:ptCount val="1"/>
                <c:pt idx="0">
                  <c:v>SW Women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IDs!$CP$4:$CP$44</c:f>
              <c:numCache>
                <c:formatCode>0</c:formatCode>
                <c:ptCount val="41"/>
                <c:pt idx="0">
                  <c:v>27.89</c:v>
                </c:pt>
                <c:pt idx="1">
                  <c:v>85.09</c:v>
                </c:pt>
                <c:pt idx="2">
                  <c:v>142.29000000000002</c:v>
                </c:pt>
                <c:pt idx="3">
                  <c:v>199.49</c:v>
                </c:pt>
                <c:pt idx="4">
                  <c:v>256.69</c:v>
                </c:pt>
                <c:pt idx="5">
                  <c:v>313.88999999999993</c:v>
                </c:pt>
                <c:pt idx="6">
                  <c:v>371.09</c:v>
                </c:pt>
                <c:pt idx="7">
                  <c:v>428.29</c:v>
                </c:pt>
                <c:pt idx="8">
                  <c:v>485.49000000000007</c:v>
                </c:pt>
                <c:pt idx="9">
                  <c:v>542.69000000000005</c:v>
                </c:pt>
                <c:pt idx="10">
                  <c:v>599.8900000000001</c:v>
                </c:pt>
                <c:pt idx="11">
                  <c:v>657.09</c:v>
                </c:pt>
                <c:pt idx="12">
                  <c:v>714.29</c:v>
                </c:pt>
                <c:pt idx="13">
                  <c:v>771.49</c:v>
                </c:pt>
                <c:pt idx="14">
                  <c:v>828.69</c:v>
                </c:pt>
                <c:pt idx="15">
                  <c:v>885.89000000000021</c:v>
                </c:pt>
                <c:pt idx="16">
                  <c:v>943.09</c:v>
                </c:pt>
                <c:pt idx="17">
                  <c:v>1000.29</c:v>
                </c:pt>
                <c:pt idx="18">
                  <c:v>1057.49</c:v>
                </c:pt>
                <c:pt idx="19">
                  <c:v>1114.6900000000003</c:v>
                </c:pt>
                <c:pt idx="20">
                  <c:v>1171.8900000000001</c:v>
                </c:pt>
                <c:pt idx="21">
                  <c:v>1229.0899999999999</c:v>
                </c:pt>
                <c:pt idx="22">
                  <c:v>1286.2900000000002</c:v>
                </c:pt>
                <c:pt idx="23">
                  <c:v>1343.49</c:v>
                </c:pt>
                <c:pt idx="24">
                  <c:v>1400.6900000000003</c:v>
                </c:pt>
                <c:pt idx="25">
                  <c:v>1457.8899999999999</c:v>
                </c:pt>
                <c:pt idx="26">
                  <c:v>1515.09</c:v>
                </c:pt>
                <c:pt idx="27">
                  <c:v>1572.2900000000002</c:v>
                </c:pt>
                <c:pt idx="28">
                  <c:v>1629.49</c:v>
                </c:pt>
                <c:pt idx="29">
                  <c:v>1686.6900000000003</c:v>
                </c:pt>
                <c:pt idx="30">
                  <c:v>1743.8899999999999</c:v>
                </c:pt>
                <c:pt idx="31">
                  <c:v>1801.09</c:v>
                </c:pt>
                <c:pt idx="32">
                  <c:v>1858.2900000000002</c:v>
                </c:pt>
                <c:pt idx="33">
                  <c:v>1915.49</c:v>
                </c:pt>
                <c:pt idx="34">
                  <c:v>1972.6900000000003</c:v>
                </c:pt>
                <c:pt idx="35">
                  <c:v>2029.8899999999999</c:v>
                </c:pt>
                <c:pt idx="36">
                  <c:v>2087.09</c:v>
                </c:pt>
                <c:pt idx="37">
                  <c:v>2144.29</c:v>
                </c:pt>
                <c:pt idx="38">
                  <c:v>2201.4900000000002</c:v>
                </c:pt>
                <c:pt idx="39">
                  <c:v>2258.69</c:v>
                </c:pt>
                <c:pt idx="40">
                  <c:v>2315.8900000000003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IDs!$CQ$3</c:f>
              <c:strCache>
                <c:ptCount val="1"/>
                <c:pt idx="0">
                  <c:v>MSM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IDs!$CQ$4:$CQ$44</c:f>
              <c:numCache>
                <c:formatCode>0</c:formatCode>
                <c:ptCount val="41"/>
                <c:pt idx="0">
                  <c:v>39.33</c:v>
                </c:pt>
                <c:pt idx="1">
                  <c:v>96.53</c:v>
                </c:pt>
                <c:pt idx="2">
                  <c:v>153.72999999999999</c:v>
                </c:pt>
                <c:pt idx="3">
                  <c:v>210.93</c:v>
                </c:pt>
                <c:pt idx="4">
                  <c:v>268.13</c:v>
                </c:pt>
                <c:pt idx="5">
                  <c:v>325.33</c:v>
                </c:pt>
                <c:pt idx="6">
                  <c:v>382.53000000000003</c:v>
                </c:pt>
                <c:pt idx="7">
                  <c:v>439.72999999999996</c:v>
                </c:pt>
                <c:pt idx="8">
                  <c:v>496.93000000000006</c:v>
                </c:pt>
                <c:pt idx="9">
                  <c:v>554.13</c:v>
                </c:pt>
                <c:pt idx="10">
                  <c:v>611.33000000000004</c:v>
                </c:pt>
                <c:pt idx="11">
                  <c:v>668.53</c:v>
                </c:pt>
                <c:pt idx="12">
                  <c:v>725.73</c:v>
                </c:pt>
                <c:pt idx="13">
                  <c:v>782.93</c:v>
                </c:pt>
                <c:pt idx="14">
                  <c:v>840.13</c:v>
                </c:pt>
                <c:pt idx="15">
                  <c:v>897.33</c:v>
                </c:pt>
                <c:pt idx="16">
                  <c:v>954.53</c:v>
                </c:pt>
                <c:pt idx="17">
                  <c:v>1011.73</c:v>
                </c:pt>
                <c:pt idx="18">
                  <c:v>1068.93</c:v>
                </c:pt>
                <c:pt idx="19">
                  <c:v>1126.1300000000001</c:v>
                </c:pt>
                <c:pt idx="20">
                  <c:v>1183.3300000000002</c:v>
                </c:pt>
                <c:pt idx="21">
                  <c:v>1240.5299999999997</c:v>
                </c:pt>
                <c:pt idx="22">
                  <c:v>1297.7299999999998</c:v>
                </c:pt>
                <c:pt idx="23">
                  <c:v>1354.9299999999998</c:v>
                </c:pt>
                <c:pt idx="24">
                  <c:v>1412.13</c:v>
                </c:pt>
                <c:pt idx="25">
                  <c:v>1469.3300000000002</c:v>
                </c:pt>
                <c:pt idx="26">
                  <c:v>1526.5299999999997</c:v>
                </c:pt>
                <c:pt idx="27">
                  <c:v>1583.7299999999998</c:v>
                </c:pt>
                <c:pt idx="28">
                  <c:v>1640.9299999999998</c:v>
                </c:pt>
                <c:pt idx="29">
                  <c:v>1698.13</c:v>
                </c:pt>
                <c:pt idx="30">
                  <c:v>1755.3300000000002</c:v>
                </c:pt>
                <c:pt idx="31">
                  <c:v>1812.5299999999997</c:v>
                </c:pt>
                <c:pt idx="32">
                  <c:v>1869.7299999999998</c:v>
                </c:pt>
                <c:pt idx="33">
                  <c:v>1926.9299999999998</c:v>
                </c:pt>
                <c:pt idx="34">
                  <c:v>1984.13</c:v>
                </c:pt>
                <c:pt idx="35">
                  <c:v>2041.3300000000002</c:v>
                </c:pt>
                <c:pt idx="36">
                  <c:v>2098.5299999999997</c:v>
                </c:pt>
                <c:pt idx="37">
                  <c:v>2155.73</c:v>
                </c:pt>
                <c:pt idx="38">
                  <c:v>2212.9300000000003</c:v>
                </c:pt>
                <c:pt idx="39">
                  <c:v>2270.13</c:v>
                </c:pt>
                <c:pt idx="40">
                  <c:v>2327.33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IDs!$CR$3</c:f>
              <c:strCache>
                <c:ptCount val="1"/>
                <c:pt idx="0">
                  <c:v>IDU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IDs!$CR$4:$CR$44</c:f>
              <c:numCache>
                <c:formatCode>0</c:formatCode>
                <c:ptCount val="41"/>
                <c:pt idx="0">
                  <c:v>50.77</c:v>
                </c:pt>
                <c:pt idx="1">
                  <c:v>107.97</c:v>
                </c:pt>
                <c:pt idx="2">
                  <c:v>165.17</c:v>
                </c:pt>
                <c:pt idx="3">
                  <c:v>222.37000000000003</c:v>
                </c:pt>
                <c:pt idx="4">
                  <c:v>279.57</c:v>
                </c:pt>
                <c:pt idx="5">
                  <c:v>336.77000000000004</c:v>
                </c:pt>
                <c:pt idx="6">
                  <c:v>393.97</c:v>
                </c:pt>
                <c:pt idx="7">
                  <c:v>451.17</c:v>
                </c:pt>
                <c:pt idx="8">
                  <c:v>508.37</c:v>
                </c:pt>
                <c:pt idx="9">
                  <c:v>565.57000000000005</c:v>
                </c:pt>
                <c:pt idx="10">
                  <c:v>622.77</c:v>
                </c:pt>
                <c:pt idx="11">
                  <c:v>679.96999999999991</c:v>
                </c:pt>
                <c:pt idx="12">
                  <c:v>737.17</c:v>
                </c:pt>
                <c:pt idx="13">
                  <c:v>794.37</c:v>
                </c:pt>
                <c:pt idx="14">
                  <c:v>851.56999999999994</c:v>
                </c:pt>
                <c:pt idx="15">
                  <c:v>908.77</c:v>
                </c:pt>
                <c:pt idx="16">
                  <c:v>965.96999999999991</c:v>
                </c:pt>
                <c:pt idx="17">
                  <c:v>1023.17</c:v>
                </c:pt>
                <c:pt idx="18">
                  <c:v>1080.3699999999999</c:v>
                </c:pt>
                <c:pt idx="19">
                  <c:v>1137.57</c:v>
                </c:pt>
                <c:pt idx="20">
                  <c:v>1194.7699999999998</c:v>
                </c:pt>
                <c:pt idx="21">
                  <c:v>1251.97</c:v>
                </c:pt>
                <c:pt idx="22">
                  <c:v>1309.17</c:v>
                </c:pt>
                <c:pt idx="23">
                  <c:v>1366.37</c:v>
                </c:pt>
                <c:pt idx="24">
                  <c:v>1423.5700000000002</c:v>
                </c:pt>
                <c:pt idx="25">
                  <c:v>1480.7699999999998</c:v>
                </c:pt>
                <c:pt idx="26">
                  <c:v>1537.97</c:v>
                </c:pt>
                <c:pt idx="27">
                  <c:v>1595.17</c:v>
                </c:pt>
                <c:pt idx="28">
                  <c:v>1652.37</c:v>
                </c:pt>
                <c:pt idx="29">
                  <c:v>1709.5700000000002</c:v>
                </c:pt>
                <c:pt idx="30">
                  <c:v>1766.7699999999998</c:v>
                </c:pt>
                <c:pt idx="31">
                  <c:v>1823.97</c:v>
                </c:pt>
                <c:pt idx="32">
                  <c:v>1881.17</c:v>
                </c:pt>
                <c:pt idx="33">
                  <c:v>1938.37</c:v>
                </c:pt>
                <c:pt idx="34">
                  <c:v>1995.5700000000002</c:v>
                </c:pt>
                <c:pt idx="35">
                  <c:v>2052.77</c:v>
                </c:pt>
                <c:pt idx="36">
                  <c:v>2109.9699999999998</c:v>
                </c:pt>
                <c:pt idx="37">
                  <c:v>2167.17</c:v>
                </c:pt>
                <c:pt idx="38">
                  <c:v>2224.3700000000003</c:v>
                </c:pt>
                <c:pt idx="39">
                  <c:v>2281.5700000000006</c:v>
                </c:pt>
                <c:pt idx="40">
                  <c:v>2338.77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18624"/>
        <c:axId val="168220160"/>
      </c:scatterChart>
      <c:valAx>
        <c:axId val="168218624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168220160"/>
        <c:crosses val="autoZero"/>
        <c:crossBetween val="midCat"/>
      </c:valAx>
      <c:valAx>
        <c:axId val="1682201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68218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0.10292080561462275"/>
          <c:w val="0.24631325301204848"/>
          <c:h val="0.3915089807789179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in each disease stage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21405306264464"/>
          <c:y val="0.11040724082415578"/>
          <c:w val="0.837492837491701"/>
          <c:h val="0.830697198112490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IDs!$CT$3</c:f>
              <c:strCache>
                <c:ptCount val="1"/>
                <c:pt idx="0">
                  <c:v>Early</c:v>
                </c:pt>
              </c:strCache>
            </c:strRef>
          </c:tx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IDs!$CT$4:$CT$44</c:f>
              <c:numCache>
                <c:formatCode>0</c:formatCode>
                <c:ptCount val="41"/>
                <c:pt idx="0">
                  <c:v>310</c:v>
                </c:pt>
                <c:pt idx="1">
                  <c:v>960</c:v>
                </c:pt>
                <c:pt idx="2">
                  <c:v>1610</c:v>
                </c:pt>
                <c:pt idx="3">
                  <c:v>2260</c:v>
                </c:pt>
                <c:pt idx="4">
                  <c:v>2910</c:v>
                </c:pt>
                <c:pt idx="5">
                  <c:v>3560</c:v>
                </c:pt>
                <c:pt idx="6">
                  <c:v>4210</c:v>
                </c:pt>
                <c:pt idx="7">
                  <c:v>4860</c:v>
                </c:pt>
                <c:pt idx="8">
                  <c:v>5510</c:v>
                </c:pt>
                <c:pt idx="9">
                  <c:v>6160</c:v>
                </c:pt>
                <c:pt idx="10">
                  <c:v>6810</c:v>
                </c:pt>
                <c:pt idx="11">
                  <c:v>7460</c:v>
                </c:pt>
                <c:pt idx="12">
                  <c:v>8110</c:v>
                </c:pt>
                <c:pt idx="13">
                  <c:v>8760</c:v>
                </c:pt>
                <c:pt idx="14">
                  <c:v>9410</c:v>
                </c:pt>
                <c:pt idx="15">
                  <c:v>10060</c:v>
                </c:pt>
                <c:pt idx="16">
                  <c:v>10710</c:v>
                </c:pt>
                <c:pt idx="17">
                  <c:v>11360</c:v>
                </c:pt>
                <c:pt idx="18">
                  <c:v>12010</c:v>
                </c:pt>
                <c:pt idx="19">
                  <c:v>12660</c:v>
                </c:pt>
                <c:pt idx="20">
                  <c:v>13310</c:v>
                </c:pt>
                <c:pt idx="21">
                  <c:v>13960</c:v>
                </c:pt>
                <c:pt idx="22">
                  <c:v>14610</c:v>
                </c:pt>
                <c:pt idx="23">
                  <c:v>15260</c:v>
                </c:pt>
                <c:pt idx="24">
                  <c:v>15910</c:v>
                </c:pt>
                <c:pt idx="25">
                  <c:v>16560</c:v>
                </c:pt>
                <c:pt idx="26">
                  <c:v>17210</c:v>
                </c:pt>
                <c:pt idx="27">
                  <c:v>17860</c:v>
                </c:pt>
                <c:pt idx="28">
                  <c:v>18510</c:v>
                </c:pt>
                <c:pt idx="29">
                  <c:v>19160</c:v>
                </c:pt>
                <c:pt idx="30">
                  <c:v>19810</c:v>
                </c:pt>
                <c:pt idx="31">
                  <c:v>20460</c:v>
                </c:pt>
                <c:pt idx="32">
                  <c:v>21110</c:v>
                </c:pt>
                <c:pt idx="33">
                  <c:v>21760</c:v>
                </c:pt>
                <c:pt idx="34">
                  <c:v>22410</c:v>
                </c:pt>
                <c:pt idx="35">
                  <c:v>23060</c:v>
                </c:pt>
                <c:pt idx="36">
                  <c:v>23710</c:v>
                </c:pt>
                <c:pt idx="37">
                  <c:v>24360</c:v>
                </c:pt>
                <c:pt idx="38">
                  <c:v>25010</c:v>
                </c:pt>
                <c:pt idx="39">
                  <c:v>25660</c:v>
                </c:pt>
                <c:pt idx="40">
                  <c:v>26310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IDs!$CU$3</c:f>
              <c:strCache>
                <c:ptCount val="1"/>
                <c:pt idx="0">
                  <c:v>Med</c:v>
                </c:pt>
              </c:strCache>
            </c:strRef>
          </c:tx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IDs!$CU$4:$CU$44</c:f>
              <c:numCache>
                <c:formatCode>0</c:formatCode>
                <c:ptCount val="41"/>
                <c:pt idx="0">
                  <c:v>320</c:v>
                </c:pt>
                <c:pt idx="1">
                  <c:v>970</c:v>
                </c:pt>
                <c:pt idx="2">
                  <c:v>1620</c:v>
                </c:pt>
                <c:pt idx="3">
                  <c:v>2270</c:v>
                </c:pt>
                <c:pt idx="4">
                  <c:v>2920</c:v>
                </c:pt>
                <c:pt idx="5">
                  <c:v>3570</c:v>
                </c:pt>
                <c:pt idx="6">
                  <c:v>4220</c:v>
                </c:pt>
                <c:pt idx="7">
                  <c:v>4870</c:v>
                </c:pt>
                <c:pt idx="8">
                  <c:v>5520</c:v>
                </c:pt>
                <c:pt idx="9">
                  <c:v>6170</c:v>
                </c:pt>
                <c:pt idx="10">
                  <c:v>6820</c:v>
                </c:pt>
                <c:pt idx="11">
                  <c:v>7470</c:v>
                </c:pt>
                <c:pt idx="12">
                  <c:v>8120</c:v>
                </c:pt>
                <c:pt idx="13">
                  <c:v>8770</c:v>
                </c:pt>
                <c:pt idx="14">
                  <c:v>9420</c:v>
                </c:pt>
                <c:pt idx="15">
                  <c:v>10070</c:v>
                </c:pt>
                <c:pt idx="16">
                  <c:v>10720</c:v>
                </c:pt>
                <c:pt idx="17">
                  <c:v>11370</c:v>
                </c:pt>
                <c:pt idx="18">
                  <c:v>12020</c:v>
                </c:pt>
                <c:pt idx="19">
                  <c:v>12670</c:v>
                </c:pt>
                <c:pt idx="20">
                  <c:v>13320</c:v>
                </c:pt>
                <c:pt idx="21">
                  <c:v>13970</c:v>
                </c:pt>
                <c:pt idx="22">
                  <c:v>14620</c:v>
                </c:pt>
                <c:pt idx="23">
                  <c:v>15270</c:v>
                </c:pt>
                <c:pt idx="24">
                  <c:v>15920</c:v>
                </c:pt>
                <c:pt idx="25">
                  <c:v>16570</c:v>
                </c:pt>
                <c:pt idx="26">
                  <c:v>17220</c:v>
                </c:pt>
                <c:pt idx="27">
                  <c:v>17870</c:v>
                </c:pt>
                <c:pt idx="28">
                  <c:v>18520</c:v>
                </c:pt>
                <c:pt idx="29">
                  <c:v>19170</c:v>
                </c:pt>
                <c:pt idx="30">
                  <c:v>19820</c:v>
                </c:pt>
                <c:pt idx="31">
                  <c:v>20470</c:v>
                </c:pt>
                <c:pt idx="32">
                  <c:v>21120</c:v>
                </c:pt>
                <c:pt idx="33">
                  <c:v>21770</c:v>
                </c:pt>
                <c:pt idx="34">
                  <c:v>22420</c:v>
                </c:pt>
                <c:pt idx="35">
                  <c:v>23070</c:v>
                </c:pt>
                <c:pt idx="36">
                  <c:v>23720</c:v>
                </c:pt>
                <c:pt idx="37">
                  <c:v>24370</c:v>
                </c:pt>
                <c:pt idx="38">
                  <c:v>25020</c:v>
                </c:pt>
                <c:pt idx="39">
                  <c:v>25670</c:v>
                </c:pt>
                <c:pt idx="40">
                  <c:v>26320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IDs!$CV$3</c:f>
              <c:strCache>
                <c:ptCount val="1"/>
                <c:pt idx="0">
                  <c:v>Late </c:v>
                </c:pt>
              </c:strCache>
            </c:strRef>
          </c:tx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IDs!$CV$4:$CV$44</c:f>
              <c:numCache>
                <c:formatCode>0</c:formatCode>
                <c:ptCount val="41"/>
                <c:pt idx="0">
                  <c:v>330</c:v>
                </c:pt>
                <c:pt idx="1">
                  <c:v>980</c:v>
                </c:pt>
                <c:pt idx="2">
                  <c:v>1630</c:v>
                </c:pt>
                <c:pt idx="3">
                  <c:v>2280</c:v>
                </c:pt>
                <c:pt idx="4">
                  <c:v>2930</c:v>
                </c:pt>
                <c:pt idx="5">
                  <c:v>3580</c:v>
                </c:pt>
                <c:pt idx="6">
                  <c:v>4230</c:v>
                </c:pt>
                <c:pt idx="7">
                  <c:v>4880</c:v>
                </c:pt>
                <c:pt idx="8">
                  <c:v>5530</c:v>
                </c:pt>
                <c:pt idx="9">
                  <c:v>6180</c:v>
                </c:pt>
                <c:pt idx="10">
                  <c:v>6830</c:v>
                </c:pt>
                <c:pt idx="11">
                  <c:v>7480</c:v>
                </c:pt>
                <c:pt idx="12">
                  <c:v>8130</c:v>
                </c:pt>
                <c:pt idx="13">
                  <c:v>8780</c:v>
                </c:pt>
                <c:pt idx="14">
                  <c:v>9430</c:v>
                </c:pt>
                <c:pt idx="15">
                  <c:v>10080</c:v>
                </c:pt>
                <c:pt idx="16">
                  <c:v>10730</c:v>
                </c:pt>
                <c:pt idx="17">
                  <c:v>11380</c:v>
                </c:pt>
                <c:pt idx="18">
                  <c:v>12030</c:v>
                </c:pt>
                <c:pt idx="19">
                  <c:v>12680</c:v>
                </c:pt>
                <c:pt idx="20">
                  <c:v>13330</c:v>
                </c:pt>
                <c:pt idx="21">
                  <c:v>13980</c:v>
                </c:pt>
                <c:pt idx="22">
                  <c:v>14630</c:v>
                </c:pt>
                <c:pt idx="23">
                  <c:v>15280</c:v>
                </c:pt>
                <c:pt idx="24">
                  <c:v>15930</c:v>
                </c:pt>
                <c:pt idx="25">
                  <c:v>16580</c:v>
                </c:pt>
                <c:pt idx="26">
                  <c:v>17230</c:v>
                </c:pt>
                <c:pt idx="27">
                  <c:v>17880</c:v>
                </c:pt>
                <c:pt idx="28">
                  <c:v>18530</c:v>
                </c:pt>
                <c:pt idx="29">
                  <c:v>19180</c:v>
                </c:pt>
                <c:pt idx="30">
                  <c:v>19830</c:v>
                </c:pt>
                <c:pt idx="31">
                  <c:v>20480</c:v>
                </c:pt>
                <c:pt idx="32">
                  <c:v>21130</c:v>
                </c:pt>
                <c:pt idx="33">
                  <c:v>21780</c:v>
                </c:pt>
                <c:pt idx="34">
                  <c:v>22430</c:v>
                </c:pt>
                <c:pt idx="35">
                  <c:v>23080</c:v>
                </c:pt>
                <c:pt idx="36">
                  <c:v>23730</c:v>
                </c:pt>
                <c:pt idx="37">
                  <c:v>24380</c:v>
                </c:pt>
                <c:pt idx="38">
                  <c:v>25030</c:v>
                </c:pt>
                <c:pt idx="39">
                  <c:v>25680</c:v>
                </c:pt>
                <c:pt idx="40">
                  <c:v>26330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IDs!$CW$3</c:f>
              <c:strCache>
                <c:ptCount val="1"/>
                <c:pt idx="0">
                  <c:v>Adv</c:v>
                </c:pt>
              </c:strCache>
            </c:strRef>
          </c:tx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IDs!$CW$4:$CW$44</c:f>
              <c:numCache>
                <c:formatCode>0</c:formatCode>
                <c:ptCount val="41"/>
                <c:pt idx="0">
                  <c:v>340</c:v>
                </c:pt>
                <c:pt idx="1">
                  <c:v>990</c:v>
                </c:pt>
                <c:pt idx="2">
                  <c:v>1640</c:v>
                </c:pt>
                <c:pt idx="3">
                  <c:v>2290</c:v>
                </c:pt>
                <c:pt idx="4">
                  <c:v>2940</c:v>
                </c:pt>
                <c:pt idx="5">
                  <c:v>3590</c:v>
                </c:pt>
                <c:pt idx="6">
                  <c:v>4240</c:v>
                </c:pt>
                <c:pt idx="7">
                  <c:v>4890</c:v>
                </c:pt>
                <c:pt idx="8">
                  <c:v>5540</c:v>
                </c:pt>
                <c:pt idx="9">
                  <c:v>6190</c:v>
                </c:pt>
                <c:pt idx="10">
                  <c:v>6840</c:v>
                </c:pt>
                <c:pt idx="11">
                  <c:v>7490</c:v>
                </c:pt>
                <c:pt idx="12">
                  <c:v>8140</c:v>
                </c:pt>
                <c:pt idx="13">
                  <c:v>8790</c:v>
                </c:pt>
                <c:pt idx="14">
                  <c:v>9440</c:v>
                </c:pt>
                <c:pt idx="15">
                  <c:v>10090</c:v>
                </c:pt>
                <c:pt idx="16">
                  <c:v>10740</c:v>
                </c:pt>
                <c:pt idx="17">
                  <c:v>11390</c:v>
                </c:pt>
                <c:pt idx="18">
                  <c:v>12040</c:v>
                </c:pt>
                <c:pt idx="19">
                  <c:v>12690</c:v>
                </c:pt>
                <c:pt idx="20">
                  <c:v>13340</c:v>
                </c:pt>
                <c:pt idx="21">
                  <c:v>13990</c:v>
                </c:pt>
                <c:pt idx="22">
                  <c:v>14640</c:v>
                </c:pt>
                <c:pt idx="23">
                  <c:v>15290</c:v>
                </c:pt>
                <c:pt idx="24">
                  <c:v>15940</c:v>
                </c:pt>
                <c:pt idx="25">
                  <c:v>16590</c:v>
                </c:pt>
                <c:pt idx="26">
                  <c:v>17240</c:v>
                </c:pt>
                <c:pt idx="27">
                  <c:v>17890</c:v>
                </c:pt>
                <c:pt idx="28">
                  <c:v>18540</c:v>
                </c:pt>
                <c:pt idx="29">
                  <c:v>19190</c:v>
                </c:pt>
                <c:pt idx="30">
                  <c:v>19840</c:v>
                </c:pt>
                <c:pt idx="31">
                  <c:v>20490</c:v>
                </c:pt>
                <c:pt idx="32">
                  <c:v>21140</c:v>
                </c:pt>
                <c:pt idx="33">
                  <c:v>21790</c:v>
                </c:pt>
                <c:pt idx="34">
                  <c:v>22440</c:v>
                </c:pt>
                <c:pt idx="35">
                  <c:v>23090</c:v>
                </c:pt>
                <c:pt idx="36">
                  <c:v>23740</c:v>
                </c:pt>
                <c:pt idx="37">
                  <c:v>24390</c:v>
                </c:pt>
                <c:pt idx="38">
                  <c:v>25040</c:v>
                </c:pt>
                <c:pt idx="39">
                  <c:v>25690</c:v>
                </c:pt>
                <c:pt idx="40">
                  <c:v>26340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IDs!$CX$3</c:f>
              <c:strCache>
                <c:ptCount val="1"/>
                <c:pt idx="0">
                  <c:v>AIDS</c:v>
                </c:pt>
              </c:strCache>
            </c:strRef>
          </c:tx>
          <c:marker>
            <c:symbol val="none"/>
          </c:marker>
          <c:xVal>
            <c:numRef>
              <c:f>IDs!$A$4:$A$44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IDs!$CX$4:$CX$44</c:f>
              <c:numCache>
                <c:formatCode>0</c:formatCode>
                <c:ptCount val="41"/>
                <c:pt idx="0">
                  <c:v>350</c:v>
                </c:pt>
                <c:pt idx="1">
                  <c:v>1000</c:v>
                </c:pt>
                <c:pt idx="2">
                  <c:v>1650</c:v>
                </c:pt>
                <c:pt idx="3">
                  <c:v>2300</c:v>
                </c:pt>
                <c:pt idx="4">
                  <c:v>2950</c:v>
                </c:pt>
                <c:pt idx="5">
                  <c:v>3600</c:v>
                </c:pt>
                <c:pt idx="6">
                  <c:v>4250</c:v>
                </c:pt>
                <c:pt idx="7">
                  <c:v>4900</c:v>
                </c:pt>
                <c:pt idx="8">
                  <c:v>5550</c:v>
                </c:pt>
                <c:pt idx="9">
                  <c:v>6200</c:v>
                </c:pt>
                <c:pt idx="10">
                  <c:v>6850</c:v>
                </c:pt>
                <c:pt idx="11">
                  <c:v>7500</c:v>
                </c:pt>
                <c:pt idx="12">
                  <c:v>8150</c:v>
                </c:pt>
                <c:pt idx="13">
                  <c:v>8800</c:v>
                </c:pt>
                <c:pt idx="14">
                  <c:v>9450</c:v>
                </c:pt>
                <c:pt idx="15">
                  <c:v>10100</c:v>
                </c:pt>
                <c:pt idx="16">
                  <c:v>10750</c:v>
                </c:pt>
                <c:pt idx="17">
                  <c:v>11400</c:v>
                </c:pt>
                <c:pt idx="18">
                  <c:v>12050</c:v>
                </c:pt>
                <c:pt idx="19">
                  <c:v>12700</c:v>
                </c:pt>
                <c:pt idx="20">
                  <c:v>13350</c:v>
                </c:pt>
                <c:pt idx="21">
                  <c:v>14000</c:v>
                </c:pt>
                <c:pt idx="22">
                  <c:v>14650</c:v>
                </c:pt>
                <c:pt idx="23">
                  <c:v>15300</c:v>
                </c:pt>
                <c:pt idx="24">
                  <c:v>15950</c:v>
                </c:pt>
                <c:pt idx="25">
                  <c:v>16600</c:v>
                </c:pt>
                <c:pt idx="26">
                  <c:v>17250</c:v>
                </c:pt>
                <c:pt idx="27">
                  <c:v>17900</c:v>
                </c:pt>
                <c:pt idx="28">
                  <c:v>18550</c:v>
                </c:pt>
                <c:pt idx="29">
                  <c:v>19200</c:v>
                </c:pt>
                <c:pt idx="30">
                  <c:v>19850</c:v>
                </c:pt>
                <c:pt idx="31">
                  <c:v>20500</c:v>
                </c:pt>
                <c:pt idx="32">
                  <c:v>21150</c:v>
                </c:pt>
                <c:pt idx="33">
                  <c:v>21800</c:v>
                </c:pt>
                <c:pt idx="34">
                  <c:v>22450</c:v>
                </c:pt>
                <c:pt idx="35">
                  <c:v>23100</c:v>
                </c:pt>
                <c:pt idx="36">
                  <c:v>23750</c:v>
                </c:pt>
                <c:pt idx="37">
                  <c:v>24400</c:v>
                </c:pt>
                <c:pt idx="38">
                  <c:v>25050</c:v>
                </c:pt>
                <c:pt idx="39">
                  <c:v>25700</c:v>
                </c:pt>
                <c:pt idx="40">
                  <c:v>26350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88896"/>
        <c:axId val="205490432"/>
      </c:scatterChart>
      <c:valAx>
        <c:axId val="205488896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05490432"/>
        <c:crosses val="autoZero"/>
        <c:crossBetween val="midCat"/>
      </c:valAx>
      <c:valAx>
        <c:axId val="2054904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054888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870284286753361"/>
          <c:y val="0.10292080561462275"/>
          <c:w val="0.24631325301204882"/>
          <c:h val="0.32625748398243265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217714</xdr:colOff>
      <xdr:row>4</xdr:row>
      <xdr:rowOff>27213</xdr:rowOff>
    </xdr:from>
    <xdr:to>
      <xdr:col>126</xdr:col>
      <xdr:colOff>163285</xdr:colOff>
      <xdr:row>32</xdr:row>
      <xdr:rowOff>108857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111</xdr:col>
      <xdr:colOff>122465</xdr:colOff>
      <xdr:row>34</xdr:row>
      <xdr:rowOff>81643</xdr:rowOff>
    </xdr:from>
    <xdr:to>
      <xdr:col>126</xdr:col>
      <xdr:colOff>68036</xdr:colOff>
      <xdr:row>62</xdr:row>
      <xdr:rowOff>149680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110</xdr:col>
      <xdr:colOff>340179</xdr:colOff>
      <xdr:row>64</xdr:row>
      <xdr:rowOff>13608</xdr:rowOff>
    </xdr:from>
    <xdr:to>
      <xdr:col>123</xdr:col>
      <xdr:colOff>285750</xdr:colOff>
      <xdr:row>92</xdr:row>
      <xdr:rowOff>81645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110</xdr:col>
      <xdr:colOff>312964</xdr:colOff>
      <xdr:row>94</xdr:row>
      <xdr:rowOff>54428</xdr:rowOff>
    </xdr:from>
    <xdr:to>
      <xdr:col>123</xdr:col>
      <xdr:colOff>258535</xdr:colOff>
      <xdr:row>122</xdr:row>
      <xdr:rowOff>122465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217714</xdr:colOff>
      <xdr:row>4</xdr:row>
      <xdr:rowOff>27213</xdr:rowOff>
    </xdr:from>
    <xdr:to>
      <xdr:col>126</xdr:col>
      <xdr:colOff>163285</xdr:colOff>
      <xdr:row>32</xdr:row>
      <xdr:rowOff>108857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111</xdr:col>
      <xdr:colOff>122465</xdr:colOff>
      <xdr:row>34</xdr:row>
      <xdr:rowOff>81643</xdr:rowOff>
    </xdr:from>
    <xdr:to>
      <xdr:col>126</xdr:col>
      <xdr:colOff>68036</xdr:colOff>
      <xdr:row>62</xdr:row>
      <xdr:rowOff>149680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110</xdr:col>
      <xdr:colOff>340179</xdr:colOff>
      <xdr:row>64</xdr:row>
      <xdr:rowOff>13608</xdr:rowOff>
    </xdr:from>
    <xdr:to>
      <xdr:col>123</xdr:col>
      <xdr:colOff>285750</xdr:colOff>
      <xdr:row>92</xdr:row>
      <xdr:rowOff>81645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110</xdr:col>
      <xdr:colOff>312964</xdr:colOff>
      <xdr:row>94</xdr:row>
      <xdr:rowOff>54428</xdr:rowOff>
    </xdr:from>
    <xdr:to>
      <xdr:col>123</xdr:col>
      <xdr:colOff>258535</xdr:colOff>
      <xdr:row>122</xdr:row>
      <xdr:rowOff>122465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Research/UCSF/GHD_Big_push_model_v6_10-Jan-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By group"/>
      <sheetName val="Dynamics"/>
      <sheetName val="Population"/>
      <sheetName val="Probability"/>
      <sheetName val="SCR"/>
      <sheetName val="LL"/>
    </sheetNames>
    <sheetDataSet>
      <sheetData sheetId="0">
        <row r="2">
          <cell r="E2">
            <v>0.5</v>
          </cell>
        </row>
        <row r="4">
          <cell r="E4">
            <v>17390000</v>
          </cell>
        </row>
        <row r="5">
          <cell r="E5">
            <v>16741000</v>
          </cell>
        </row>
        <row r="6">
          <cell r="E6">
            <v>66964</v>
          </cell>
        </row>
        <row r="7">
          <cell r="E7">
            <v>869500</v>
          </cell>
        </row>
        <row r="8">
          <cell r="E8">
            <v>68262</v>
          </cell>
        </row>
        <row r="9">
          <cell r="E9">
            <v>0.8</v>
          </cell>
        </row>
        <row r="10">
          <cell r="E10">
            <v>0.09</v>
          </cell>
        </row>
        <row r="11">
          <cell r="E11">
            <v>7.0000000000000007E-2</v>
          </cell>
        </row>
        <row r="12">
          <cell r="E12">
            <v>0.01</v>
          </cell>
        </row>
        <row r="14">
          <cell r="E14">
            <v>5.9999999999999995E-4</v>
          </cell>
        </row>
        <row r="15">
          <cell r="E15">
            <v>5.0000000000000001E-3</v>
          </cell>
        </row>
        <row r="16">
          <cell r="E16">
            <v>2.2499999999999998E-3</v>
          </cell>
        </row>
        <row r="17">
          <cell r="E17">
            <v>3.5999999999999997E-4</v>
          </cell>
        </row>
        <row r="18">
          <cell r="E18">
            <v>1E-4</v>
          </cell>
        </row>
        <row r="19">
          <cell r="E19">
            <v>2.9999999999999997E-4</v>
          </cell>
        </row>
        <row r="20">
          <cell r="E20">
            <v>0.05</v>
          </cell>
        </row>
        <row r="22">
          <cell r="E22">
            <v>6.0999999999999999E-2</v>
          </cell>
        </row>
        <row r="23">
          <cell r="E23">
            <v>8.3000000000000004E-2</v>
          </cell>
        </row>
        <row r="24">
          <cell r="E24">
            <v>0.6</v>
          </cell>
        </row>
        <row r="25">
          <cell r="E25">
            <v>3.9E-2</v>
          </cell>
        </row>
        <row r="26">
          <cell r="E26">
            <v>0.4</v>
          </cell>
        </row>
        <row r="31">
          <cell r="E31">
            <v>0.05</v>
          </cell>
        </row>
        <row r="32">
          <cell r="E32">
            <v>0.25</v>
          </cell>
        </row>
        <row r="33">
          <cell r="E33">
            <v>0.2</v>
          </cell>
        </row>
        <row r="34">
          <cell r="E34">
            <v>0.2</v>
          </cell>
        </row>
        <row r="35">
          <cell r="E35">
            <v>0.2</v>
          </cell>
        </row>
        <row r="36">
          <cell r="E36">
            <v>0.1</v>
          </cell>
        </row>
        <row r="38">
          <cell r="E38">
            <v>0.16</v>
          </cell>
        </row>
        <row r="39">
          <cell r="E39">
            <v>0.08</v>
          </cell>
        </row>
        <row r="40">
          <cell r="E40">
            <v>0.09</v>
          </cell>
        </row>
        <row r="41">
          <cell r="E41">
            <v>0.16</v>
          </cell>
        </row>
        <row r="42">
          <cell r="E42">
            <v>0.5</v>
          </cell>
        </row>
        <row r="43">
          <cell r="E43">
            <v>0.5</v>
          </cell>
        </row>
        <row r="44">
          <cell r="E44">
            <v>0.5</v>
          </cell>
        </row>
        <row r="46">
          <cell r="E46">
            <v>5.0000000000000001E-3</v>
          </cell>
        </row>
        <row r="47">
          <cell r="E47">
            <v>5.0000000000000001E-3</v>
          </cell>
        </row>
        <row r="48">
          <cell r="E48">
            <v>5.0000000000000001E-3</v>
          </cell>
        </row>
        <row r="49">
          <cell r="E49">
            <v>5.0000000000000001E-3</v>
          </cell>
        </row>
        <row r="50">
          <cell r="E50">
            <v>5.0000000000000001E-3</v>
          </cell>
        </row>
        <row r="51">
          <cell r="E51">
            <v>5.0000000000000001E-3</v>
          </cell>
        </row>
        <row r="53">
          <cell r="E53">
            <v>2</v>
          </cell>
        </row>
        <row r="54">
          <cell r="E54">
            <v>0.5</v>
          </cell>
        </row>
        <row r="55">
          <cell r="E55">
            <v>0.2</v>
          </cell>
        </row>
        <row r="56">
          <cell r="E56">
            <v>0.2</v>
          </cell>
        </row>
        <row r="57">
          <cell r="E57">
            <v>0.5</v>
          </cell>
        </row>
        <row r="59">
          <cell r="E59">
            <v>0.1</v>
          </cell>
        </row>
        <row r="60">
          <cell r="E60">
            <v>0.1</v>
          </cell>
        </row>
        <row r="61">
          <cell r="E61">
            <v>0.1</v>
          </cell>
        </row>
        <row r="62">
          <cell r="E62">
            <v>0.1</v>
          </cell>
        </row>
        <row r="63">
          <cell r="E63">
            <v>0.1</v>
          </cell>
        </row>
        <row r="65">
          <cell r="E65">
            <v>0.1</v>
          </cell>
        </row>
        <row r="66">
          <cell r="E66">
            <v>0.2</v>
          </cell>
        </row>
        <row r="67">
          <cell r="E67">
            <v>0.3</v>
          </cell>
        </row>
        <row r="68">
          <cell r="E68">
            <v>0.4</v>
          </cell>
        </row>
        <row r="69">
          <cell r="E69">
            <v>0.45</v>
          </cell>
        </row>
        <row r="71">
          <cell r="E71">
            <v>0.02</v>
          </cell>
        </row>
        <row r="72">
          <cell r="E72">
            <v>0.04</v>
          </cell>
        </row>
        <row r="73">
          <cell r="E73">
            <v>0.06</v>
          </cell>
        </row>
        <row r="74">
          <cell r="E74">
            <v>0.08</v>
          </cell>
        </row>
        <row r="75">
          <cell r="E75">
            <v>0.11</v>
          </cell>
        </row>
        <row r="77">
          <cell r="E77">
            <v>1.5</v>
          </cell>
        </row>
        <row r="78">
          <cell r="E78">
            <v>0.3</v>
          </cell>
        </row>
        <row r="79">
          <cell r="E79">
            <v>0.9</v>
          </cell>
        </row>
        <row r="81">
          <cell r="E81">
            <v>0.1</v>
          </cell>
        </row>
        <row r="82">
          <cell r="E82">
            <v>120</v>
          </cell>
        </row>
        <row r="83">
          <cell r="E83">
            <v>0.66</v>
          </cell>
        </row>
        <row r="85">
          <cell r="E85">
            <v>3</v>
          </cell>
        </row>
        <row r="86">
          <cell r="E86">
            <v>0.49</v>
          </cell>
        </row>
        <row r="88">
          <cell r="E88">
            <v>0.4</v>
          </cell>
        </row>
        <row r="89">
          <cell r="E89">
            <v>4.5</v>
          </cell>
        </row>
        <row r="90">
          <cell r="E90">
            <v>0.2</v>
          </cell>
        </row>
        <row r="92">
          <cell r="E92">
            <v>264</v>
          </cell>
        </row>
        <row r="93">
          <cell r="E93">
            <v>0.4</v>
          </cell>
        </row>
        <row r="94">
          <cell r="E94">
            <v>0.95</v>
          </cell>
        </row>
        <row r="95">
          <cell r="E95">
            <v>0.5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0.2</v>
          </cell>
        </row>
        <row r="102">
          <cell r="E102">
            <v>0.3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0.1</v>
          </cell>
        </row>
        <row r="115">
          <cell r="D115">
            <v>0.1</v>
          </cell>
        </row>
        <row r="116">
          <cell r="D116">
            <v>0.1</v>
          </cell>
        </row>
        <row r="117">
          <cell r="E117">
            <v>0.05</v>
          </cell>
        </row>
        <row r="118">
          <cell r="D118">
            <v>0</v>
          </cell>
        </row>
        <row r="119">
          <cell r="E119">
            <v>0.2</v>
          </cell>
        </row>
        <row r="120">
          <cell r="E120">
            <v>0.2</v>
          </cell>
        </row>
        <row r="121">
          <cell r="E121">
            <v>0.6</v>
          </cell>
        </row>
        <row r="122">
          <cell r="D122">
            <v>0</v>
          </cell>
        </row>
        <row r="123">
          <cell r="E123">
            <v>0.6</v>
          </cell>
        </row>
        <row r="124">
          <cell r="D124">
            <v>0</v>
          </cell>
        </row>
        <row r="125">
          <cell r="E125">
            <v>0.5</v>
          </cell>
        </row>
        <row r="126">
          <cell r="D126">
            <v>0</v>
          </cell>
        </row>
        <row r="127">
          <cell r="E127">
            <v>0.6</v>
          </cell>
        </row>
        <row r="128">
          <cell r="D128">
            <v>0</v>
          </cell>
        </row>
        <row r="129">
          <cell r="E129">
            <v>0.2</v>
          </cell>
        </row>
        <row r="130">
          <cell r="E130">
            <v>0.4</v>
          </cell>
        </row>
        <row r="131">
          <cell r="E131">
            <v>0.2</v>
          </cell>
        </row>
        <row r="132">
          <cell r="D132">
            <v>0</v>
          </cell>
        </row>
        <row r="133">
          <cell r="E133">
            <v>0.2</v>
          </cell>
        </row>
        <row r="134">
          <cell r="E134">
            <v>0.6</v>
          </cell>
        </row>
        <row r="135">
          <cell r="E135">
            <v>0.2</v>
          </cell>
        </row>
        <row r="136">
          <cell r="D136">
            <v>0</v>
          </cell>
        </row>
        <row r="137">
          <cell r="E137">
            <v>0.2</v>
          </cell>
        </row>
        <row r="138">
          <cell r="E138">
            <v>0.2</v>
          </cell>
        </row>
        <row r="139">
          <cell r="D139">
            <v>0</v>
          </cell>
        </row>
        <row r="140">
          <cell r="E140">
            <v>0.05</v>
          </cell>
        </row>
        <row r="141">
          <cell r="E141">
            <v>0.05</v>
          </cell>
        </row>
      </sheetData>
      <sheetData sheetId="1">
        <row r="22">
          <cell r="D22">
            <v>0.1</v>
          </cell>
          <cell r="E22">
            <v>0.2</v>
          </cell>
          <cell r="F22">
            <v>0.3</v>
          </cell>
          <cell r="G22">
            <v>0.4</v>
          </cell>
          <cell r="H22">
            <v>0.45</v>
          </cell>
          <cell r="J22">
            <v>0.02</v>
          </cell>
          <cell r="K22">
            <v>0.04</v>
          </cell>
          <cell r="L22">
            <v>0.06</v>
          </cell>
          <cell r="M22">
            <v>0.08</v>
          </cell>
          <cell r="N22">
            <v>0.11</v>
          </cell>
          <cell r="Q22">
            <v>0.1</v>
          </cell>
          <cell r="R22">
            <v>0.2</v>
          </cell>
          <cell r="S22">
            <v>0.3</v>
          </cell>
          <cell r="T22">
            <v>0.4</v>
          </cell>
          <cell r="U22">
            <v>0.45</v>
          </cell>
          <cell r="W22">
            <v>0.02</v>
          </cell>
          <cell r="X22">
            <v>0.04</v>
          </cell>
          <cell r="Y22">
            <v>0.06</v>
          </cell>
          <cell r="Z22">
            <v>0.08</v>
          </cell>
          <cell r="AA22">
            <v>0.11</v>
          </cell>
          <cell r="AD22">
            <v>0.1</v>
          </cell>
          <cell r="AE22">
            <v>0.2</v>
          </cell>
          <cell r="AF22">
            <v>0.3</v>
          </cell>
          <cell r="AG22">
            <v>0.4</v>
          </cell>
          <cell r="AH22">
            <v>0.45</v>
          </cell>
          <cell r="AJ22">
            <v>0.02</v>
          </cell>
          <cell r="AK22">
            <v>0.04</v>
          </cell>
          <cell r="AL22">
            <v>0.06</v>
          </cell>
          <cell r="AM22">
            <v>0.08</v>
          </cell>
          <cell r="AN22">
            <v>0.11</v>
          </cell>
          <cell r="AQ22">
            <v>0.1</v>
          </cell>
          <cell r="AR22">
            <v>0.2</v>
          </cell>
          <cell r="AS22">
            <v>0.3</v>
          </cell>
          <cell r="AT22">
            <v>0.4</v>
          </cell>
          <cell r="AU22">
            <v>0.45</v>
          </cell>
          <cell r="AW22">
            <v>0.02</v>
          </cell>
          <cell r="AX22">
            <v>0.04</v>
          </cell>
          <cell r="AY22">
            <v>0.06</v>
          </cell>
          <cell r="AZ22">
            <v>0.08</v>
          </cell>
          <cell r="BA22">
            <v>0.11</v>
          </cell>
          <cell r="BD22">
            <v>0.1</v>
          </cell>
          <cell r="BE22">
            <v>0.2</v>
          </cell>
          <cell r="BF22">
            <v>0.3</v>
          </cell>
          <cell r="BG22">
            <v>0.4</v>
          </cell>
          <cell r="BH22">
            <v>0.45</v>
          </cell>
          <cell r="BJ22">
            <v>0.02</v>
          </cell>
          <cell r="BK22">
            <v>0.04</v>
          </cell>
          <cell r="BL22">
            <v>0.06</v>
          </cell>
          <cell r="BM22">
            <v>0.08</v>
          </cell>
          <cell r="BN22">
            <v>0.11</v>
          </cell>
        </row>
        <row r="27">
          <cell r="B27">
            <v>1.5</v>
          </cell>
          <cell r="C27">
            <v>1.5</v>
          </cell>
          <cell r="D27">
            <v>1.5</v>
          </cell>
          <cell r="E27">
            <v>1.5</v>
          </cell>
          <cell r="F27">
            <v>1.5</v>
          </cell>
          <cell r="G27">
            <v>1.5</v>
          </cell>
          <cell r="H27">
            <v>1.5</v>
          </cell>
          <cell r="I27">
            <v>1.5</v>
          </cell>
          <cell r="J27">
            <v>1.5</v>
          </cell>
          <cell r="K27">
            <v>1.5</v>
          </cell>
          <cell r="L27">
            <v>1.5</v>
          </cell>
          <cell r="M27">
            <v>1.5</v>
          </cell>
          <cell r="N27">
            <v>1.5</v>
          </cell>
          <cell r="AB27">
            <v>120</v>
          </cell>
          <cell r="AC27">
            <v>120</v>
          </cell>
          <cell r="AD27">
            <v>120</v>
          </cell>
          <cell r="AE27">
            <v>120</v>
          </cell>
          <cell r="AF27">
            <v>120</v>
          </cell>
          <cell r="AG27">
            <v>120</v>
          </cell>
          <cell r="AH27">
            <v>120</v>
          </cell>
          <cell r="AI27">
            <v>120</v>
          </cell>
          <cell r="AJ27">
            <v>120</v>
          </cell>
          <cell r="AK27">
            <v>120</v>
          </cell>
          <cell r="AL27">
            <v>120</v>
          </cell>
          <cell r="AM27">
            <v>120</v>
          </cell>
          <cell r="AN27">
            <v>120</v>
          </cell>
          <cell r="BB27">
            <v>4.5</v>
          </cell>
          <cell r="BC27">
            <v>4.5</v>
          </cell>
          <cell r="BD27">
            <v>4.5</v>
          </cell>
          <cell r="BE27">
            <v>4.5</v>
          </cell>
          <cell r="BF27">
            <v>4.5</v>
          </cell>
          <cell r="BG27">
            <v>4.5</v>
          </cell>
          <cell r="BH27">
            <v>4.5</v>
          </cell>
          <cell r="BI27">
            <v>4.5</v>
          </cell>
          <cell r="BJ27">
            <v>4.5</v>
          </cell>
          <cell r="BK27">
            <v>4.5</v>
          </cell>
          <cell r="BL27">
            <v>4.5</v>
          </cell>
          <cell r="BM27">
            <v>4.5</v>
          </cell>
          <cell r="BN27">
            <v>4.5</v>
          </cell>
        </row>
      </sheetData>
      <sheetData sheetId="2">
        <row r="4">
          <cell r="BO4">
            <v>-324275.76008708077</v>
          </cell>
          <cell r="CB4">
            <v>-103014.24433228969</v>
          </cell>
          <cell r="CO4">
            <v>-7751.5038017760007</v>
          </cell>
          <cell r="DB4">
            <v>-7982.3243987552842</v>
          </cell>
          <cell r="DO4">
            <v>-6528.3401282400009</v>
          </cell>
        </row>
        <row r="5">
          <cell r="BO5">
            <v>-292429.79141877807</v>
          </cell>
          <cell r="CB5">
            <v>-108106.52822936545</v>
          </cell>
          <cell r="CO5">
            <v>-6797.0582183383785</v>
          </cell>
          <cell r="DB5">
            <v>-7833.2104974089043</v>
          </cell>
          <cell r="DO5">
            <v>-6480.7754867572439</v>
          </cell>
        </row>
        <row r="6">
          <cell r="BO6">
            <v>-256635.33966465018</v>
          </cell>
          <cell r="CB6">
            <v>-102394.83526400979</v>
          </cell>
          <cell r="CO6">
            <v>-5519.2986206456007</v>
          </cell>
          <cell r="DB6">
            <v>-7287.0003239960142</v>
          </cell>
          <cell r="DO6">
            <v>-6361.6379228514215</v>
          </cell>
        </row>
        <row r="7">
          <cell r="BO7">
            <v>-227410.36061674519</v>
          </cell>
          <cell r="CB7">
            <v>-97989.493012837236</v>
          </cell>
          <cell r="CO7">
            <v>-4801.9108718981952</v>
          </cell>
          <cell r="DB7">
            <v>-6886.312675429529</v>
          </cell>
          <cell r="DO7">
            <v>-6316.6018614757213</v>
          </cell>
        </row>
        <row r="8">
          <cell r="BO8">
            <v>-205400.41630923509</v>
          </cell>
          <cell r="CB8">
            <v>-94599.929081435359</v>
          </cell>
          <cell r="CO8">
            <v>-4390.2286560477623</v>
          </cell>
          <cell r="DB8">
            <v>-6626.8670517159571</v>
          </cell>
          <cell r="DO8">
            <v>-6313.5426422941118</v>
          </cell>
        </row>
        <row r="9">
          <cell r="BO9">
            <v>-188916.19763539993</v>
          </cell>
          <cell r="CB9">
            <v>-92130.004410974041</v>
          </cell>
          <cell r="CO9">
            <v>-4159.5464385612249</v>
          </cell>
          <cell r="DB9">
            <v>-6480.9915222247982</v>
          </cell>
          <cell r="DO9">
            <v>-6332.418460345456</v>
          </cell>
        </row>
        <row r="10">
          <cell r="BO10">
            <v>-176652.13436979643</v>
          </cell>
          <cell r="CB10">
            <v>-90345.713452682423</v>
          </cell>
          <cell r="CO10">
            <v>-4034.5405446426535</v>
          </cell>
          <cell r="DB10">
            <v>-6422.5242223946952</v>
          </cell>
          <cell r="DO10">
            <v>-6359.2562051745444</v>
          </cell>
        </row>
        <row r="11">
          <cell r="BO11">
            <v>-167517.46495029388</v>
          </cell>
          <cell r="CB11">
            <v>-89025.122605445256</v>
          </cell>
          <cell r="CO11">
            <v>-3970.5890919168633</v>
          </cell>
          <cell r="DB11">
            <v>-6428.4760851600131</v>
          </cell>
          <cell r="DO11">
            <v>-6385.0871471325945</v>
          </cell>
        </row>
        <row r="12">
          <cell r="BO12">
            <v>-160654.05291477748</v>
          </cell>
          <cell r="CB12">
            <v>-87971.936652863951</v>
          </cell>
          <cell r="CO12">
            <v>-3940.1066531877768</v>
          </cell>
          <cell r="DB12">
            <v>-6479.6393215216985</v>
          </cell>
          <cell r="DO12">
            <v>-6404.8163832553291</v>
          </cell>
        </row>
        <row r="13">
          <cell r="BO13">
            <v>-155408.06066684128</v>
          </cell>
          <cell r="CB13">
            <v>-87033.123832278783</v>
          </cell>
          <cell r="CO13">
            <v>-3926.1770113988232</v>
          </cell>
          <cell r="DB13">
            <v>-6560.7991656438235</v>
          </cell>
          <cell r="DO13">
            <v>-6416.1921656361483</v>
          </cell>
        </row>
        <row r="14">
          <cell r="BO14">
            <v>-151297.52125352921</v>
          </cell>
          <cell r="CB14">
            <v>-86103.026099969429</v>
          </cell>
          <cell r="CO14">
            <v>-3918.8787345395458</v>
          </cell>
          <cell r="DB14">
            <v>-6660.5442921435406</v>
          </cell>
          <cell r="DO14">
            <v>-6418.9054896710204</v>
          </cell>
        </row>
        <row r="15">
          <cell r="BO15">
            <v>-147977.72104441226</v>
          </cell>
          <cell r="CB15">
            <v>-85119.375351436291</v>
          </cell>
          <cell r="CO15">
            <v>-3912.9212789125927</v>
          </cell>
          <cell r="DB15">
            <v>-6770.7884263701881</v>
          </cell>
          <cell r="DO15">
            <v>-6413.8478783511082</v>
          </cell>
        </row>
        <row r="16">
          <cell r="BO16">
            <v>-145208.94551320196</v>
          </cell>
          <cell r="CB16">
            <v>-84054.813284771357</v>
          </cell>
          <cell r="CO16">
            <v>-3905.9751805585452</v>
          </cell>
          <cell r="DB16">
            <v>-6886.1481751316242</v>
          </cell>
          <cell r="DO16">
            <v>-6402.5396127297236</v>
          </cell>
        </row>
        <row r="17">
          <cell r="BO17">
            <v>-142828.71657409632</v>
          </cell>
          <cell r="CB17">
            <v>-82907.052581858879</v>
          </cell>
          <cell r="CO17">
            <v>-3897.4711030294056</v>
          </cell>
          <cell r="DB17">
            <v>-7003.2984364102831</v>
          </cell>
          <cell r="DO17">
            <v>-6386.7218676235525</v>
          </cell>
        </row>
        <row r="18">
          <cell r="BO18">
            <v>-140729.34881903519</v>
          </cell>
          <cell r="CB18">
            <v>-81689.674011507566</v>
          </cell>
          <cell r="CO18">
            <v>-3887.7649819614644</v>
          </cell>
          <cell r="DB18">
            <v>-7120.3857523472443</v>
          </cell>
          <cell r="DO18">
            <v>-6368.0915191534114</v>
          </cell>
        </row>
        <row r="19">
          <cell r="BO19">
            <v>-138840.73550500223</v>
          </cell>
          <cell r="CB19">
            <v>-80424.581111018182</v>
          </cell>
          <cell r="CO19">
            <v>-3877.5947185462496</v>
          </cell>
          <cell r="DB19">
            <v>-7236.5411015969639</v>
          </cell>
          <cell r="DO19">
            <v>-6348.1494488735634</v>
          </cell>
        </row>
        <row r="20">
          <cell r="BO20">
            <v>-137117.7482689649</v>
          </cell>
          <cell r="CB20">
            <v>-79136.432473069013</v>
          </cell>
          <cell r="CO20">
            <v>-3867.7573342476358</v>
          </cell>
          <cell r="DB20">
            <v>-7351.5042723690522</v>
          </cell>
          <cell r="DO20">
            <v>-6328.1316407496879</v>
          </cell>
        </row>
        <row r="21">
          <cell r="BO21">
            <v>-135531.39828300357</v>
          </cell>
          <cell r="CB21">
            <v>-77848.944699552114</v>
          </cell>
          <cell r="CO21">
            <v>-3858.9407155702852</v>
          </cell>
          <cell r="DB21">
            <v>-7465.3532343445067</v>
          </cell>
          <cell r="DO21">
            <v>-6308.9953800925632</v>
          </cell>
        </row>
        <row r="22">
          <cell r="BO22">
            <v>-134062.87401290445</v>
          </cell>
          <cell r="CB22">
            <v>-76582.74687833662</v>
          </cell>
          <cell r="CO22">
            <v>-3851.6551291601536</v>
          </cell>
          <cell r="DB22">
            <v>-7578.3221640552856</v>
          </cell>
          <cell r="DO22">
            <v>-6291.438243606276</v>
          </cell>
        </row>
        <row r="23">
          <cell r="BO23">
            <v>-132699.66065349433</v>
          </cell>
          <cell r="CB23">
            <v>-75354.400584036877</v>
          </cell>
          <cell r="CO23">
            <v>-3846.2234358282758</v>
          </cell>
          <cell r="DB23">
            <v>-7690.6884437764948</v>
          </cell>
          <cell r="DO23">
            <v>-6275.9335409116193</v>
          </cell>
        </row>
        <row r="24">
          <cell r="BO24">
            <v>-131433.09305532346</v>
          </cell>
          <cell r="CB24">
            <v>-74176.218140395533</v>
          </cell>
          <cell r="CO24">
            <v>-3842.8018939978306</v>
          </cell>
          <cell r="DB24">
            <v>-7802.7096274084233</v>
          </cell>
          <cell r="DO24">
            <v>-6262.7712952447173</v>
          </cell>
        </row>
        <row r="25">
          <cell r="BO25">
            <v>-130256.85176287334</v>
          </cell>
          <cell r="CB25">
            <v>-73056.57229876623</v>
          </cell>
          <cell r="CO25">
            <v>-3841.4137933138818</v>
          </cell>
          <cell r="DB25">
            <v>-7914.5941316756807</v>
          </cell>
          <cell r="DO25">
            <v>-6252.0981950008927</v>
          </cell>
        </row>
        <row r="26">
          <cell r="BO26">
            <v>-129166.0539485515</v>
          </cell>
          <cell r="CB26">
            <v>-72000.463966241441</v>
          </cell>
          <cell r="CO26">
            <v>-3841.9855530349264</v>
          </cell>
          <cell r="DB26">
            <v>-8026.4929360227979</v>
          </cell>
          <cell r="DO26">
            <v>-6243.9530950849839</v>
          </cell>
        </row>
        <row r="27">
          <cell r="BO27">
            <v>-128156.70573085098</v>
          </cell>
          <cell r="CB27">
            <v>-71010.184714595147</v>
          </cell>
          <cell r="CO27">
            <v>-3844.3797945752408</v>
          </cell>
          <cell r="DB27">
            <v>-8138.5030439720813</v>
          </cell>
          <cell r="DO27">
            <v>-6238.29672801591</v>
          </cell>
        </row>
        <row r="28">
          <cell r="BO28">
            <v>-127225.3675784087</v>
          </cell>
          <cell r="CB28">
            <v>-70085.969646140948</v>
          </cell>
          <cell r="CO28">
            <v>-3848.4229180658826</v>
          </cell>
          <cell r="DB28">
            <v>-8250.6764481109221</v>
          </cell>
          <cell r="DO28">
            <v>-6235.0355308337712</v>
          </cell>
        </row>
        <row r="29">
          <cell r="BO29">
            <v>-126368.94353181717</v>
          </cell>
          <cell r="CB29">
            <v>-69226.581346267645</v>
          </cell>
          <cell r="CO29">
            <v>-3853.9264846278093</v>
          </cell>
          <cell r="DB29">
            <v>-8363.0306915699894</v>
          </cell>
          <cell r="DO29">
            <v>-6234.0401474320133</v>
          </cell>
        </row>
        <row r="30">
          <cell r="BO30">
            <v>-125584.54328035243</v>
          </cell>
          <cell r="CB30">
            <v>-68429.797736358276</v>
          </cell>
          <cell r="CO30">
            <v>-3860.7026824963491</v>
          </cell>
          <cell r="DB30">
            <v>-8475.5588327167807</v>
          </cell>
          <cell r="DO30">
            <v>-6235.1594347247874</v>
          </cell>
        </row>
        <row r="31">
          <cell r="BO31">
            <v>-124869.38938093491</v>
          </cell>
          <cell r="CB31">
            <v>-67692.797719421462</v>
          </cell>
          <cell r="CO31">
            <v>-3868.5746417108717</v>
          </cell>
          <cell r="DB31">
            <v>-8588.2377818622062</v>
          </cell>
          <cell r="DO31">
            <v>-6238.2308427505195</v>
          </cell>
        </row>
        <row r="32">
          <cell r="BO32">
            <v>-124220.7550058889</v>
          </cell>
          <cell r="CB32">
            <v>-67012.451088870424</v>
          </cell>
          <cell r="CO32">
            <v>-3877.3825534268667</v>
          </cell>
          <cell r="DB32">
            <v>-8701.0347056678456</v>
          </cell>
          <cell r="DO32">
            <v>-6243.0879624924873</v>
          </cell>
        </row>
        <row r="33">
          <cell r="BO33">
            <v>-123635.92434817531</v>
          </cell>
          <cell r="CB33">
            <v>-66385.52563801939</v>
          </cell>
          <cell r="CO33">
            <v>-3886.9865674591379</v>
          </cell>
          <cell r="DB33">
            <v>-8813.9116039284836</v>
          </cell>
          <cell r="DO33">
            <v>-6249.5659101900674</v>
          </cell>
        </row>
        <row r="34">
          <cell r="BO34">
            <v>-123112.1708925109</v>
          </cell>
          <cell r="CB34">
            <v>-65808.826779824885</v>
          </cell>
          <cell r="CO34">
            <v>-3897.2673615849508</v>
          </cell>
          <cell r="DB34">
            <v>-8926.8283564964786</v>
          </cell>
          <cell r="DO34">
            <v>-6257.5050833702689</v>
          </cell>
        </row>
        <row r="35">
          <cell r="BO35">
            <v>-122646.74995011906</v>
          </cell>
          <cell r="CB35">
            <v>-65279.284827644791</v>
          </cell>
          <cell r="CO35">
            <v>-3908.1251470109082</v>
          </cell>
          <cell r="DB35">
            <v>-9039.7445959412362</v>
          </cell>
          <cell r="DO35">
            <v>-6266.7537022427532</v>
          </cell>
        </row>
        <row r="36">
          <cell r="BO36">
            <v>-122236.90222741231</v>
          </cell>
          <cell r="CB36">
            <v>-64794.00353291745</v>
          </cell>
          <cell r="CO36">
            <v>-3919.4777275263959</v>
          </cell>
          <cell r="DB36">
            <v>-9152.6207430918894</v>
          </cell>
          <cell r="DO36">
            <v>-6277.1694487519408</v>
          </cell>
        </row>
        <row r="37">
          <cell r="BO37">
            <v>-121879.86534150493</v>
          </cell>
          <cell r="CB37">
            <v>-64350.28129642531</v>
          </cell>
          <cell r="CO37">
            <v>-3931.2580850348586</v>
          </cell>
          <cell r="DB37">
            <v>-9265.4184880152097</v>
          </cell>
          <cell r="DO37">
            <v>-6288.6204358097912</v>
          </cell>
        </row>
        <row r="38">
          <cell r="BO38">
            <v>-121572.89038082729</v>
          </cell>
          <cell r="CB38">
            <v>-63945.614155443269</v>
          </cell>
          <cell r="CO38">
            <v>-3943.4118331401664</v>
          </cell>
          <cell r="DB38">
            <v>-9378.1009334099053</v>
          </cell>
          <cell r="DO38">
            <v>-6300.985678920687</v>
          </cell>
        </row>
        <row r="39">
          <cell r="BO39">
            <v>-121313.26092436435</v>
          </cell>
          <cell r="CB39">
            <v>-63577.687482671288</v>
          </cell>
          <cell r="CO39">
            <v>-3955.8947692949209</v>
          </cell>
          <cell r="DB39">
            <v>-9490.6325550769543</v>
          </cell>
          <cell r="DO39">
            <v>-6314.155198082155</v>
          </cell>
        </row>
        <row r="40">
          <cell r="BO40">
            <v>-121098.31236814658</v>
          </cell>
          <cell r="CB40">
            <v>-63244.361455724968</v>
          </cell>
          <cell r="CO40">
            <v>-3968.6706666911527</v>
          </cell>
          <cell r="DB40">
            <v>-9602.9790818216898</v>
          </cell>
          <cell r="DO40">
            <v>-6328.0298458540465</v>
          </cell>
        </row>
        <row r="41">
          <cell r="BO41">
            <v>-120925.4499118758</v>
          </cell>
          <cell r="CB41">
            <v>-62943.653817850791</v>
          </cell>
          <cell r="CO41">
            <v>-3981.7093789293444</v>
          </cell>
          <cell r="DB41">
            <v>-9715.1073569371365</v>
          </cell>
          <cell r="DO41">
            <v>-6342.5209345856329</v>
          </cell>
        </row>
        <row r="42">
          <cell r="BO42">
            <v>-120792.16407365869</v>
          </cell>
          <cell r="CB42">
            <v>-62673.722246375466</v>
          </cell>
          <cell r="CO42">
            <v>-3994.985281291184</v>
          </cell>
          <cell r="DB42">
            <v>-9826.9852147380734</v>
          </cell>
          <cell r="DO42">
            <v>-6357.5497193430083</v>
          </cell>
        </row>
        <row r="43">
          <cell r="BO43">
            <v>-120696.04307761187</v>
          </cell>
          <cell r="CB43">
            <v>-62432.847740791702</v>
          </cell>
          <cell r="CO43">
            <v>-4008.4760391450864</v>
          </cell>
          <cell r="DB43">
            <v>-9938.5813866219232</v>
          </cell>
          <cell r="DO43">
            <v>-6373.0467810884338</v>
          </cell>
        </row>
        <row r="44">
          <cell r="BO44">
            <v>-120634.78186429146</v>
          </cell>
          <cell r="CB44">
            <v>-62219.41979026606</v>
          </cell>
          <cell r="CO44">
            <v>-4022.1616734103081</v>
          </cell>
          <cell r="DB44">
            <v>-10049.865439593417</v>
          </cell>
          <cell r="DO44">
            <v>-6388.9513456877448</v>
          </cell>
        </row>
        <row r="45">
          <cell r="BO45">
            <v>-120606.18779044406</v>
          </cell>
          <cell r="CB45">
            <v>-62031.923631231119</v>
          </cell>
          <cell r="CO45">
            <v>-4036.0238820414875</v>
          </cell>
          <cell r="DB45">
            <v>-10160.807743972167</v>
          </cell>
          <cell r="DO45">
            <v>-6405.210567367777</v>
          </cell>
        </row>
      </sheetData>
      <sheetData sheetId="3">
        <row r="3">
          <cell r="CA3" t="str">
            <v>TOTAL</v>
          </cell>
          <cell r="CB3" t="str">
            <v>Gen Pop Men</v>
          </cell>
          <cell r="CC3" t="str">
            <v>Gen Pop Women</v>
          </cell>
          <cell r="CD3" t="str">
            <v>SW Women</v>
          </cell>
          <cell r="CE3" t="str">
            <v>MSM</v>
          </cell>
          <cell r="CF3" t="str">
            <v>IDU</v>
          </cell>
          <cell r="CG3" t="str">
            <v>TOTAL</v>
          </cell>
          <cell r="CH3" t="str">
            <v>Gen Pop Men</v>
          </cell>
          <cell r="CI3" t="str">
            <v>Gen Pop Women</v>
          </cell>
          <cell r="CJ3" t="str">
            <v>SW Women</v>
          </cell>
          <cell r="CK3" t="str">
            <v>MSM</v>
          </cell>
          <cell r="CL3" t="str">
            <v>IDU</v>
          </cell>
          <cell r="CM3" t="str">
            <v>TOTAL</v>
          </cell>
          <cell r="CN3" t="str">
            <v>Gen Pop Men</v>
          </cell>
          <cell r="CO3" t="str">
            <v>Gen Pop Women</v>
          </cell>
          <cell r="CP3" t="str">
            <v>SW Women</v>
          </cell>
          <cell r="CQ3" t="str">
            <v>MSM</v>
          </cell>
          <cell r="CR3" t="str">
            <v>IDU</v>
          </cell>
          <cell r="CT3" t="str">
            <v>Early</v>
          </cell>
          <cell r="CU3" t="str">
            <v>Med</v>
          </cell>
          <cell r="CV3" t="str">
            <v xml:space="preserve">Late </v>
          </cell>
          <cell r="CW3" t="str">
            <v>Adv</v>
          </cell>
          <cell r="CX3" t="str">
            <v>AIDS</v>
          </cell>
        </row>
        <row r="4">
          <cell r="A4">
            <v>0</v>
          </cell>
          <cell r="CA4">
            <v>7.2623707846537697E-2</v>
          </cell>
          <cell r="CB4">
            <v>6.0999999999999999E-2</v>
          </cell>
          <cell r="CC4">
            <v>8.3000000000000018E-2</v>
          </cell>
          <cell r="CD4">
            <v>0.59999999999999987</v>
          </cell>
          <cell r="CE4">
            <v>3.9E-2</v>
          </cell>
          <cell r="CF4">
            <v>0.39999999999999997</v>
          </cell>
          <cell r="CM4">
            <v>289616.44045000005</v>
          </cell>
          <cell r="CN4">
            <v>120399.66499999999</v>
          </cell>
          <cell r="CO4">
            <v>157708.59050000002</v>
          </cell>
          <cell r="CP4">
            <v>4560.2484000000004</v>
          </cell>
          <cell r="CQ4">
            <v>3848.8417500000005</v>
          </cell>
          <cell r="CR4">
            <v>3099.0948000000003</v>
          </cell>
          <cell r="CT4">
            <v>637921.67499999993</v>
          </cell>
          <cell r="CU4">
            <v>510337.34</v>
          </cell>
          <cell r="CV4">
            <v>510337.34</v>
          </cell>
          <cell r="CW4">
            <v>510337.34</v>
          </cell>
          <cell r="CX4">
            <v>255168.67</v>
          </cell>
        </row>
        <row r="5">
          <cell r="A5">
            <v>0.5</v>
          </cell>
          <cell r="CA5">
            <v>7.4402224443362447E-2</v>
          </cell>
          <cell r="CB5">
            <v>7.0387373349434068E-2</v>
          </cell>
          <cell r="CC5">
            <v>7.6584261890417171E-2</v>
          </cell>
          <cell r="CD5">
            <v>0.65157744089589376</v>
          </cell>
          <cell r="CE5">
            <v>4.215028851285281E-2</v>
          </cell>
          <cell r="CF5">
            <v>0.42285501540434273</v>
          </cell>
          <cell r="CG5">
            <v>2479.5262138564872</v>
          </cell>
          <cell r="CH5">
            <v>3546.3228953758412</v>
          </cell>
          <cell r="CI5">
            <v>1261.100128795503</v>
          </cell>
          <cell r="CJ5">
            <v>21725.945314070814</v>
          </cell>
          <cell r="CK5">
            <v>1818.9229322788026</v>
          </cell>
          <cell r="CL5">
            <v>19057.6244689538</v>
          </cell>
          <cell r="CM5">
            <v>248992.84677080007</v>
          </cell>
          <cell r="CN5">
            <v>103531.69906812601</v>
          </cell>
          <cell r="CO5">
            <v>135577.34639916904</v>
          </cell>
          <cell r="CP5">
            <v>3957.4845097500001</v>
          </cell>
          <cell r="CQ5">
            <v>3309.8004419999997</v>
          </cell>
          <cell r="CR5">
            <v>2616.516351755</v>
          </cell>
          <cell r="CT5">
            <v>548476.1165</v>
          </cell>
          <cell r="CU5">
            <v>547227.57794999995</v>
          </cell>
          <cell r="CV5">
            <v>413264.02620000008</v>
          </cell>
          <cell r="CW5">
            <v>347940.84668000002</v>
          </cell>
          <cell r="CX5">
            <v>307678.80642000015</v>
          </cell>
        </row>
        <row r="6">
          <cell r="A6">
            <v>1</v>
          </cell>
          <cell r="CA6">
            <v>7.6396930576577288E-2</v>
          </cell>
          <cell r="CB6">
            <v>7.8492443669586437E-2</v>
          </cell>
          <cell r="CC6">
            <v>7.1942394962938749E-2</v>
          </cell>
          <cell r="CD6">
            <v>0.69193079698743343</v>
          </cell>
          <cell r="CE6">
            <v>4.5591874857923376E-2</v>
          </cell>
          <cell r="CF6">
            <v>0.44711917138246909</v>
          </cell>
          <cell r="CM6">
            <v>231886.25147299294</v>
          </cell>
          <cell r="CN6">
            <v>103303.57277942874</v>
          </cell>
          <cell r="CO6">
            <v>119165.16961692047</v>
          </cell>
          <cell r="CP6">
            <v>3748.2111605537757</v>
          </cell>
          <cell r="CQ6">
            <v>3183.4446405127642</v>
          </cell>
          <cell r="CR6">
            <v>2485.8532755772217</v>
          </cell>
          <cell r="CT6">
            <v>806300.45918349177</v>
          </cell>
          <cell r="CU6">
            <v>552896.56148328003</v>
          </cell>
          <cell r="CV6">
            <v>352391.32694328006</v>
          </cell>
          <cell r="CW6">
            <v>255817.53196988002</v>
          </cell>
          <cell r="CX6">
            <v>305571.41040574003</v>
          </cell>
        </row>
        <row r="7">
          <cell r="A7">
            <v>1.5</v>
          </cell>
          <cell r="CA7">
            <v>7.7526431636965765E-2</v>
          </cell>
          <cell r="CB7">
            <v>8.4233140585631389E-2</v>
          </cell>
          <cell r="CC7">
            <v>6.8055446661544339E-2</v>
          </cell>
          <cell r="CD7">
            <v>0.71246897433992951</v>
          </cell>
          <cell r="CE7">
            <v>4.8399862631004681E-2</v>
          </cell>
          <cell r="CF7">
            <v>0.46854685085794578</v>
          </cell>
          <cell r="CG7">
            <v>2059.5454182307003</v>
          </cell>
          <cell r="CH7">
            <v>2789.286735811098</v>
          </cell>
          <cell r="CI7">
            <v>1201.4667962776364</v>
          </cell>
          <cell r="CJ7">
            <v>16412.180136552608</v>
          </cell>
          <cell r="CK7">
            <v>1625.8970577285595</v>
          </cell>
          <cell r="CL7">
            <v>18026.579727582706</v>
          </cell>
          <cell r="CM7">
            <v>222063.05703382639</v>
          </cell>
          <cell r="CN7">
            <v>105913.60019467401</v>
          </cell>
          <cell r="CO7">
            <v>106890.69093805242</v>
          </cell>
          <cell r="CP7">
            <v>3623.253320467089</v>
          </cell>
          <cell r="CQ7">
            <v>3176.9599051819168</v>
          </cell>
          <cell r="CR7">
            <v>2458.552675450986</v>
          </cell>
          <cell r="CT7">
            <v>935696.42960641044</v>
          </cell>
          <cell r="CU7">
            <v>621661.75937869912</v>
          </cell>
          <cell r="CV7">
            <v>312418.58026579337</v>
          </cell>
          <cell r="CW7">
            <v>200827.78104464387</v>
          </cell>
          <cell r="CX7">
            <v>282802.204375264</v>
          </cell>
        </row>
        <row r="8">
          <cell r="A8">
            <v>2</v>
          </cell>
          <cell r="CA8">
            <v>7.7876605444916605E-2</v>
          </cell>
          <cell r="CB8">
            <v>8.7928263161224748E-2</v>
          </cell>
          <cell r="CC8">
            <v>6.4749229025484301E-2</v>
          </cell>
          <cell r="CD8">
            <v>0.72137548935000639</v>
          </cell>
          <cell r="CE8">
            <v>5.0636890180855564E-2</v>
          </cell>
          <cell r="CF8">
            <v>0.48760904744712241</v>
          </cell>
          <cell r="CM8">
            <v>216365.60306067084</v>
          </cell>
          <cell r="CN8">
            <v>109612.76629514409</v>
          </cell>
          <cell r="CO8">
            <v>97491.315857006091</v>
          </cell>
          <cell r="CP8">
            <v>3526.6203967151714</v>
          </cell>
          <cell r="CQ8">
            <v>3233.750480046423</v>
          </cell>
          <cell r="CR8">
            <v>2501.1500317590453</v>
          </cell>
          <cell r="CT8">
            <v>979232.67466505128</v>
          </cell>
          <cell r="CU8">
            <v>706250.78894270305</v>
          </cell>
          <cell r="CV8">
            <v>292551.83550240431</v>
          </cell>
          <cell r="CW8">
            <v>166024.42774562206</v>
          </cell>
          <cell r="CX8">
            <v>254522.96693968825</v>
          </cell>
        </row>
        <row r="9">
          <cell r="A9">
            <v>2.5</v>
          </cell>
          <cell r="CA9">
            <v>7.7617542229004188E-2</v>
          </cell>
          <cell r="CB9">
            <v>9.0015534438558129E-2</v>
          </cell>
          <cell r="CC9">
            <v>6.1904963801297112E-2</v>
          </cell>
          <cell r="CD9">
            <v>0.72342511131951837</v>
          </cell>
          <cell r="CE9">
            <v>5.2420607117797724E-2</v>
          </cell>
          <cell r="CF9">
            <v>0.5046270364704315</v>
          </cell>
          <cell r="CG9">
            <v>1757.0416811152088</v>
          </cell>
          <cell r="CH9">
            <v>2275.1710400933598</v>
          </cell>
          <cell r="CI9">
            <v>1119.2719332321371</v>
          </cell>
          <cell r="CJ9">
            <v>14193.624423919187</v>
          </cell>
          <cell r="CK9">
            <v>1499.0874805260266</v>
          </cell>
          <cell r="CL9">
            <v>17356.161915569279</v>
          </cell>
          <cell r="CM9">
            <v>212847.2144057824</v>
          </cell>
          <cell r="CN9">
            <v>113239.83589024033</v>
          </cell>
          <cell r="CO9">
            <v>90253.512383130044</v>
          </cell>
          <cell r="CP9">
            <v>3446.5246799475594</v>
          </cell>
          <cell r="CQ9">
            <v>3322.2582533664727</v>
          </cell>
          <cell r="CR9">
            <v>2585.0831990980064</v>
          </cell>
          <cell r="CT9">
            <v>974817.80667821958</v>
          </cell>
          <cell r="CU9">
            <v>781394.07698320423</v>
          </cell>
          <cell r="CV9">
            <v>287879.87927561259</v>
          </cell>
          <cell r="CW9">
            <v>143369.23274780493</v>
          </cell>
          <cell r="CX9">
            <v>227029.04110121416</v>
          </cell>
        </row>
        <row r="10">
          <cell r="A10">
            <v>3</v>
          </cell>
          <cell r="CA10">
            <v>7.6908989361834837E-2</v>
          </cell>
          <cell r="CB10">
            <v>9.0879021340751556E-2</v>
          </cell>
          <cell r="CC10">
            <v>5.9440204930765309E-2</v>
          </cell>
          <cell r="CD10">
            <v>0.72156923128336514</v>
          </cell>
          <cell r="CE10">
            <v>5.3866309286896355E-2</v>
          </cell>
          <cell r="CF10">
            <v>0.51986032071342048</v>
          </cell>
          <cell r="CM10">
            <v>210303.97215479295</v>
          </cell>
          <cell r="CN10">
            <v>116210.46312770674</v>
          </cell>
          <cell r="CO10">
            <v>84605.305594493882</v>
          </cell>
          <cell r="CP10">
            <v>3374.8847424023397</v>
          </cell>
          <cell r="CQ10">
            <v>3422.9080405478862</v>
          </cell>
          <cell r="CR10">
            <v>2690.4106496421109</v>
          </cell>
          <cell r="CT10">
            <v>947137.46524220833</v>
          </cell>
          <cell r="CU10">
            <v>837370.64536051545</v>
          </cell>
          <cell r="CV10">
            <v>292689.13641064276</v>
          </cell>
          <cell r="CW10">
            <v>128550.0803665861</v>
          </cell>
          <cell r="CX10">
            <v>202747.86804668891</v>
          </cell>
        </row>
        <row r="11">
          <cell r="A11">
            <v>3.5</v>
          </cell>
          <cell r="CA11">
            <v>7.5889141624871398E-2</v>
          </cell>
          <cell r="CB11">
            <v>9.0842850556400706E-2</v>
          </cell>
          <cell r="CC11">
            <v>5.7292346073055951E-2</v>
          </cell>
          <cell r="CD11">
            <v>0.7176072700025008</v>
          </cell>
          <cell r="CE11">
            <v>5.5075463682621305E-2</v>
          </cell>
          <cell r="CF11">
            <v>0.53350065264561097</v>
          </cell>
          <cell r="CG11">
            <v>1590.4025673709461</v>
          </cell>
          <cell r="CH11">
            <v>1989.7752400406478</v>
          </cell>
          <cell r="CI11">
            <v>1072.4882589849735</v>
          </cell>
          <cell r="CJ11">
            <v>13753.436211522727</v>
          </cell>
          <cell r="CK11">
            <v>1465.9429291720194</v>
          </cell>
          <cell r="CL11">
            <v>17003.20755390677</v>
          </cell>
          <cell r="CM11">
            <v>208028.30865076563</v>
          </cell>
          <cell r="CN11">
            <v>118264.75228613224</v>
          </cell>
          <cell r="CO11">
            <v>80127.526503479457</v>
          </cell>
          <cell r="CP11">
            <v>3307.8960343914496</v>
          </cell>
          <cell r="CQ11">
            <v>3524.5066429659723</v>
          </cell>
          <cell r="CR11">
            <v>2803.6271837964873</v>
          </cell>
          <cell r="CT11">
            <v>910534.85627877736</v>
          </cell>
          <cell r="CU11">
            <v>872966.91022555681</v>
          </cell>
          <cell r="CV11">
            <v>302151.30683815875</v>
          </cell>
          <cell r="CW11">
            <v>118915.72798746545</v>
          </cell>
          <cell r="CX11">
            <v>182360.46127230042</v>
          </cell>
        </row>
        <row r="12">
          <cell r="A12">
            <v>4</v>
          </cell>
          <cell r="CA12">
            <v>7.4669754151876919E-2</v>
          </cell>
          <cell r="CB12">
            <v>9.0169324488242983E-2</v>
          </cell>
          <cell r="CC12">
            <v>5.5410674486338185E-2</v>
          </cell>
          <cell r="CD12">
            <v>0.71262360319379836</v>
          </cell>
          <cell r="CE12">
            <v>5.6130821974368875E-2</v>
          </cell>
          <cell r="CF12">
            <v>0.54568473770733295</v>
          </cell>
          <cell r="CM12">
            <v>205653.90462911033</v>
          </cell>
          <cell r="CN12">
            <v>119355.49894490078</v>
          </cell>
          <cell r="CO12">
            <v>76516.860898629326</v>
          </cell>
          <cell r="CP12">
            <v>3244.1281140418041</v>
          </cell>
          <cell r="CQ12">
            <v>3621.5020301475497</v>
          </cell>
          <cell r="CR12">
            <v>2915.9146413908575</v>
          </cell>
          <cell r="CT12">
            <v>872896.83087381255</v>
          </cell>
          <cell r="CU12">
            <v>890847.3160441448</v>
          </cell>
          <cell r="CV12">
            <v>312829.76982240524</v>
          </cell>
          <cell r="CW12">
            <v>112683.03149629047</v>
          </cell>
          <cell r="CX12">
            <v>165743.64003614325</v>
          </cell>
        </row>
        <row r="13">
          <cell r="A13">
            <v>4.5</v>
          </cell>
          <cell r="CA13">
            <v>7.3336204942245742E-2</v>
          </cell>
          <cell r="CB13">
            <v>8.906394370519681E-2</v>
          </cell>
          <cell r="CC13">
            <v>5.3751355385121401E-2</v>
          </cell>
          <cell r="CD13">
            <v>0.70723816815901808</v>
          </cell>
          <cell r="CE13">
            <v>5.7095506209517484E-2</v>
          </cell>
          <cell r="CF13">
            <v>0.55651180075510087</v>
          </cell>
          <cell r="CG13">
            <v>1497.1940466206875</v>
          </cell>
          <cell r="CH13">
            <v>1831.7749752681905</v>
          </cell>
          <cell r="CI13">
            <v>1042.5616542355169</v>
          </cell>
          <cell r="CJ13">
            <v>13884.965225603133</v>
          </cell>
          <cell r="CK13">
            <v>1484.6469551012804</v>
          </cell>
          <cell r="CL13">
            <v>16779.519184880162</v>
          </cell>
          <cell r="CM13">
            <v>203030.42916347491</v>
          </cell>
          <cell r="CN13">
            <v>119558.03497740238</v>
          </cell>
          <cell r="CO13">
            <v>73555.327474511112</v>
          </cell>
          <cell r="CP13">
            <v>3183.4169544447345</v>
          </cell>
          <cell r="CQ13">
            <v>3711.8714092521345</v>
          </cell>
          <cell r="CR13">
            <v>3021.7783478645638</v>
          </cell>
          <cell r="CT13">
            <v>838101.23426537158</v>
          </cell>
          <cell r="CU13">
            <v>895008.57409970602</v>
          </cell>
          <cell r="CV13">
            <v>322600.66647479549</v>
          </cell>
          <cell r="CW13">
            <v>108615.89582496908</v>
          </cell>
          <cell r="CX13">
            <v>152423.00496667897</v>
          </cell>
        </row>
        <row r="14">
          <cell r="A14">
            <v>5</v>
          </cell>
          <cell r="CA14">
            <v>7.1950400677011236E-2</v>
          </cell>
          <cell r="CB14">
            <v>8.7683107516593833E-2</v>
          </cell>
          <cell r="CC14">
            <v>5.2275222530210483E-2</v>
          </cell>
          <cell r="CD14">
            <v>0.70177144152522375</v>
          </cell>
          <cell r="CE14">
            <v>5.8014669850638516E-2</v>
          </cell>
          <cell r="CF14">
            <v>0.566060115948952</v>
          </cell>
          <cell r="CM14">
            <v>200133.81151435719</v>
          </cell>
          <cell r="CN14">
            <v>119009.13423669984</v>
          </cell>
          <cell r="CO14">
            <v>71084.928783694952</v>
          </cell>
          <cell r="CP14">
            <v>3126.1051296541154</v>
          </cell>
          <cell r="CQ14">
            <v>3795.6045369012436</v>
          </cell>
          <cell r="CR14">
            <v>3118.0388274070415</v>
          </cell>
          <cell r="CT14">
            <v>807653.50260343798</v>
          </cell>
          <cell r="CU14">
            <v>889457.2751775994</v>
          </cell>
          <cell r="CV14">
            <v>330366.40214459714</v>
          </cell>
          <cell r="CW14">
            <v>105866.50516120606</v>
          </cell>
          <cell r="CX14">
            <v>141807.55299349499</v>
          </cell>
        </row>
        <row r="15">
          <cell r="A15">
            <v>5.5</v>
          </cell>
          <cell r="CA15">
            <v>7.0554998077850067E-2</v>
          </cell>
          <cell r="CB15">
            <v>8.6142665455119713E-2</v>
          </cell>
          <cell r="CC15">
            <v>5.0947218434140171E-2</v>
          </cell>
          <cell r="CD15">
            <v>0.6963593487169818</v>
          </cell>
          <cell r="CE15">
            <v>5.8918488605510889E-2</v>
          </cell>
          <cell r="CF15">
            <v>0.57439978398338165</v>
          </cell>
          <cell r="CG15">
            <v>1438.3162828426614</v>
          </cell>
          <cell r="CH15">
            <v>1738.7632710582309</v>
          </cell>
          <cell r="CI15">
            <v>1015.6818643147254</v>
          </cell>
          <cell r="CJ15">
            <v>14106.651623086882</v>
          </cell>
          <cell r="CK15">
            <v>1526.9707289760486</v>
          </cell>
          <cell r="CL15">
            <v>16606.634646070812</v>
          </cell>
          <cell r="CM15">
            <v>197005.58949898474</v>
          </cell>
          <cell r="CN15">
            <v>117867.04321867038</v>
          </cell>
          <cell r="CO15">
            <v>68989.145379144466</v>
          </cell>
          <cell r="CP15">
            <v>3072.6096093011215</v>
          </cell>
          <cell r="CQ15">
            <v>3873.6845068564871</v>
          </cell>
          <cell r="CR15">
            <v>3203.1067850123018</v>
          </cell>
          <cell r="CT15">
            <v>781747.75123696984</v>
          </cell>
          <cell r="CU15">
            <v>877614.3027257428</v>
          </cell>
          <cell r="CV15">
            <v>335738.77463373204</v>
          </cell>
          <cell r="CW15">
            <v>103872.79855607206</v>
          </cell>
          <cell r="CX15">
            <v>133313.96934240934</v>
          </cell>
        </row>
        <row r="16">
          <cell r="A16">
            <v>6</v>
          </cell>
          <cell r="CA16">
            <v>6.917785191547296E-2</v>
          </cell>
          <cell r="CB16">
            <v>8.452614018552411E-2</v>
          </cell>
          <cell r="CC16">
            <v>4.9736582136709277E-2</v>
          </cell>
          <cell r="CD16">
            <v>0.6910341925574387</v>
          </cell>
          <cell r="CE16">
            <v>5.9825552898138429E-2</v>
          </cell>
          <cell r="CF16">
            <v>0.58160108662641008</v>
          </cell>
          <cell r="CM16">
            <v>193714.51967384425</v>
          </cell>
          <cell r="CN16">
            <v>116287.16962035964</v>
          </cell>
          <cell r="CO16">
            <v>67180.213458957398</v>
          </cell>
          <cell r="CP16">
            <v>3023.2174046160694</v>
          </cell>
          <cell r="CQ16">
            <v>3947.4499896635002</v>
          </cell>
          <cell r="CR16">
            <v>3276.4692002476413</v>
          </cell>
          <cell r="CT16">
            <v>759934.58985229756</v>
          </cell>
          <cell r="CU16">
            <v>862127.58506352978</v>
          </cell>
          <cell r="CV16">
            <v>338767.13188947638</v>
          </cell>
          <cell r="CW16">
            <v>102279.91809498041</v>
          </cell>
          <cell r="CX16">
            <v>126428.3689779644</v>
          </cell>
        </row>
        <row r="17">
          <cell r="A17">
            <v>6.5</v>
          </cell>
          <cell r="CA17">
            <v>6.7836053999606044E-2</v>
          </cell>
          <cell r="CB17">
            <v>8.2892023657471878E-2</v>
          </cell>
          <cell r="CC17">
            <v>4.8617184397887876E-2</v>
          </cell>
          <cell r="CD17">
            <v>0.68577944127964896</v>
          </cell>
          <cell r="CE17">
            <v>6.0746075230012929E-2</v>
          </cell>
          <cell r="CF17">
            <v>0.58773886367521988</v>
          </cell>
          <cell r="CG17">
            <v>1393.5615252595524</v>
          </cell>
          <cell r="CH17">
            <v>1676.9458251561446</v>
          </cell>
          <cell r="CI17">
            <v>985.88354391508142</v>
          </cell>
          <cell r="CJ17">
            <v>14254.148405703656</v>
          </cell>
          <cell r="CK17">
            <v>1577.4389855104805</v>
          </cell>
          <cell r="CL17">
            <v>16463.304613866418</v>
          </cell>
          <cell r="CM17">
            <v>190334.08690805713</v>
          </cell>
          <cell r="CN17">
            <v>114408.74431033747</v>
          </cell>
          <cell r="CO17">
            <v>65590.759839993319</v>
          </cell>
          <cell r="CP17">
            <v>2978.0245136559674</v>
          </cell>
          <cell r="CQ17">
            <v>4018.2311418313225</v>
          </cell>
          <cell r="CR17">
            <v>3338.3271022390809</v>
          </cell>
          <cell r="CT17">
            <v>741520.8987221932</v>
          </cell>
          <cell r="CU17">
            <v>844896.78731421358</v>
          </cell>
          <cell r="CV17">
            <v>339734.16501913191</v>
          </cell>
          <cell r="CW17">
            <v>100877.51994426135</v>
          </cell>
          <cell r="CX17">
            <v>120730.47361211129</v>
          </cell>
        </row>
        <row r="18">
          <cell r="A18">
            <v>7</v>
          </cell>
          <cell r="CA18">
            <v>6.6539268917921626E-2</v>
          </cell>
          <cell r="CB18">
            <v>8.1279909900451766E-2</v>
          </cell>
          <cell r="CC18">
            <v>4.7567697266752397E-2</v>
          </cell>
          <cell r="CD18">
            <v>0.68056401464691985</v>
          </cell>
          <cell r="CE18">
            <v>6.168460719319329E-2</v>
          </cell>
          <cell r="CF18">
            <v>0.59289383623104552</v>
          </cell>
          <cell r="CM18">
            <v>186930.73134813705</v>
          </cell>
          <cell r="CN18">
            <v>112348.83626175036</v>
          </cell>
          <cell r="CO18">
            <v>64168.433135435305</v>
          </cell>
          <cell r="CP18">
            <v>2936.951936339623</v>
          </cell>
          <cell r="CQ18">
            <v>4087.1698647080193</v>
          </cell>
          <cell r="CR18">
            <v>3389.3401499037645</v>
          </cell>
          <cell r="CT18">
            <v>725791.67752459005</v>
          </cell>
          <cell r="CU18">
            <v>827192.02951529121</v>
          </cell>
          <cell r="CV18">
            <v>339017.13313083927</v>
          </cell>
          <cell r="CW18">
            <v>99551.038859614797</v>
          </cell>
          <cell r="CX18">
            <v>115895.57705512863</v>
          </cell>
        </row>
        <row r="19">
          <cell r="A19">
            <v>7.5</v>
          </cell>
          <cell r="CA19">
            <v>6.5292298698262169E-2</v>
          </cell>
          <cell r="CB19">
            <v>7.9715448575029851E-2</v>
          </cell>
          <cell r="CC19">
            <v>4.6571489323518282E-2</v>
          </cell>
          <cell r="CD19">
            <v>0.67536121966997464</v>
          </cell>
          <cell r="CE19">
            <v>6.2642160244705758E-2</v>
          </cell>
          <cell r="CF19">
            <v>0.59715188954172693</v>
          </cell>
          <cell r="CG19">
            <v>1354.5108407652779</v>
          </cell>
          <cell r="CH19">
            <v>1629.9968068936614</v>
          </cell>
          <cell r="CI19">
            <v>952.73531067172325</v>
          </cell>
          <cell r="CJ19">
            <v>14307.410411282954</v>
          </cell>
          <cell r="CK19">
            <v>1629.347735057735</v>
          </cell>
          <cell r="CL19">
            <v>16348.863406555989</v>
          </cell>
          <cell r="CM19">
            <v>183558.86567512041</v>
          </cell>
          <cell r="CN19">
            <v>110201.01718735202</v>
          </cell>
          <cell r="CO19">
            <v>62872.452977451292</v>
          </cell>
          <cell r="CP19">
            <v>2899.7938422539014</v>
          </cell>
          <cell r="CQ19">
            <v>4155.1557922128413</v>
          </cell>
          <cell r="CR19">
            <v>3430.4458758503356</v>
          </cell>
          <cell r="CT19">
            <v>712118.27478510013</v>
          </cell>
          <cell r="CU19">
            <v>809799.56704060268</v>
          </cell>
          <cell r="CV19">
            <v>337002.47616425279</v>
          </cell>
          <cell r="CW19">
            <v>98245.624792839037</v>
          </cell>
          <cell r="CX19">
            <v>111684.51770240092</v>
          </cell>
        </row>
        <row r="20">
          <cell r="A20">
            <v>8</v>
          </cell>
          <cell r="CA20">
            <v>6.4096938584865079E-2</v>
          </cell>
          <cell r="CB20">
            <v>7.8214224006811744E-2</v>
          </cell>
          <cell r="CC20">
            <v>4.561625996062061E-2</v>
          </cell>
          <cell r="CD20">
            <v>0.67015706640509576</v>
          </cell>
          <cell r="CE20">
            <v>6.361774793852934E-2</v>
          </cell>
          <cell r="CF20">
            <v>0.60060220886575511</v>
          </cell>
          <cell r="CM20">
            <v>180259.88011691879</v>
          </cell>
          <cell r="CN20">
            <v>108036.73998984431</v>
          </cell>
          <cell r="CO20">
            <v>61671.309060122047</v>
          </cell>
          <cell r="CP20">
            <v>2866.271182594402</v>
          </cell>
          <cell r="CQ20">
            <v>4222.8285365574739</v>
          </cell>
          <cell r="CR20">
            <v>3462.7313478005522</v>
          </cell>
          <cell r="CT20">
            <v>699998.0118304831</v>
          </cell>
          <cell r="CU20">
            <v>793159.55326257041</v>
          </cell>
          <cell r="CV20">
            <v>334039.59716682782</v>
          </cell>
          <cell r="CW20">
            <v>96940.930527178571</v>
          </cell>
          <cell r="CX20">
            <v>107928.44643427858</v>
          </cell>
        </row>
        <row r="21">
          <cell r="A21">
            <v>8.5</v>
          </cell>
          <cell r="CA21">
            <v>6.2953246139759986E-2</v>
          </cell>
          <cell r="CB21">
            <v>7.6784718178696199E-2</v>
          </cell>
          <cell r="CC21">
            <v>4.4693484106115407E-2</v>
          </cell>
          <cell r="CD21">
            <v>0.66495193761800508</v>
          </cell>
          <cell r="CE21">
            <v>6.4609431947585214E-2</v>
          </cell>
          <cell r="CF21">
            <v>0.60333495537232529</v>
          </cell>
          <cell r="CG21">
            <v>1318.5994604446576</v>
          </cell>
          <cell r="CH21">
            <v>1590.7761680156264</v>
          </cell>
          <cell r="CI21">
            <v>918.15301654475797</v>
          </cell>
          <cell r="CJ21">
            <v>14294.789370072742</v>
          </cell>
          <cell r="CK21">
            <v>1680.686870036164</v>
          </cell>
          <cell r="CL21">
            <v>16265.095960722208</v>
          </cell>
          <cell r="CM21">
            <v>177063.2455408416</v>
          </cell>
          <cell r="CN21">
            <v>105908.10439519043</v>
          </cell>
          <cell r="CO21">
            <v>60541.10893566173</v>
          </cell>
          <cell r="CP21">
            <v>2836.0773625326574</v>
          </cell>
          <cell r="CQ21">
            <v>4290.612701825341</v>
          </cell>
          <cell r="CR21">
            <v>3487.3421456314495</v>
          </cell>
          <cell r="CT21">
            <v>689055.6693563594</v>
          </cell>
          <cell r="CU21">
            <v>777480.63419761753</v>
          </cell>
          <cell r="CV21">
            <v>330420.96523040615</v>
          </cell>
          <cell r="CW21">
            <v>95634.542891542456</v>
          </cell>
          <cell r="CX21">
            <v>104512.64408576097</v>
          </cell>
        </row>
        <row r="22">
          <cell r="A22">
            <v>9</v>
          </cell>
          <cell r="CA22">
            <v>6.1860360680559938E-2</v>
          </cell>
          <cell r="CB22">
            <v>7.5430527904298814E-2</v>
          </cell>
          <cell r="CC22">
            <v>4.3797754551311699E-2</v>
          </cell>
          <cell r="CD22">
            <v>0.65975862436556987</v>
          </cell>
          <cell r="CE22">
            <v>6.5614978146102981E-2</v>
          </cell>
          <cell r="CF22">
            <v>0.60543895143433002</v>
          </cell>
          <cell r="CM22">
            <v>173988.51640545906</v>
          </cell>
          <cell r="CN22">
            <v>103851.14656898625</v>
          </cell>
          <cell r="CO22">
            <v>59464.275719157646</v>
          </cell>
          <cell r="CP22">
            <v>2808.9111271019474</v>
          </cell>
          <cell r="CQ22">
            <v>4358.7645526448996</v>
          </cell>
          <cell r="CR22">
            <v>3505.4184375683171</v>
          </cell>
          <cell r="CT22">
            <v>679026.52492403716</v>
          </cell>
          <cell r="CU22">
            <v>762827.40369537333</v>
          </cell>
          <cell r="CV22">
            <v>326378.36164410331</v>
          </cell>
          <cell r="CW22">
            <v>94331.838857393668</v>
          </cell>
          <cell r="CX22">
            <v>101361.77969773681</v>
          </cell>
        </row>
        <row r="23">
          <cell r="A23">
            <v>9.5</v>
          </cell>
          <cell r="CA23">
            <v>6.0816999424400241E-2</v>
          </cell>
          <cell r="CB23">
            <v>7.4151994587794409E-2</v>
          </cell>
          <cell r="CC23">
            <v>4.2926100906744084E-2</v>
          </cell>
          <cell r="CD23">
            <v>0.65459879416579114</v>
          </cell>
          <cell r="CE23">
            <v>6.663222798456904E-2</v>
          </cell>
          <cell r="CF23">
            <v>0.60699965568546776</v>
          </cell>
          <cell r="CG23">
            <v>1285.5067133521675</v>
          </cell>
          <cell r="CH23">
            <v>1556.389518078767</v>
          </cell>
          <cell r="CI23">
            <v>884.29539350513812</v>
          </cell>
          <cell r="CJ23">
            <v>14247.819616610426</v>
          </cell>
          <cell r="CK23">
            <v>1731.362913924359</v>
          </cell>
          <cell r="CL23">
            <v>16210.5174440177</v>
          </cell>
          <cell r="CM23">
            <v>171047.52898951745</v>
          </cell>
          <cell r="CN23">
            <v>101889.12706140203</v>
          </cell>
          <cell r="CO23">
            <v>58428.435965592158</v>
          </cell>
          <cell r="CP23">
            <v>2784.4966063611723</v>
          </cell>
          <cell r="CQ23">
            <v>4427.4182099641703</v>
          </cell>
          <cell r="CR23">
            <v>3518.051146197914</v>
          </cell>
          <cell r="CT23">
            <v>669732.89096236904</v>
          </cell>
          <cell r="CU23">
            <v>749182.62303857657</v>
          </cell>
          <cell r="CV23">
            <v>322087.91517043061</v>
          </cell>
          <cell r="CW23">
            <v>93040.31044064567</v>
          </cell>
          <cell r="CX23">
            <v>98427.70506489485</v>
          </cell>
        </row>
        <row r="24">
          <cell r="A24">
            <v>10</v>
          </cell>
          <cell r="CA24">
            <v>5.982173459167784E-2</v>
          </cell>
          <cell r="CB24">
            <v>7.2947382376881656E-2</v>
          </cell>
          <cell r="CC24">
            <v>4.2077345376911247E-2</v>
          </cell>
          <cell r="CD24">
            <v>0.64949917295170279</v>
          </cell>
          <cell r="CE24">
            <v>6.7659276253713818E-2</v>
          </cell>
          <cell r="CF24">
            <v>0.60809756338705245</v>
          </cell>
          <cell r="CM24">
            <v>168246.42317234149</v>
          </cell>
          <cell r="CN24">
            <v>100035.52654920142</v>
          </cell>
          <cell r="CO24">
            <v>57425.425294560395</v>
          </cell>
          <cell r="CP24">
            <v>2762.5927214544026</v>
          </cell>
          <cell r="CQ24">
            <v>4496.625360917732</v>
          </cell>
          <cell r="CR24">
            <v>3526.2532462075424</v>
          </cell>
          <cell r="CT24">
            <v>661060.78361028945</v>
          </cell>
          <cell r="CU24">
            <v>736488.63871298905</v>
          </cell>
          <cell r="CV24">
            <v>317679.02520115644</v>
          </cell>
          <cell r="CW24">
            <v>91766.791995858541</v>
          </cell>
          <cell r="CX24">
            <v>95680.051318706246</v>
          </cell>
        </row>
        <row r="25">
          <cell r="A25">
            <v>10.5</v>
          </cell>
          <cell r="CA25">
            <v>5.8873130901143565E-2</v>
          </cell>
          <cell r="CB25">
            <v>7.181371517259573E-2</v>
          </cell>
          <cell r="CC25">
            <v>4.1251534348871806E-2</v>
          </cell>
          <cell r="CD25">
            <v>0.64448814292790402</v>
          </cell>
          <cell r="CE25">
            <v>6.8694527177378617E-2</v>
          </cell>
          <cell r="CF25">
            <v>0.60880706770174142</v>
          </cell>
          <cell r="CG25">
            <v>1255.4462834460235</v>
          </cell>
          <cell r="CH25">
            <v>1525.6969573061499</v>
          </cell>
          <cell r="CI25">
            <v>852.68493164367965</v>
          </cell>
          <cell r="CJ25">
            <v>14187.387962946726</v>
          </cell>
          <cell r="CK25">
            <v>1781.7637886635662</v>
          </cell>
          <cell r="CL25">
            <v>16180.505498936767</v>
          </cell>
          <cell r="CM25">
            <v>165587.32707791743</v>
          </cell>
          <cell r="CN25">
            <v>98296.614877319458</v>
          </cell>
          <cell r="CO25">
            <v>56450.388443714015</v>
          </cell>
          <cell r="CP25">
            <v>2742.9948758588271</v>
          </cell>
          <cell r="CQ25">
            <v>4566.3863405760603</v>
          </cell>
          <cell r="CR25">
            <v>3530.9425404491035</v>
          </cell>
          <cell r="CT25">
            <v>652939.89071011497</v>
          </cell>
          <cell r="CU25">
            <v>724673.0248789913</v>
          </cell>
          <cell r="CV25">
            <v>313244.17800511373</v>
          </cell>
          <cell r="CW25">
            <v>90516.429722938541</v>
          </cell>
          <cell r="CX25">
            <v>93099.419600384892</v>
          </cell>
        </row>
        <row r="26">
          <cell r="A26">
            <v>11</v>
          </cell>
          <cell r="CA26">
            <v>5.7969800137357433E-2</v>
          </cell>
          <cell r="CB26">
            <v>7.0747359275419794E-2</v>
          </cell>
          <cell r="CC26">
            <v>4.0449465791352529E-2</v>
          </cell>
          <cell r="CD26">
            <v>0.63959306978970887</v>
          </cell>
          <cell r="CE26">
            <v>6.9736681515386742E-2</v>
          </cell>
          <cell r="CF26">
            <v>0.60919575568618822</v>
          </cell>
          <cell r="CM26">
            <v>163069.66801442771</v>
          </cell>
          <cell r="CN26">
            <v>96673.55671961022</v>
          </cell>
          <cell r="CO26">
            <v>55500.973758869557</v>
          </cell>
          <cell r="CP26">
            <v>2725.5317520019053</v>
          </cell>
          <cell r="CQ26">
            <v>4636.6726741279845</v>
          </cell>
          <cell r="CR26">
            <v>3532.9331098180514</v>
          </cell>
          <cell r="CT26">
            <v>645327.90524996433</v>
          </cell>
          <cell r="CU26">
            <v>713663.06217730313</v>
          </cell>
          <cell r="CV26">
            <v>308848.02417015115</v>
          </cell>
          <cell r="CW26">
            <v>89292.592854266724</v>
          </cell>
          <cell r="CX26">
            <v>90672.734894074441</v>
          </cell>
        </row>
        <row r="27">
          <cell r="A27">
            <v>11.5</v>
          </cell>
          <cell r="CA27">
            <v>5.7110410855019882E-2</v>
          </cell>
          <cell r="CB27">
            <v>6.9744418340664166E-2</v>
          </cell>
          <cell r="CC27">
            <v>3.9672317628777418E-2</v>
          </cell>
          <cell r="CD27">
            <v>0.63483843313167998</v>
          </cell>
          <cell r="CE27">
            <v>7.0784690575416725E-2</v>
          </cell>
          <cell r="CF27">
            <v>0.60932407994418158</v>
          </cell>
          <cell r="CG27">
            <v>1228.560950842435</v>
          </cell>
          <cell r="CH27">
            <v>1498.2206202755492</v>
          </cell>
          <cell r="CI27">
            <v>824.08578493068785</v>
          </cell>
          <cell r="CJ27">
            <v>14123.85684253627</v>
          </cell>
          <cell r="CK27">
            <v>1832.2079416438999</v>
          </cell>
          <cell r="CL27">
            <v>16169.066131021273</v>
          </cell>
          <cell r="CM27">
            <v>160691.13870809504</v>
          </cell>
          <cell r="CN27">
            <v>95164.07404594947</v>
          </cell>
          <cell r="CO27">
            <v>54576.629619672611</v>
          </cell>
          <cell r="CP27">
            <v>2710.0595496614619</v>
          </cell>
          <cell r="CQ27">
            <v>4707.4422772602229</v>
          </cell>
          <cell r="CR27">
            <v>3532.9332155512761</v>
          </cell>
          <cell r="CT27">
            <v>638199.13167028769</v>
          </cell>
          <cell r="CU27">
            <v>703392.82385145174</v>
          </cell>
          <cell r="CV27">
            <v>304534.98754209292</v>
          </cell>
          <cell r="CW27">
            <v>88097.21278894032</v>
          </cell>
          <cell r="CX27">
            <v>88390.270238153273</v>
          </cell>
        </row>
        <row r="28">
          <cell r="A28">
            <v>12</v>
          </cell>
          <cell r="CA28">
            <v>5.6293677222859204E-2</v>
          </cell>
          <cell r="CB28">
            <v>6.8800991208366608E-2</v>
          </cell>
          <cell r="CC28">
            <v>3.8921371968916312E-2</v>
          </cell>
          <cell r="CD28">
            <v>0.63024469964836349</v>
          </cell>
          <cell r="CE28">
            <v>7.1837699733950655E-2</v>
          </cell>
          <cell r="CF28">
            <v>0.60924533394659663</v>
          </cell>
          <cell r="CM28">
            <v>158448.3763071062</v>
          </cell>
          <cell r="CN28">
            <v>93763.714934503048</v>
          </cell>
          <cell r="CO28">
            <v>53678.009198424392</v>
          </cell>
          <cell r="CP28">
            <v>2696.4554003116982</v>
          </cell>
          <cell r="CQ28">
            <v>4778.6489092178872</v>
          </cell>
          <cell r="CR28">
            <v>3531.5478646491711</v>
          </cell>
          <cell r="CT28">
            <v>631536.72811056417</v>
          </cell>
          <cell r="CU28">
            <v>693805.71172714815</v>
          </cell>
          <cell r="CV28">
            <v>300335.22480387229</v>
          </cell>
          <cell r="CW28">
            <v>86931.247393896658</v>
          </cell>
          <cell r="CX28">
            <v>86243.879007873795</v>
          </cell>
        </row>
        <row r="29">
          <cell r="A29">
            <v>12.5</v>
          </cell>
          <cell r="CA29">
            <v>5.5518341064280885E-2</v>
          </cell>
          <cell r="CB29">
            <v>6.7913330715137915E-2</v>
          </cell>
          <cell r="CC29">
            <v>3.8197823851590318E-2</v>
          </cell>
          <cell r="CD29">
            <v>0.62582781402066689</v>
          </cell>
          <cell r="CE29">
            <v>7.2894994306777053E-2</v>
          </cell>
          <cell r="CF29">
            <v>0.60900585860089329</v>
          </cell>
          <cell r="CG29">
            <v>1204.8106238826783</v>
          </cell>
          <cell r="CH29">
            <v>1473.7143051040723</v>
          </cell>
          <cell r="CI29">
            <v>798.69190783356044</v>
          </cell>
          <cell r="CJ29">
            <v>14060.979987751925</v>
          </cell>
          <cell r="CK29">
            <v>1882.830586579501</v>
          </cell>
          <cell r="CL29">
            <v>16170.357419051972</v>
          </cell>
          <cell r="CM29">
            <v>156337.4183055991</v>
          </cell>
          <cell r="CN29">
            <v>92466.790032464763</v>
          </cell>
          <cell r="CO29">
            <v>52806.485109543981</v>
          </cell>
          <cell r="CP29">
            <v>2684.6111116716606</v>
          </cell>
          <cell r="CQ29">
            <v>4850.2474579067448</v>
          </cell>
          <cell r="CR29">
            <v>3529.2845940119573</v>
          </cell>
          <cell r="CT29">
            <v>625327.77471718029</v>
          </cell>
          <cell r="CU29">
            <v>684854.4430226573</v>
          </cell>
          <cell r="CV29">
            <v>296269.05320786679</v>
          </cell>
          <cell r="CW29">
            <v>85795.112001871385</v>
          </cell>
          <cell r="CX29">
            <v>84226.04746229219</v>
          </cell>
        </row>
        <row r="30">
          <cell r="A30">
            <v>13</v>
          </cell>
          <cell r="CA30">
            <v>5.4783154535260122E-2</v>
          </cell>
          <cell r="CB30">
            <v>6.7077932139917917E-2</v>
          </cell>
          <cell r="CC30">
            <v>3.7502660214261775E-2</v>
          </cell>
          <cell r="CD30">
            <v>0.62159916099928836</v>
          </cell>
          <cell r="CE30">
            <v>7.395595394816426E-2</v>
          </cell>
          <cell r="CF30">
            <v>0.60864541421739682</v>
          </cell>
          <cell r="CM30">
            <v>154353.99469149439</v>
          </cell>
          <cell r="CN30">
            <v>91267.039158207554</v>
          </cell>
          <cell r="CO30">
            <v>51963.769892195363</v>
          </cell>
          <cell r="CP30">
            <v>2674.4279064296502</v>
          </cell>
          <cell r="CQ30">
            <v>4922.196415854819</v>
          </cell>
          <cell r="CR30">
            <v>3526.5613188069792</v>
          </cell>
          <cell r="CT30">
            <v>619560.38774182298</v>
          </cell>
          <cell r="CU30">
            <v>676499.80622596364</v>
          </cell>
          <cell r="CV30">
            <v>292350.09758408892</v>
          </cell>
          <cell r="CW30">
            <v>84689.010231577995</v>
          </cell>
          <cell r="CX30">
            <v>82329.46734363318</v>
          </cell>
        </row>
        <row r="31">
          <cell r="A31">
            <v>13.5</v>
          </cell>
          <cell r="CA31">
            <v>5.4086866751039853E-2</v>
          </cell>
          <cell r="CB31">
            <v>6.629157280205511E-2</v>
          </cell>
          <cell r="CC31">
            <v>3.6836594135973122E-2</v>
          </cell>
          <cell r="CD31">
            <v>0.61756585624410731</v>
          </cell>
          <cell r="CE31">
            <v>7.5020017557637292E-2</v>
          </cell>
          <cell r="CF31">
            <v>0.60819766179668144</v>
          </cell>
          <cell r="CG31">
            <v>1184.0194291426797</v>
          </cell>
          <cell r="CH31">
            <v>1452.0025420330196</v>
          </cell>
          <cell r="CI31">
            <v>776.36530131889413</v>
          </cell>
          <cell r="CJ31">
            <v>13999.471765456181</v>
          </cell>
          <cell r="CK31">
            <v>1933.625888245007</v>
          </cell>
          <cell r="CL31">
            <v>16179.50939964914</v>
          </cell>
          <cell r="CM31">
            <v>152493.70576013584</v>
          </cell>
          <cell r="CN31">
            <v>90158.085895298718</v>
          </cell>
          <cell r="CO31">
            <v>51151.633470976558</v>
          </cell>
          <cell r="CP31">
            <v>2665.8124423347972</v>
          </cell>
          <cell r="CQ31">
            <v>4994.4586114278472</v>
          </cell>
          <cell r="CR31">
            <v>3523.7153400979382</v>
          </cell>
          <cell r="CT31">
            <v>614222.22182222723</v>
          </cell>
          <cell r="CU31">
            <v>668708.99284757837</v>
          </cell>
          <cell r="CV31">
            <v>288587.44165230141</v>
          </cell>
          <cell r="CW31">
            <v>83613.150887630487</v>
          </cell>
          <cell r="CX31">
            <v>80546.911314510377</v>
          </cell>
        </row>
        <row r="32">
          <cell r="A32">
            <v>14</v>
          </cell>
          <cell r="CA32">
            <v>5.3428215286018106E-2</v>
          </cell>
          <cell r="CB32">
            <v>6.5551318929253005E-2</v>
          </cell>
          <cell r="CC32">
            <v>3.620004031085499E-2</v>
          </cell>
          <cell r="CD32">
            <v>0.61373124114076849</v>
          </cell>
          <cell r="CE32">
            <v>7.6086658282238387E-2</v>
          </cell>
          <cell r="CF32">
            <v>0.6076907081745806</v>
          </cell>
          <cell r="CM32">
            <v>150752.12397797962</v>
          </cell>
          <cell r="CN32">
            <v>89133.730621527837</v>
          </cell>
          <cell r="CO32">
            <v>50371.705430427573</v>
          </cell>
          <cell r="CP32">
            <v>2658.6741367462869</v>
          </cell>
          <cell r="CQ32">
            <v>5067.0009676344871</v>
          </cell>
          <cell r="CR32">
            <v>3521.0128216433973</v>
          </cell>
          <cell r="CT32">
            <v>609299.85295124969</v>
          </cell>
          <cell r="CU32">
            <v>661453.95386235684</v>
          </cell>
          <cell r="CV32">
            <v>284987.04862734413</v>
          </cell>
          <cell r="CW32">
            <v>82567.864239182207</v>
          </cell>
          <cell r="CX32">
            <v>78871.263941061785</v>
          </cell>
        </row>
        <row r="33">
          <cell r="A33">
            <v>14.5</v>
          </cell>
          <cell r="CA33">
            <v>5.2805922230612264E-2</v>
          </cell>
          <cell r="CB33">
            <v>6.4854511785624416E-2</v>
          </cell>
          <cell r="CC33">
            <v>3.5593119459323377E-2</v>
          </cell>
          <cell r="CD33">
            <v>0.61009548045476203</v>
          </cell>
          <cell r="CE33">
            <v>7.7155367047616594E-2</v>
          </cell>
          <cell r="CF33">
            <v>0.60714767964877481</v>
          </cell>
          <cell r="CG33">
            <v>1165.942664439347</v>
          </cell>
          <cell r="CH33">
            <v>1432.919452880175</v>
          </cell>
          <cell r="CI33">
            <v>756.81998373719898</v>
          </cell>
          <cell r="CJ33">
            <v>13939.199737749945</v>
          </cell>
          <cell r="CK33">
            <v>1984.5131282922982</v>
          </cell>
          <cell r="CL33">
            <v>16192.864969993945</v>
          </cell>
          <cell r="CM33">
            <v>149124.8480436028</v>
          </cell>
          <cell r="CN33">
            <v>88188.124128801152</v>
          </cell>
          <cell r="CO33">
            <v>49625.348223802248</v>
          </cell>
          <cell r="CP33">
            <v>2652.9236534186416</v>
          </cell>
          <cell r="CQ33">
            <v>5139.7938093161947</v>
          </cell>
          <cell r="CR33">
            <v>3518.6582282645768</v>
          </cell>
          <cell r="CT33">
            <v>604778.67692321818</v>
          </cell>
          <cell r="CU33">
            <v>654709.99511036824</v>
          </cell>
          <cell r="CV33">
            <v>281552.67203003675</v>
          </cell>
          <cell r="CW33">
            <v>81553.641621590781</v>
          </cell>
          <cell r="CX33">
            <v>77295.615164552728</v>
          </cell>
        </row>
        <row r="34">
          <cell r="A34">
            <v>15</v>
          </cell>
          <cell r="CA34">
            <v>5.2218693955145723E-2</v>
          </cell>
          <cell r="CB34">
            <v>6.4198741861821798E-2</v>
          </cell>
          <cell r="CC34">
            <v>3.5015681521566581E-2</v>
          </cell>
          <cell r="CD34">
            <v>0.6066561864800486</v>
          </cell>
          <cell r="CE34">
            <v>7.8225642677552124E-2</v>
          </cell>
          <cell r="CF34">
            <v>0.60658729760056052</v>
          </cell>
          <cell r="CM34">
            <v>147607.52875477003</v>
          </cell>
          <cell r="CN34">
            <v>87315.855906416968</v>
          </cell>
          <cell r="CO34">
            <v>48913.587113140835</v>
          </cell>
          <cell r="CP34">
            <v>2648.4723231365065</v>
          </cell>
          <cell r="CQ34">
            <v>5212.8100423071764</v>
          </cell>
          <cell r="CR34">
            <v>3516.8033697685191</v>
          </cell>
          <cell r="CT34">
            <v>600643.07671682106</v>
          </cell>
          <cell r="CU34">
            <v>648454.68323895172</v>
          </cell>
          <cell r="CV34">
            <v>278286.42748655198</v>
          </cell>
          <cell r="CW34">
            <v>80571.123569649149</v>
          </cell>
          <cell r="CX34">
            <v>75813.362476586582</v>
          </cell>
        </row>
        <row r="35">
          <cell r="A35">
            <v>15.5</v>
          </cell>
          <cell r="CA35">
            <v>5.166522359939546E-2</v>
          </cell>
          <cell r="CB35">
            <v>6.3581817446166686E-2</v>
          </cell>
          <cell r="CC35">
            <v>3.4467339660507738E-2</v>
          </cell>
          <cell r="CD35">
            <v>0.60340901639811084</v>
          </cell>
          <cell r="CE35">
            <v>7.9296986733115526E-2</v>
          </cell>
          <cell r="CF35">
            <v>0.60602443707513576</v>
          </cell>
          <cell r="CG35">
            <v>1150.3138535521364</v>
          </cell>
          <cell r="CH35">
            <v>1416.2859142011487</v>
          </cell>
          <cell r="CI35">
            <v>739.73342664437882</v>
          </cell>
          <cell r="CJ35">
            <v>13880.166885772172</v>
          </cell>
          <cell r="CK35">
            <v>2035.3837535441794</v>
          </cell>
          <cell r="CL35">
            <v>16207.891720448677</v>
          </cell>
          <cell r="CM35">
            <v>146195.87966007786</v>
          </cell>
          <cell r="CN35">
            <v>86511.983844239221</v>
          </cell>
          <cell r="CO35">
            <v>48237.08337191082</v>
          </cell>
          <cell r="CP35">
            <v>2645.2322420104401</v>
          </cell>
          <cell r="CQ35">
            <v>5286.0243849417375</v>
          </cell>
          <cell r="CR35">
            <v>3515.5558169756305</v>
          </cell>
          <cell r="CT35">
            <v>596876.70310216455</v>
          </cell>
          <cell r="CU35">
            <v>642667.0549825012</v>
          </cell>
          <cell r="CV35">
            <v>275189.14978148486</v>
          </cell>
          <cell r="CW35">
            <v>79621.058293675524</v>
          </cell>
          <cell r="CX35">
            <v>74418.294649183241</v>
          </cell>
        </row>
        <row r="36">
          <cell r="A36">
            <v>16</v>
          </cell>
          <cell r="CA36">
            <v>5.1144195379275462E-2</v>
          </cell>
          <cell r="CB36">
            <v>6.3001731957405563E-2</v>
          </cell>
          <cell r="CC36">
            <v>3.3947509123082413E-2</v>
          </cell>
          <cell r="CD36">
            <v>0.60034820932162203</v>
          </cell>
          <cell r="CE36">
            <v>8.0368901489995884E-2</v>
          </cell>
          <cell r="CF36">
            <v>0.60547065530062827</v>
          </cell>
          <cell r="CM36">
            <v>144885.68060992865</v>
          </cell>
          <cell r="CN36">
            <v>85772.025803389814</v>
          </cell>
          <cell r="CO36">
            <v>47596.138715704903</v>
          </cell>
          <cell r="CP36">
            <v>2643.1168026480509</v>
          </cell>
          <cell r="CQ36">
            <v>5359.4127356479794</v>
          </cell>
          <cell r="CR36">
            <v>3514.9865525378905</v>
          </cell>
          <cell r="CT36">
            <v>593462.77763187338</v>
          </cell>
          <cell r="CU36">
            <v>637327.08539536456</v>
          </cell>
          <cell r="CV36">
            <v>272260.6207875504</v>
          </cell>
          <cell r="CW36">
            <v>78704.247189759655</v>
          </cell>
          <cell r="CX36">
            <v>73104.646696308686</v>
          </cell>
        </row>
        <row r="37">
          <cell r="A37">
            <v>16.5</v>
          </cell>
          <cell r="CA37">
            <v>5.0654289958897258E-2</v>
          </cell>
          <cell r="CB37">
            <v>6.2456632914973012E-2</v>
          </cell>
          <cell r="CC37">
            <v>3.3455446758341618E-2</v>
          </cell>
          <cell r="CD37">
            <v>0.59746704531443318</v>
          </cell>
          <cell r="CE37">
            <v>8.1440889830434751E-2</v>
          </cell>
          <cell r="CF37">
            <v>0.60493468184501342</v>
          </cell>
          <cell r="CG37">
            <v>1136.8703213586898</v>
          </cell>
          <cell r="CH37">
            <v>1401.9046100215642</v>
          </cell>
          <cell r="CI37">
            <v>724.80104966950864</v>
          </cell>
          <cell r="CJ37">
            <v>13822.744753050783</v>
          </cell>
          <cell r="CK37">
            <v>2086.1255909348151</v>
          </cell>
          <cell r="CL37">
            <v>16222.96236700275</v>
          </cell>
          <cell r="CM37">
            <v>143672.77892995058</v>
          </cell>
          <cell r="CN37">
            <v>85091.928249329227</v>
          </cell>
          <cell r="CO37">
            <v>46990.720740249773</v>
          </cell>
          <cell r="CP37">
            <v>2642.0414479574133</v>
          </cell>
          <cell r="CQ37">
            <v>5432.9517002758785</v>
          </cell>
          <cell r="CR37">
            <v>3515.136792138268</v>
          </cell>
          <cell r="CT37">
            <v>590384.37063252972</v>
          </cell>
          <cell r="CU37">
            <v>632415.3586036223</v>
          </cell>
          <cell r="CV37">
            <v>269499.7241665225</v>
          </cell>
          <cell r="CW37">
            <v>77821.488893533533</v>
          </cell>
          <cell r="CX37">
            <v>71867.12546163681</v>
          </cell>
        </row>
        <row r="38">
          <cell r="A38">
            <v>17</v>
          </cell>
          <cell r="CA38">
            <v>5.0194190309890307E-2</v>
          </cell>
          <cell r="CB38">
            <v>6.1944794271257674E-2</v>
          </cell>
          <cell r="CC38">
            <v>3.2990288425485598E-2</v>
          </cell>
          <cell r="CD38">
            <v>0.59475822053341698</v>
          </cell>
          <cell r="CE38">
            <v>8.2512456171699569E-2</v>
          </cell>
          <cell r="CF38">
            <v>0.60442286571839976</v>
          </cell>
          <cell r="CM38">
            <v>142553.09069039108</v>
          </cell>
          <cell r="CN38">
            <v>84468.022890151056</v>
          </cell>
          <cell r="CO38">
            <v>46420.501083515934</v>
          </cell>
          <cell r="CP38">
            <v>2641.9244826006829</v>
          </cell>
          <cell r="CQ38">
            <v>5506.6182692801076</v>
          </cell>
          <cell r="CR38">
            <v>3516.0239648433176</v>
          </cell>
          <cell r="CT38">
            <v>587624.63402236672</v>
          </cell>
          <cell r="CU38">
            <v>627912.88633997238</v>
          </cell>
          <cell r="CV38">
            <v>266904.56124236085</v>
          </cell>
          <cell r="CW38">
            <v>76973.528950887936</v>
          </cell>
          <cell r="CX38">
            <v>70700.910123420748</v>
          </cell>
        </row>
        <row r="39">
          <cell r="A39">
            <v>17.5</v>
          </cell>
          <cell r="CA39">
            <v>4.9762587637582872E-2</v>
          </cell>
          <cell r="CB39">
            <v>6.1464592970718414E-2</v>
          </cell>
          <cell r="CC39">
            <v>3.2551082645921367E-2</v>
          </cell>
          <cell r="CD39">
            <v>0.59221414088784319</v>
          </cell>
          <cell r="CE39">
            <v>8.3583107845807428E-2</v>
          </cell>
          <cell r="CF39">
            <v>0.60393957742183091</v>
          </cell>
          <cell r="CG39">
            <v>1125.3648912450274</v>
          </cell>
          <cell r="CH39">
            <v>1389.5646643763343</v>
          </cell>
          <cell r="CI39">
            <v>711.75556416317306</v>
          </cell>
          <cell r="CJ39">
            <v>13767.563336078958</v>
          </cell>
          <cell r="CK39">
            <v>2136.6320505219942</v>
          </cell>
          <cell r="CL39">
            <v>16237.11760438539</v>
          </cell>
          <cell r="CM39">
            <v>141522.603132738</v>
          </cell>
          <cell r="CN39">
            <v>83896.978905355936</v>
          </cell>
          <cell r="CO39">
            <v>45884.899905456965</v>
          </cell>
          <cell r="CP39">
            <v>2642.6878242542025</v>
          </cell>
          <cell r="CQ39">
            <v>5580.3896192904713</v>
          </cell>
          <cell r="CR39">
            <v>3517.6468783804235</v>
          </cell>
          <cell r="CT39">
            <v>585166.98448681424</v>
          </cell>
          <cell r="CU39">
            <v>623801.02761357266</v>
          </cell>
          <cell r="CV39">
            <v>264472.54776227969</v>
          </cell>
          <cell r="CW39">
            <v>76161.018770625451</v>
          </cell>
          <cell r="CX39">
            <v>69601.633755069022</v>
          </cell>
        </row>
        <row r="40">
          <cell r="A40">
            <v>18</v>
          </cell>
          <cell r="CA40">
            <v>4.9358187083022594E-2</v>
          </cell>
          <cell r="CB40">
            <v>6.1014489982035798E-2</v>
          </cell>
          <cell r="CC40">
            <v>3.2136819688775527E-2</v>
          </cell>
          <cell r="CD40">
            <v>0.58982714182175755</v>
          </cell>
          <cell r="CE40">
            <v>8.4652356571936885E-2</v>
          </cell>
          <cell r="CF40">
            <v>0.60348756590454278</v>
          </cell>
          <cell r="CM40">
            <v>140577.37848676369</v>
          </cell>
          <cell r="CN40">
            <v>83375.755762190383</v>
          </cell>
          <cell r="CO40">
            <v>45383.131975967444</v>
          </cell>
          <cell r="CP40">
            <v>2644.2576201566189</v>
          </cell>
          <cell r="CQ40">
            <v>5654.2430091807946</v>
          </cell>
          <cell r="CR40">
            <v>3519.9901192684579</v>
          </cell>
          <cell r="CT40">
            <v>582995.24061801413</v>
          </cell>
          <cell r="CU40">
            <v>620061.47293611814</v>
          </cell>
          <cell r="CV40">
            <v>262200.50178705767</v>
          </cell>
          <cell r="CW40">
            <v>75384.485130581757</v>
          </cell>
          <cell r="CX40">
            <v>68565.352163727381</v>
          </cell>
        </row>
        <row r="41">
          <cell r="A41">
            <v>18.5</v>
          </cell>
          <cell r="CA41">
            <v>4.8979713009535859E-2</v>
          </cell>
          <cell r="CB41">
            <v>6.0593015627715324E-2</v>
          </cell>
          <cell r="CC41">
            <v>3.1746455870240053E-2</v>
          </cell>
          <cell r="CD41">
            <v>0.58758964463025509</v>
          </cell>
          <cell r="CE41">
            <v>8.5719719825793933E-2</v>
          </cell>
          <cell r="CF41">
            <v>0.60306827177706868</v>
          </cell>
          <cell r="CG41">
            <v>1115.5703641058622</v>
          </cell>
          <cell r="CH41">
            <v>1379.0505619783917</v>
          </cell>
          <cell r="CI41">
            <v>700.36848807522438</v>
          </cell>
          <cell r="CJ41">
            <v>13715.31502726118</v>
          </cell>
          <cell r="CK41">
            <v>2186.8040830673804</v>
          </cell>
          <cell r="CL41">
            <v>16249.861462095567</v>
          </cell>
          <cell r="CM41">
            <v>139713.55897173466</v>
          </cell>
          <cell r="CN41">
            <v>82901.559671787239</v>
          </cell>
          <cell r="CO41">
            <v>44914.251114560939</v>
          </cell>
          <cell r="CP41">
            <v>2646.5646907923924</v>
          </cell>
          <cell r="CQ41">
            <v>5728.1557425622095</v>
          </cell>
          <cell r="CR41">
            <v>3523.0277520318759</v>
          </cell>
          <cell r="CT41">
            <v>581093.72098053305</v>
          </cell>
          <cell r="CU41">
            <v>616676.26619492343</v>
          </cell>
          <cell r="CV41">
            <v>260084.7272222164</v>
          </cell>
          <cell r="CW41">
            <v>74644.309977515499</v>
          </cell>
          <cell r="CX41">
            <v>67588.505420068119</v>
          </cell>
        </row>
        <row r="42">
          <cell r="A42">
            <v>19</v>
          </cell>
          <cell r="CA42">
            <v>4.862591375635008E-2</v>
          </cell>
          <cell r="CB42">
            <v>6.0198758771314337E-2</v>
          </cell>
          <cell r="CC42">
            <v>3.1378933239289246E-2</v>
          </cell>
          <cell r="CD42">
            <v>0.5854942607415039</v>
          </cell>
          <cell r="CE42">
            <v>8.6784722018791879E-2</v>
          </cell>
          <cell r="CF42">
            <v>0.60268209906855685</v>
          </cell>
          <cell r="CM42">
            <v>138927.37258179157</v>
          </cell>
          <cell r="CN42">
            <v>82471.805318111758</v>
          </cell>
          <cell r="CO42">
            <v>44477.19091088944</v>
          </cell>
          <cell r="CP42">
            <v>2649.5447907176863</v>
          </cell>
          <cell r="CQ42">
            <v>5802.105173346893</v>
          </cell>
          <cell r="CR42">
            <v>3526.7263887257704</v>
          </cell>
          <cell r="CT42">
            <v>579447.31074749189</v>
          </cell>
          <cell r="CU42">
            <v>613627.84545094974</v>
          </cell>
          <cell r="CV42">
            <v>258121.09431206729</v>
          </cell>
          <cell r="CW42">
            <v>73940.719393211431</v>
          </cell>
          <cell r="CX42">
            <v>66667.876341524345</v>
          </cell>
        </row>
        <row r="43">
          <cell r="A43">
            <v>19.5</v>
          </cell>
          <cell r="CA43">
            <v>4.8295565795164107E-2</v>
          </cell>
          <cell r="CB43">
            <v>5.9830359280463569E-2</v>
          </cell>
          <cell r="CC43">
            <v>3.1033195059923212E-2</v>
          </cell>
          <cell r="CD43">
            <v>0.583533855183897</v>
          </cell>
          <cell r="CE43">
            <v>8.7846895466470537E-2</v>
          </cell>
          <cell r="CF43">
            <v>0.60232864841880385</v>
          </cell>
          <cell r="CG43">
            <v>1107.2806544724788</v>
          </cell>
          <cell r="CH43">
            <v>1370.1514842997085</v>
          </cell>
          <cell r="CI43">
            <v>690.44468018508769</v>
          </cell>
          <cell r="CJ43">
            <v>13666.595846932978</v>
          </cell>
          <cell r="CK43">
            <v>2236.5496497612212</v>
          </cell>
          <cell r="CL43">
            <v>16261.002790818955</v>
          </cell>
          <cell r="CM43">
            <v>138215.13920809771</v>
          </cell>
          <cell r="CN43">
            <v>82084.083493929211</v>
          </cell>
          <cell r="CO43">
            <v>44070.800579254959</v>
          </cell>
          <cell r="CP43">
            <v>2653.1386965445313</v>
          </cell>
          <cell r="CQ43">
            <v>5876.0687365779431</v>
          </cell>
          <cell r="CR43">
            <v>3531.0477017910825</v>
          </cell>
          <cell r="CT43">
            <v>578041.5039007056</v>
          </cell>
          <cell r="CU43">
            <v>610899.09033264848</v>
          </cell>
          <cell r="CV43">
            <v>256305.11685271532</v>
          </cell>
          <cell r="CW43">
            <v>73273.780201834626</v>
          </cell>
          <cell r="CX43">
            <v>65800.549017738958</v>
          </cell>
        </row>
        <row r="44">
          <cell r="A44">
            <v>20</v>
          </cell>
          <cell r="B44">
            <v>16650443.848797876</v>
          </cell>
          <cell r="C44">
            <v>116045.49534028913</v>
          </cell>
          <cell r="D44">
            <v>342731.64917978056</v>
          </cell>
          <cell r="E44">
            <v>361750.95638317132</v>
          </cell>
          <cell r="F44">
            <v>110915.71266130588</v>
          </cell>
          <cell r="G44">
            <v>21767.709494909428</v>
          </cell>
          <cell r="H44">
            <v>19255.664986750799</v>
          </cell>
          <cell r="I44">
            <v>0</v>
          </cell>
          <cell r="J44">
            <v>0</v>
          </cell>
          <cell r="K44">
            <v>0</v>
          </cell>
          <cell r="L44">
            <v>40559.375151094195</v>
          </cell>
          <cell r="M44">
            <v>21404.589557215262</v>
          </cell>
          <cell r="N44">
            <v>18692.150074732202</v>
          </cell>
          <cell r="O44">
            <v>17663987.099671274</v>
          </cell>
          <cell r="P44">
            <v>60011.876357134293</v>
          </cell>
          <cell r="Q44">
            <v>178924.98858173873</v>
          </cell>
          <cell r="R44">
            <v>191935.91020977887</v>
          </cell>
          <cell r="S44">
            <v>59652.18999790612</v>
          </cell>
          <cell r="T44">
            <v>11833.779414926341</v>
          </cell>
          <cell r="U44">
            <v>10788.893318198685</v>
          </cell>
          <cell r="V44">
            <v>0</v>
          </cell>
          <cell r="W44">
            <v>0</v>
          </cell>
          <cell r="X44">
            <v>0</v>
          </cell>
          <cell r="Y44">
            <v>22440.530208991586</v>
          </cell>
          <cell r="Z44">
            <v>12178.921653836776</v>
          </cell>
          <cell r="AA44">
            <v>11846.852450914472</v>
          </cell>
          <cell r="AB44">
            <v>24745.051502908649</v>
          </cell>
          <cell r="AC44">
            <v>3862.9217481999426</v>
          </cell>
          <cell r="AD44">
            <v>11333.079838057705</v>
          </cell>
          <cell r="AE44">
            <v>11807.618315245129</v>
          </cell>
          <cell r="AF44">
            <v>3577.0187307775832</v>
          </cell>
          <cell r="AG44">
            <v>695.50423389220578</v>
          </cell>
          <cell r="AH44">
            <v>608.24750119774365</v>
          </cell>
          <cell r="AI44">
            <v>0</v>
          </cell>
          <cell r="AJ44">
            <v>0</v>
          </cell>
          <cell r="AK44">
            <v>0</v>
          </cell>
          <cell r="AL44">
            <v>1268.3566539811127</v>
          </cell>
          <cell r="AM44">
            <v>660.65359089519109</v>
          </cell>
          <cell r="AN44">
            <v>598.00243574374792</v>
          </cell>
          <cell r="AO44">
            <v>805580.78598679788</v>
          </cell>
          <cell r="AP44">
            <v>9560.4549313526495</v>
          </cell>
          <cell r="AQ44">
            <v>27187.301424583969</v>
          </cell>
          <cell r="AR44">
            <v>26939.353138793667</v>
          </cell>
          <cell r="AS44">
            <v>7809.2986233387628</v>
          </cell>
          <cell r="AT44">
            <v>1463.5246686558444</v>
          </cell>
          <cell r="AU44">
            <v>1179.0892033798464</v>
          </cell>
          <cell r="AV44">
            <v>0</v>
          </cell>
          <cell r="AW44">
            <v>0</v>
          </cell>
          <cell r="AX44">
            <v>0</v>
          </cell>
          <cell r="AY44">
            <v>2452.7967588074075</v>
          </cell>
          <cell r="AZ44">
            <v>1149.0196014474718</v>
          </cell>
          <cell r="BA44">
            <v>868.80221847043856</v>
          </cell>
          <cell r="BB44">
            <v>31295.752863685062</v>
          </cell>
          <cell r="BC44">
            <v>6020.6059493930943</v>
          </cell>
          <cell r="BD44">
            <v>16685.407797914249</v>
          </cell>
          <cell r="BE44">
            <v>16039.530346185156</v>
          </cell>
          <cell r="BF44">
            <v>4560.7764937513093</v>
          </cell>
          <cell r="BG44">
            <v>844.95449886467475</v>
          </cell>
          <cell r="BH44">
            <v>670.06775909617761</v>
          </cell>
          <cell r="BI44">
            <v>0</v>
          </cell>
          <cell r="BJ44">
            <v>0</v>
          </cell>
          <cell r="BK44">
            <v>0</v>
          </cell>
          <cell r="BL44">
            <v>1395.9700039377763</v>
          </cell>
          <cell r="BM44">
            <v>644.74588923918964</v>
          </cell>
          <cell r="BN44">
            <v>476.09948501272606</v>
          </cell>
          <cell r="CA44">
            <v>4.7987477263679586E-2</v>
          </cell>
          <cell r="CB44">
            <v>5.9486503132926874E-2</v>
          </cell>
          <cell r="CC44">
            <v>3.0708197622842836E-2</v>
          </cell>
          <cell r="CD44">
            <v>0.58170157946809209</v>
          </cell>
          <cell r="CE44">
            <v>8.8905781161932068E-2</v>
          </cell>
          <cell r="CF44">
            <v>0.60200691494248504</v>
          </cell>
          <cell r="CM44">
            <v>137573.27668325082</v>
          </cell>
          <cell r="CN44">
            <v>81736.134608434557</v>
          </cell>
          <cell r="CO44">
            <v>43693.875486554236</v>
          </cell>
          <cell r="CP44">
            <v>2657.292144813116</v>
          </cell>
          <cell r="CQ44">
            <v>5950.0239919390096</v>
          </cell>
          <cell r="CR44">
            <v>3535.9504515099002</v>
          </cell>
          <cell r="CT44">
            <v>576862.42682207527</v>
          </cell>
          <cell r="CU44">
            <v>608473.36839317414</v>
          </cell>
          <cell r="CV44">
            <v>254632.02528389171</v>
          </cell>
          <cell r="CW44">
            <v>72643.402603882394</v>
          </cell>
          <cell r="CX44">
            <v>64983.869433496839</v>
          </cell>
        </row>
        <row r="45">
          <cell r="A45">
            <v>20.5</v>
          </cell>
          <cell r="CG45">
            <v>1100.310412794109</v>
          </cell>
          <cell r="CH45">
            <v>1362.668707320734</v>
          </cell>
          <cell r="CI45">
            <v>681.8155376429562</v>
          </cell>
          <cell r="CJ45">
            <v>13621.8196587803</v>
          </cell>
          <cell r="CK45">
            <v>2285.7828558828041</v>
          </cell>
          <cell r="CL45">
            <v>16270.539944130758</v>
          </cell>
        </row>
      </sheetData>
      <sheetData sheetId="4">
        <row r="4">
          <cell r="B4">
            <v>0.93900000000000006</v>
          </cell>
          <cell r="C4">
            <v>3.0500000000000002E-3</v>
          </cell>
          <cell r="D4">
            <v>1.525E-2</v>
          </cell>
          <cell r="E4">
            <v>1.2200000000000001E-2</v>
          </cell>
          <cell r="F4">
            <v>1.2200000000000001E-2</v>
          </cell>
          <cell r="G4">
            <v>9.7600000000000013E-3</v>
          </cell>
          <cell r="H4">
            <v>4.2699999999999995E-3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2.4400000000000003E-3</v>
          </cell>
          <cell r="N4">
            <v>1.8299999999999998E-3</v>
          </cell>
          <cell r="O4">
            <v>0.91700000000000004</v>
          </cell>
          <cell r="P4">
            <v>4.1500000000000009E-3</v>
          </cell>
          <cell r="Q4">
            <v>2.0750000000000001E-2</v>
          </cell>
          <cell r="R4">
            <v>1.6600000000000004E-2</v>
          </cell>
          <cell r="S4">
            <v>1.6600000000000004E-2</v>
          </cell>
          <cell r="T4">
            <v>1.3280000000000002E-2</v>
          </cell>
          <cell r="U4">
            <v>5.8100000000000001E-3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3.3200000000000005E-3</v>
          </cell>
          <cell r="AA4">
            <v>2.49E-3</v>
          </cell>
          <cell r="AB4">
            <v>0.4</v>
          </cell>
          <cell r="AC4">
            <v>3.0000000000000002E-2</v>
          </cell>
          <cell r="AD4">
            <v>0.15</v>
          </cell>
          <cell r="AE4">
            <v>0.12000000000000001</v>
          </cell>
          <cell r="AF4">
            <v>0.12000000000000001</v>
          </cell>
          <cell r="AG4">
            <v>9.6000000000000016E-2</v>
          </cell>
          <cell r="AH4">
            <v>4.1999999999999996E-2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2.4000000000000004E-2</v>
          </cell>
          <cell r="AN4">
            <v>1.8000000000000002E-2</v>
          </cell>
          <cell r="AO4">
            <v>0.96099999999999997</v>
          </cell>
          <cell r="AP4">
            <v>1.9500000000000001E-3</v>
          </cell>
          <cell r="AQ4">
            <v>9.75E-3</v>
          </cell>
          <cell r="AR4">
            <v>7.8000000000000005E-3</v>
          </cell>
          <cell r="AS4">
            <v>7.8000000000000005E-3</v>
          </cell>
          <cell r="AT4">
            <v>6.2400000000000008E-3</v>
          </cell>
          <cell r="AU4">
            <v>2.7300000000000002E-3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1.5600000000000002E-3</v>
          </cell>
          <cell r="BA4">
            <v>1.17E-3</v>
          </cell>
          <cell r="BB4">
            <v>0.6</v>
          </cell>
          <cell r="BC4">
            <v>2.0000000000000004E-2</v>
          </cell>
          <cell r="BD4">
            <v>0.1</v>
          </cell>
          <cell r="BE4">
            <v>8.0000000000000016E-2</v>
          </cell>
          <cell r="BF4">
            <v>8.0000000000000016E-2</v>
          </cell>
          <cell r="BG4">
            <v>6.4000000000000015E-2</v>
          </cell>
          <cell r="BH4">
            <v>2.8000000000000004E-2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1.6000000000000004E-2</v>
          </cell>
          <cell r="BN4">
            <v>1.2000000000000002E-2</v>
          </cell>
        </row>
        <row r="5">
          <cell r="B5">
            <v>0.9296126266505661</v>
          </cell>
          <cell r="C5">
            <v>1.8553178434542072E-2</v>
          </cell>
          <cell r="D5">
            <v>1.3134153609423315E-2</v>
          </cell>
          <cell r="E5">
            <v>1.3103750695825809E-2</v>
          </cell>
          <cell r="F5">
            <v>9.2854745071682242E-3</v>
          </cell>
          <cell r="G5">
            <v>5.7788842922345046E-3</v>
          </cell>
          <cell r="H5">
            <v>5.4186969526663856E-3</v>
          </cell>
          <cell r="I5">
            <v>0</v>
          </cell>
          <cell r="J5">
            <v>0</v>
          </cell>
          <cell r="K5">
            <v>0</v>
          </cell>
          <cell r="L5">
            <v>6.1092419018521338E-4</v>
          </cell>
          <cell r="M5">
            <v>2.5535484782447881E-3</v>
          </cell>
          <cell r="N5">
            <v>1.9487621891437778E-3</v>
          </cell>
          <cell r="O5">
            <v>0.923415738109583</v>
          </cell>
          <cell r="P5">
            <v>6.0014907416799891E-3</v>
          </cell>
          <cell r="Q5">
            <v>1.7884636656114002E-2</v>
          </cell>
          <cell r="R5">
            <v>1.7844184050571164E-2</v>
          </cell>
          <cell r="S5">
            <v>1.2643485924571219E-2</v>
          </cell>
          <cell r="T5">
            <v>7.8680871492249962E-3</v>
          </cell>
          <cell r="U5">
            <v>7.3792166091678976E-3</v>
          </cell>
          <cell r="V5">
            <v>0</v>
          </cell>
          <cell r="W5">
            <v>0</v>
          </cell>
          <cell r="X5">
            <v>0</v>
          </cell>
          <cell r="Y5">
            <v>8.321117001599918E-4</v>
          </cell>
          <cell r="Z5">
            <v>3.4773045230966347E-3</v>
          </cell>
          <cell r="AA5">
            <v>2.6537445358312747E-3</v>
          </cell>
          <cell r="AB5">
            <v>0.34842255910410619</v>
          </cell>
          <cell r="AC5">
            <v>0.11903000207382829</v>
          </cell>
          <cell r="AD5">
            <v>0.13498677934467029</v>
          </cell>
          <cell r="AE5">
            <v>0.13443073413521359</v>
          </cell>
          <cell r="AF5">
            <v>9.5546453753629204E-2</v>
          </cell>
          <cell r="AG5">
            <v>5.9639153878058897E-2</v>
          </cell>
          <cell r="AH5">
            <v>5.5527530070510159E-2</v>
          </cell>
          <cell r="AI5">
            <v>0</v>
          </cell>
          <cell r="AJ5">
            <v>0</v>
          </cell>
          <cell r="AK5">
            <v>0</v>
          </cell>
          <cell r="AL5">
            <v>6.2214848610535048E-3</v>
          </cell>
          <cell r="AM5">
            <v>2.6201783492326835E-2</v>
          </cell>
          <cell r="AN5">
            <v>1.9993519286603069E-2</v>
          </cell>
          <cell r="AO5">
            <v>0.95784971148714737</v>
          </cell>
          <cell r="AP5">
            <v>9.0929616907872591E-3</v>
          </cell>
          <cell r="AQ5">
            <v>8.3763409154320474E-3</v>
          </cell>
          <cell r="AR5">
            <v>8.3568610528380188E-3</v>
          </cell>
          <cell r="AS5">
            <v>5.9218782285845178E-3</v>
          </cell>
          <cell r="AT5">
            <v>3.6855900027901009E-3</v>
          </cell>
          <cell r="AU5">
            <v>3.4557276241805705E-3</v>
          </cell>
          <cell r="AV5">
            <v>0</v>
          </cell>
          <cell r="AW5">
            <v>0</v>
          </cell>
          <cell r="AX5">
            <v>0</v>
          </cell>
          <cell r="AY5">
            <v>3.8959725188056034E-4</v>
          </cell>
          <cell r="AZ5">
            <v>1.6285165128607424E-3</v>
          </cell>
          <cell r="BA5">
            <v>1.2428152334989875E-3</v>
          </cell>
          <cell r="BB5">
            <v>0.57714498459565733</v>
          </cell>
          <cell r="BC5">
            <v>9.3393259779891366E-2</v>
          </cell>
          <cell r="BD5">
            <v>8.3424311856081748E-2</v>
          </cell>
          <cell r="BE5">
            <v>8.3536219303340972E-2</v>
          </cell>
          <cell r="BF5">
            <v>5.8835087217347495E-2</v>
          </cell>
          <cell r="BG5">
            <v>3.6397180712728822E-2</v>
          </cell>
          <cell r="BH5">
            <v>3.4622523550915926E-2</v>
          </cell>
          <cell r="BI5">
            <v>0</v>
          </cell>
          <cell r="BJ5">
            <v>0</v>
          </cell>
          <cell r="BK5">
            <v>0</v>
          </cell>
          <cell r="BL5">
            <v>3.9521811337589578E-3</v>
          </cell>
          <cell r="BM5">
            <v>1.6272503935954717E-2</v>
          </cell>
          <cell r="BN5">
            <v>1.2421747914322778E-2</v>
          </cell>
        </row>
        <row r="24">
          <cell r="B24">
            <v>0.92705261762311797</v>
          </cell>
          <cell r="C24">
            <v>7.4358025119869919E-3</v>
          </cell>
          <cell r="D24">
            <v>2.2698365439687656E-2</v>
          </cell>
          <cell r="E24">
            <v>2.5673874342046547E-2</v>
          </cell>
          <cell r="F24">
            <v>8.2721214166870498E-3</v>
          </cell>
          <cell r="G24">
            <v>1.6584005655961226E-3</v>
          </cell>
          <cell r="H24">
            <v>1.4928843015193122E-3</v>
          </cell>
          <cell r="I24">
            <v>0</v>
          </cell>
          <cell r="J24">
            <v>0</v>
          </cell>
          <cell r="K24">
            <v>0</v>
          </cell>
          <cell r="L24">
            <v>2.8612639165771165E-3</v>
          </cell>
          <cell r="M24">
            <v>1.4204101235607744E-3</v>
          </cell>
          <cell r="N24">
            <v>1.4342597592200766E-3</v>
          </cell>
          <cell r="O24">
            <v>0.95792265462308857</v>
          </cell>
          <cell r="P24">
            <v>4.1926968249541919E-3</v>
          </cell>
          <cell r="Q24">
            <v>1.2922135864434641E-2</v>
          </cell>
          <cell r="R24">
            <v>1.4334301104299632E-2</v>
          </cell>
          <cell r="S24">
            <v>4.5363696566579582E-3</v>
          </cell>
          <cell r="T24">
            <v>9.1642445015057208E-4</v>
          </cell>
          <cell r="U24">
            <v>9.2414474964765201E-4</v>
          </cell>
          <cell r="V24">
            <v>0</v>
          </cell>
          <cell r="W24">
            <v>0</v>
          </cell>
          <cell r="X24">
            <v>0</v>
          </cell>
          <cell r="Y24">
            <v>1.7327892271549517E-3</v>
          </cell>
          <cell r="Z24">
            <v>1.0646865245727297E-3</v>
          </cell>
          <cell r="AA24">
            <v>1.453796975038932E-3</v>
          </cell>
          <cell r="AB24">
            <v>0.35050082704829716</v>
          </cell>
          <cell r="AC24">
            <v>6.8504693097404951E-2</v>
          </cell>
          <cell r="AD24">
            <v>0.20512442330068867</v>
          </cell>
          <cell r="AE24">
            <v>0.22244842585495317</v>
          </cell>
          <cell r="AF24">
            <v>6.977553403301115E-2</v>
          </cell>
          <cell r="AG24">
            <v>1.3937655936780509E-2</v>
          </cell>
          <cell r="AH24">
            <v>1.3289261711897546E-2</v>
          </cell>
          <cell r="AI24">
            <v>0</v>
          </cell>
          <cell r="AJ24">
            <v>0</v>
          </cell>
          <cell r="AK24">
            <v>0</v>
          </cell>
          <cell r="AL24">
            <v>2.5227386758597814E-2</v>
          </cell>
          <cell r="AM24">
            <v>1.4103723084531365E-2</v>
          </cell>
          <cell r="AN24">
            <v>1.7088069173837643E-2</v>
          </cell>
          <cell r="AO24">
            <v>0.93234072374628607</v>
          </cell>
          <cell r="AP24">
            <v>8.387796672588833E-3</v>
          </cell>
          <cell r="AQ24">
            <v>2.3611484844104903E-2</v>
          </cell>
          <cell r="AR24">
            <v>2.3116249053110938E-2</v>
          </cell>
          <cell r="AS24">
            <v>6.6278744334139945E-3</v>
          </cell>
          <cell r="AT24">
            <v>1.2300776718062779E-3</v>
          </cell>
          <cell r="AU24">
            <v>9.9298223752304886E-4</v>
          </cell>
          <cell r="AV24">
            <v>0</v>
          </cell>
          <cell r="AW24">
            <v>0</v>
          </cell>
          <cell r="AX24">
            <v>0</v>
          </cell>
          <cell r="AY24">
            <v>1.9212774606013627E-3</v>
          </cell>
          <cell r="AZ24">
            <v>8.9142069920568486E-4</v>
          </cell>
          <cell r="BA24">
            <v>8.8011318135877909E-4</v>
          </cell>
          <cell r="BB24">
            <v>0.39190243661294771</v>
          </cell>
          <cell r="BC24">
            <v>7.6650635620484381E-2</v>
          </cell>
          <cell r="BD24">
            <v>0.21553484740023304</v>
          </cell>
          <cell r="BE24">
            <v>0.20915053244602252</v>
          </cell>
          <cell r="BF24">
            <v>5.8852284692595562E-2</v>
          </cell>
          <cell r="BG24">
            <v>1.0694225542087842E-2</v>
          </cell>
          <cell r="BH24">
            <v>8.1556722778814775E-3</v>
          </cell>
          <cell r="BI24">
            <v>0</v>
          </cell>
          <cell r="BJ24">
            <v>0</v>
          </cell>
          <cell r="BK24">
            <v>0</v>
          </cell>
          <cell r="BL24">
            <v>1.5892398972969284E-2</v>
          </cell>
          <cell r="BM24">
            <v>6.8966661223561028E-3</v>
          </cell>
          <cell r="BN24">
            <v>6.2703003124221623E-3</v>
          </cell>
        </row>
        <row r="42">
          <cell r="B42">
            <v>0.93980124122868569</v>
          </cell>
          <cell r="C42">
            <v>6.5965224535311125E-3</v>
          </cell>
          <cell r="D42">
            <v>1.9523044824723727E-2</v>
          </cell>
          <cell r="E42">
            <v>2.0683846348944619E-2</v>
          </cell>
          <cell r="F42">
            <v>6.3631595730818816E-3</v>
          </cell>
          <cell r="G42">
            <v>1.251841265160508E-3</v>
          </cell>
          <cell r="H42">
            <v>1.112575740250851E-3</v>
          </cell>
          <cell r="I42">
            <v>0</v>
          </cell>
          <cell r="J42">
            <v>0</v>
          </cell>
          <cell r="K42">
            <v>0</v>
          </cell>
          <cell r="L42">
            <v>2.3434297630251493E-3</v>
          </cell>
          <cell r="M42">
            <v>1.2386364850563865E-3</v>
          </cell>
          <cell r="N42">
            <v>1.0857023175401084E-3</v>
          </cell>
          <cell r="O42">
            <v>0.96862106676071114</v>
          </cell>
          <cell r="P42">
            <v>3.3389378752141674E-3</v>
          </cell>
          <cell r="Q42">
            <v>9.9847884373558491E-3</v>
          </cell>
          <cell r="R42">
            <v>1.0764365645177311E-2</v>
          </cell>
          <cell r="S42">
            <v>3.3584593083332316E-3</v>
          </cell>
          <cell r="T42">
            <v>6.6804499498041427E-4</v>
          </cell>
          <cell r="U42">
            <v>6.1298680549616612E-4</v>
          </cell>
          <cell r="V42">
            <v>0</v>
          </cell>
          <cell r="W42">
            <v>0</v>
          </cell>
          <cell r="X42">
            <v>0</v>
          </cell>
          <cell r="Y42">
            <v>1.2710499480103868E-3</v>
          </cell>
          <cell r="Z42">
            <v>6.9289698991468552E-4</v>
          </cell>
          <cell r="AA42">
            <v>6.8740323480703022E-4</v>
          </cell>
          <cell r="AB42">
            <v>0.41450573925849621</v>
          </cell>
          <cell r="AC42">
            <v>6.5526638510355339E-2</v>
          </cell>
          <cell r="AD42">
            <v>0.19237428385244551</v>
          </cell>
          <cell r="AE42">
            <v>0.20078496757279404</v>
          </cell>
          <cell r="AF42">
            <v>6.0945933744974555E-2</v>
          </cell>
          <cell r="AG42">
            <v>1.1871256486342402E-2</v>
          </cell>
          <cell r="AH42">
            <v>1.0436450455159348E-2</v>
          </cell>
          <cell r="AI42">
            <v>0</v>
          </cell>
          <cell r="AJ42">
            <v>0</v>
          </cell>
          <cell r="AK42">
            <v>0</v>
          </cell>
          <cell r="AL42">
            <v>2.1731034707073757E-2</v>
          </cell>
          <cell r="AM42">
            <v>1.1369388722986463E-2</v>
          </cell>
          <cell r="AN42">
            <v>1.0454306689372462E-2</v>
          </cell>
          <cell r="AO42">
            <v>0.91321527798120838</v>
          </cell>
          <cell r="AP42">
            <v>1.0574900022407187E-2</v>
          </cell>
          <cell r="AQ42">
            <v>3.0044594672016992E-2</v>
          </cell>
          <cell r="AR42">
            <v>2.9732262675272025E-2</v>
          </cell>
          <cell r="AS42">
            <v>8.6100392455593384E-3</v>
          </cell>
          <cell r="AT42">
            <v>1.6122661057053867E-3</v>
          </cell>
          <cell r="AU42">
            <v>1.2977275548333494E-3</v>
          </cell>
          <cell r="AV42">
            <v>0</v>
          </cell>
          <cell r="AW42">
            <v>0</v>
          </cell>
          <cell r="AX42">
            <v>0</v>
          </cell>
          <cell r="AY42">
            <v>2.6964757721695109E-3</v>
          </cell>
          <cell r="AZ42">
            <v>1.2599121156399349E-3</v>
          </cell>
          <cell r="BA42">
            <v>9.5654385518814352E-4</v>
          </cell>
          <cell r="BB42">
            <v>0.39731790093144331</v>
          </cell>
          <cell r="BC42">
            <v>7.6534230401961445E-2</v>
          </cell>
          <cell r="BD42">
            <v>0.21223560628522972</v>
          </cell>
          <cell r="BE42">
            <v>0.20430673130084198</v>
          </cell>
          <cell r="BF42">
            <v>5.8168781303734395E-2</v>
          </cell>
          <cell r="BG42">
            <v>1.0784781116035919E-2</v>
          </cell>
          <cell r="BH42">
            <v>8.5613516291098823E-3</v>
          </cell>
          <cell r="BI42">
            <v>0</v>
          </cell>
          <cell r="BJ42">
            <v>0</v>
          </cell>
          <cell r="BK42">
            <v>0</v>
          </cell>
          <cell r="BL42">
            <v>1.7816435592171716E-2</v>
          </cell>
          <cell r="BM42">
            <v>8.209393006287577E-3</v>
          </cell>
          <cell r="BN42">
            <v>6.0647884331841932E-3</v>
          </cell>
        </row>
        <row r="43">
          <cell r="B43">
            <v>0.94016964071953679</v>
          </cell>
          <cell r="C43">
            <v>6.5748315410277258E-3</v>
          </cell>
          <cell r="D43">
            <v>1.9437992583600218E-2</v>
          </cell>
          <cell r="E43">
            <v>2.0554220528951138E-2</v>
          </cell>
          <cell r="F43">
            <v>6.3124445203648107E-3</v>
          </cell>
          <cell r="G43">
            <v>1.2403360678878371E-3</v>
          </cell>
          <cell r="H43">
            <v>1.0997403776380008E-3</v>
          </cell>
          <cell r="I43">
            <v>0</v>
          </cell>
          <cell r="J43">
            <v>0</v>
          </cell>
          <cell r="K43">
            <v>0</v>
          </cell>
          <cell r="L43">
            <v>2.3165728422156807E-3</v>
          </cell>
          <cell r="M43">
            <v>1.22365468112422E-3</v>
          </cell>
          <cell r="N43">
            <v>1.0705661376539297E-3</v>
          </cell>
          <cell r="O43">
            <v>0.96896680494007681</v>
          </cell>
          <cell r="P43">
            <v>3.3152134263987262E-3</v>
          </cell>
          <cell r="Q43">
            <v>9.8987096377079198E-3</v>
          </cell>
          <cell r="R43">
            <v>1.0644589853735544E-2</v>
          </cell>
          <cell r="S43">
            <v>3.3146521218021404E-3</v>
          </cell>
          <cell r="T43">
            <v>6.5845167740685533E-4</v>
          </cell>
          <cell r="U43">
            <v>6.0224286586058441E-4</v>
          </cell>
          <cell r="V43">
            <v>0</v>
          </cell>
          <cell r="W43">
            <v>0</v>
          </cell>
          <cell r="X43">
            <v>0</v>
          </cell>
          <cell r="Y43">
            <v>1.2508306817548055E-3</v>
          </cell>
          <cell r="Z43">
            <v>6.8035966023103267E-4</v>
          </cell>
          <cell r="AA43">
            <v>6.6814513502560363E-4</v>
          </cell>
          <cell r="AB43">
            <v>0.41646614481610295</v>
          </cell>
          <cell r="AC43">
            <v>6.5410582769123315E-2</v>
          </cell>
          <cell r="AD43">
            <v>0.19196444016818456</v>
          </cell>
          <cell r="AE43">
            <v>0.20017057247170425</v>
          </cell>
          <cell r="AF43">
            <v>6.0697147360070321E-2</v>
          </cell>
          <cell r="AG43">
            <v>1.1811937616644411E-2</v>
          </cell>
          <cell r="AH43">
            <v>1.0356342120991719E-2</v>
          </cell>
          <cell r="AI43">
            <v>0</v>
          </cell>
          <cell r="AJ43">
            <v>0</v>
          </cell>
          <cell r="AK43">
            <v>0</v>
          </cell>
          <cell r="AL43">
            <v>2.1581361133252788E-2</v>
          </cell>
          <cell r="AM43">
            <v>1.1265914663696076E-2</v>
          </cell>
          <cell r="AN43">
            <v>1.0275556880229544E-2</v>
          </cell>
          <cell r="AO43">
            <v>0.91215310453352938</v>
          </cell>
          <cell r="AP43">
            <v>1.0694089320356336E-2</v>
          </cell>
          <cell r="AQ43">
            <v>3.0397154659569863E-2</v>
          </cell>
          <cell r="AR43">
            <v>3.0100560491245456E-2</v>
          </cell>
          <cell r="AS43">
            <v>8.7212046781446201E-3</v>
          </cell>
          <cell r="AT43">
            <v>1.6337583477779001E-3</v>
          </cell>
          <cell r="AU43">
            <v>1.3156128350132177E-3</v>
          </cell>
          <cell r="AV43">
            <v>0</v>
          </cell>
          <cell r="AW43">
            <v>0</v>
          </cell>
          <cell r="AX43">
            <v>0</v>
          </cell>
          <cell r="AY43">
            <v>2.735342836019733E-3</v>
          </cell>
          <cell r="AZ43">
            <v>1.2797606347319374E-3</v>
          </cell>
          <cell r="BA43">
            <v>9.6941166361149366E-4</v>
          </cell>
          <cell r="BB43">
            <v>0.39767135158119632</v>
          </cell>
          <cell r="BC43">
            <v>7.6549998009961054E-2</v>
          </cell>
          <cell r="BD43">
            <v>0.21220996867802025</v>
          </cell>
          <cell r="BE43">
            <v>0.20413156504181132</v>
          </cell>
          <cell r="BF43">
            <v>5.8080376155096515E-2</v>
          </cell>
          <cell r="BG43">
            <v>1.0764362466995362E-2</v>
          </cell>
          <cell r="BH43">
            <v>8.5409923937074719E-3</v>
          </cell>
          <cell r="BI43">
            <v>0</v>
          </cell>
          <cell r="BJ43">
            <v>0</v>
          </cell>
          <cell r="BK43">
            <v>0</v>
          </cell>
          <cell r="BL43">
            <v>1.778514956227106E-2</v>
          </cell>
          <cell r="BM43">
            <v>8.2058093779300845E-3</v>
          </cell>
          <cell r="BN43">
            <v>6.0604267330106407E-3</v>
          </cell>
        </row>
        <row r="44">
          <cell r="B44">
            <v>0.94051349686707275</v>
          </cell>
          <cell r="C44">
            <v>6.5549216350798212E-3</v>
          </cell>
          <cell r="D44">
            <v>1.9359468419237767E-2</v>
          </cell>
          <cell r="E44">
            <v>2.04337890372519E-2</v>
          </cell>
          <cell r="F44">
            <v>6.2651618010843447E-3</v>
          </cell>
          <cell r="G44">
            <v>1.2295662963556337E-3</v>
          </cell>
          <cell r="H44">
            <v>1.0876714744452512E-3</v>
          </cell>
          <cell r="I44">
            <v>0</v>
          </cell>
          <cell r="J44">
            <v>0</v>
          </cell>
          <cell r="K44">
            <v>0</v>
          </cell>
          <cell r="L44">
            <v>2.2910284014352662E-3</v>
          </cell>
          <cell r="M44">
            <v>1.2090551793257085E-3</v>
          </cell>
          <cell r="N44">
            <v>1.055840888711189E-3</v>
          </cell>
          <cell r="O44">
            <v>0.96929180237715717</v>
          </cell>
          <cell r="P44">
            <v>3.2930855004601042E-3</v>
          </cell>
          <cell r="Q44">
            <v>9.8183113299450571E-3</v>
          </cell>
          <cell r="R44">
            <v>1.0532271298567637E-2</v>
          </cell>
          <cell r="S44">
            <v>3.2733481083606023E-3</v>
          </cell>
          <cell r="T44">
            <v>6.4936558848829298E-4</v>
          </cell>
          <cell r="U44">
            <v>5.9202861681473295E-4</v>
          </cell>
          <cell r="V44">
            <v>0</v>
          </cell>
          <cell r="W44">
            <v>0</v>
          </cell>
          <cell r="X44">
            <v>0</v>
          </cell>
          <cell r="Y44">
            <v>1.2313993352597778E-3</v>
          </cell>
          <cell r="Z44">
            <v>6.6830488803274347E-4</v>
          </cell>
          <cell r="AA44">
            <v>6.5008295691389118E-4</v>
          </cell>
          <cell r="AB44">
            <v>0.4182984205319078</v>
          </cell>
          <cell r="AC44">
            <v>6.5300089018624871E-2</v>
          </cell>
          <cell r="AD44">
            <v>0.19157807755883288</v>
          </cell>
          <cell r="AE44">
            <v>0.19959983073505011</v>
          </cell>
          <cell r="AF44">
            <v>6.0467091172610211E-2</v>
          </cell>
          <cell r="AG44">
            <v>1.1757030389537366E-2</v>
          </cell>
          <cell r="AH44">
            <v>1.0282014123655758E-2</v>
          </cell>
          <cell r="AI44">
            <v>0</v>
          </cell>
          <cell r="AJ44">
            <v>0</v>
          </cell>
          <cell r="AK44">
            <v>0</v>
          </cell>
          <cell r="AL44">
            <v>2.1440714518984591E-2</v>
          </cell>
          <cell r="AM44">
            <v>1.1167903754724783E-2</v>
          </cell>
          <cell r="AN44">
            <v>1.0108828196071461E-2</v>
          </cell>
          <cell r="AO44">
            <v>0.91109421883806774</v>
          </cell>
          <cell r="AP44">
            <v>1.0812665059715123E-2</v>
          </cell>
          <cell r="AQ44">
            <v>3.0748242242898231E-2</v>
          </cell>
          <cell r="AR44">
            <v>3.0467818164166473E-2</v>
          </cell>
          <cell r="AS44">
            <v>8.832145642833928E-3</v>
          </cell>
          <cell r="AT44">
            <v>1.6552143347186173E-3</v>
          </cell>
          <cell r="AU44">
            <v>1.3335240554153015E-3</v>
          </cell>
          <cell r="AV44">
            <v>0</v>
          </cell>
          <cell r="AW44">
            <v>0</v>
          </cell>
          <cell r="AX44">
            <v>0</v>
          </cell>
          <cell r="AY44">
            <v>2.7740593939275049E-3</v>
          </cell>
          <cell r="AZ44">
            <v>1.2995159944487165E-3</v>
          </cell>
          <cell r="BA44">
            <v>9.8259627380819494E-4</v>
          </cell>
          <cell r="BB44">
            <v>0.39799308505751485</v>
          </cell>
          <cell r="BC44">
            <v>7.6565006956424403E-2</v>
          </cell>
          <cell r="BD44">
            <v>0.21219099453716322</v>
          </cell>
          <cell r="BE44">
            <v>0.20397726787903164</v>
          </cell>
          <cell r="BF44">
            <v>5.8000122729501426E-2</v>
          </cell>
          <cell r="BG44">
            <v>1.0745421246171638E-2</v>
          </cell>
          <cell r="BH44">
            <v>8.5213586585327367E-3</v>
          </cell>
          <cell r="BI44">
            <v>0</v>
          </cell>
          <cell r="BJ44">
            <v>0</v>
          </cell>
          <cell r="BK44">
            <v>0</v>
          </cell>
          <cell r="BL44">
            <v>1.7752773385414786E-2</v>
          </cell>
          <cell r="BM44">
            <v>8.1993363973107761E-3</v>
          </cell>
          <cell r="BN44">
            <v>6.0546331529343885E-3</v>
          </cell>
        </row>
      </sheetData>
      <sheetData sheetId="5">
        <row r="4">
          <cell r="B4">
            <v>0</v>
          </cell>
          <cell r="C4">
            <v>1.6315178438582175E-3</v>
          </cell>
          <cell r="D4">
            <v>4.0787946096455426E-3</v>
          </cell>
          <cell r="E4">
            <v>3.6709151486809893E-3</v>
          </cell>
          <cell r="F4">
            <v>6.5260713754328702E-3</v>
          </cell>
          <cell r="G4">
            <v>1.6315178438582174E-2</v>
          </cell>
          <cell r="H4">
            <v>7.1378905668796995E-3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2.0393973048227736E-4</v>
          </cell>
          <cell r="N4">
            <v>1.5295479786170798E-4</v>
          </cell>
          <cell r="O4">
            <v>0</v>
          </cell>
          <cell r="P4">
            <v>5.5130136189104494E-4</v>
          </cell>
          <cell r="Q4">
            <v>1.3782534047276122E-3</v>
          </cell>
          <cell r="R4">
            <v>1.2404280642548508E-3</v>
          </cell>
          <cell r="S4">
            <v>2.2052054475641797E-3</v>
          </cell>
          <cell r="T4">
            <v>5.5130136189104496E-3</v>
          </cell>
          <cell r="U4">
            <v>2.4119434582733209E-3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6.8912670236380685E-5</v>
          </cell>
          <cell r="AA4">
            <v>5.1684502677285486E-5</v>
          </cell>
          <cell r="AB4">
            <v>0</v>
          </cell>
          <cell r="AC4">
            <v>2.3775360000000002E-2</v>
          </cell>
          <cell r="AD4">
            <v>5.9438400000000002E-2</v>
          </cell>
          <cell r="AE4">
            <v>5.3494560000000003E-2</v>
          </cell>
          <cell r="AF4">
            <v>9.5101440000000009E-2</v>
          </cell>
          <cell r="AG4">
            <v>0.23775360000000004</v>
          </cell>
          <cell r="AH4">
            <v>0.10401719999999999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2.9719200000000029E-3</v>
          </cell>
          <cell r="AN4">
            <v>2.2289400000000017E-3</v>
          </cell>
          <cell r="AO4">
            <v>0</v>
          </cell>
          <cell r="AP4">
            <v>7.8483600000000002E-4</v>
          </cell>
          <cell r="AQ4">
            <v>1.9620900000000001E-3</v>
          </cell>
          <cell r="AR4">
            <v>1.7658810000000002E-3</v>
          </cell>
          <cell r="AS4">
            <v>3.1393440000000001E-3</v>
          </cell>
          <cell r="AT4">
            <v>7.8483600000000021E-3</v>
          </cell>
          <cell r="AU4">
            <v>3.4336575000000003E-3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9.8104500000000097E-5</v>
          </cell>
          <cell r="BA4">
            <v>7.3578375000000066E-5</v>
          </cell>
          <cell r="BB4">
            <v>0</v>
          </cell>
          <cell r="BC4">
            <v>1.5283200000000004E-2</v>
          </cell>
          <cell r="BD4">
            <v>6.4608000000000013E-2</v>
          </cell>
          <cell r="BE4">
            <v>5.2867200000000017E-2</v>
          </cell>
          <cell r="BF4">
            <v>6.1132800000000015E-2</v>
          </cell>
          <cell r="BG4">
            <v>8.1024000000000027E-2</v>
          </cell>
          <cell r="BH4">
            <v>3.5448000000000007E-2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4.8144000000000017E-3</v>
          </cell>
          <cell r="BN4">
            <v>3.6108000000000012E-3</v>
          </cell>
        </row>
        <row r="5">
          <cell r="B5">
            <v>0</v>
          </cell>
          <cell r="C5">
            <v>4.5243547838464925E-3</v>
          </cell>
          <cell r="D5">
            <v>3.5317114383639258E-3</v>
          </cell>
          <cell r="E5">
            <v>3.9601421696049957E-3</v>
          </cell>
          <cell r="F5">
            <v>4.9968491509906777E-3</v>
          </cell>
          <cell r="G5">
            <v>9.7335280242621114E-3</v>
          </cell>
          <cell r="H5">
            <v>9.0923451399744799E-3</v>
          </cell>
          <cell r="I5">
            <v>0</v>
          </cell>
          <cell r="J5">
            <v>0</v>
          </cell>
          <cell r="K5">
            <v>0</v>
          </cell>
          <cell r="L5">
            <v>1.6347228759790114E-5</v>
          </cell>
          <cell r="M5">
            <v>2.1438853842521105E-4</v>
          </cell>
          <cell r="N5">
            <v>1.6360108376199721E-4</v>
          </cell>
          <cell r="O5">
            <v>0</v>
          </cell>
          <cell r="P5">
            <v>3.3565274199789654E-3</v>
          </cell>
          <cell r="Q5">
            <v>1.1881332105779176E-3</v>
          </cell>
          <cell r="R5">
            <v>1.3335569350400535E-3</v>
          </cell>
          <cell r="S5">
            <v>1.679952079234794E-3</v>
          </cell>
          <cell r="T5">
            <v>3.2672788609578291E-3</v>
          </cell>
          <cell r="U5">
            <v>3.0636456410365756E-3</v>
          </cell>
          <cell r="V5">
            <v>0</v>
          </cell>
          <cell r="W5">
            <v>0</v>
          </cell>
          <cell r="X5">
            <v>0</v>
          </cell>
          <cell r="Y5">
            <v>5.5265264422468563E-6</v>
          </cell>
          <cell r="Z5">
            <v>7.2186752926591777E-5</v>
          </cell>
          <cell r="AA5">
            <v>5.5089936427205012E-5</v>
          </cell>
          <cell r="AB5">
            <v>0</v>
          </cell>
          <cell r="AC5">
            <v>0.14462573653294236</v>
          </cell>
          <cell r="AD5">
            <v>5.1191677108088314E-2</v>
          </cell>
          <cell r="AE5">
            <v>5.7457326051057002E-2</v>
          </cell>
          <cell r="AF5">
            <v>7.2382130878277745E-2</v>
          </cell>
          <cell r="AG5">
            <v>0.14077362135883253</v>
          </cell>
          <cell r="AH5">
            <v>0.13199945776695315</v>
          </cell>
          <cell r="AI5">
            <v>0</v>
          </cell>
          <cell r="AJ5">
            <v>0</v>
          </cell>
          <cell r="AK5">
            <v>0</v>
          </cell>
          <cell r="AL5">
            <v>2.3811381236658898E-4</v>
          </cell>
          <cell r="AM5">
            <v>3.1102220465021547E-3</v>
          </cell>
          <cell r="AN5">
            <v>2.3735923463771235E-3</v>
          </cell>
          <cell r="AO5">
            <v>0</v>
          </cell>
          <cell r="AP5">
            <v>3.659735221308056E-3</v>
          </cell>
          <cell r="AQ5">
            <v>1.6856548458215452E-3</v>
          </cell>
          <cell r="AR5">
            <v>1.8919515580572636E-3</v>
          </cell>
          <cell r="AS5">
            <v>2.3834375494406965E-3</v>
          </cell>
          <cell r="AT5">
            <v>4.6355508260092493E-3</v>
          </cell>
          <cell r="AU5">
            <v>4.3464414193131124E-3</v>
          </cell>
          <cell r="AV5">
            <v>0</v>
          </cell>
          <cell r="AW5">
            <v>0</v>
          </cell>
          <cell r="AX5">
            <v>0</v>
          </cell>
          <cell r="AY5">
            <v>7.8402550968444045E-6</v>
          </cell>
          <cell r="AZ5">
            <v>1.0241333220253002E-4</v>
          </cell>
          <cell r="BA5">
            <v>7.815754299666764E-5</v>
          </cell>
          <cell r="BB5">
            <v>0</v>
          </cell>
          <cell r="BC5">
            <v>7.1367393393401785E-2</v>
          </cell>
          <cell r="BD5">
            <v>5.3898779403977304E-2</v>
          </cell>
          <cell r="BE5">
            <v>5.5204075164419851E-2</v>
          </cell>
          <cell r="BF5">
            <v>4.4959420248008267E-2</v>
          </cell>
          <cell r="BG5">
            <v>4.6078830782314686E-2</v>
          </cell>
          <cell r="BH5">
            <v>4.3832114815459566E-2</v>
          </cell>
          <cell r="BI5">
            <v>0</v>
          </cell>
          <cell r="BJ5">
            <v>0</v>
          </cell>
          <cell r="BK5">
            <v>0</v>
          </cell>
          <cell r="BL5">
            <v>1.0900431741397909E-3</v>
          </cell>
          <cell r="BM5">
            <v>4.8963964343287751E-3</v>
          </cell>
          <cell r="BN5">
            <v>3.7377039474197245E-3</v>
          </cell>
        </row>
        <row r="24">
          <cell r="B24">
            <v>0</v>
          </cell>
          <cell r="C24">
            <v>2.4414340061187372E-3</v>
          </cell>
          <cell r="D24">
            <v>3.685394492659172E-3</v>
          </cell>
          <cell r="E24">
            <v>4.5238606246287422E-3</v>
          </cell>
          <cell r="F24">
            <v>2.5277677925366893E-3</v>
          </cell>
          <cell r="G24">
            <v>1.5825577247902173E-3</v>
          </cell>
          <cell r="H24">
            <v>1.534645108953818E-3</v>
          </cell>
          <cell r="I24">
            <v>0</v>
          </cell>
          <cell r="J24">
            <v>0</v>
          </cell>
          <cell r="K24">
            <v>0</v>
          </cell>
          <cell r="L24">
            <v>4.642961234933389E-5</v>
          </cell>
          <cell r="M24">
            <v>8.3649927304292338E-5</v>
          </cell>
          <cell r="N24">
            <v>1.0573492561538676E-4</v>
          </cell>
          <cell r="O24">
            <v>0</v>
          </cell>
          <cell r="P24">
            <v>1.2842699148358663E-3</v>
          </cell>
          <cell r="Q24">
            <v>1.9600912341319514E-3</v>
          </cell>
          <cell r="R24">
            <v>2.4940077880952088E-3</v>
          </cell>
          <cell r="S24">
            <v>1.4284974851487182E-3</v>
          </cell>
          <cell r="T24">
            <v>8.9492841723605356E-4</v>
          </cell>
          <cell r="U24">
            <v>8.0557259089044633E-4</v>
          </cell>
          <cell r="V24">
            <v>0</v>
          </cell>
          <cell r="W24">
            <v>0</v>
          </cell>
          <cell r="X24">
            <v>0</v>
          </cell>
          <cell r="Y24">
            <v>2.4703490081621634E-5</v>
          </cell>
          <cell r="Z24">
            <v>3.8322140331286159E-5</v>
          </cell>
          <cell r="AA24">
            <v>3.8694909367115578E-5</v>
          </cell>
          <cell r="AB24">
            <v>0</v>
          </cell>
          <cell r="AC24">
            <v>5.7963567741441006E-2</v>
          </cell>
          <cell r="AD24">
            <v>8.8469149137726619E-2</v>
          </cell>
          <cell r="AE24">
            <v>0.11257480421500569</v>
          </cell>
          <cell r="AF24">
            <v>6.4482840867358893E-2</v>
          </cell>
          <cell r="AG24">
            <v>4.0398637777921548E-2</v>
          </cell>
          <cell r="AH24">
            <v>3.6366661585010444E-2</v>
          </cell>
          <cell r="AI24">
            <v>0</v>
          </cell>
          <cell r="AJ24">
            <v>0</v>
          </cell>
          <cell r="AK24">
            <v>0</v>
          </cell>
          <cell r="AL24">
            <v>1.1152062241250979E-3</v>
          </cell>
          <cell r="AM24">
            <v>1.7300595304970247E-3</v>
          </cell>
          <cell r="AN24">
            <v>1.7469283867300547E-3</v>
          </cell>
          <cell r="AO24">
            <v>0</v>
          </cell>
          <cell r="AP24">
            <v>3.3759204047835536E-3</v>
          </cell>
          <cell r="AQ24">
            <v>4.7515752100276698E-3</v>
          </cell>
          <cell r="AR24">
            <v>5.2334032043790512E-3</v>
          </cell>
          <cell r="AS24">
            <v>2.6675869019604642E-3</v>
          </cell>
          <cell r="AT24">
            <v>1.5471301917143461E-3</v>
          </cell>
          <cell r="AU24">
            <v>1.2489234092446148E-3</v>
          </cell>
          <cell r="AV24">
            <v>0</v>
          </cell>
          <cell r="AW24">
            <v>0</v>
          </cell>
          <cell r="AX24">
            <v>0</v>
          </cell>
          <cell r="AY24">
            <v>3.8663787617141861E-5</v>
          </cell>
          <cell r="AZ24">
            <v>5.6059219221297561E-5</v>
          </cell>
          <cell r="BA24">
            <v>5.5348117692700271E-5</v>
          </cell>
          <cell r="BB24">
            <v>0</v>
          </cell>
          <cell r="BC24">
            <v>5.8573349715749352E-2</v>
          </cell>
          <cell r="BD24">
            <v>0.13925275420834257</v>
          </cell>
          <cell r="BE24">
            <v>0.13821503786162953</v>
          </cell>
          <cell r="BF24">
            <v>4.4972561870693831E-2</v>
          </cell>
          <cell r="BG24">
            <v>1.3538889536283207E-2</v>
          </cell>
          <cell r="BH24">
            <v>1.0325081103797951E-2</v>
          </cell>
          <cell r="BI24">
            <v>0</v>
          </cell>
          <cell r="BJ24">
            <v>0</v>
          </cell>
          <cell r="BK24">
            <v>0</v>
          </cell>
          <cell r="BL24">
            <v>4.3832507759367124E-3</v>
          </cell>
          <cell r="BM24">
            <v>2.075206836216952E-3</v>
          </cell>
          <cell r="BN24">
            <v>1.8867333640078291E-3</v>
          </cell>
        </row>
        <row r="42">
          <cell r="B42">
            <v>0</v>
          </cell>
          <cell r="C42">
            <v>2.3026974568745606E-3</v>
          </cell>
          <cell r="D42">
            <v>3.3943473137843174E-3</v>
          </cell>
          <cell r="E42">
            <v>4.0166338123340493E-3</v>
          </cell>
          <cell r="F42">
            <v>2.1823217479170227E-3</v>
          </cell>
          <cell r="G42">
            <v>1.3354808135006713E-3</v>
          </cell>
          <cell r="H42">
            <v>1.1873036914896609E-3</v>
          </cell>
          <cell r="I42">
            <v>0</v>
          </cell>
          <cell r="J42">
            <v>0</v>
          </cell>
          <cell r="K42">
            <v>0</v>
          </cell>
          <cell r="L42">
            <v>3.9509001753273962E-5</v>
          </cell>
          <cell r="M42">
            <v>6.5309458657791334E-5</v>
          </cell>
          <cell r="N42">
            <v>6.1362053397350072E-5</v>
          </cell>
          <cell r="O42">
            <v>0</v>
          </cell>
          <cell r="P42">
            <v>1.1158067223164295E-3</v>
          </cell>
          <cell r="Q42">
            <v>1.6511132064402892E-3</v>
          </cell>
          <cell r="R42">
            <v>1.967855671036627E-3</v>
          </cell>
          <cell r="S42">
            <v>1.0762111681612888E-3</v>
          </cell>
          <cell r="T42">
            <v>6.6162732008483085E-4</v>
          </cell>
          <cell r="U42">
            <v>5.8799730641220544E-4</v>
          </cell>
          <cell r="V42">
            <v>0</v>
          </cell>
          <cell r="W42">
            <v>0</v>
          </cell>
          <cell r="X42">
            <v>0</v>
          </cell>
          <cell r="Y42">
            <v>1.9815992361506329E-5</v>
          </cell>
          <cell r="Z42">
            <v>3.2729416238088868E-5</v>
          </cell>
          <cell r="AA42">
            <v>2.8686945145556897E-5</v>
          </cell>
          <cell r="AB42">
            <v>0</v>
          </cell>
          <cell r="AC42">
            <v>5.142121182976573E-2</v>
          </cell>
          <cell r="AD42">
            <v>7.6093019508843188E-2</v>
          </cell>
          <cell r="AE42">
            <v>9.0694529470852353E-2</v>
          </cell>
          <cell r="AF42">
            <v>4.9602101504087885E-2</v>
          </cell>
          <cell r="AG42">
            <v>3.0494853219309975E-2</v>
          </cell>
          <cell r="AH42">
            <v>2.710234503251073E-2</v>
          </cell>
          <cell r="AI42">
            <v>0</v>
          </cell>
          <cell r="AJ42">
            <v>0</v>
          </cell>
          <cell r="AK42">
            <v>0</v>
          </cell>
          <cell r="AL42">
            <v>9.1337518443668296E-4</v>
          </cell>
          <cell r="AM42">
            <v>1.5086592387986801E-3</v>
          </cell>
          <cell r="AN42">
            <v>1.3223854227638531E-3</v>
          </cell>
          <cell r="AO42">
            <v>0</v>
          </cell>
          <cell r="AP42">
            <v>4.2561857610184444E-3</v>
          </cell>
          <cell r="AQ42">
            <v>6.0461742317966995E-3</v>
          </cell>
          <cell r="AR42">
            <v>6.7312356083682112E-3</v>
          </cell>
          <cell r="AS42">
            <v>3.4653685955527225E-3</v>
          </cell>
          <cell r="AT42">
            <v>2.0278276944509501E-3</v>
          </cell>
          <cell r="AU42">
            <v>1.6322168320916453E-3</v>
          </cell>
          <cell r="AV42">
            <v>0</v>
          </cell>
          <cell r="AW42">
            <v>0</v>
          </cell>
          <cell r="AX42">
            <v>0</v>
          </cell>
          <cell r="AY42">
            <v>5.4263878439139285E-5</v>
          </cell>
          <cell r="AZ42">
            <v>7.9232723172306479E-5</v>
          </cell>
          <cell r="BA42">
            <v>6.015465169314443E-5</v>
          </cell>
          <cell r="BB42">
            <v>0</v>
          </cell>
          <cell r="BC42">
            <v>5.8484397503962865E-2</v>
          </cell>
          <cell r="BD42">
            <v>0.13712118050876124</v>
          </cell>
          <cell r="BE42">
            <v>0.13501406031284843</v>
          </cell>
          <cell r="BF42">
            <v>4.4450255921061679E-2</v>
          </cell>
          <cell r="BG42">
            <v>1.3653532892901474E-2</v>
          </cell>
          <cell r="BH42">
            <v>1.0838671162453111E-2</v>
          </cell>
          <cell r="BI42">
            <v>0</v>
          </cell>
          <cell r="BJ42">
            <v>0</v>
          </cell>
          <cell r="BK42">
            <v>0</v>
          </cell>
          <cell r="BL42">
            <v>4.9139154678056974E-3</v>
          </cell>
          <cell r="BM42">
            <v>2.4702063555919326E-3</v>
          </cell>
          <cell r="BN42">
            <v>1.824894839545124E-3</v>
          </cell>
        </row>
        <row r="43">
          <cell r="B43">
            <v>0</v>
          </cell>
          <cell r="C43">
            <v>2.300403219404115E-3</v>
          </cell>
          <cell r="D43">
            <v>3.3886350086248206E-3</v>
          </cell>
          <cell r="E43">
            <v>4.004231090709659E-3</v>
          </cell>
          <cell r="F43">
            <v>2.1726977537168471E-3</v>
          </cell>
          <cell r="G43">
            <v>1.3281587948428689E-3</v>
          </cell>
          <cell r="H43">
            <v>1.1773322970819724E-3</v>
          </cell>
          <cell r="I43">
            <v>0</v>
          </cell>
          <cell r="J43">
            <v>0</v>
          </cell>
          <cell r="K43">
            <v>0</v>
          </cell>
          <cell r="L43">
            <v>3.9218023866959356E-5</v>
          </cell>
          <cell r="M43">
            <v>6.4678602004344384E-5</v>
          </cell>
          <cell r="N43">
            <v>6.0231343124299603E-5</v>
          </cell>
          <cell r="O43">
            <v>0</v>
          </cell>
          <cell r="P43">
            <v>1.1114185002370869E-3</v>
          </cell>
          <cell r="Q43">
            <v>1.6428574739905839E-3</v>
          </cell>
          <cell r="R43">
            <v>1.9542597170440785E-3</v>
          </cell>
          <cell r="S43">
            <v>1.0669441769379008E-3</v>
          </cell>
          <cell r="T43">
            <v>6.5512332736215818E-4</v>
          </cell>
          <cell r="U43">
            <v>5.8083878025993888E-4</v>
          </cell>
          <cell r="V43">
            <v>0</v>
          </cell>
          <cell r="W43">
            <v>0</v>
          </cell>
          <cell r="X43">
            <v>0</v>
          </cell>
          <cell r="Y43">
            <v>1.9576254198736062E-5</v>
          </cell>
          <cell r="Z43">
            <v>3.231268825810517E-5</v>
          </cell>
          <cell r="AA43">
            <v>2.826876268184167E-5</v>
          </cell>
          <cell r="AB43">
            <v>0</v>
          </cell>
          <cell r="AC43">
            <v>5.1252126828619328E-2</v>
          </cell>
          <cell r="AD43">
            <v>7.576151989384021E-2</v>
          </cell>
          <cell r="AE43">
            <v>9.0126146175344951E-2</v>
          </cell>
          <cell r="AF43">
            <v>4.9206767525147771E-2</v>
          </cell>
          <cell r="AG43">
            <v>3.0214586613747711E-2</v>
          </cell>
          <cell r="AH43">
            <v>2.6789675599261698E-2</v>
          </cell>
          <cell r="AI43">
            <v>0</v>
          </cell>
          <cell r="AJ43">
            <v>0</v>
          </cell>
          <cell r="AK43">
            <v>0</v>
          </cell>
          <cell r="AL43">
            <v>9.0290743098198447E-4</v>
          </cell>
          <cell r="AM43">
            <v>1.4904114016093012E-3</v>
          </cell>
          <cell r="AN43">
            <v>1.3039495556624876E-3</v>
          </cell>
          <cell r="AO43">
            <v>0</v>
          </cell>
          <cell r="AP43">
            <v>4.3041570696570183E-3</v>
          </cell>
          <cell r="AQ43">
            <v>6.117123403691839E-3</v>
          </cell>
          <cell r="AR43">
            <v>6.8146163924155158E-3</v>
          </cell>
          <cell r="AS43">
            <v>3.5101104588596468E-3</v>
          </cell>
          <cell r="AT43">
            <v>2.0548595619176539E-3</v>
          </cell>
          <cell r="AU43">
            <v>1.6547120432378747E-3</v>
          </cell>
          <cell r="AV43">
            <v>0</v>
          </cell>
          <cell r="AW43">
            <v>0</v>
          </cell>
          <cell r="AX43">
            <v>0</v>
          </cell>
          <cell r="AY43">
            <v>5.5046039232061157E-5</v>
          </cell>
          <cell r="AZ43">
            <v>8.0480946916704785E-5</v>
          </cell>
          <cell r="BA43">
            <v>6.0963875995367857E-5</v>
          </cell>
          <cell r="BB43">
            <v>0</v>
          </cell>
          <cell r="BC43">
            <v>5.8496446479291836E-2</v>
          </cell>
          <cell r="BD43">
            <v>0.13710461656349535</v>
          </cell>
          <cell r="BE43">
            <v>0.13489830344223061</v>
          </cell>
          <cell r="BF43">
            <v>4.4382700242678555E-2</v>
          </cell>
          <cell r="BG43">
            <v>1.3627682883216129E-2</v>
          </cell>
          <cell r="BH43">
            <v>1.081289637043366E-2</v>
          </cell>
          <cell r="BI43">
            <v>0</v>
          </cell>
          <cell r="BJ43">
            <v>0</v>
          </cell>
          <cell r="BK43">
            <v>0</v>
          </cell>
          <cell r="BL43">
            <v>4.9052865304708574E-3</v>
          </cell>
          <cell r="BM43">
            <v>2.4691280418191628E-3</v>
          </cell>
          <cell r="BN43">
            <v>1.823582403962902E-3</v>
          </cell>
        </row>
        <row r="44">
          <cell r="B44">
            <v>0</v>
          </cell>
          <cell r="C44">
            <v>2.2983896106659038E-3</v>
          </cell>
          <cell r="D44">
            <v>3.3835108585115814E-3</v>
          </cell>
          <cell r="E44">
            <v>3.9929367897991938E-3</v>
          </cell>
          <cell r="F44">
            <v>2.1638479992222613E-3</v>
          </cell>
          <cell r="G44">
            <v>1.3213759077907422E-3</v>
          </cell>
          <cell r="H44">
            <v>1.1680223068585001E-3</v>
          </cell>
          <cell r="I44">
            <v>0</v>
          </cell>
          <cell r="J44">
            <v>0</v>
          </cell>
          <cell r="K44">
            <v>0</v>
          </cell>
          <cell r="L44">
            <v>3.8942494530717972E-5</v>
          </cell>
          <cell r="M44">
            <v>6.4077266496315741E-5</v>
          </cell>
          <cell r="N44">
            <v>5.9174978498205842E-5</v>
          </cell>
          <cell r="O44">
            <v>0</v>
          </cell>
          <cell r="P44">
            <v>1.1073722696442604E-3</v>
          </cell>
          <cell r="Q44">
            <v>1.6352161414481621E-3</v>
          </cell>
          <cell r="R44">
            <v>1.9416171051483684E-3</v>
          </cell>
          <cell r="S44">
            <v>1.0583027970307321E-3</v>
          </cell>
          <cell r="T44">
            <v>6.490366935624956E-4</v>
          </cell>
          <cell r="U44">
            <v>5.741124076422999E-4</v>
          </cell>
          <cell r="V44">
            <v>0</v>
          </cell>
          <cell r="W44">
            <v>0</v>
          </cell>
          <cell r="X44">
            <v>0</v>
          </cell>
          <cell r="Y44">
            <v>1.9348528218253647E-5</v>
          </cell>
          <cell r="Z44">
            <v>3.190760795750614E-5</v>
          </cell>
          <cell r="AA44">
            <v>2.7862856756413294E-5</v>
          </cell>
          <cell r="AB44">
            <v>0</v>
          </cell>
          <cell r="AC44">
            <v>5.1096925129774221E-2</v>
          </cell>
          <cell r="AD44">
            <v>7.545546411082113E-2</v>
          </cell>
          <cell r="AE44">
            <v>8.9598078170542134E-2</v>
          </cell>
          <cell r="AF44">
            <v>4.8838189271812688E-2</v>
          </cell>
          <cell r="AG44">
            <v>2.9952234979223235E-2</v>
          </cell>
          <cell r="AH44">
            <v>2.6495677117486318E-2</v>
          </cell>
          <cell r="AI44">
            <v>0</v>
          </cell>
          <cell r="AJ44">
            <v>0</v>
          </cell>
          <cell r="AK44">
            <v>0</v>
          </cell>
          <cell r="AL44">
            <v>8.9295122974341018E-4</v>
          </cell>
          <cell r="AM44">
            <v>1.4726292084187142E-3</v>
          </cell>
          <cell r="AN44">
            <v>1.2860142024502294E-3</v>
          </cell>
          <cell r="AO44">
            <v>0</v>
          </cell>
          <cell r="AP44">
            <v>4.3518814332341423E-3</v>
          </cell>
          <cell r="AQ44">
            <v>6.1877762689608404E-3</v>
          </cell>
          <cell r="AR44">
            <v>6.8977616932764689E-3</v>
          </cell>
          <cell r="AS44">
            <v>3.5547619783277994E-3</v>
          </cell>
          <cell r="AT44">
            <v>2.0818458294923408E-3</v>
          </cell>
          <cell r="AU44">
            <v>1.6772398806985957E-3</v>
          </cell>
          <cell r="AV44">
            <v>0</v>
          </cell>
          <cell r="AW44">
            <v>0</v>
          </cell>
          <cell r="AX44">
            <v>0</v>
          </cell>
          <cell r="AY44">
            <v>5.5825171243397163E-5</v>
          </cell>
          <cell r="AZ44">
            <v>8.1723312100893744E-5</v>
          </cell>
          <cell r="BA44">
            <v>6.1793023169112919E-5</v>
          </cell>
          <cell r="BB44">
            <v>0</v>
          </cell>
          <cell r="BC44">
            <v>5.8507915715821285E-2</v>
          </cell>
          <cell r="BD44">
            <v>0.13709235775057044</v>
          </cell>
          <cell r="BE44">
            <v>0.13479633770517929</v>
          </cell>
          <cell r="BF44">
            <v>4.4321373784975818E-2</v>
          </cell>
          <cell r="BG44">
            <v>1.3603703297653296E-2</v>
          </cell>
          <cell r="BH44">
            <v>1.0788040061702446E-2</v>
          </cell>
          <cell r="BI44">
            <v>0</v>
          </cell>
          <cell r="BJ44">
            <v>0</v>
          </cell>
          <cell r="BK44">
            <v>0</v>
          </cell>
          <cell r="BL44">
            <v>4.8963569218844821E-3</v>
          </cell>
          <cell r="BM44">
            <v>2.467180321950813E-3</v>
          </cell>
          <cell r="BN44">
            <v>1.8218391157179578E-3</v>
          </cell>
        </row>
      </sheetData>
      <sheetData sheetId="6">
        <row r="1">
          <cell r="E1" t="str">
            <v>ON</v>
          </cell>
        </row>
        <row r="2">
          <cell r="E2" t="str">
            <v>OFF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J1048576"/>
    </sheetView>
  </sheetViews>
  <sheetFormatPr defaultRowHeight="16.5" thickTop="1" thickBottom="1" x14ac:dyDescent="0.3"/>
  <cols>
    <col min="11" max="11" width="5.42578125" style="7" customWidth="1"/>
    <col min="12" max="12" width="10.5703125" customWidth="1"/>
    <col min="13" max="13" width="12.28515625" customWidth="1"/>
    <col min="14" max="14" width="14" bestFit="1" customWidth="1"/>
    <col min="15" max="15" width="15" bestFit="1" customWidth="1"/>
    <col min="16" max="16" width="15.42578125" customWidth="1"/>
    <col min="17" max="78" width="8.5703125" customWidth="1"/>
  </cols>
  <sheetData>
    <row r="1" spans="1:78" thickTop="1" thickBot="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4" t="s">
        <v>33</v>
      </c>
      <c r="N1" s="3">
        <f t="array" ref="N1:BZ1">TRANSPOSE(C2:C66)</f>
        <v>16329210</v>
      </c>
      <c r="O1" s="3">
        <v>53039.5</v>
      </c>
      <c r="P1" s="3">
        <v>265197.5</v>
      </c>
      <c r="Q1" s="3">
        <v>212158</v>
      </c>
      <c r="R1" s="3">
        <v>212158</v>
      </c>
      <c r="S1" s="3">
        <v>169726.4</v>
      </c>
      <c r="T1" s="3">
        <v>74255.299999999901</v>
      </c>
      <c r="U1" s="3">
        <v>0</v>
      </c>
      <c r="V1" s="3">
        <v>0</v>
      </c>
      <c r="W1" s="3">
        <v>0</v>
      </c>
      <c r="X1" s="3">
        <v>0</v>
      </c>
      <c r="Y1" s="3">
        <v>42431.6</v>
      </c>
      <c r="Z1" s="3">
        <v>31823.699999999899</v>
      </c>
      <c r="AA1" s="2">
        <v>15351497</v>
      </c>
      <c r="AB1" s="2">
        <v>69475.149999999994</v>
      </c>
      <c r="AC1" s="2">
        <v>347375.75</v>
      </c>
      <c r="AD1" s="2">
        <v>277900.59999999998</v>
      </c>
      <c r="AE1" s="2">
        <v>277900.59999999998</v>
      </c>
      <c r="AF1" s="2">
        <v>222320.48</v>
      </c>
      <c r="AG1" s="2">
        <v>97265.21</v>
      </c>
      <c r="AH1" s="2">
        <v>0</v>
      </c>
      <c r="AI1" s="2">
        <v>0</v>
      </c>
      <c r="AJ1" s="2">
        <v>0</v>
      </c>
      <c r="AK1" s="2">
        <v>0</v>
      </c>
      <c r="AL1" s="2">
        <v>55580.12</v>
      </c>
      <c r="AM1" s="2">
        <v>41685.089999999997</v>
      </c>
      <c r="AN1" s="6">
        <v>26785.599999999999</v>
      </c>
      <c r="AO1" s="6">
        <v>2008.92</v>
      </c>
      <c r="AP1" s="6">
        <v>10044.6</v>
      </c>
      <c r="AQ1" s="6">
        <v>8035.68</v>
      </c>
      <c r="AR1" s="6">
        <v>8035.68</v>
      </c>
      <c r="AS1" s="6">
        <v>6428.5439999999999</v>
      </c>
      <c r="AT1" s="6">
        <v>2812.4879999999998</v>
      </c>
      <c r="AU1" s="6">
        <v>0</v>
      </c>
      <c r="AV1" s="6">
        <v>0</v>
      </c>
      <c r="AW1" s="6">
        <v>0</v>
      </c>
      <c r="AX1" s="6">
        <v>0</v>
      </c>
      <c r="AY1" s="6">
        <v>1607.136</v>
      </c>
      <c r="AZ1" s="6">
        <v>1205.3520000000001</v>
      </c>
      <c r="BA1" s="5">
        <v>835589.5</v>
      </c>
      <c r="BB1" s="5">
        <v>1695.5250000000001</v>
      </c>
      <c r="BC1" s="5">
        <v>8477.625</v>
      </c>
      <c r="BD1" s="5">
        <v>6782.1</v>
      </c>
      <c r="BE1" s="5">
        <v>6782.1</v>
      </c>
      <c r="BF1" s="5">
        <v>5425.68</v>
      </c>
      <c r="BG1" s="5">
        <v>2373.7350000000001</v>
      </c>
      <c r="BH1" s="5">
        <v>0</v>
      </c>
      <c r="BI1" s="5">
        <v>0</v>
      </c>
      <c r="BJ1" s="5">
        <v>0</v>
      </c>
      <c r="BK1" s="5">
        <v>0</v>
      </c>
      <c r="BL1" s="5">
        <v>1356.42</v>
      </c>
      <c r="BM1" s="5">
        <v>1017.3150000000001</v>
      </c>
      <c r="BN1" s="4">
        <v>40957.199999999997</v>
      </c>
      <c r="BO1" s="4">
        <v>1365.24</v>
      </c>
      <c r="BP1" s="4">
        <v>6826.2</v>
      </c>
      <c r="BQ1" s="4">
        <v>5460.96</v>
      </c>
      <c r="BR1" s="4">
        <v>5460.96</v>
      </c>
      <c r="BS1" s="4">
        <v>4368.768</v>
      </c>
      <c r="BT1" s="4">
        <v>1911.336</v>
      </c>
      <c r="BU1" s="4">
        <v>0</v>
      </c>
      <c r="BV1" s="4">
        <v>0</v>
      </c>
      <c r="BW1" s="4">
        <v>0</v>
      </c>
      <c r="BX1" s="4">
        <v>0</v>
      </c>
      <c r="BY1" s="4">
        <v>1092.192</v>
      </c>
      <c r="BZ1" s="4">
        <v>819.14400000000001</v>
      </c>
    </row>
    <row r="2" spans="1:78" thickTop="1" thickBot="1" x14ac:dyDescent="0.3">
      <c r="A2">
        <v>0</v>
      </c>
      <c r="B2">
        <v>0</v>
      </c>
      <c r="C2">
        <v>16329210</v>
      </c>
      <c r="D2" t="s">
        <v>10</v>
      </c>
      <c r="E2" t="s">
        <v>11</v>
      </c>
      <c r="F2">
        <v>0</v>
      </c>
      <c r="G2">
        <v>0.93899999999999995</v>
      </c>
      <c r="H2">
        <v>0.3</v>
      </c>
      <c r="I2">
        <v>1.5</v>
      </c>
      <c r="J2">
        <v>0</v>
      </c>
      <c r="L2" t="s">
        <v>34</v>
      </c>
      <c r="M2" s="15" t="s">
        <v>28</v>
      </c>
      <c r="N2" s="16">
        <f t="array" ref="N2:BZ2">TRANSPOSE(F2:F66)</f>
        <v>0</v>
      </c>
      <c r="O2" s="16">
        <v>1.63151784385821E-3</v>
      </c>
      <c r="P2" s="16">
        <v>4.0787946096455399E-3</v>
      </c>
      <c r="Q2" s="16">
        <v>3.6709151486809801E-3</v>
      </c>
      <c r="R2" s="16">
        <v>6.5260713754328702E-3</v>
      </c>
      <c r="S2" s="16">
        <v>1.6315178438582101E-2</v>
      </c>
      <c r="T2" s="16">
        <v>7.1378905668796899E-3</v>
      </c>
      <c r="U2" s="16">
        <v>0</v>
      </c>
      <c r="V2" s="16">
        <v>0</v>
      </c>
      <c r="W2" s="16">
        <v>0</v>
      </c>
      <c r="X2" s="16">
        <v>0</v>
      </c>
      <c r="Y2" s="16">
        <v>2.03939730482277E-4</v>
      </c>
      <c r="Z2" s="16">
        <v>1.52954797861707E-4</v>
      </c>
      <c r="AA2" s="16">
        <v>0</v>
      </c>
      <c r="AB2" s="16">
        <v>5.5130136189104396E-4</v>
      </c>
      <c r="AC2" s="16">
        <v>1.37825340472761E-3</v>
      </c>
      <c r="AD2" s="16">
        <v>1.2404280642548499E-3</v>
      </c>
      <c r="AE2" s="16">
        <v>2.2052054475641702E-3</v>
      </c>
      <c r="AF2" s="16">
        <v>5.5130136189104496E-3</v>
      </c>
      <c r="AG2" s="16">
        <v>2.4119434582733201E-3</v>
      </c>
      <c r="AH2" s="16">
        <v>0</v>
      </c>
      <c r="AI2" s="16">
        <v>0</v>
      </c>
      <c r="AJ2" s="16">
        <v>0</v>
      </c>
      <c r="AK2" s="16">
        <v>0</v>
      </c>
      <c r="AL2" s="16">
        <v>6.8912670236380603E-5</v>
      </c>
      <c r="AM2" s="16">
        <v>5.1684502677285398E-5</v>
      </c>
      <c r="AN2" s="16">
        <v>0</v>
      </c>
      <c r="AO2" s="16">
        <v>2.3775359999999999E-2</v>
      </c>
      <c r="AP2" s="16">
        <v>5.9438400000000002E-2</v>
      </c>
      <c r="AQ2" s="16">
        <v>5.3494559999999997E-2</v>
      </c>
      <c r="AR2" s="16">
        <v>9.5101439999999995E-2</v>
      </c>
      <c r="AS2" s="16">
        <v>0.23775360000000001</v>
      </c>
      <c r="AT2" s="16">
        <v>0.104017199999999</v>
      </c>
      <c r="AU2" s="16">
        <v>0</v>
      </c>
      <c r="AV2" s="16">
        <v>0</v>
      </c>
      <c r="AW2" s="16">
        <v>0</v>
      </c>
      <c r="AX2" s="16">
        <v>0</v>
      </c>
      <c r="AY2" s="16">
        <v>2.9719199999999999E-3</v>
      </c>
      <c r="AZ2" s="16">
        <v>2.22894E-3</v>
      </c>
      <c r="BA2" s="16">
        <v>0</v>
      </c>
      <c r="BB2" s="16">
        <v>7.8483600000000002E-4</v>
      </c>
      <c r="BC2" s="16">
        <v>1.9620900000000001E-3</v>
      </c>
      <c r="BD2" s="16">
        <v>1.765881E-3</v>
      </c>
      <c r="BE2" s="16">
        <v>3.1393440000000001E-3</v>
      </c>
      <c r="BF2" s="16">
        <v>7.8483600000000004E-3</v>
      </c>
      <c r="BG2" s="16">
        <v>3.4336574999999999E-3</v>
      </c>
      <c r="BH2" s="16">
        <v>0</v>
      </c>
      <c r="BI2" s="16">
        <v>0</v>
      </c>
      <c r="BJ2" s="16">
        <v>0</v>
      </c>
      <c r="BK2" s="16">
        <v>0</v>
      </c>
      <c r="BL2" s="16">
        <v>9.8104500000000097E-5</v>
      </c>
      <c r="BM2" s="16">
        <v>7.3578374999999998E-5</v>
      </c>
      <c r="BN2" s="16">
        <v>0</v>
      </c>
      <c r="BO2" s="16">
        <v>1.52832E-2</v>
      </c>
      <c r="BP2" s="16">
        <v>6.4607999999999999E-2</v>
      </c>
      <c r="BQ2" s="16">
        <v>5.2867200000000003E-2</v>
      </c>
      <c r="BR2" s="16">
        <v>6.1132800000000001E-2</v>
      </c>
      <c r="BS2" s="16">
        <v>8.1023999999999999E-2</v>
      </c>
      <c r="BT2" s="16">
        <v>3.5448E-2</v>
      </c>
      <c r="BU2" s="16">
        <v>0</v>
      </c>
      <c r="BV2" s="16">
        <v>0</v>
      </c>
      <c r="BW2" s="16">
        <v>0</v>
      </c>
      <c r="BX2" s="16">
        <v>0</v>
      </c>
      <c r="BY2" s="16">
        <v>4.8143999999999999E-3</v>
      </c>
      <c r="BZ2" s="17">
        <v>3.6107999999999999E-3</v>
      </c>
    </row>
    <row r="3" spans="1:78" thickTop="1" thickBot="1" x14ac:dyDescent="0.3">
      <c r="A3">
        <v>1</v>
      </c>
      <c r="B3">
        <v>0</v>
      </c>
      <c r="C3">
        <v>53039.5</v>
      </c>
      <c r="D3" t="s">
        <v>10</v>
      </c>
      <c r="E3" t="s">
        <v>12</v>
      </c>
      <c r="F3">
        <v>1.63151784385821E-3</v>
      </c>
      <c r="G3">
        <v>3.0500000000000002E-3</v>
      </c>
      <c r="H3">
        <v>0.3</v>
      </c>
      <c r="I3">
        <v>1.5</v>
      </c>
      <c r="J3">
        <v>0</v>
      </c>
      <c r="L3" t="s">
        <v>39</v>
      </c>
      <c r="M3" s="18" t="s">
        <v>29</v>
      </c>
      <c r="N3" s="19">
        <f>[1]SCR!B$4</f>
        <v>0</v>
      </c>
      <c r="O3" s="19">
        <f>[1]SCR!C$4</f>
        <v>1.6315178438582175E-3</v>
      </c>
      <c r="P3" s="19">
        <f>[1]SCR!D$4</f>
        <v>4.0787946096455426E-3</v>
      </c>
      <c r="Q3" s="19">
        <f>[1]SCR!E$4</f>
        <v>3.6709151486809893E-3</v>
      </c>
      <c r="R3" s="19">
        <f>[1]SCR!F$4</f>
        <v>6.5260713754328702E-3</v>
      </c>
      <c r="S3" s="19">
        <f>[1]SCR!G$4</f>
        <v>1.6315178438582174E-2</v>
      </c>
      <c r="T3" s="19">
        <f>[1]SCR!H$4</f>
        <v>7.1378905668796995E-3</v>
      </c>
      <c r="U3" s="19">
        <f>[1]SCR!I$4</f>
        <v>0</v>
      </c>
      <c r="V3" s="19">
        <f>[1]SCR!J$4</f>
        <v>0</v>
      </c>
      <c r="W3" s="19">
        <f>[1]SCR!K$4</f>
        <v>0</v>
      </c>
      <c r="X3" s="19">
        <f>[1]SCR!L$4</f>
        <v>0</v>
      </c>
      <c r="Y3" s="19">
        <f>[1]SCR!M$4</f>
        <v>2.0393973048227736E-4</v>
      </c>
      <c r="Z3" s="19">
        <f>[1]SCR!N$4</f>
        <v>1.5295479786170798E-4</v>
      </c>
      <c r="AA3" s="19">
        <f>[1]SCR!O$4</f>
        <v>0</v>
      </c>
      <c r="AB3" s="19">
        <f>[1]SCR!P$4</f>
        <v>5.5130136189104494E-4</v>
      </c>
      <c r="AC3" s="19">
        <f>[1]SCR!Q$4</f>
        <v>1.3782534047276122E-3</v>
      </c>
      <c r="AD3" s="19">
        <f>[1]SCR!R$4</f>
        <v>1.2404280642548508E-3</v>
      </c>
      <c r="AE3" s="19">
        <f>[1]SCR!S$4</f>
        <v>2.2052054475641797E-3</v>
      </c>
      <c r="AF3" s="19">
        <f>[1]SCR!T$4</f>
        <v>5.5130136189104496E-3</v>
      </c>
      <c r="AG3" s="19">
        <f>[1]SCR!U$4</f>
        <v>2.4119434582733209E-3</v>
      </c>
      <c r="AH3" s="19">
        <f>[1]SCR!V$4</f>
        <v>0</v>
      </c>
      <c r="AI3" s="19">
        <f>[1]SCR!W$4</f>
        <v>0</v>
      </c>
      <c r="AJ3" s="19">
        <f>[1]SCR!X$4</f>
        <v>0</v>
      </c>
      <c r="AK3" s="19">
        <f>[1]SCR!Y$4</f>
        <v>0</v>
      </c>
      <c r="AL3" s="19">
        <f>[1]SCR!Z$4</f>
        <v>6.8912670236380685E-5</v>
      </c>
      <c r="AM3" s="19">
        <f>[1]SCR!AA$4</f>
        <v>5.1684502677285486E-5</v>
      </c>
      <c r="AN3" s="19">
        <f>[1]SCR!AB$4</f>
        <v>0</v>
      </c>
      <c r="AO3" s="19">
        <f>[1]SCR!AC$4</f>
        <v>2.3775360000000002E-2</v>
      </c>
      <c r="AP3" s="19">
        <f>[1]SCR!AD$4</f>
        <v>5.9438400000000002E-2</v>
      </c>
      <c r="AQ3" s="19">
        <f>[1]SCR!AE$4</f>
        <v>5.3494560000000003E-2</v>
      </c>
      <c r="AR3" s="19">
        <f>[1]SCR!AF$4</f>
        <v>9.5101440000000009E-2</v>
      </c>
      <c r="AS3" s="19">
        <f>[1]SCR!AG$4</f>
        <v>0.23775360000000004</v>
      </c>
      <c r="AT3" s="19">
        <f>[1]SCR!AH$4</f>
        <v>0.10401719999999999</v>
      </c>
      <c r="AU3" s="19">
        <f>[1]SCR!AI$4</f>
        <v>0</v>
      </c>
      <c r="AV3" s="19">
        <f>[1]SCR!AJ$4</f>
        <v>0</v>
      </c>
      <c r="AW3" s="19">
        <f>[1]SCR!AK$4</f>
        <v>0</v>
      </c>
      <c r="AX3" s="19">
        <f>[1]SCR!AL$4</f>
        <v>0</v>
      </c>
      <c r="AY3" s="19">
        <f>[1]SCR!AM$4</f>
        <v>2.9719200000000029E-3</v>
      </c>
      <c r="AZ3" s="19">
        <f>[1]SCR!AN$4</f>
        <v>2.2289400000000017E-3</v>
      </c>
      <c r="BA3" s="19">
        <f>[1]SCR!AO$4</f>
        <v>0</v>
      </c>
      <c r="BB3" s="19">
        <f>[1]SCR!AP$4</f>
        <v>7.8483600000000002E-4</v>
      </c>
      <c r="BC3" s="19">
        <f>[1]SCR!AQ$4</f>
        <v>1.9620900000000001E-3</v>
      </c>
      <c r="BD3" s="19">
        <f>[1]SCR!AR$4</f>
        <v>1.7658810000000002E-3</v>
      </c>
      <c r="BE3" s="19">
        <f>[1]SCR!AS$4</f>
        <v>3.1393440000000001E-3</v>
      </c>
      <c r="BF3" s="19">
        <f>[1]SCR!AT$4</f>
        <v>7.8483600000000021E-3</v>
      </c>
      <c r="BG3" s="19">
        <f>[1]SCR!AU$4</f>
        <v>3.4336575000000003E-3</v>
      </c>
      <c r="BH3" s="19">
        <f>[1]SCR!AV$4</f>
        <v>0</v>
      </c>
      <c r="BI3" s="19">
        <f>[1]SCR!AW$4</f>
        <v>0</v>
      </c>
      <c r="BJ3" s="19">
        <f>[1]SCR!AX$4</f>
        <v>0</v>
      </c>
      <c r="BK3" s="19">
        <f>[1]SCR!AY$4</f>
        <v>0</v>
      </c>
      <c r="BL3" s="19">
        <f>[1]SCR!AZ$4</f>
        <v>9.8104500000000097E-5</v>
      </c>
      <c r="BM3" s="19">
        <f>[1]SCR!BA$4</f>
        <v>7.3578375000000066E-5</v>
      </c>
      <c r="BN3" s="19">
        <f>[1]SCR!BB$4</f>
        <v>0</v>
      </c>
      <c r="BO3" s="19">
        <f>[1]SCR!BC$4</f>
        <v>1.5283200000000004E-2</v>
      </c>
      <c r="BP3" s="19">
        <f>[1]SCR!BD$4</f>
        <v>6.4608000000000013E-2</v>
      </c>
      <c r="BQ3" s="19">
        <f>[1]SCR!BE$4</f>
        <v>5.2867200000000017E-2</v>
      </c>
      <c r="BR3" s="19">
        <f>[1]SCR!BF$4</f>
        <v>6.1132800000000015E-2</v>
      </c>
      <c r="BS3" s="19">
        <f>[1]SCR!BG$4</f>
        <v>8.1024000000000027E-2</v>
      </c>
      <c r="BT3" s="19">
        <f>[1]SCR!BH$4</f>
        <v>3.5448000000000007E-2</v>
      </c>
      <c r="BU3" s="19">
        <f>[1]SCR!BI$4</f>
        <v>0</v>
      </c>
      <c r="BV3" s="19">
        <f>[1]SCR!BJ$4</f>
        <v>0</v>
      </c>
      <c r="BW3" s="19">
        <f>[1]SCR!BK$4</f>
        <v>0</v>
      </c>
      <c r="BX3" s="19">
        <f>[1]SCR!BL$4</f>
        <v>0</v>
      </c>
      <c r="BY3" s="19">
        <f>[1]SCR!BM$4</f>
        <v>4.8144000000000017E-3</v>
      </c>
      <c r="BZ3" s="20">
        <f>[1]SCR!BN$4</f>
        <v>3.6108000000000012E-3</v>
      </c>
    </row>
    <row r="4" spans="1:78" thickTop="1" thickBot="1" x14ac:dyDescent="0.3">
      <c r="A4">
        <v>2</v>
      </c>
      <c r="B4">
        <v>0</v>
      </c>
      <c r="C4">
        <v>265197.5</v>
      </c>
      <c r="D4" t="s">
        <v>10</v>
      </c>
      <c r="E4" t="s">
        <v>13</v>
      </c>
      <c r="F4">
        <v>4.0787946096455399E-3</v>
      </c>
      <c r="G4">
        <v>1.525E-2</v>
      </c>
      <c r="H4">
        <v>0.3</v>
      </c>
      <c r="I4">
        <v>1.5</v>
      </c>
      <c r="J4">
        <v>0</v>
      </c>
      <c r="M4" s="18" t="s">
        <v>32</v>
      </c>
      <c r="N4" s="21">
        <f>IF(N3=0, N2-N3,(N2-N3)/N3)</f>
        <v>0</v>
      </c>
      <c r="O4" s="21">
        <f t="shared" ref="O4:BZ4" si="0">IF(O3=0, O2-O3,(O2-O3)/O3)</f>
        <v>-4.6517512731893036E-15</v>
      </c>
      <c r="P4" s="21">
        <f t="shared" si="0"/>
        <v>-6.3795446032310473E-16</v>
      </c>
      <c r="Q4" s="21">
        <f t="shared" si="0"/>
        <v>-2.4809340123676287E-15</v>
      </c>
      <c r="R4" s="21">
        <f t="shared" si="0"/>
        <v>0</v>
      </c>
      <c r="S4" s="21">
        <f t="shared" si="0"/>
        <v>-4.4656812222617323E-15</v>
      </c>
      <c r="T4" s="21">
        <f t="shared" si="0"/>
        <v>-1.336666488296029E-15</v>
      </c>
      <c r="U4" s="21">
        <f t="shared" si="0"/>
        <v>0</v>
      </c>
      <c r="V4" s="21">
        <f t="shared" si="0"/>
        <v>0</v>
      </c>
      <c r="W4" s="21">
        <f t="shared" si="0"/>
        <v>0</v>
      </c>
      <c r="X4" s="21">
        <f t="shared" si="0"/>
        <v>0</v>
      </c>
      <c r="Y4" s="21">
        <f t="shared" si="0"/>
        <v>-1.72779333004174E-15</v>
      </c>
      <c r="Z4" s="21">
        <f t="shared" si="0"/>
        <v>-6.379544603231042E-15</v>
      </c>
      <c r="AA4" s="21">
        <f t="shared" si="0"/>
        <v>0</v>
      </c>
      <c r="AB4" s="21">
        <f t="shared" si="0"/>
        <v>-1.7699610824284526E-15</v>
      </c>
      <c r="AC4" s="21">
        <f t="shared" si="0"/>
        <v>-1.5732987399364026E-15</v>
      </c>
      <c r="AD4" s="21">
        <f t="shared" si="0"/>
        <v>-6.9924388441617902E-16</v>
      </c>
      <c r="AE4" s="21">
        <f t="shared" si="0"/>
        <v>-4.3265715348251065E-15</v>
      </c>
      <c r="AF4" s="21">
        <f t="shared" si="0"/>
        <v>0</v>
      </c>
      <c r="AG4" s="21">
        <f t="shared" si="0"/>
        <v>-3.5961114055689205E-16</v>
      </c>
      <c r="AH4" s="21">
        <f t="shared" si="0"/>
        <v>0</v>
      </c>
      <c r="AI4" s="21">
        <f t="shared" si="0"/>
        <v>0</v>
      </c>
      <c r="AJ4" s="21">
        <f t="shared" si="0"/>
        <v>0</v>
      </c>
      <c r="AK4" s="21">
        <f t="shared" si="0"/>
        <v>0</v>
      </c>
      <c r="AL4" s="21">
        <f t="shared" si="0"/>
        <v>-1.1799740549523005E-15</v>
      </c>
      <c r="AM4" s="21">
        <f t="shared" si="0"/>
        <v>-1.7044069682644352E-15</v>
      </c>
      <c r="AN4" s="21">
        <f t="shared" si="0"/>
        <v>0</v>
      </c>
      <c r="AO4" s="21">
        <f t="shared" si="0"/>
        <v>-1.4592615850837226E-16</v>
      </c>
      <c r="AP4" s="21">
        <f t="shared" si="0"/>
        <v>0</v>
      </c>
      <c r="AQ4" s="21">
        <f t="shared" si="0"/>
        <v>-1.297121408963309E-16</v>
      </c>
      <c r="AR4" s="21">
        <f t="shared" si="0"/>
        <v>-1.4592615850837226E-16</v>
      </c>
      <c r="AS4" s="21">
        <f t="shared" si="0"/>
        <v>-1.1674092680669782E-16</v>
      </c>
      <c r="AT4" s="21">
        <f t="shared" si="0"/>
        <v>-9.4726923466006257E-15</v>
      </c>
      <c r="AU4" s="21">
        <f t="shared" si="0"/>
        <v>0</v>
      </c>
      <c r="AV4" s="21">
        <f t="shared" si="0"/>
        <v>0</v>
      </c>
      <c r="AW4" s="21">
        <f t="shared" si="0"/>
        <v>0</v>
      </c>
      <c r="AX4" s="21">
        <f t="shared" si="0"/>
        <v>0</v>
      </c>
      <c r="AY4" s="21">
        <f t="shared" si="0"/>
        <v>-1.0214831095586051E-15</v>
      </c>
      <c r="AZ4" s="21">
        <f t="shared" si="0"/>
        <v>-7.7827284537798497E-16</v>
      </c>
      <c r="BA4" s="21">
        <f t="shared" si="0"/>
        <v>0</v>
      </c>
      <c r="BB4" s="21">
        <f t="shared" si="0"/>
        <v>0</v>
      </c>
      <c r="BC4" s="21">
        <f t="shared" si="0"/>
        <v>0</v>
      </c>
      <c r="BD4" s="21">
        <f t="shared" si="0"/>
        <v>-1.2279447737254145E-16</v>
      </c>
      <c r="BE4" s="21">
        <f t="shared" si="0"/>
        <v>0</v>
      </c>
      <c r="BF4" s="21">
        <f t="shared" si="0"/>
        <v>-2.2103005927057457E-16</v>
      </c>
      <c r="BG4" s="21">
        <f t="shared" si="0"/>
        <v>-1.2630289101175693E-16</v>
      </c>
      <c r="BH4" s="21">
        <f t="shared" si="0"/>
        <v>0</v>
      </c>
      <c r="BI4" s="21">
        <f t="shared" si="0"/>
        <v>0</v>
      </c>
      <c r="BJ4" s="21">
        <f t="shared" si="0"/>
        <v>0</v>
      </c>
      <c r="BK4" s="21">
        <f t="shared" si="0"/>
        <v>0</v>
      </c>
      <c r="BL4" s="21">
        <f t="shared" si="0"/>
        <v>0</v>
      </c>
      <c r="BM4" s="21">
        <f t="shared" si="0"/>
        <v>-9.2095858029406007E-16</v>
      </c>
      <c r="BN4" s="21">
        <f t="shared" si="0"/>
        <v>0</v>
      </c>
      <c r="BO4" s="21">
        <f t="shared" si="0"/>
        <v>-2.2701050512678062E-16</v>
      </c>
      <c r="BP4" s="21">
        <f t="shared" si="0"/>
        <v>-2.1479983605458231E-16</v>
      </c>
      <c r="BQ4" s="21">
        <f t="shared" si="0"/>
        <v>-2.6250279583209346E-16</v>
      </c>
      <c r="BR4" s="21">
        <f t="shared" si="0"/>
        <v>-2.2701050512678062E-16</v>
      </c>
      <c r="BS4" s="21">
        <f t="shared" si="0"/>
        <v>-3.4255992811548313E-16</v>
      </c>
      <c r="BT4" s="21">
        <f t="shared" si="0"/>
        <v>-1.9574853035170466E-16</v>
      </c>
      <c r="BU4" s="21">
        <f t="shared" si="0"/>
        <v>0</v>
      </c>
      <c r="BV4" s="21">
        <f t="shared" si="0"/>
        <v>0</v>
      </c>
      <c r="BW4" s="21">
        <f t="shared" si="0"/>
        <v>0</v>
      </c>
      <c r="BX4" s="21">
        <f t="shared" si="0"/>
        <v>0</v>
      </c>
      <c r="BY4" s="21">
        <f t="shared" si="0"/>
        <v>-3.6031976486723298E-16</v>
      </c>
      <c r="BZ4" s="22">
        <f t="shared" si="0"/>
        <v>-3.6031976486723298E-16</v>
      </c>
    </row>
    <row r="5" spans="1:78" thickTop="1" thickBot="1" x14ac:dyDescent="0.3">
      <c r="A5">
        <v>3</v>
      </c>
      <c r="B5">
        <v>0</v>
      </c>
      <c r="C5">
        <v>212158</v>
      </c>
      <c r="D5" t="s">
        <v>10</v>
      </c>
      <c r="E5" t="s">
        <v>14</v>
      </c>
      <c r="F5">
        <v>3.6709151486809801E-3</v>
      </c>
      <c r="G5">
        <v>1.2200000000000001E-2</v>
      </c>
      <c r="H5">
        <v>0.3</v>
      </c>
      <c r="I5">
        <v>1.5</v>
      </c>
      <c r="J5">
        <v>0</v>
      </c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20"/>
    </row>
    <row r="6" spans="1:78" thickTop="1" thickBot="1" x14ac:dyDescent="0.3">
      <c r="A6">
        <v>4</v>
      </c>
      <c r="B6">
        <v>0</v>
      </c>
      <c r="C6">
        <v>212158</v>
      </c>
      <c r="D6" t="s">
        <v>10</v>
      </c>
      <c r="E6" t="s">
        <v>15</v>
      </c>
      <c r="F6">
        <v>6.5260713754328702E-3</v>
      </c>
      <c r="G6">
        <v>1.2200000000000001E-2</v>
      </c>
      <c r="H6">
        <v>0.3</v>
      </c>
      <c r="I6">
        <v>1.5</v>
      </c>
      <c r="J6">
        <v>0</v>
      </c>
      <c r="M6" s="18" t="s">
        <v>30</v>
      </c>
      <c r="N6" s="19">
        <f t="array" ref="N6:BZ6">TRANSPOSE(G2:G66)</f>
        <v>0.93899999999999995</v>
      </c>
      <c r="O6" s="19">
        <v>3.0500000000000002E-3</v>
      </c>
      <c r="P6" s="19">
        <v>1.525E-2</v>
      </c>
      <c r="Q6" s="19">
        <v>1.2200000000000001E-2</v>
      </c>
      <c r="R6" s="19">
        <v>1.2200000000000001E-2</v>
      </c>
      <c r="S6" s="19">
        <v>9.7599999999999996E-3</v>
      </c>
      <c r="T6" s="19">
        <v>4.2699999999999899E-3</v>
      </c>
      <c r="U6" s="19">
        <v>0</v>
      </c>
      <c r="V6" s="19">
        <v>0</v>
      </c>
      <c r="W6" s="19">
        <v>0</v>
      </c>
      <c r="X6" s="19">
        <v>0</v>
      </c>
      <c r="Y6" s="19">
        <v>2.4399999999999999E-3</v>
      </c>
      <c r="Z6" s="19">
        <v>1.8299999999999901E-3</v>
      </c>
      <c r="AA6" s="19">
        <v>0.91700000000000004</v>
      </c>
      <c r="AB6" s="19">
        <v>4.15E-3</v>
      </c>
      <c r="AC6" s="19">
        <v>2.0750000000000001E-2</v>
      </c>
      <c r="AD6" s="19">
        <v>1.66E-2</v>
      </c>
      <c r="AE6" s="19">
        <v>1.66E-2</v>
      </c>
      <c r="AF6" s="19">
        <v>1.328E-2</v>
      </c>
      <c r="AG6" s="19">
        <v>5.8100000000000001E-3</v>
      </c>
      <c r="AH6" s="19">
        <v>0</v>
      </c>
      <c r="AI6" s="19">
        <v>0</v>
      </c>
      <c r="AJ6" s="19">
        <v>0</v>
      </c>
      <c r="AK6" s="19">
        <v>0</v>
      </c>
      <c r="AL6" s="19">
        <v>3.32E-3</v>
      </c>
      <c r="AM6" s="19">
        <v>2.49E-3</v>
      </c>
      <c r="AN6" s="19">
        <v>0.4</v>
      </c>
      <c r="AO6" s="19">
        <v>0.03</v>
      </c>
      <c r="AP6" s="19">
        <v>0.15</v>
      </c>
      <c r="AQ6" s="19">
        <v>0.12</v>
      </c>
      <c r="AR6" s="19">
        <v>0.12</v>
      </c>
      <c r="AS6" s="19">
        <v>9.6000000000000002E-2</v>
      </c>
      <c r="AT6" s="19">
        <v>4.1999999999999899E-2</v>
      </c>
      <c r="AU6" s="19">
        <v>0</v>
      </c>
      <c r="AV6" s="19">
        <v>0</v>
      </c>
      <c r="AW6" s="19">
        <v>0</v>
      </c>
      <c r="AX6" s="19">
        <v>0</v>
      </c>
      <c r="AY6" s="19">
        <v>2.4E-2</v>
      </c>
      <c r="AZ6" s="19">
        <v>1.7999999999999999E-2</v>
      </c>
      <c r="BA6" s="19">
        <v>0.96099999999999997</v>
      </c>
      <c r="BB6" s="19">
        <v>1.9499999999999999E-3</v>
      </c>
      <c r="BC6" s="19">
        <v>9.75E-3</v>
      </c>
      <c r="BD6" s="19">
        <v>7.7999999999999996E-3</v>
      </c>
      <c r="BE6" s="19">
        <v>7.7999999999999996E-3</v>
      </c>
      <c r="BF6" s="19">
        <v>6.2399999999999999E-3</v>
      </c>
      <c r="BG6" s="19">
        <v>2.7299999999999998E-3</v>
      </c>
      <c r="BH6" s="19">
        <v>0</v>
      </c>
      <c r="BI6" s="19">
        <v>0</v>
      </c>
      <c r="BJ6" s="19">
        <v>0</v>
      </c>
      <c r="BK6" s="19">
        <v>0</v>
      </c>
      <c r="BL6" s="19">
        <v>1.56E-3</v>
      </c>
      <c r="BM6" s="19">
        <v>1.17E-3</v>
      </c>
      <c r="BN6" s="19">
        <v>0.6</v>
      </c>
      <c r="BO6" s="19">
        <v>0.02</v>
      </c>
      <c r="BP6" s="19">
        <v>0.1</v>
      </c>
      <c r="BQ6" s="19">
        <v>0.08</v>
      </c>
      <c r="BR6" s="19">
        <v>0.08</v>
      </c>
      <c r="BS6" s="19">
        <v>6.4000000000000001E-2</v>
      </c>
      <c r="BT6" s="19">
        <v>2.8000000000000001E-2</v>
      </c>
      <c r="BU6" s="19">
        <v>0</v>
      </c>
      <c r="BV6" s="19">
        <v>0</v>
      </c>
      <c r="BW6" s="19">
        <v>0</v>
      </c>
      <c r="BX6" s="19">
        <v>0</v>
      </c>
      <c r="BY6" s="19">
        <v>1.6E-2</v>
      </c>
      <c r="BZ6" s="20">
        <v>1.2E-2</v>
      </c>
    </row>
    <row r="7" spans="1:78" thickTop="1" thickBot="1" x14ac:dyDescent="0.3">
      <c r="A7">
        <v>5</v>
      </c>
      <c r="B7">
        <v>0</v>
      </c>
      <c r="C7">
        <v>169726.4</v>
      </c>
      <c r="D7" t="s">
        <v>10</v>
      </c>
      <c r="E7" t="s">
        <v>16</v>
      </c>
      <c r="F7">
        <v>1.6315178438582101E-2</v>
      </c>
      <c r="G7">
        <v>9.7599999999999996E-3</v>
      </c>
      <c r="H7">
        <v>0.3</v>
      </c>
      <c r="I7">
        <v>1.5</v>
      </c>
      <c r="J7">
        <v>0</v>
      </c>
      <c r="M7" s="18" t="s">
        <v>31</v>
      </c>
      <c r="N7" s="19">
        <f>[1]Probability!B$4</f>
        <v>0.93900000000000006</v>
      </c>
      <c r="O7" s="19">
        <f>[1]Probability!C$4</f>
        <v>3.0500000000000002E-3</v>
      </c>
      <c r="P7" s="19">
        <f>[1]Probability!D$4</f>
        <v>1.525E-2</v>
      </c>
      <c r="Q7" s="19">
        <f>[1]Probability!E$4</f>
        <v>1.2200000000000001E-2</v>
      </c>
      <c r="R7" s="19">
        <f>[1]Probability!F$4</f>
        <v>1.2200000000000001E-2</v>
      </c>
      <c r="S7" s="19">
        <f>[1]Probability!G$4</f>
        <v>9.7600000000000013E-3</v>
      </c>
      <c r="T7" s="19">
        <f>[1]Probability!H$4</f>
        <v>4.2699999999999995E-3</v>
      </c>
      <c r="U7" s="19">
        <f>[1]Probability!I$4</f>
        <v>0</v>
      </c>
      <c r="V7" s="19">
        <f>[1]Probability!J$4</f>
        <v>0</v>
      </c>
      <c r="W7" s="19">
        <f>[1]Probability!K$4</f>
        <v>0</v>
      </c>
      <c r="X7" s="19">
        <f>[1]Probability!L$4</f>
        <v>0</v>
      </c>
      <c r="Y7" s="19">
        <f>[1]Probability!M$4</f>
        <v>2.4400000000000003E-3</v>
      </c>
      <c r="Z7" s="19">
        <f>[1]Probability!N$4</f>
        <v>1.8299999999999998E-3</v>
      </c>
      <c r="AA7" s="19">
        <f>[1]Probability!O$4</f>
        <v>0.91700000000000004</v>
      </c>
      <c r="AB7" s="19">
        <f>[1]Probability!P$4</f>
        <v>4.1500000000000009E-3</v>
      </c>
      <c r="AC7" s="19">
        <f>[1]Probability!Q$4</f>
        <v>2.0750000000000001E-2</v>
      </c>
      <c r="AD7" s="19">
        <f>[1]Probability!R$4</f>
        <v>1.6600000000000004E-2</v>
      </c>
      <c r="AE7" s="19">
        <f>[1]Probability!S$4</f>
        <v>1.6600000000000004E-2</v>
      </c>
      <c r="AF7" s="19">
        <f>[1]Probability!T$4</f>
        <v>1.3280000000000002E-2</v>
      </c>
      <c r="AG7" s="19">
        <f>[1]Probability!U$4</f>
        <v>5.8100000000000001E-3</v>
      </c>
      <c r="AH7" s="19">
        <f>[1]Probability!V$4</f>
        <v>0</v>
      </c>
      <c r="AI7" s="19">
        <f>[1]Probability!W$4</f>
        <v>0</v>
      </c>
      <c r="AJ7" s="19">
        <f>[1]Probability!X$4</f>
        <v>0</v>
      </c>
      <c r="AK7" s="19">
        <f>[1]Probability!Y$4</f>
        <v>0</v>
      </c>
      <c r="AL7" s="19">
        <f>[1]Probability!Z$4</f>
        <v>3.3200000000000005E-3</v>
      </c>
      <c r="AM7" s="19">
        <f>[1]Probability!AA$4</f>
        <v>2.49E-3</v>
      </c>
      <c r="AN7" s="19">
        <f>[1]Probability!AB$4</f>
        <v>0.4</v>
      </c>
      <c r="AO7" s="19">
        <f>[1]Probability!AC$4</f>
        <v>3.0000000000000002E-2</v>
      </c>
      <c r="AP7" s="19">
        <f>[1]Probability!AD$4</f>
        <v>0.15</v>
      </c>
      <c r="AQ7" s="19">
        <f>[1]Probability!AE$4</f>
        <v>0.12000000000000001</v>
      </c>
      <c r="AR7" s="19">
        <f>[1]Probability!AF$4</f>
        <v>0.12000000000000001</v>
      </c>
      <c r="AS7" s="19">
        <f>[1]Probability!AG$4</f>
        <v>9.6000000000000016E-2</v>
      </c>
      <c r="AT7" s="19">
        <f>[1]Probability!AH$4</f>
        <v>4.1999999999999996E-2</v>
      </c>
      <c r="AU7" s="19">
        <f>[1]Probability!AI$4</f>
        <v>0</v>
      </c>
      <c r="AV7" s="19">
        <f>[1]Probability!AJ$4</f>
        <v>0</v>
      </c>
      <c r="AW7" s="19">
        <f>[1]Probability!AK$4</f>
        <v>0</v>
      </c>
      <c r="AX7" s="19">
        <f>[1]Probability!AL$4</f>
        <v>0</v>
      </c>
      <c r="AY7" s="19">
        <f>[1]Probability!AM$4</f>
        <v>2.4000000000000004E-2</v>
      </c>
      <c r="AZ7" s="19">
        <f>[1]Probability!AN$4</f>
        <v>1.8000000000000002E-2</v>
      </c>
      <c r="BA7" s="19">
        <f>[1]Probability!AO$4</f>
        <v>0.96099999999999997</v>
      </c>
      <c r="BB7" s="19">
        <f>[1]Probability!AP$4</f>
        <v>1.9500000000000001E-3</v>
      </c>
      <c r="BC7" s="19">
        <f>[1]Probability!AQ$4</f>
        <v>9.75E-3</v>
      </c>
      <c r="BD7" s="19">
        <f>[1]Probability!AR$4</f>
        <v>7.8000000000000005E-3</v>
      </c>
      <c r="BE7" s="19">
        <f>[1]Probability!AS$4</f>
        <v>7.8000000000000005E-3</v>
      </c>
      <c r="BF7" s="19">
        <f>[1]Probability!AT$4</f>
        <v>6.2400000000000008E-3</v>
      </c>
      <c r="BG7" s="19">
        <f>[1]Probability!AU$4</f>
        <v>2.7300000000000002E-3</v>
      </c>
      <c r="BH7" s="19">
        <f>[1]Probability!AV$4</f>
        <v>0</v>
      </c>
      <c r="BI7" s="19">
        <f>[1]Probability!AW$4</f>
        <v>0</v>
      </c>
      <c r="BJ7" s="19">
        <f>[1]Probability!AX$4</f>
        <v>0</v>
      </c>
      <c r="BK7" s="19">
        <f>[1]Probability!AY$4</f>
        <v>0</v>
      </c>
      <c r="BL7" s="19">
        <f>[1]Probability!AZ$4</f>
        <v>1.5600000000000002E-3</v>
      </c>
      <c r="BM7" s="19">
        <f>[1]Probability!BA$4</f>
        <v>1.17E-3</v>
      </c>
      <c r="BN7" s="19">
        <f>[1]Probability!BB$4</f>
        <v>0.6</v>
      </c>
      <c r="BO7" s="19">
        <f>[1]Probability!BC$4</f>
        <v>2.0000000000000004E-2</v>
      </c>
      <c r="BP7" s="19">
        <f>[1]Probability!BD$4</f>
        <v>0.1</v>
      </c>
      <c r="BQ7" s="19">
        <f>[1]Probability!BE$4</f>
        <v>8.0000000000000016E-2</v>
      </c>
      <c r="BR7" s="19">
        <f>[1]Probability!BF$4</f>
        <v>8.0000000000000016E-2</v>
      </c>
      <c r="BS7" s="19">
        <f>[1]Probability!BG$4</f>
        <v>6.4000000000000015E-2</v>
      </c>
      <c r="BT7" s="19">
        <f>[1]Probability!BH$4</f>
        <v>2.8000000000000004E-2</v>
      </c>
      <c r="BU7" s="19">
        <f>[1]Probability!BI$4</f>
        <v>0</v>
      </c>
      <c r="BV7" s="19">
        <f>[1]Probability!BJ$4</f>
        <v>0</v>
      </c>
      <c r="BW7" s="19">
        <f>[1]Probability!BK$4</f>
        <v>0</v>
      </c>
      <c r="BX7" s="19">
        <f>[1]Probability!BL$4</f>
        <v>0</v>
      </c>
      <c r="BY7" s="19">
        <f>[1]Probability!BM$4</f>
        <v>1.6000000000000004E-2</v>
      </c>
      <c r="BZ7" s="20">
        <f>[1]Probability!BN$4</f>
        <v>1.2000000000000002E-2</v>
      </c>
    </row>
    <row r="8" spans="1:78" thickTop="1" thickBot="1" x14ac:dyDescent="0.3">
      <c r="A8">
        <v>6</v>
      </c>
      <c r="B8">
        <v>0</v>
      </c>
      <c r="C8">
        <v>74255.299999999901</v>
      </c>
      <c r="D8" t="s">
        <v>10</v>
      </c>
      <c r="E8" t="s">
        <v>17</v>
      </c>
      <c r="F8">
        <v>7.1378905668796899E-3</v>
      </c>
      <c r="G8">
        <v>4.2699999999999899E-3</v>
      </c>
      <c r="H8">
        <v>0.3</v>
      </c>
      <c r="I8">
        <v>1.5</v>
      </c>
      <c r="J8">
        <v>0</v>
      </c>
      <c r="M8" s="23" t="s">
        <v>32</v>
      </c>
      <c r="N8" s="24">
        <f>IF(N7=0, N6-N7,(N6-N7)/N7)</f>
        <v>-1.1823461391109228E-16</v>
      </c>
      <c r="O8" s="24">
        <f t="shared" ref="O8" si="1">IF(O7=0, O6-O7,(O6-O7)/O7)</f>
        <v>0</v>
      </c>
      <c r="P8" s="24">
        <f t="shared" ref="P8" si="2">IF(P7=0, P6-P7,(P6-P7)/P7)</f>
        <v>0</v>
      </c>
      <c r="Q8" s="24">
        <f t="shared" ref="Q8" si="3">IF(Q7=0, Q6-Q7,(Q6-Q7)/Q7)</f>
        <v>0</v>
      </c>
      <c r="R8" s="24">
        <f t="shared" ref="R8" si="4">IF(R7=0, R6-R7,(R6-R7)/R7)</f>
        <v>0</v>
      </c>
      <c r="S8" s="24">
        <f t="shared" ref="S8" si="5">IF(S7=0, S6-S7,(S6-S7)/S7)</f>
        <v>-1.7773806106319743E-16</v>
      </c>
      <c r="T8" s="24">
        <f t="shared" ref="T8" si="6">IF(T7=0, T6-T7,(T6-T7)/T7)</f>
        <v>-2.2344213390801967E-15</v>
      </c>
      <c r="U8" s="24">
        <f t="shared" ref="U8" si="7">IF(U7=0, U6-U7,(U6-U7)/U7)</f>
        <v>0</v>
      </c>
      <c r="V8" s="24">
        <f t="shared" ref="V8" si="8">IF(V7=0, V6-V7,(V6-V7)/V7)</f>
        <v>0</v>
      </c>
      <c r="W8" s="24">
        <f t="shared" ref="W8" si="9">IF(W7=0, W6-W7,(W6-W7)/W7)</f>
        <v>0</v>
      </c>
      <c r="X8" s="24">
        <f t="shared" ref="X8" si="10">IF(X7=0, X6-X7,(X6-X7)/X7)</f>
        <v>0</v>
      </c>
      <c r="Y8" s="24">
        <f t="shared" ref="Y8" si="11">IF(Y7=0, Y6-Y7,(Y6-Y7)/Y7)</f>
        <v>-1.7773806106319743E-16</v>
      </c>
      <c r="Z8" s="24">
        <f t="shared" ref="Z8" si="12">IF(Z7=0, Z6-Z7,(Z6-Z7)/Z7)</f>
        <v>-5.3321418318959242E-15</v>
      </c>
      <c r="AA8" s="24">
        <f t="shared" ref="AA8" si="13">IF(AA7=0, AA6-AA7,(AA6-AA7)/AA7)</f>
        <v>0</v>
      </c>
      <c r="AB8" s="24">
        <f t="shared" ref="AB8" si="14">IF(AB7=0, AB6-AB7,(AB6-AB7)/AB7)</f>
        <v>-2.0900282843094057E-16</v>
      </c>
      <c r="AC8" s="24">
        <f t="shared" ref="AC8" si="15">IF(AC7=0, AC6-AC7,(AC6-AC7)/AC7)</f>
        <v>0</v>
      </c>
      <c r="AD8" s="24">
        <f t="shared" ref="AD8" si="16">IF(AD7=0, AD6-AD7,(AD6-AD7)/AD7)</f>
        <v>-2.0900282843094057E-16</v>
      </c>
      <c r="AE8" s="24">
        <f t="shared" ref="AE8" si="17">IF(AE7=0, AE6-AE7,(AE6-AE7)/AE7)</f>
        <v>-2.0900282843094057E-16</v>
      </c>
      <c r="AF8" s="24">
        <f t="shared" ref="AF8" si="18">IF(AF7=0, AF6-AF7,(AF6-AF7)/AF7)</f>
        <v>-1.3062676776933787E-16</v>
      </c>
      <c r="AG8" s="24">
        <f t="shared" ref="AG8" si="19">IF(AG7=0, AG6-AG7,(AG6-AG7)/AG7)</f>
        <v>0</v>
      </c>
      <c r="AH8" s="24">
        <f t="shared" ref="AH8" si="20">IF(AH7=0, AH6-AH7,(AH6-AH7)/AH7)</f>
        <v>0</v>
      </c>
      <c r="AI8" s="24">
        <f t="shared" ref="AI8" si="21">IF(AI7=0, AI6-AI7,(AI6-AI7)/AI7)</f>
        <v>0</v>
      </c>
      <c r="AJ8" s="24">
        <f t="shared" ref="AJ8" si="22">IF(AJ7=0, AJ6-AJ7,(AJ6-AJ7)/AJ7)</f>
        <v>0</v>
      </c>
      <c r="AK8" s="24">
        <f t="shared" ref="AK8" si="23">IF(AK7=0, AK6-AK7,(AK6-AK7)/AK7)</f>
        <v>0</v>
      </c>
      <c r="AL8" s="24">
        <f t="shared" ref="AL8" si="24">IF(AL7=0, AL6-AL7,(AL6-AL7)/AL7)</f>
        <v>-1.3062676776933787E-16</v>
      </c>
      <c r="AM8" s="24">
        <f t="shared" ref="AM8" si="25">IF(AM7=0, AM6-AM7,(AM6-AM7)/AM7)</f>
        <v>0</v>
      </c>
      <c r="AN8" s="24">
        <f t="shared" ref="AN8" si="26">IF(AN7=0, AN6-AN7,(AN6-AN7)/AN7)</f>
        <v>0</v>
      </c>
      <c r="AO8" s="24">
        <f t="shared" ref="AO8" si="27">IF(AO7=0, AO6-AO7,(AO6-AO7)/AO7)</f>
        <v>-1.1564823173178712E-16</v>
      </c>
      <c r="AP8" s="24">
        <f t="shared" ref="AP8" si="28">IF(AP7=0, AP6-AP7,(AP6-AP7)/AP7)</f>
        <v>0</v>
      </c>
      <c r="AQ8" s="24">
        <f t="shared" ref="AQ8" si="29">IF(AQ7=0, AQ6-AQ7,(AQ6-AQ7)/AQ7)</f>
        <v>-1.1564823173178712E-16</v>
      </c>
      <c r="AR8" s="24">
        <f t="shared" ref="AR8" si="30">IF(AR7=0, AR6-AR7,(AR6-AR7)/AR7)</f>
        <v>-1.1564823173178712E-16</v>
      </c>
      <c r="AS8" s="24">
        <f t="shared" ref="AS8" si="31">IF(AS7=0, AS6-AS7,(AS6-AS7)/AS7)</f>
        <v>-1.4456028966473389E-16</v>
      </c>
      <c r="AT8" s="24">
        <f t="shared" ref="AT8" si="32">IF(AT7=0, AT6-AT7,(AT6-AT7)/AT7)</f>
        <v>-2.3129646346357431E-15</v>
      </c>
      <c r="AU8" s="24">
        <f t="shared" ref="AU8" si="33">IF(AU7=0, AU6-AU7,(AU6-AU7)/AU7)</f>
        <v>0</v>
      </c>
      <c r="AV8" s="24">
        <f t="shared" ref="AV8" si="34">IF(AV7=0, AV6-AV7,(AV6-AV7)/AV7)</f>
        <v>0</v>
      </c>
      <c r="AW8" s="24">
        <f t="shared" ref="AW8" si="35">IF(AW7=0, AW6-AW7,(AW6-AW7)/AW7)</f>
        <v>0</v>
      </c>
      <c r="AX8" s="24">
        <f t="shared" ref="AX8" si="36">IF(AX7=0, AX6-AX7,(AX6-AX7)/AX7)</f>
        <v>0</v>
      </c>
      <c r="AY8" s="24">
        <f t="shared" ref="AY8" si="37">IF(AY7=0, AY6-AY7,(AY6-AY7)/AY7)</f>
        <v>-1.4456028966473389E-16</v>
      </c>
      <c r="AZ8" s="24">
        <f t="shared" ref="AZ8" si="38">IF(AZ7=0, AZ6-AZ7,(AZ6-AZ7)/AZ7)</f>
        <v>-1.9274705288631188E-16</v>
      </c>
      <c r="BA8" s="24">
        <f t="shared" ref="BA8" si="39">IF(BA7=0, BA6-BA7,(BA6-BA7)/BA7)</f>
        <v>0</v>
      </c>
      <c r="BB8" s="24">
        <f t="shared" ref="BB8" si="40">IF(BB7=0, BB6-BB7,(BB6-BB7)/BB7)</f>
        <v>-1.112002228190261E-16</v>
      </c>
      <c r="BC8" s="24">
        <f t="shared" ref="BC8" si="41">IF(BC7=0, BC6-BC7,(BC6-BC7)/BC7)</f>
        <v>0</v>
      </c>
      <c r="BD8" s="24">
        <f t="shared" ref="BD8" si="42">IF(BD7=0, BD6-BD7,(BD6-BD7)/BD7)</f>
        <v>-1.112002228190261E-16</v>
      </c>
      <c r="BE8" s="24">
        <f t="shared" ref="BE8" si="43">IF(BE7=0, BE6-BE7,(BE6-BE7)/BE7)</f>
        <v>-1.112002228190261E-16</v>
      </c>
      <c r="BF8" s="24">
        <f t="shared" ref="BF8" si="44">IF(BF7=0, BF6-BF7,(BF6-BF7)/BF7)</f>
        <v>-1.3900027852378261E-16</v>
      </c>
      <c r="BG8" s="24">
        <f t="shared" ref="BG8" si="45">IF(BG7=0, BG6-BG7,(BG6-BG7)/BG7)</f>
        <v>-1.5885746117003726E-16</v>
      </c>
      <c r="BH8" s="24">
        <f t="shared" ref="BH8" si="46">IF(BH7=0, BH6-BH7,(BH6-BH7)/BH7)</f>
        <v>0</v>
      </c>
      <c r="BI8" s="24">
        <f t="shared" ref="BI8" si="47">IF(BI7=0, BI6-BI7,(BI6-BI7)/BI7)</f>
        <v>0</v>
      </c>
      <c r="BJ8" s="24">
        <f t="shared" ref="BJ8" si="48">IF(BJ7=0, BJ6-BJ7,(BJ6-BJ7)/BJ7)</f>
        <v>0</v>
      </c>
      <c r="BK8" s="24">
        <f t="shared" ref="BK8" si="49">IF(BK7=0, BK6-BK7,(BK6-BK7)/BK7)</f>
        <v>0</v>
      </c>
      <c r="BL8" s="24">
        <f t="shared" ref="BL8" si="50">IF(BL7=0, BL6-BL7,(BL6-BL7)/BL7)</f>
        <v>-1.3900027852378261E-16</v>
      </c>
      <c r="BM8" s="24">
        <f t="shared" ref="BM8" si="51">IF(BM7=0, BM6-BM7,(BM6-BM7)/BM7)</f>
        <v>0</v>
      </c>
      <c r="BN8" s="24">
        <f t="shared" ref="BN8" si="52">IF(BN7=0, BN6-BN7,(BN6-BN7)/BN7)</f>
        <v>0</v>
      </c>
      <c r="BO8" s="24">
        <f t="shared" ref="BO8" si="53">IF(BO7=0, BO6-BO7,(BO6-BO7)/BO7)</f>
        <v>-1.7347234759768068E-16</v>
      </c>
      <c r="BP8" s="24">
        <f t="shared" ref="BP8" si="54">IF(BP7=0, BP6-BP7,(BP6-BP7)/BP7)</f>
        <v>0</v>
      </c>
      <c r="BQ8" s="24">
        <f t="shared" ref="BQ8" si="55">IF(BQ7=0, BQ6-BQ7,(BQ6-BQ7)/BQ7)</f>
        <v>-1.7347234759768068E-16</v>
      </c>
      <c r="BR8" s="24">
        <f t="shared" ref="BR8" si="56">IF(BR7=0, BR6-BR7,(BR6-BR7)/BR7)</f>
        <v>-1.7347234759768068E-16</v>
      </c>
      <c r="BS8" s="24">
        <f t="shared" ref="BS8" si="57">IF(BS7=0, BS6-BS7,(BS6-BS7)/BS7)</f>
        <v>-2.1684043449710084E-16</v>
      </c>
      <c r="BT8" s="24">
        <f t="shared" ref="BT8" si="58">IF(BT7=0, BT6-BT7,(BT6-BT7)/BT7)</f>
        <v>-1.2390881971262906E-16</v>
      </c>
      <c r="BU8" s="24">
        <f t="shared" ref="BU8" si="59">IF(BU7=0, BU6-BU7,(BU6-BU7)/BU7)</f>
        <v>0</v>
      </c>
      <c r="BV8" s="24">
        <f t="shared" ref="BV8" si="60">IF(BV7=0, BV6-BV7,(BV6-BV7)/BV7)</f>
        <v>0</v>
      </c>
      <c r="BW8" s="24">
        <f t="shared" ref="BW8" si="61">IF(BW7=0, BW6-BW7,(BW6-BW7)/BW7)</f>
        <v>0</v>
      </c>
      <c r="BX8" s="24">
        <f t="shared" ref="BX8" si="62">IF(BX7=0, BX6-BX7,(BX6-BX7)/BX7)</f>
        <v>0</v>
      </c>
      <c r="BY8" s="24">
        <f t="shared" ref="BY8" si="63">IF(BY7=0, BY6-BY7,(BY6-BY7)/BY7)</f>
        <v>-2.1684043449710084E-16</v>
      </c>
      <c r="BZ8" s="25">
        <f t="shared" ref="BZ8" si="64">IF(BZ7=0, BZ6-BZ7,(BZ6-BZ7)/BZ7)</f>
        <v>-1.4456028966473389E-16</v>
      </c>
    </row>
    <row r="9" spans="1:78" thickTop="1" thickBot="1" x14ac:dyDescent="0.3">
      <c r="A9">
        <v>7</v>
      </c>
      <c r="B9">
        <v>0</v>
      </c>
      <c r="C9">
        <v>0</v>
      </c>
      <c r="D9" t="s">
        <v>10</v>
      </c>
      <c r="E9" t="s">
        <v>18</v>
      </c>
      <c r="F9">
        <v>0</v>
      </c>
      <c r="G9">
        <v>0</v>
      </c>
      <c r="H9">
        <v>0.3</v>
      </c>
      <c r="I9">
        <v>1.5</v>
      </c>
      <c r="J9">
        <v>0</v>
      </c>
    </row>
    <row r="10" spans="1:78" thickTop="1" thickBot="1" x14ac:dyDescent="0.3">
      <c r="A10">
        <v>8</v>
      </c>
      <c r="B10">
        <v>0</v>
      </c>
      <c r="C10">
        <v>0</v>
      </c>
      <c r="D10" t="s">
        <v>10</v>
      </c>
      <c r="E10" t="s">
        <v>19</v>
      </c>
      <c r="F10">
        <v>0</v>
      </c>
      <c r="G10">
        <v>0</v>
      </c>
      <c r="H10">
        <v>0.3</v>
      </c>
      <c r="I10">
        <v>1.5</v>
      </c>
      <c r="J10">
        <v>0</v>
      </c>
      <c r="L10" s="11" t="s">
        <v>35</v>
      </c>
      <c r="M10" s="15" t="s">
        <v>28</v>
      </c>
      <c r="N10" s="16">
        <f t="array" ref="N10:BZ10">TRANSPOSE(F2602:F2666)</f>
        <v>0</v>
      </c>
      <c r="O10" s="16">
        <v>2.2983896106658999E-3</v>
      </c>
      <c r="P10" s="16">
        <v>3.3835108585115801E-3</v>
      </c>
      <c r="Q10" s="16">
        <v>3.9929367897991903E-3</v>
      </c>
      <c r="R10" s="16">
        <v>2.16384799922226E-3</v>
      </c>
      <c r="S10" s="16">
        <v>1.32137590779074E-3</v>
      </c>
      <c r="T10" s="16">
        <v>1.1680223068584899E-3</v>
      </c>
      <c r="U10" s="16">
        <v>0</v>
      </c>
      <c r="V10" s="16">
        <v>0</v>
      </c>
      <c r="W10" s="16">
        <v>0</v>
      </c>
      <c r="X10" s="16">
        <v>3.8942494530717897E-5</v>
      </c>
      <c r="Y10" s="16">
        <v>6.40772664963157E-5</v>
      </c>
      <c r="Z10" s="16">
        <v>5.9174978498205801E-5</v>
      </c>
      <c r="AA10" s="16">
        <v>0</v>
      </c>
      <c r="AB10" s="16">
        <v>1.10737226964426E-3</v>
      </c>
      <c r="AC10" s="16">
        <v>1.6352161414481599E-3</v>
      </c>
      <c r="AD10" s="16">
        <v>1.9416171051483599E-3</v>
      </c>
      <c r="AE10" s="16">
        <v>1.0583027970307299E-3</v>
      </c>
      <c r="AF10" s="16">
        <v>6.4903669356249495E-4</v>
      </c>
      <c r="AG10" s="16">
        <v>5.7411240764229903E-4</v>
      </c>
      <c r="AH10" s="16">
        <v>0</v>
      </c>
      <c r="AI10" s="16">
        <v>0</v>
      </c>
      <c r="AJ10" s="16">
        <v>0</v>
      </c>
      <c r="AK10" s="16">
        <v>1.93485282182536E-5</v>
      </c>
      <c r="AL10" s="16">
        <v>3.19076079575061E-5</v>
      </c>
      <c r="AM10" s="16">
        <v>2.7862856756413199E-5</v>
      </c>
      <c r="AN10" s="16">
        <v>0</v>
      </c>
      <c r="AO10" s="16">
        <v>5.10969251297742E-2</v>
      </c>
      <c r="AP10" s="16">
        <v>7.5455464110821102E-2</v>
      </c>
      <c r="AQ10" s="16">
        <v>8.9598078170541995E-2</v>
      </c>
      <c r="AR10" s="16">
        <v>4.8838189271812597E-2</v>
      </c>
      <c r="AS10" s="16">
        <v>2.99522349792232E-2</v>
      </c>
      <c r="AT10" s="16">
        <v>2.6495677117486301E-2</v>
      </c>
      <c r="AU10" s="16">
        <v>0</v>
      </c>
      <c r="AV10" s="16">
        <v>0</v>
      </c>
      <c r="AW10" s="16">
        <v>0</v>
      </c>
      <c r="AX10" s="16">
        <v>8.9295122974340996E-4</v>
      </c>
      <c r="AY10" s="16">
        <v>1.4726292084187101E-3</v>
      </c>
      <c r="AZ10" s="16">
        <v>1.28601420245022E-3</v>
      </c>
      <c r="BA10" s="16">
        <v>0</v>
      </c>
      <c r="BB10" s="16">
        <v>4.3518814332341301E-3</v>
      </c>
      <c r="BC10" s="16">
        <v>6.18777626896083E-3</v>
      </c>
      <c r="BD10" s="16">
        <v>6.8977616932764602E-3</v>
      </c>
      <c r="BE10" s="16">
        <v>3.5547619783277899E-3</v>
      </c>
      <c r="BF10" s="16">
        <v>2.08184582949233E-3</v>
      </c>
      <c r="BG10" s="16">
        <v>1.6772398806985901E-3</v>
      </c>
      <c r="BH10" s="16">
        <v>0</v>
      </c>
      <c r="BI10" s="16">
        <v>0</v>
      </c>
      <c r="BJ10" s="16">
        <v>0</v>
      </c>
      <c r="BK10" s="16">
        <v>5.5825171243397102E-5</v>
      </c>
      <c r="BL10" s="16">
        <v>8.1723312100893594E-5</v>
      </c>
      <c r="BM10" s="16">
        <v>6.1793023169112797E-5</v>
      </c>
      <c r="BN10" s="16">
        <v>0</v>
      </c>
      <c r="BO10" s="16">
        <v>5.8507915715821202E-2</v>
      </c>
      <c r="BP10" s="16">
        <v>0.13709235775056999</v>
      </c>
      <c r="BQ10" s="16">
        <v>0.13479633770517899</v>
      </c>
      <c r="BR10" s="16">
        <v>4.4321373784975797E-2</v>
      </c>
      <c r="BS10" s="16">
        <v>1.3603703297653201E-2</v>
      </c>
      <c r="BT10" s="16">
        <v>1.0788040061702401E-2</v>
      </c>
      <c r="BU10" s="16">
        <v>0</v>
      </c>
      <c r="BV10" s="16">
        <v>0</v>
      </c>
      <c r="BW10" s="16">
        <v>0</v>
      </c>
      <c r="BX10" s="16">
        <v>4.8963569218844804E-3</v>
      </c>
      <c r="BY10" s="16">
        <v>2.46718032195081E-3</v>
      </c>
      <c r="BZ10" s="17">
        <v>1.82183911571795E-3</v>
      </c>
    </row>
    <row r="11" spans="1:78" thickTop="1" thickBot="1" x14ac:dyDescent="0.3">
      <c r="A11">
        <v>9</v>
      </c>
      <c r="B11">
        <v>0</v>
      </c>
      <c r="C11">
        <v>0</v>
      </c>
      <c r="D11" t="s">
        <v>10</v>
      </c>
      <c r="E11" t="s">
        <v>20</v>
      </c>
      <c r="F11">
        <v>0</v>
      </c>
      <c r="G11">
        <v>0</v>
      </c>
      <c r="H11">
        <v>0.3</v>
      </c>
      <c r="I11">
        <v>1.5</v>
      </c>
      <c r="J11">
        <v>0</v>
      </c>
      <c r="L11" t="s">
        <v>45</v>
      </c>
      <c r="M11" s="18" t="s">
        <v>29</v>
      </c>
      <c r="N11" s="19">
        <f>[1]SCR!B$44</f>
        <v>0</v>
      </c>
      <c r="O11" s="19">
        <f>[1]SCR!C$44</f>
        <v>2.2983896106659038E-3</v>
      </c>
      <c r="P11" s="19">
        <f>[1]SCR!D$44</f>
        <v>3.3835108585115814E-3</v>
      </c>
      <c r="Q11" s="19">
        <f>[1]SCR!E$44</f>
        <v>3.9929367897991938E-3</v>
      </c>
      <c r="R11" s="19">
        <f>[1]SCR!F$44</f>
        <v>2.1638479992222613E-3</v>
      </c>
      <c r="S11" s="19">
        <f>[1]SCR!G$44</f>
        <v>1.3213759077907422E-3</v>
      </c>
      <c r="T11" s="19">
        <f>[1]SCR!H$44</f>
        <v>1.1680223068585001E-3</v>
      </c>
      <c r="U11" s="19">
        <f>[1]SCR!I$44</f>
        <v>0</v>
      </c>
      <c r="V11" s="19">
        <f>[1]SCR!J$44</f>
        <v>0</v>
      </c>
      <c r="W11" s="19">
        <f>[1]SCR!K$44</f>
        <v>0</v>
      </c>
      <c r="X11" s="19">
        <f>[1]SCR!L$44</f>
        <v>3.8942494530717972E-5</v>
      </c>
      <c r="Y11" s="19">
        <f>[1]SCR!M$44</f>
        <v>6.4077266496315741E-5</v>
      </c>
      <c r="Z11" s="19">
        <f>[1]SCR!N$44</f>
        <v>5.9174978498205842E-5</v>
      </c>
      <c r="AA11" s="19">
        <f>[1]SCR!O$44</f>
        <v>0</v>
      </c>
      <c r="AB11" s="19">
        <f>[1]SCR!P$44</f>
        <v>1.1073722696442604E-3</v>
      </c>
      <c r="AC11" s="19">
        <f>[1]SCR!Q$44</f>
        <v>1.6352161414481621E-3</v>
      </c>
      <c r="AD11" s="19">
        <f>[1]SCR!R$44</f>
        <v>1.9416171051483684E-3</v>
      </c>
      <c r="AE11" s="19">
        <f>[1]SCR!S$44</f>
        <v>1.0583027970307321E-3</v>
      </c>
      <c r="AF11" s="19">
        <f>[1]SCR!T$44</f>
        <v>6.490366935624956E-4</v>
      </c>
      <c r="AG11" s="19">
        <f>[1]SCR!U$44</f>
        <v>5.741124076422999E-4</v>
      </c>
      <c r="AH11" s="19">
        <f>[1]SCR!V$44</f>
        <v>0</v>
      </c>
      <c r="AI11" s="19">
        <f>[1]SCR!W$44</f>
        <v>0</v>
      </c>
      <c r="AJ11" s="19">
        <f>[1]SCR!X$44</f>
        <v>0</v>
      </c>
      <c r="AK11" s="19">
        <f>[1]SCR!Y$44</f>
        <v>1.9348528218253647E-5</v>
      </c>
      <c r="AL11" s="19">
        <f>[1]SCR!Z$44</f>
        <v>3.190760795750614E-5</v>
      </c>
      <c r="AM11" s="19">
        <f>[1]SCR!AA$44</f>
        <v>2.7862856756413294E-5</v>
      </c>
      <c r="AN11" s="19">
        <f>[1]SCR!AB$44</f>
        <v>0</v>
      </c>
      <c r="AO11" s="19">
        <f>[1]SCR!AC$44</f>
        <v>5.1096925129774221E-2</v>
      </c>
      <c r="AP11" s="19">
        <f>[1]SCR!AD$44</f>
        <v>7.545546411082113E-2</v>
      </c>
      <c r="AQ11" s="19">
        <f>[1]SCR!AE$44</f>
        <v>8.9598078170542134E-2</v>
      </c>
      <c r="AR11" s="19">
        <f>[1]SCR!AF$44</f>
        <v>4.8838189271812688E-2</v>
      </c>
      <c r="AS11" s="19">
        <f>[1]SCR!AG$44</f>
        <v>2.9952234979223235E-2</v>
      </c>
      <c r="AT11" s="19">
        <f>[1]SCR!AH$44</f>
        <v>2.6495677117486318E-2</v>
      </c>
      <c r="AU11" s="19">
        <f>[1]SCR!AI$44</f>
        <v>0</v>
      </c>
      <c r="AV11" s="19">
        <f>[1]SCR!AJ$44</f>
        <v>0</v>
      </c>
      <c r="AW11" s="19">
        <f>[1]SCR!AK$44</f>
        <v>0</v>
      </c>
      <c r="AX11" s="19">
        <f>[1]SCR!AL$44</f>
        <v>8.9295122974341018E-4</v>
      </c>
      <c r="AY11" s="19">
        <f>[1]SCR!AM$44</f>
        <v>1.4726292084187142E-3</v>
      </c>
      <c r="AZ11" s="19">
        <f>[1]SCR!AN$44</f>
        <v>1.2860142024502294E-3</v>
      </c>
      <c r="BA11" s="19">
        <f>[1]SCR!AO$44</f>
        <v>0</v>
      </c>
      <c r="BB11" s="19">
        <f>[1]SCR!AP$44</f>
        <v>4.3518814332341423E-3</v>
      </c>
      <c r="BC11" s="19">
        <f>[1]SCR!AQ$44</f>
        <v>6.1877762689608404E-3</v>
      </c>
      <c r="BD11" s="19">
        <f>[1]SCR!AR$44</f>
        <v>6.8977616932764689E-3</v>
      </c>
      <c r="BE11" s="19">
        <f>[1]SCR!AS$44</f>
        <v>3.5547619783277994E-3</v>
      </c>
      <c r="BF11" s="19">
        <f>[1]SCR!AT$44</f>
        <v>2.0818458294923408E-3</v>
      </c>
      <c r="BG11" s="19">
        <f>[1]SCR!AU$44</f>
        <v>1.6772398806985957E-3</v>
      </c>
      <c r="BH11" s="19">
        <f>[1]SCR!AV$44</f>
        <v>0</v>
      </c>
      <c r="BI11" s="19">
        <f>[1]SCR!AW$44</f>
        <v>0</v>
      </c>
      <c r="BJ11" s="19">
        <f>[1]SCR!AX$44</f>
        <v>0</v>
      </c>
      <c r="BK11" s="19">
        <f>[1]SCR!AY$44</f>
        <v>5.5825171243397163E-5</v>
      </c>
      <c r="BL11" s="19">
        <f>[1]SCR!AZ$44</f>
        <v>8.1723312100893744E-5</v>
      </c>
      <c r="BM11" s="19">
        <f>[1]SCR!BA$44</f>
        <v>6.1793023169112919E-5</v>
      </c>
      <c r="BN11" s="19">
        <f>[1]SCR!BB$44</f>
        <v>0</v>
      </c>
      <c r="BO11" s="19">
        <f>[1]SCR!BC$44</f>
        <v>5.8507915715821285E-2</v>
      </c>
      <c r="BP11" s="19">
        <f>[1]SCR!BD$44</f>
        <v>0.13709235775057044</v>
      </c>
      <c r="BQ11" s="19">
        <f>[1]SCR!BE$44</f>
        <v>0.13479633770517929</v>
      </c>
      <c r="BR11" s="19">
        <f>[1]SCR!BF$44</f>
        <v>4.4321373784975818E-2</v>
      </c>
      <c r="BS11" s="19">
        <f>[1]SCR!BG$44</f>
        <v>1.3603703297653296E-2</v>
      </c>
      <c r="BT11" s="19">
        <f>[1]SCR!BH$44</f>
        <v>1.0788040061702446E-2</v>
      </c>
      <c r="BU11" s="19">
        <f>[1]SCR!BI$44</f>
        <v>0</v>
      </c>
      <c r="BV11" s="19">
        <f>[1]SCR!BJ$44</f>
        <v>0</v>
      </c>
      <c r="BW11" s="19">
        <f>[1]SCR!BK$44</f>
        <v>0</v>
      </c>
      <c r="BX11" s="19">
        <f>[1]SCR!BL$44</f>
        <v>4.8963569218844821E-3</v>
      </c>
      <c r="BY11" s="19">
        <f>[1]SCR!BM$44</f>
        <v>2.467180321950813E-3</v>
      </c>
      <c r="BZ11" s="20">
        <f>[1]SCR!BN$44</f>
        <v>1.8218391157179578E-3</v>
      </c>
    </row>
    <row r="12" spans="1:78" thickTop="1" thickBot="1" x14ac:dyDescent="0.3">
      <c r="A12">
        <v>10</v>
      </c>
      <c r="B12">
        <v>0</v>
      </c>
      <c r="C12">
        <v>0</v>
      </c>
      <c r="D12" t="s">
        <v>10</v>
      </c>
      <c r="E12" t="s">
        <v>21</v>
      </c>
      <c r="F12">
        <v>0</v>
      </c>
      <c r="G12">
        <v>0</v>
      </c>
      <c r="H12">
        <v>0.3</v>
      </c>
      <c r="I12">
        <v>1.5</v>
      </c>
      <c r="J12">
        <v>0</v>
      </c>
      <c r="M12" s="18" t="s">
        <v>32</v>
      </c>
      <c r="N12" s="26">
        <f>IF(N11=0, N10-N11,(N10-N11)/N11)</f>
        <v>0</v>
      </c>
      <c r="O12" s="26">
        <f t="shared" ref="O12:BZ12" si="65">IF(O11=0, O10-O11,(O10-O11)/O11)</f>
        <v>-1.6982011243154625E-15</v>
      </c>
      <c r="P12" s="26">
        <f t="shared" si="65"/>
        <v>-3.8452443671333117E-16</v>
      </c>
      <c r="Q12" s="26">
        <f t="shared" si="65"/>
        <v>-8.6889603682609112E-16</v>
      </c>
      <c r="R12" s="26">
        <f t="shared" si="65"/>
        <v>-6.0126340087207194E-16</v>
      </c>
      <c r="S12" s="26">
        <f t="shared" si="65"/>
        <v>-1.6410200399343176E-15</v>
      </c>
      <c r="T12" s="26">
        <f t="shared" si="65"/>
        <v>-8.7254330345579513E-15</v>
      </c>
      <c r="U12" s="26">
        <f t="shared" si="65"/>
        <v>0</v>
      </c>
      <c r="V12" s="26">
        <f t="shared" si="65"/>
        <v>0</v>
      </c>
      <c r="W12" s="26">
        <f t="shared" si="65"/>
        <v>0</v>
      </c>
      <c r="X12" s="26">
        <f t="shared" si="65"/>
        <v>-1.9140761334531842E-15</v>
      </c>
      <c r="Y12" s="26">
        <f t="shared" si="65"/>
        <v>-6.3450867509374968E-16</v>
      </c>
      <c r="Z12" s="26">
        <f t="shared" si="65"/>
        <v>-6.8707386973430221E-16</v>
      </c>
      <c r="AA12" s="26">
        <f t="shared" si="65"/>
        <v>0</v>
      </c>
      <c r="AB12" s="26">
        <f t="shared" si="65"/>
        <v>-3.9163060235698362E-16</v>
      </c>
      <c r="AC12" s="26">
        <f t="shared" si="65"/>
        <v>-1.3260658881771131E-15</v>
      </c>
      <c r="AD12" s="26">
        <f t="shared" si="65"/>
        <v>-4.3555327788177431E-15</v>
      </c>
      <c r="AE12" s="26">
        <f t="shared" si="65"/>
        <v>-2.0489451138699394E-15</v>
      </c>
      <c r="AF12" s="26">
        <f t="shared" si="65"/>
        <v>-1.0022874052322961E-15</v>
      </c>
      <c r="AG12" s="26">
        <f t="shared" si="65"/>
        <v>-1.5107873065318112E-15</v>
      </c>
      <c r="AH12" s="26">
        <f t="shared" si="65"/>
        <v>0</v>
      </c>
      <c r="AI12" s="26">
        <f t="shared" si="65"/>
        <v>0</v>
      </c>
      <c r="AJ12" s="26">
        <f t="shared" si="65"/>
        <v>0</v>
      </c>
      <c r="AK12" s="26">
        <f t="shared" si="65"/>
        <v>-2.4515479684646571E-15</v>
      </c>
      <c r="AL12" s="26">
        <f t="shared" si="65"/>
        <v>-1.2742284386329838E-15</v>
      </c>
      <c r="AM12" s="26">
        <f t="shared" si="65"/>
        <v>-3.4048084488194342E-15</v>
      </c>
      <c r="AN12" s="26">
        <f t="shared" si="65"/>
        <v>0</v>
      </c>
      <c r="AO12" s="26">
        <f t="shared" si="65"/>
        <v>-4.0739597654559817E-16</v>
      </c>
      <c r="AP12" s="26">
        <f t="shared" si="65"/>
        <v>-3.6784049959409718E-16</v>
      </c>
      <c r="AQ12" s="26">
        <f t="shared" si="65"/>
        <v>-1.5488934686075851E-15</v>
      </c>
      <c r="AR12" s="26">
        <f t="shared" si="65"/>
        <v>-1.8470304099267005E-15</v>
      </c>
      <c r="AS12" s="26">
        <f t="shared" si="65"/>
        <v>-1.1583265670692828E-15</v>
      </c>
      <c r="AT12" s="26">
        <f t="shared" si="65"/>
        <v>-6.5471943528174406E-16</v>
      </c>
      <c r="AU12" s="26">
        <f t="shared" si="65"/>
        <v>0</v>
      </c>
      <c r="AV12" s="26">
        <f t="shared" si="65"/>
        <v>0</v>
      </c>
      <c r="AW12" s="26">
        <f t="shared" si="65"/>
        <v>0</v>
      </c>
      <c r="AX12" s="26">
        <f t="shared" si="65"/>
        <v>-2.428356972635673E-16</v>
      </c>
      <c r="AY12" s="26">
        <f t="shared" si="65"/>
        <v>-2.7976955990631702E-15</v>
      </c>
      <c r="AZ12" s="26">
        <f t="shared" si="65"/>
        <v>-7.250416570524769E-15</v>
      </c>
      <c r="BA12" s="26">
        <f t="shared" si="65"/>
        <v>0</v>
      </c>
      <c r="BB12" s="26">
        <f t="shared" si="65"/>
        <v>-2.7903021987465809E-15</v>
      </c>
      <c r="BC12" s="26">
        <f t="shared" si="65"/>
        <v>-1.6820809937927495E-15</v>
      </c>
      <c r="BD12" s="26">
        <f t="shared" si="65"/>
        <v>-1.2574539054224743E-15</v>
      </c>
      <c r="BE12" s="26">
        <f t="shared" si="65"/>
        <v>-2.6839994283838448E-15</v>
      </c>
      <c r="BF12" s="26">
        <f t="shared" si="65"/>
        <v>-5.2078888701853954E-15</v>
      </c>
      <c r="BG12" s="26">
        <f t="shared" si="65"/>
        <v>-3.3613863835484122E-15</v>
      </c>
      <c r="BH12" s="26">
        <f t="shared" si="65"/>
        <v>0</v>
      </c>
      <c r="BI12" s="26">
        <f t="shared" si="65"/>
        <v>0</v>
      </c>
      <c r="BJ12" s="26">
        <f t="shared" si="65"/>
        <v>0</v>
      </c>
      <c r="BK12" s="26">
        <f t="shared" si="65"/>
        <v>-1.0924529355478317E-15</v>
      </c>
      <c r="BL12" s="26">
        <f t="shared" si="65"/>
        <v>-1.8241771519576787E-15</v>
      </c>
      <c r="BM12" s="26">
        <f t="shared" si="65"/>
        <v>-1.9738918432718309E-15</v>
      </c>
      <c r="BN12" s="26">
        <f t="shared" si="65"/>
        <v>0</v>
      </c>
      <c r="BO12" s="26">
        <f t="shared" si="65"/>
        <v>-1.4231702809466234E-15</v>
      </c>
      <c r="BP12" s="26">
        <f t="shared" si="65"/>
        <v>-3.2393432948177212E-15</v>
      </c>
      <c r="BQ12" s="26">
        <f t="shared" si="65"/>
        <v>-2.2649823946974122E-15</v>
      </c>
      <c r="BR12" s="26">
        <f t="shared" si="65"/>
        <v>-4.6967591331246551E-16</v>
      </c>
      <c r="BS12" s="26">
        <f t="shared" si="65"/>
        <v>-7.0135160324455938E-15</v>
      </c>
      <c r="BT12" s="26">
        <f t="shared" si="65"/>
        <v>-4.1808159885790571E-15</v>
      </c>
      <c r="BU12" s="26">
        <f t="shared" si="65"/>
        <v>0</v>
      </c>
      <c r="BV12" s="26">
        <f t="shared" si="65"/>
        <v>0</v>
      </c>
      <c r="BW12" s="26">
        <f t="shared" si="65"/>
        <v>0</v>
      </c>
      <c r="BX12" s="26">
        <f t="shared" si="65"/>
        <v>-3.542886075611409E-16</v>
      </c>
      <c r="BY12" s="26">
        <f t="shared" si="65"/>
        <v>-1.2304597503270516E-15</v>
      </c>
      <c r="BZ12" s="27">
        <f t="shared" si="65"/>
        <v>-4.2848216258762846E-15</v>
      </c>
    </row>
    <row r="13" spans="1:78" thickTop="1" thickBot="1" x14ac:dyDescent="0.3">
      <c r="A13">
        <v>11</v>
      </c>
      <c r="B13">
        <v>0</v>
      </c>
      <c r="C13">
        <v>42431.6</v>
      </c>
      <c r="D13" t="s">
        <v>10</v>
      </c>
      <c r="E13" t="s">
        <v>22</v>
      </c>
      <c r="F13">
        <v>2.03939730482277E-4</v>
      </c>
      <c r="G13">
        <v>2.4399999999999999E-3</v>
      </c>
      <c r="H13">
        <v>0.3</v>
      </c>
      <c r="I13">
        <v>1.5</v>
      </c>
      <c r="J13">
        <v>0</v>
      </c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</row>
    <row r="14" spans="1:78" thickTop="1" thickBot="1" x14ac:dyDescent="0.3">
      <c r="A14">
        <v>12</v>
      </c>
      <c r="B14">
        <v>0</v>
      </c>
      <c r="C14">
        <v>31823.699999999899</v>
      </c>
      <c r="D14" t="s">
        <v>10</v>
      </c>
      <c r="E14" t="s">
        <v>23</v>
      </c>
      <c r="F14">
        <v>1.52954797861707E-4</v>
      </c>
      <c r="G14">
        <v>1.8299999999999901E-3</v>
      </c>
      <c r="H14">
        <v>0.3</v>
      </c>
      <c r="I14">
        <v>1.5</v>
      </c>
      <c r="J14">
        <v>0</v>
      </c>
      <c r="M14" s="18" t="s">
        <v>30</v>
      </c>
      <c r="N14" s="19">
        <f t="array" ref="N14:BZ14">TRANSPOSE(G2602:G2666)</f>
        <v>0.94051349686707197</v>
      </c>
      <c r="O14" s="19">
        <v>6.5549216350798203E-3</v>
      </c>
      <c r="P14" s="19">
        <v>1.9359468419237701E-2</v>
      </c>
      <c r="Q14" s="19">
        <v>2.04337890372518E-2</v>
      </c>
      <c r="R14" s="19">
        <v>6.2651618010843403E-3</v>
      </c>
      <c r="S14" s="19">
        <v>1.22956629635563E-3</v>
      </c>
      <c r="T14" s="19">
        <v>1.0876714744452499E-3</v>
      </c>
      <c r="U14" s="19">
        <v>0</v>
      </c>
      <c r="V14" s="19">
        <v>0</v>
      </c>
      <c r="W14" s="19">
        <v>0</v>
      </c>
      <c r="X14" s="19">
        <v>2.2910284014352601E-3</v>
      </c>
      <c r="Y14" s="19">
        <v>1.2090551793257E-3</v>
      </c>
      <c r="Z14" s="19">
        <v>1.0558408887111799E-3</v>
      </c>
      <c r="AA14" s="19">
        <v>0.96929180237715695</v>
      </c>
      <c r="AB14" s="19">
        <v>3.2930855004600999E-3</v>
      </c>
      <c r="AC14" s="19">
        <v>9.8183113299450502E-3</v>
      </c>
      <c r="AD14" s="19">
        <v>1.05322712985676E-2</v>
      </c>
      <c r="AE14" s="19">
        <v>3.2733481083606001E-3</v>
      </c>
      <c r="AF14" s="19">
        <v>6.4936558848829201E-4</v>
      </c>
      <c r="AG14" s="19">
        <v>5.9202861681473197E-4</v>
      </c>
      <c r="AH14" s="19">
        <v>0</v>
      </c>
      <c r="AI14" s="19">
        <v>0</v>
      </c>
      <c r="AJ14" s="19">
        <v>0</v>
      </c>
      <c r="AK14" s="19">
        <v>1.23139933525977E-3</v>
      </c>
      <c r="AL14" s="19">
        <v>6.6830488803274303E-4</v>
      </c>
      <c r="AM14" s="19">
        <v>6.5008295691388999E-4</v>
      </c>
      <c r="AN14" s="19">
        <v>0.41829842053190702</v>
      </c>
      <c r="AO14" s="19">
        <v>6.5300089018624802E-2</v>
      </c>
      <c r="AP14" s="19">
        <v>0.19157807755883199</v>
      </c>
      <c r="AQ14" s="19">
        <v>0.19959983073505</v>
      </c>
      <c r="AR14" s="19">
        <v>6.0467091172610198E-2</v>
      </c>
      <c r="AS14" s="19">
        <v>1.17570303895373E-2</v>
      </c>
      <c r="AT14" s="19">
        <v>1.0282014123655699E-2</v>
      </c>
      <c r="AU14" s="19">
        <v>0</v>
      </c>
      <c r="AV14" s="19">
        <v>0</v>
      </c>
      <c r="AW14" s="19">
        <v>0</v>
      </c>
      <c r="AX14" s="19">
        <v>2.1440714518984501E-2</v>
      </c>
      <c r="AY14" s="19">
        <v>1.1167903754724699E-2</v>
      </c>
      <c r="AZ14" s="19">
        <v>1.0108828196071401E-2</v>
      </c>
      <c r="BA14" s="19">
        <v>0.91109421883806796</v>
      </c>
      <c r="BB14" s="19">
        <v>1.08126650597151E-2</v>
      </c>
      <c r="BC14" s="19">
        <v>3.07482422428982E-2</v>
      </c>
      <c r="BD14" s="19">
        <v>3.04678181641664E-2</v>
      </c>
      <c r="BE14" s="19">
        <v>8.8321456428339194E-3</v>
      </c>
      <c r="BF14" s="19">
        <v>1.6552143347186099E-3</v>
      </c>
      <c r="BG14" s="19">
        <v>1.33352405541529E-3</v>
      </c>
      <c r="BH14" s="19">
        <v>0</v>
      </c>
      <c r="BI14" s="19">
        <v>0</v>
      </c>
      <c r="BJ14" s="19">
        <v>0</v>
      </c>
      <c r="BK14" s="19">
        <v>2.7740593939275002E-3</v>
      </c>
      <c r="BL14" s="19">
        <v>1.29951599444871E-3</v>
      </c>
      <c r="BM14" s="19">
        <v>9.8259627380819408E-4</v>
      </c>
      <c r="BN14" s="19">
        <v>0.39799308505751402</v>
      </c>
      <c r="BO14" s="19">
        <v>7.6565006956424403E-2</v>
      </c>
      <c r="BP14" s="19">
        <v>0.212190994537163</v>
      </c>
      <c r="BQ14" s="19">
        <v>0.203977267879031</v>
      </c>
      <c r="BR14" s="19">
        <v>5.8000122729501398E-2</v>
      </c>
      <c r="BS14" s="19">
        <v>1.07454212461716E-2</v>
      </c>
      <c r="BT14" s="19">
        <v>8.5213586585327298E-3</v>
      </c>
      <c r="BU14" s="19">
        <v>0</v>
      </c>
      <c r="BV14" s="19">
        <v>0</v>
      </c>
      <c r="BW14" s="19">
        <v>0</v>
      </c>
      <c r="BX14" s="19">
        <v>1.77527733854147E-2</v>
      </c>
      <c r="BY14" s="19">
        <v>8.1993363973107709E-3</v>
      </c>
      <c r="BZ14" s="20">
        <v>6.0546331529343902E-3</v>
      </c>
    </row>
    <row r="15" spans="1:78" thickTop="1" thickBot="1" x14ac:dyDescent="0.3">
      <c r="A15">
        <v>13</v>
      </c>
      <c r="B15">
        <v>0</v>
      </c>
      <c r="C15">
        <v>15351497</v>
      </c>
      <c r="D15" t="s">
        <v>24</v>
      </c>
      <c r="E15" t="s">
        <v>11</v>
      </c>
      <c r="F15">
        <v>0</v>
      </c>
      <c r="G15">
        <v>0.91700000000000004</v>
      </c>
      <c r="H15">
        <v>0.3</v>
      </c>
      <c r="I15">
        <v>1.5</v>
      </c>
      <c r="J15">
        <v>0</v>
      </c>
      <c r="M15" s="18" t="s">
        <v>31</v>
      </c>
      <c r="N15" s="19">
        <f>[1]Probability!B$44</f>
        <v>0.94051349686707275</v>
      </c>
      <c r="O15" s="19">
        <f>[1]Probability!C$44</f>
        <v>6.5549216350798212E-3</v>
      </c>
      <c r="P15" s="19">
        <f>[1]Probability!D$44</f>
        <v>1.9359468419237767E-2</v>
      </c>
      <c r="Q15" s="19">
        <f>[1]Probability!E$44</f>
        <v>2.04337890372519E-2</v>
      </c>
      <c r="R15" s="19">
        <f>[1]Probability!F$44</f>
        <v>6.2651618010843447E-3</v>
      </c>
      <c r="S15" s="19">
        <f>[1]Probability!G$44</f>
        <v>1.2295662963556337E-3</v>
      </c>
      <c r="T15" s="19">
        <f>[1]Probability!H$44</f>
        <v>1.0876714744452512E-3</v>
      </c>
      <c r="U15" s="19">
        <f>[1]Probability!I$44</f>
        <v>0</v>
      </c>
      <c r="V15" s="19">
        <f>[1]Probability!J$44</f>
        <v>0</v>
      </c>
      <c r="W15" s="19">
        <f>[1]Probability!K$44</f>
        <v>0</v>
      </c>
      <c r="X15" s="19">
        <f>[1]Probability!L$44</f>
        <v>2.2910284014352662E-3</v>
      </c>
      <c r="Y15" s="19">
        <f>[1]Probability!M$44</f>
        <v>1.2090551793257085E-3</v>
      </c>
      <c r="Z15" s="19">
        <f>[1]Probability!N$44</f>
        <v>1.055840888711189E-3</v>
      </c>
      <c r="AA15" s="19">
        <f>[1]Probability!O$44</f>
        <v>0.96929180237715717</v>
      </c>
      <c r="AB15" s="19">
        <f>[1]Probability!P$44</f>
        <v>3.2930855004601042E-3</v>
      </c>
      <c r="AC15" s="19">
        <f>[1]Probability!Q$44</f>
        <v>9.8183113299450571E-3</v>
      </c>
      <c r="AD15" s="19">
        <f>[1]Probability!R$44</f>
        <v>1.0532271298567637E-2</v>
      </c>
      <c r="AE15" s="19">
        <f>[1]Probability!S$44</f>
        <v>3.2733481083606023E-3</v>
      </c>
      <c r="AF15" s="19">
        <f>[1]Probability!T$44</f>
        <v>6.4936558848829298E-4</v>
      </c>
      <c r="AG15" s="19">
        <f>[1]Probability!U$44</f>
        <v>5.9202861681473295E-4</v>
      </c>
      <c r="AH15" s="19">
        <f>[1]Probability!V$44</f>
        <v>0</v>
      </c>
      <c r="AI15" s="19">
        <f>[1]Probability!W$44</f>
        <v>0</v>
      </c>
      <c r="AJ15" s="19">
        <f>[1]Probability!X$44</f>
        <v>0</v>
      </c>
      <c r="AK15" s="19">
        <f>[1]Probability!Y$44</f>
        <v>1.2313993352597778E-3</v>
      </c>
      <c r="AL15" s="19">
        <f>[1]Probability!Z$44</f>
        <v>6.6830488803274347E-4</v>
      </c>
      <c r="AM15" s="19">
        <f>[1]Probability!AA$44</f>
        <v>6.5008295691389118E-4</v>
      </c>
      <c r="AN15" s="19">
        <f>[1]Probability!AB$44</f>
        <v>0.4182984205319078</v>
      </c>
      <c r="AO15" s="19">
        <f>[1]Probability!AC$44</f>
        <v>6.5300089018624871E-2</v>
      </c>
      <c r="AP15" s="19">
        <f>[1]Probability!AD$44</f>
        <v>0.19157807755883288</v>
      </c>
      <c r="AQ15" s="19">
        <f>[1]Probability!AE$44</f>
        <v>0.19959983073505011</v>
      </c>
      <c r="AR15" s="19">
        <f>[1]Probability!AF$44</f>
        <v>6.0467091172610211E-2</v>
      </c>
      <c r="AS15" s="19">
        <f>[1]Probability!AG$44</f>
        <v>1.1757030389537366E-2</v>
      </c>
      <c r="AT15" s="19">
        <f>[1]Probability!AH$44</f>
        <v>1.0282014123655758E-2</v>
      </c>
      <c r="AU15" s="19">
        <f>[1]Probability!AI$44</f>
        <v>0</v>
      </c>
      <c r="AV15" s="19">
        <f>[1]Probability!AJ$44</f>
        <v>0</v>
      </c>
      <c r="AW15" s="19">
        <f>[1]Probability!AK$44</f>
        <v>0</v>
      </c>
      <c r="AX15" s="19">
        <f>[1]Probability!AL$44</f>
        <v>2.1440714518984591E-2</v>
      </c>
      <c r="AY15" s="19">
        <f>[1]Probability!AM$44</f>
        <v>1.1167903754724783E-2</v>
      </c>
      <c r="AZ15" s="19">
        <f>[1]Probability!AN$44</f>
        <v>1.0108828196071461E-2</v>
      </c>
      <c r="BA15" s="19">
        <f>[1]Probability!AO$44</f>
        <v>0.91109421883806774</v>
      </c>
      <c r="BB15" s="19">
        <f>[1]Probability!AP$44</f>
        <v>1.0812665059715123E-2</v>
      </c>
      <c r="BC15" s="19">
        <f>[1]Probability!AQ$44</f>
        <v>3.0748242242898231E-2</v>
      </c>
      <c r="BD15" s="19">
        <f>[1]Probability!AR$44</f>
        <v>3.0467818164166473E-2</v>
      </c>
      <c r="BE15" s="19">
        <f>[1]Probability!AS$44</f>
        <v>8.832145642833928E-3</v>
      </c>
      <c r="BF15" s="19">
        <f>[1]Probability!AT$44</f>
        <v>1.6552143347186173E-3</v>
      </c>
      <c r="BG15" s="19">
        <f>[1]Probability!AU$44</f>
        <v>1.3335240554153015E-3</v>
      </c>
      <c r="BH15" s="19">
        <f>[1]Probability!AV$44</f>
        <v>0</v>
      </c>
      <c r="BI15" s="19">
        <f>[1]Probability!AW$44</f>
        <v>0</v>
      </c>
      <c r="BJ15" s="19">
        <f>[1]Probability!AX$44</f>
        <v>0</v>
      </c>
      <c r="BK15" s="19">
        <f>[1]Probability!AY$44</f>
        <v>2.7740593939275049E-3</v>
      </c>
      <c r="BL15" s="19">
        <f>[1]Probability!AZ$44</f>
        <v>1.2995159944487165E-3</v>
      </c>
      <c r="BM15" s="19">
        <f>[1]Probability!BA$44</f>
        <v>9.8259627380819494E-4</v>
      </c>
      <c r="BN15" s="19">
        <f>[1]Probability!BB$44</f>
        <v>0.39799308505751485</v>
      </c>
      <c r="BO15" s="19">
        <f>[1]Probability!BC$44</f>
        <v>7.6565006956424403E-2</v>
      </c>
      <c r="BP15" s="19">
        <f>[1]Probability!BD$44</f>
        <v>0.21219099453716322</v>
      </c>
      <c r="BQ15" s="19">
        <f>[1]Probability!BE$44</f>
        <v>0.20397726787903164</v>
      </c>
      <c r="BR15" s="19">
        <f>[1]Probability!BF$44</f>
        <v>5.8000122729501426E-2</v>
      </c>
      <c r="BS15" s="19">
        <f>[1]Probability!BG$44</f>
        <v>1.0745421246171638E-2</v>
      </c>
      <c r="BT15" s="19">
        <f>[1]Probability!BH$44</f>
        <v>8.5213586585327367E-3</v>
      </c>
      <c r="BU15" s="19">
        <f>[1]Probability!BI$44</f>
        <v>0</v>
      </c>
      <c r="BV15" s="19">
        <f>[1]Probability!BJ$44</f>
        <v>0</v>
      </c>
      <c r="BW15" s="19">
        <f>[1]Probability!BK$44</f>
        <v>0</v>
      </c>
      <c r="BX15" s="19">
        <f>[1]Probability!BL$44</f>
        <v>1.7752773385414786E-2</v>
      </c>
      <c r="BY15" s="19">
        <f>[1]Probability!BM$44</f>
        <v>8.1993363973107761E-3</v>
      </c>
      <c r="BZ15" s="20">
        <f>[1]Probability!BN$44</f>
        <v>6.0546331529343885E-3</v>
      </c>
    </row>
    <row r="16" spans="1:78" thickTop="1" thickBot="1" x14ac:dyDescent="0.3">
      <c r="A16">
        <v>14</v>
      </c>
      <c r="B16">
        <v>0</v>
      </c>
      <c r="C16">
        <v>69475.149999999994</v>
      </c>
      <c r="D16" t="s">
        <v>24</v>
      </c>
      <c r="E16" t="s">
        <v>12</v>
      </c>
      <c r="F16">
        <v>5.5130136189104396E-4</v>
      </c>
      <c r="G16">
        <v>4.15E-3</v>
      </c>
      <c r="H16">
        <v>0.3</v>
      </c>
      <c r="I16">
        <v>1.5</v>
      </c>
      <c r="J16">
        <v>0</v>
      </c>
      <c r="M16" s="18" t="s">
        <v>32</v>
      </c>
      <c r="N16" s="26">
        <f>IF(N15=0, N14-N15,(N14-N15)/N15)</f>
        <v>-8.2631043555077098E-16</v>
      </c>
      <c r="O16" s="26">
        <f t="shared" ref="O16" si="66">IF(O15=0, O14-O15,(O14-O15)/O15)</f>
        <v>-1.3232221318201028E-16</v>
      </c>
      <c r="P16" s="26">
        <f t="shared" ref="P16" si="67">IF(P15=0, P14-P15,(P14-P15)/P15)</f>
        <v>-3.4050259366426391E-15</v>
      </c>
      <c r="Q16" s="26">
        <f t="shared" ref="Q16" si="68">IF(Q15=0, Q14-Q15,(Q14-Q15)/Q15)</f>
        <v>-4.9239013588341416E-15</v>
      </c>
      <c r="R16" s="26">
        <f t="shared" ref="R16" si="69">IF(R15=0, R14-R15,(R14-R15)/R15)</f>
        <v>-6.9221016593560652E-16</v>
      </c>
      <c r="S16" s="26">
        <f t="shared" ref="S16" si="70">IF(S15=0, S14-S15,(S14-S15)/S15)</f>
        <v>-2.998038737217071E-15</v>
      </c>
      <c r="T16" s="26">
        <f t="shared" ref="T16" si="71">IF(T15=0, T14-T15,(T14-T15)/T15)</f>
        <v>-1.1961724082597464E-15</v>
      </c>
      <c r="U16" s="26">
        <f t="shared" ref="U16" si="72">IF(U15=0, U14-U15,(U14-U15)/U15)</f>
        <v>0</v>
      </c>
      <c r="V16" s="26">
        <f t="shared" ref="V16" si="73">IF(V15=0, V14-V15,(V14-V15)/V15)</f>
        <v>0</v>
      </c>
      <c r="W16" s="26">
        <f t="shared" ref="W16" si="74">IF(W15=0, W14-W15,(W14-W15)/W15)</f>
        <v>0</v>
      </c>
      <c r="X16" s="26">
        <f t="shared" ref="X16" si="75">IF(X15=0, X14-X15,(X14-X15)/X15)</f>
        <v>-2.6501339582325461E-15</v>
      </c>
      <c r="Y16" s="26">
        <f t="shared" ref="Y16" si="76">IF(Y15=0, Y14-Y15,(Y14-Y15)/Y15)</f>
        <v>-6.9945334919315171E-15</v>
      </c>
      <c r="Z16" s="26">
        <f t="shared" ref="Z16" si="77">IF(Z15=0, Z14-Z15,(Z14-Z15)/Z15)</f>
        <v>-8.6256351181805905E-15</v>
      </c>
      <c r="AA16" s="26">
        <f t="shared" ref="AA16" si="78">IF(AA15=0, AA14-AA15,(AA14-AA15)/AA15)</f>
        <v>-2.2907921472200015E-16</v>
      </c>
      <c r="AB16" s="26">
        <f t="shared" ref="AB16" si="79">IF(AB15=0, AB14-AB15,(AB14-AB15)/AB15)</f>
        <v>-1.3169438477488927E-15</v>
      </c>
      <c r="AC16" s="26">
        <f t="shared" ref="AC16" si="80">IF(AC15=0, AC14-AC15,(AC14-AC15)/AC15)</f>
        <v>-7.0672987143361021E-16</v>
      </c>
      <c r="AD16" s="26">
        <f t="shared" ref="AD16" si="81">IF(AD15=0, AD14-AD15,(AD14-AD15)/AD15)</f>
        <v>-3.4588164283678518E-15</v>
      </c>
      <c r="AE16" s="26">
        <f t="shared" ref="AE16" si="82">IF(AE15=0, AE14-AE15,(AE14-AE15)/AE15)</f>
        <v>-6.6244232913468383E-16</v>
      </c>
      <c r="AF16" s="26">
        <f t="shared" ref="AF16" si="83">IF(AF15=0, AF14-AF15,(AF14-AF15)/AF15)</f>
        <v>-1.502669640238483E-15</v>
      </c>
      <c r="AG16" s="26">
        <f t="shared" ref="AG16" si="84">IF(AG15=0, AG14-AG15,(AG14-AG15)/AG15)</f>
        <v>-1.6482006570677499E-15</v>
      </c>
      <c r="AH16" s="26">
        <f t="shared" ref="AH16" si="85">IF(AH15=0, AH14-AH15,(AH14-AH15)/AH15)</f>
        <v>0</v>
      </c>
      <c r="AI16" s="26">
        <f t="shared" ref="AI16" si="86">IF(AI15=0, AI14-AI15,(AI14-AI15)/AI15)</f>
        <v>0</v>
      </c>
      <c r="AJ16" s="26">
        <f t="shared" ref="AJ16" si="87">IF(AJ15=0, AJ14-AJ15,(AJ14-AJ15)/AJ15)</f>
        <v>0</v>
      </c>
      <c r="AK16" s="26">
        <f t="shared" ref="AK16" si="88">IF(AK15=0, AK14-AK15,(AK14-AK15)/AK15)</f>
        <v>-6.3393372225987215E-15</v>
      </c>
      <c r="AL16" s="26">
        <f t="shared" ref="AL16" si="89">IF(AL15=0, AL14-AL15,(AL14-AL15)/AL15)</f>
        <v>-6.4892667517486964E-16</v>
      </c>
      <c r="AM16" s="26">
        <f t="shared" ref="AM16" si="90">IF(AM15=0, AM14-AM15,(AM14-AM15)/AM15)</f>
        <v>-1.8345695377029051E-15</v>
      </c>
      <c r="AN16" s="26">
        <f t="shared" ref="AN16" si="91">IF(AN15=0, AN14-AN15,(AN14-AN15)/AN15)</f>
        <v>-1.8578987610074613E-15</v>
      </c>
      <c r="AO16" s="26">
        <f t="shared" ref="AO16" si="92">IF(AO15=0, AO14-AO15,(AO14-AO15)/AO15)</f>
        <v>-1.0626163008641717E-15</v>
      </c>
      <c r="AP16" s="26">
        <f t="shared" ref="AP16" si="93">IF(AP15=0, AP14-AP15,(AP14-AP15)/AP15)</f>
        <v>-4.6361171957546612E-15</v>
      </c>
      <c r="AQ16" s="26">
        <f t="shared" ref="AQ16" si="94">IF(AQ15=0, AQ14-AQ15,(AQ14-AQ15)/AQ15)</f>
        <v>-5.5622443192292713E-16</v>
      </c>
      <c r="AR16" s="26">
        <f t="shared" ref="AR16" si="95">IF(AR15=0, AR14-AR15,(AR14-AR15)/AR15)</f>
        <v>-2.2950976371922254E-16</v>
      </c>
      <c r="AS16" s="26">
        <f t="shared" ref="AS16" si="96">IF(AS15=0, AS14-AS15,(AS14-AS15)/AS15)</f>
        <v>-5.6068148080811905E-15</v>
      </c>
      <c r="AT16" s="26">
        <f t="shared" ref="AT16" si="97">IF(AT15=0, AT14-AT15,(AT14-AT15)/AT15)</f>
        <v>-5.7362883841518162E-15</v>
      </c>
      <c r="AU16" s="26">
        <f t="shared" ref="AU16" si="98">IF(AU15=0, AU14-AU15,(AU14-AU15)/AU15)</f>
        <v>0</v>
      </c>
      <c r="AV16" s="26">
        <f t="shared" ref="AV16" si="99">IF(AV15=0, AV14-AV15,(AV14-AV15)/AV15)</f>
        <v>0</v>
      </c>
      <c r="AW16" s="26">
        <f t="shared" ref="AW16" si="100">IF(AW15=0, AW14-AW15,(AW14-AW15)/AW15)</f>
        <v>0</v>
      </c>
      <c r="AX16" s="26">
        <f t="shared" ref="AX16" si="101">IF(AX15=0, AX14-AX15,(AX14-AX15)/AX15)</f>
        <v>-4.2072115027193602E-15</v>
      </c>
      <c r="AY16" s="26">
        <f t="shared" ref="AY16" si="102">IF(AY15=0, AY14-AY15,(AY14-AY15)/AY15)</f>
        <v>-7.4558958131833167E-15</v>
      </c>
      <c r="AZ16" s="26">
        <f t="shared" ref="AZ16" si="103">IF(AZ15=0, AZ14-AZ15,(AZ14-AZ15)/AZ15)</f>
        <v>-6.0061681217199549E-15</v>
      </c>
      <c r="BA16" s="26">
        <f t="shared" ref="BA16" si="104">IF(BA15=0, BA14-BA15,(BA14-BA15)/BA15)</f>
        <v>2.4371201170413327E-16</v>
      </c>
      <c r="BB16" s="26">
        <f t="shared" ref="BB16" si="105">IF(BB15=0, BB14-BB15,(BB14-BB15)/BB15)</f>
        <v>-2.0856472537671157E-15</v>
      </c>
      <c r="BC16" s="26">
        <f t="shared" ref="BC16" si="106">IF(BC15=0, BC14-BC15,(BC14-BC15)/BC15)</f>
        <v>-1.0155059375725588E-15</v>
      </c>
      <c r="BD16" s="26">
        <f t="shared" ref="BD16" si="107">IF(BD15=0, BD14-BD15,(BD14-BD15)/BD15)</f>
        <v>-2.3913227261122172E-15</v>
      </c>
      <c r="BE16" s="26">
        <f t="shared" ref="BE16" si="108">IF(BE15=0, BE14-BE15,(BE14-BE15)/BE15)</f>
        <v>-9.8205099085084533E-16</v>
      </c>
      <c r="BF16" s="26">
        <f t="shared" ref="BF16" si="109">IF(BF15=0, BF14-BF15,(BF14-BF15)/BF15)</f>
        <v>-4.4541511140034626E-15</v>
      </c>
      <c r="BG16" s="26">
        <f t="shared" ref="BG16" si="110">IF(BG15=0, BG14-BG15,(BG14-BG15)/BG15)</f>
        <v>-8.6181745141201867E-15</v>
      </c>
      <c r="BH16" s="26">
        <f t="shared" ref="BH16" si="111">IF(BH15=0, BH14-BH15,(BH14-BH15)/BH15)</f>
        <v>0</v>
      </c>
      <c r="BI16" s="26">
        <f t="shared" ref="BI16" si="112">IF(BI15=0, BI14-BI15,(BI14-BI15)/BI15)</f>
        <v>0</v>
      </c>
      <c r="BJ16" s="26">
        <f t="shared" ref="BJ16" si="113">IF(BJ15=0, BJ14-BJ15,(BJ14-BJ15)/BJ15)</f>
        <v>0</v>
      </c>
      <c r="BK16" s="26">
        <f t="shared" ref="BK16" si="114">IF(BK15=0, BK14-BK15,(BK14-BK15)/BK15)</f>
        <v>-1.7196782337750076E-15</v>
      </c>
      <c r="BL16" s="26">
        <f t="shared" ref="BL16" si="115">IF(BL15=0, BL14-BL15,(BL14-BL15)/BL15)</f>
        <v>-5.005873773544959E-15</v>
      </c>
      <c r="BM16" s="26">
        <f t="shared" ref="BM16" si="116">IF(BM15=0, BM14-BM15,(BM14-BM15)/BM15)</f>
        <v>-8.8272443231116363E-16</v>
      </c>
      <c r="BN16" s="26">
        <f t="shared" ref="BN16" si="117">IF(BN15=0, BN14-BN15,(BN14-BN15)/BN15)</f>
        <v>-2.0921651650016404E-15</v>
      </c>
      <c r="BO16" s="26">
        <f t="shared" ref="BO16" si="118">IF(BO15=0, BO14-BO15,(BO14-BO15)/BO15)</f>
        <v>0</v>
      </c>
      <c r="BP16" s="26">
        <f t="shared" ref="BP16" si="119">IF(BP15=0, BP14-BP15,(BP14-BP15)/BP15)</f>
        <v>-1.046437457957917E-15</v>
      </c>
      <c r="BQ16" s="26">
        <f t="shared" ref="BQ16" si="120">IF(BQ15=0, BQ14-BQ15,(BQ14-BQ15)/BQ15)</f>
        <v>-3.1296538373974796E-15</v>
      </c>
      <c r="BR16" s="26">
        <f t="shared" ref="BR16" si="121">IF(BR15=0, BR14-BR15,(BR14-BR15)/BR15)</f>
        <v>-4.7854339455580501E-16</v>
      </c>
      <c r="BS16" s="26">
        <f t="shared" ref="BS16" si="122">IF(BS15=0, BS14-BS15,(BS14-BS15)/BS15)</f>
        <v>-3.5516445188304493E-15</v>
      </c>
      <c r="BT16" s="26">
        <f t="shared" ref="BT16" si="123">IF(BT15=0, BT14-BT15,(BT14-BT15)/BT15)</f>
        <v>-8.1429431408324411E-16</v>
      </c>
      <c r="BU16" s="26">
        <f t="shared" ref="BU16" si="124">IF(BU15=0, BU14-BU15,(BU14-BU15)/BU15)</f>
        <v>0</v>
      </c>
      <c r="BV16" s="26">
        <f t="shared" ref="BV16" si="125">IF(BV15=0, BV14-BV15,(BV14-BV15)/BV15)</f>
        <v>0</v>
      </c>
      <c r="BW16" s="26">
        <f t="shared" ref="BW16" si="126">IF(BW15=0, BW14-BW15,(BW14-BW15)/BW15)</f>
        <v>0</v>
      </c>
      <c r="BX16" s="26">
        <f t="shared" ref="BX16" si="127">IF(BX15=0, BX14-BX15,(BX14-BX15)/BX15)</f>
        <v>-4.8857816137111583E-15</v>
      </c>
      <c r="BY16" s="26">
        <f t="shared" ref="BY16" si="128">IF(BY15=0, BY14-BY15,(BY14-BY15)/BY15)</f>
        <v>-6.3470629521155986E-16</v>
      </c>
      <c r="BZ16" s="27">
        <f t="shared" ref="BZ16" si="129">IF(BZ15=0, BZ14-BZ15,(BZ14-BZ15)/BZ15)</f>
        <v>2.8651173938359427E-16</v>
      </c>
    </row>
    <row r="17" spans="1:78" thickTop="1" thickBot="1" x14ac:dyDescent="0.3">
      <c r="A17">
        <v>15</v>
      </c>
      <c r="B17">
        <v>0</v>
      </c>
      <c r="C17">
        <v>347375.75</v>
      </c>
      <c r="D17" t="s">
        <v>24</v>
      </c>
      <c r="E17" t="s">
        <v>13</v>
      </c>
      <c r="F17">
        <v>1.37825340472761E-3</v>
      </c>
      <c r="G17">
        <v>2.0750000000000001E-2</v>
      </c>
      <c r="H17">
        <v>0.3</v>
      </c>
      <c r="I17">
        <v>1.5</v>
      </c>
      <c r="J17">
        <v>0</v>
      </c>
      <c r="M17" s="18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7"/>
    </row>
    <row r="18" spans="1:78" thickTop="1" thickBot="1" x14ac:dyDescent="0.3">
      <c r="A18">
        <v>16</v>
      </c>
      <c r="B18">
        <v>0</v>
      </c>
      <c r="C18">
        <v>277900.59999999998</v>
      </c>
      <c r="D18" t="s">
        <v>24</v>
      </c>
      <c r="E18" t="s">
        <v>14</v>
      </c>
      <c r="F18">
        <v>1.2404280642548499E-3</v>
      </c>
      <c r="G18">
        <v>1.66E-2</v>
      </c>
      <c r="H18">
        <v>0.3</v>
      </c>
      <c r="I18">
        <v>1.5</v>
      </c>
      <c r="J18">
        <v>0</v>
      </c>
      <c r="L18" s="13" t="s">
        <v>49</v>
      </c>
      <c r="M18" s="28" t="s">
        <v>46</v>
      </c>
      <c r="N18" s="19">
        <f t="array" ref="N18:BZ18">TRANSPOSE(C2602:C2666)</f>
        <v>16650443.8487978</v>
      </c>
      <c r="O18" s="19">
        <v>116045.495340289</v>
      </c>
      <c r="P18" s="19">
        <v>342731.64917977998</v>
      </c>
      <c r="Q18" s="19">
        <v>361750.95638317103</v>
      </c>
      <c r="R18" s="19">
        <v>110915.71266130501</v>
      </c>
      <c r="S18" s="19">
        <v>21767.709494909399</v>
      </c>
      <c r="T18" s="19">
        <v>19255.664986750799</v>
      </c>
      <c r="U18" s="19">
        <v>0</v>
      </c>
      <c r="V18" s="19">
        <v>0</v>
      </c>
      <c r="W18" s="19">
        <v>0</v>
      </c>
      <c r="X18" s="19">
        <v>40559.375151094202</v>
      </c>
      <c r="Y18" s="19">
        <v>21404.5895572152</v>
      </c>
      <c r="Z18" s="19">
        <v>18692.150074732199</v>
      </c>
      <c r="AA18" s="19">
        <v>17663987.0996712</v>
      </c>
      <c r="AB18" s="19">
        <v>60011.876357134199</v>
      </c>
      <c r="AC18" s="19">
        <v>178924.988581738</v>
      </c>
      <c r="AD18" s="19">
        <v>191935.910209778</v>
      </c>
      <c r="AE18" s="19">
        <v>59652.189997906098</v>
      </c>
      <c r="AF18" s="19">
        <v>11833.779414926301</v>
      </c>
      <c r="AG18" s="19">
        <v>10788.893318198599</v>
      </c>
      <c r="AH18" s="19">
        <v>0</v>
      </c>
      <c r="AI18" s="19">
        <v>0</v>
      </c>
      <c r="AJ18" s="19">
        <v>0</v>
      </c>
      <c r="AK18" s="19">
        <v>22440.530208991499</v>
      </c>
      <c r="AL18" s="19">
        <v>12178.9216538367</v>
      </c>
      <c r="AM18" s="19">
        <v>11846.852450914401</v>
      </c>
      <c r="AN18" s="19">
        <v>24745.051502908598</v>
      </c>
      <c r="AO18" s="19">
        <v>3862.9217481999399</v>
      </c>
      <c r="AP18" s="19">
        <v>11333.0798380577</v>
      </c>
      <c r="AQ18" s="19">
        <v>11807.618315245099</v>
      </c>
      <c r="AR18" s="19">
        <v>3577.01873077758</v>
      </c>
      <c r="AS18" s="19">
        <v>695.50423389220498</v>
      </c>
      <c r="AT18" s="19">
        <v>608.24750119774296</v>
      </c>
      <c r="AU18" s="19">
        <v>0</v>
      </c>
      <c r="AV18" s="19">
        <v>0</v>
      </c>
      <c r="AW18" s="19">
        <v>0</v>
      </c>
      <c r="AX18" s="19">
        <v>1268.35665398111</v>
      </c>
      <c r="AY18" s="19">
        <v>660.65359089519097</v>
      </c>
      <c r="AZ18" s="19">
        <v>598.00243574374804</v>
      </c>
      <c r="BA18" s="19">
        <v>805580.785986798</v>
      </c>
      <c r="BB18" s="19">
        <v>9560.4549313526404</v>
      </c>
      <c r="BC18" s="19">
        <v>27187.3014245839</v>
      </c>
      <c r="BD18" s="19">
        <v>26939.353138793598</v>
      </c>
      <c r="BE18" s="19">
        <v>7809.2986233387601</v>
      </c>
      <c r="BF18" s="19">
        <v>1463.5246686558401</v>
      </c>
      <c r="BG18" s="19">
        <v>1179.08920337984</v>
      </c>
      <c r="BH18" s="19">
        <v>0</v>
      </c>
      <c r="BI18" s="19">
        <v>0</v>
      </c>
      <c r="BJ18" s="19">
        <v>0</v>
      </c>
      <c r="BK18" s="19">
        <v>2452.7967588073998</v>
      </c>
      <c r="BL18" s="19">
        <v>1149.01960144747</v>
      </c>
      <c r="BM18" s="19">
        <v>868.80221847043799</v>
      </c>
      <c r="BN18" s="19">
        <v>31295.752863685</v>
      </c>
      <c r="BO18" s="19">
        <v>6020.6059493930898</v>
      </c>
      <c r="BP18" s="19">
        <v>16685.407797914198</v>
      </c>
      <c r="BQ18" s="19">
        <v>16039.5303461851</v>
      </c>
      <c r="BR18" s="19">
        <v>4560.7764937513002</v>
      </c>
      <c r="BS18" s="19">
        <v>844.95449886467395</v>
      </c>
      <c r="BT18" s="19">
        <v>670.06775909617704</v>
      </c>
      <c r="BU18" s="19">
        <v>0</v>
      </c>
      <c r="BV18" s="19">
        <v>0</v>
      </c>
      <c r="BW18" s="19">
        <v>0</v>
      </c>
      <c r="BX18" s="19">
        <v>1395.9700039377699</v>
      </c>
      <c r="BY18" s="19">
        <v>644.74588923918895</v>
      </c>
      <c r="BZ18" s="20">
        <v>476.09948501272601</v>
      </c>
    </row>
    <row r="19" spans="1:78" thickTop="1" thickBot="1" x14ac:dyDescent="0.3">
      <c r="A19">
        <v>17</v>
      </c>
      <c r="B19">
        <v>0</v>
      </c>
      <c r="C19">
        <v>277900.59999999998</v>
      </c>
      <c r="D19" t="s">
        <v>24</v>
      </c>
      <c r="E19" t="s">
        <v>15</v>
      </c>
      <c r="F19">
        <v>2.2052054475641702E-3</v>
      </c>
      <c r="G19">
        <v>1.66E-2</v>
      </c>
      <c r="H19">
        <v>0.3</v>
      </c>
      <c r="I19">
        <v>1.5</v>
      </c>
      <c r="J19">
        <v>0</v>
      </c>
      <c r="L19" s="13" t="s">
        <v>48</v>
      </c>
      <c r="M19" s="28" t="s">
        <v>47</v>
      </c>
      <c r="N19" s="29">
        <f>[1]Population!B$44</f>
        <v>16650443.848797876</v>
      </c>
      <c r="O19" s="29">
        <f>[1]Population!C$44</f>
        <v>116045.49534028913</v>
      </c>
      <c r="P19" s="29">
        <f>[1]Population!D$44</f>
        <v>342731.64917978056</v>
      </c>
      <c r="Q19" s="29">
        <f>[1]Population!E$44</f>
        <v>361750.95638317132</v>
      </c>
      <c r="R19" s="29">
        <f>[1]Population!F$44</f>
        <v>110915.71266130588</v>
      </c>
      <c r="S19" s="29">
        <f>[1]Population!G$44</f>
        <v>21767.709494909428</v>
      </c>
      <c r="T19" s="29">
        <f>[1]Population!H$44</f>
        <v>19255.664986750799</v>
      </c>
      <c r="U19" s="29">
        <f>[1]Population!I$44</f>
        <v>0</v>
      </c>
      <c r="V19" s="29">
        <f>[1]Population!J$44</f>
        <v>0</v>
      </c>
      <c r="W19" s="29">
        <f>[1]Population!K$44</f>
        <v>0</v>
      </c>
      <c r="X19" s="29">
        <f>[1]Population!L$44</f>
        <v>40559.375151094195</v>
      </c>
      <c r="Y19" s="29">
        <f>[1]Population!M$44</f>
        <v>21404.589557215262</v>
      </c>
      <c r="Z19" s="29">
        <f>[1]Population!N$44</f>
        <v>18692.150074732202</v>
      </c>
      <c r="AA19" s="29">
        <f>[1]Population!O$44</f>
        <v>17663987.099671274</v>
      </c>
      <c r="AB19" s="29">
        <f>[1]Population!P$44</f>
        <v>60011.876357134293</v>
      </c>
      <c r="AC19" s="29">
        <f>[1]Population!Q$44</f>
        <v>178924.98858173873</v>
      </c>
      <c r="AD19" s="29">
        <f>[1]Population!R$44</f>
        <v>191935.91020977887</v>
      </c>
      <c r="AE19" s="29">
        <f>[1]Population!S$44</f>
        <v>59652.18999790612</v>
      </c>
      <c r="AF19" s="29">
        <f>[1]Population!T$44</f>
        <v>11833.779414926341</v>
      </c>
      <c r="AG19" s="29">
        <f>[1]Population!U$44</f>
        <v>10788.893318198685</v>
      </c>
      <c r="AH19" s="29">
        <f>[1]Population!V$44</f>
        <v>0</v>
      </c>
      <c r="AI19" s="29">
        <f>[1]Population!W$44</f>
        <v>0</v>
      </c>
      <c r="AJ19" s="29">
        <f>[1]Population!X$44</f>
        <v>0</v>
      </c>
      <c r="AK19" s="29">
        <f>[1]Population!Y$44</f>
        <v>22440.530208991586</v>
      </c>
      <c r="AL19" s="29">
        <f>[1]Population!Z$44</f>
        <v>12178.921653836776</v>
      </c>
      <c r="AM19" s="29">
        <f>[1]Population!AA$44</f>
        <v>11846.852450914472</v>
      </c>
      <c r="AN19" s="29">
        <f>[1]Population!AB$44</f>
        <v>24745.051502908649</v>
      </c>
      <c r="AO19" s="29">
        <f>[1]Population!AC$44</f>
        <v>3862.9217481999426</v>
      </c>
      <c r="AP19" s="29">
        <f>[1]Population!AD$44</f>
        <v>11333.079838057705</v>
      </c>
      <c r="AQ19" s="29">
        <f>[1]Population!AE$44</f>
        <v>11807.618315245129</v>
      </c>
      <c r="AR19" s="29">
        <f>[1]Population!AF$44</f>
        <v>3577.0187307775832</v>
      </c>
      <c r="AS19" s="29">
        <f>[1]Population!AG$44</f>
        <v>695.50423389220578</v>
      </c>
      <c r="AT19" s="29">
        <f>[1]Population!AH$44</f>
        <v>608.24750119774365</v>
      </c>
      <c r="AU19" s="29">
        <f>[1]Population!AI$44</f>
        <v>0</v>
      </c>
      <c r="AV19" s="29">
        <f>[1]Population!AJ$44</f>
        <v>0</v>
      </c>
      <c r="AW19" s="29">
        <f>[1]Population!AK$44</f>
        <v>0</v>
      </c>
      <c r="AX19" s="29">
        <f>[1]Population!AL$44</f>
        <v>1268.3566539811127</v>
      </c>
      <c r="AY19" s="29">
        <f>[1]Population!AM$44</f>
        <v>660.65359089519109</v>
      </c>
      <c r="AZ19" s="29">
        <f>[1]Population!AN$44</f>
        <v>598.00243574374792</v>
      </c>
      <c r="BA19" s="29">
        <f>[1]Population!AO$44</f>
        <v>805580.78598679788</v>
      </c>
      <c r="BB19" s="29">
        <f>[1]Population!AP$44</f>
        <v>9560.4549313526495</v>
      </c>
      <c r="BC19" s="29">
        <f>[1]Population!AQ$44</f>
        <v>27187.301424583969</v>
      </c>
      <c r="BD19" s="29">
        <f>[1]Population!AR$44</f>
        <v>26939.353138793667</v>
      </c>
      <c r="BE19" s="29">
        <f>[1]Population!AS$44</f>
        <v>7809.2986233387628</v>
      </c>
      <c r="BF19" s="29">
        <f>[1]Population!AT$44</f>
        <v>1463.5246686558444</v>
      </c>
      <c r="BG19" s="29">
        <f>[1]Population!AU$44</f>
        <v>1179.0892033798464</v>
      </c>
      <c r="BH19" s="29">
        <f>[1]Population!AV$44</f>
        <v>0</v>
      </c>
      <c r="BI19" s="29">
        <f>[1]Population!AW$44</f>
        <v>0</v>
      </c>
      <c r="BJ19" s="29">
        <f>[1]Population!AX$44</f>
        <v>0</v>
      </c>
      <c r="BK19" s="29">
        <f>[1]Population!AY$44</f>
        <v>2452.7967588074075</v>
      </c>
      <c r="BL19" s="29">
        <f>[1]Population!AZ$44</f>
        <v>1149.0196014474718</v>
      </c>
      <c r="BM19" s="29">
        <f>[1]Population!BA$44</f>
        <v>868.80221847043856</v>
      </c>
      <c r="BN19" s="29">
        <f>[1]Population!BB$44</f>
        <v>31295.752863685062</v>
      </c>
      <c r="BO19" s="29">
        <f>[1]Population!BC$44</f>
        <v>6020.6059493930943</v>
      </c>
      <c r="BP19" s="29">
        <f>[1]Population!BD$44</f>
        <v>16685.407797914249</v>
      </c>
      <c r="BQ19" s="29">
        <f>[1]Population!BE$44</f>
        <v>16039.530346185156</v>
      </c>
      <c r="BR19" s="29">
        <f>[1]Population!BF$44</f>
        <v>4560.7764937513093</v>
      </c>
      <c r="BS19" s="29">
        <f>[1]Population!BG$44</f>
        <v>844.95449886467475</v>
      </c>
      <c r="BT19" s="29">
        <f>[1]Population!BH$44</f>
        <v>670.06775909617761</v>
      </c>
      <c r="BU19" s="29">
        <f>[1]Population!BI$44</f>
        <v>0</v>
      </c>
      <c r="BV19" s="29">
        <f>[1]Population!BJ$44</f>
        <v>0</v>
      </c>
      <c r="BW19" s="29">
        <f>[1]Population!BK$44</f>
        <v>0</v>
      </c>
      <c r="BX19" s="29">
        <f>[1]Population!BL$44</f>
        <v>1395.9700039377763</v>
      </c>
      <c r="BY19" s="29">
        <f>[1]Population!BM$44</f>
        <v>644.74588923918964</v>
      </c>
      <c r="BZ19" s="30">
        <f>[1]Population!BN$44</f>
        <v>476.09948501272606</v>
      </c>
    </row>
    <row r="20" spans="1:78" thickTop="1" thickBot="1" x14ac:dyDescent="0.3">
      <c r="A20">
        <v>18</v>
      </c>
      <c r="B20">
        <v>0</v>
      </c>
      <c r="C20">
        <v>222320.48</v>
      </c>
      <c r="D20" t="s">
        <v>24</v>
      </c>
      <c r="E20" t="s">
        <v>16</v>
      </c>
      <c r="F20">
        <v>5.5130136189104496E-3</v>
      </c>
      <c r="G20">
        <v>1.328E-2</v>
      </c>
      <c r="H20">
        <v>0.3</v>
      </c>
      <c r="I20">
        <v>1.5</v>
      </c>
      <c r="J20">
        <v>0</v>
      </c>
      <c r="L20" s="13"/>
      <c r="M20" s="31" t="s">
        <v>32</v>
      </c>
      <c r="N20" s="24">
        <f>IF(N19=0, N18-N19,(N18-N19)/N19)</f>
        <v>-4.5865714939474643E-15</v>
      </c>
      <c r="O20" s="24">
        <f t="shared" ref="O20" si="130">IF(O19=0, O18-O19,(O18-O19)/O19)</f>
        <v>-1.128585273140128E-15</v>
      </c>
      <c r="P20" s="24">
        <f t="shared" ref="P20" si="131">IF(P19=0, P18-P19,(P18-P19)/P19)</f>
        <v>-1.6983450770528188E-15</v>
      </c>
      <c r="Q20" s="24">
        <f t="shared" ref="Q20" si="132">IF(Q19=0, Q18-Q19,(Q18-Q19)/Q19)</f>
        <v>-8.045267038881453E-16</v>
      </c>
      <c r="R20" s="24">
        <f t="shared" ref="R20" si="133">IF(R19=0, R18-R19,(R18-R19)/R19)</f>
        <v>-7.8718775974344572E-15</v>
      </c>
      <c r="S20" s="24">
        <f t="shared" ref="S20" si="134">IF(S19=0, S18-S19,(S18-S19)/S19)</f>
        <v>-1.337018507323423E-15</v>
      </c>
      <c r="T20" s="24">
        <f t="shared" ref="T20" si="135">IF(T19=0, T18-T19,(T18-T19)/T19)</f>
        <v>0</v>
      </c>
      <c r="U20" s="24">
        <f t="shared" ref="U20" si="136">IF(U19=0, U18-U19,(U18-U19)/U19)</f>
        <v>0</v>
      </c>
      <c r="V20" s="24">
        <f t="shared" ref="V20" si="137">IF(V19=0, V18-V19,(V18-V19)/V19)</f>
        <v>0</v>
      </c>
      <c r="W20" s="24">
        <f t="shared" ref="W20" si="138">IF(W19=0, W18-W19,(W18-W19)/W19)</f>
        <v>0</v>
      </c>
      <c r="X20" s="24">
        <f t="shared" ref="X20" si="139">IF(X19=0, X18-X19,(X18-X19)/X19)</f>
        <v>1.7939027874760388E-16</v>
      </c>
      <c r="Y20" s="24">
        <f t="shared" ref="Y20" si="140">IF(Y19=0, Y18-Y19,(Y18-Y19)/Y19)</f>
        <v>-2.8893634963307021E-15</v>
      </c>
      <c r="Z20" s="24">
        <f t="shared" ref="Z20" si="141">IF(Z19=0, Z18-Z19,(Z18-Z19)/Z19)</f>
        <v>-1.9462602175495499E-16</v>
      </c>
      <c r="AA20" s="24">
        <f t="shared" ref="AA20" si="142">IF(AA19=0, AA18-AA19,(AA18-AA19)/AA19)</f>
        <v>-4.2179495234473323E-15</v>
      </c>
      <c r="AB20" s="24">
        <f t="shared" ref="AB20" si="143">IF(AB19=0, AB18-AB19,(AB18-AB19)/AB19)</f>
        <v>-1.5761455019584612E-15</v>
      </c>
      <c r="AC20" s="24">
        <f t="shared" ref="AC20" si="144">IF(AC19=0, AC18-AC19,(AC18-AC19)/AC19)</f>
        <v>-4.0664848838928571E-15</v>
      </c>
      <c r="AD20" s="24">
        <f t="shared" ref="AD20" si="145">IF(AD19=0, AD18-AD19,(AD18-AD19)/AD19)</f>
        <v>-4.5489919668900352E-15</v>
      </c>
      <c r="AE20" s="24">
        <f t="shared" ref="AE20" si="146">IF(AE19=0, AE18-AE19,(AE18-AE19)/AE19)</f>
        <v>-3.6591905248267446E-16</v>
      </c>
      <c r="AF20" s="24">
        <f t="shared" ref="AF20" si="147">IF(AF19=0, AF18-AF19,(AF18-AF19)/AF19)</f>
        <v>-3.3816556380570267E-15</v>
      </c>
      <c r="AG20" s="24">
        <f t="shared" ref="AG20" si="148">IF(AG19=0, AG18-AG19,(AG18-AG19)/AG19)</f>
        <v>-7.9241215428876904E-15</v>
      </c>
      <c r="AH20" s="24">
        <f t="shared" ref="AH20" si="149">IF(AH19=0, AH18-AH19,(AH18-AH19)/AH19)</f>
        <v>0</v>
      </c>
      <c r="AI20" s="24">
        <f t="shared" ref="AI20" si="150">IF(AI19=0, AI18-AI19,(AI18-AI19)/AI19)</f>
        <v>0</v>
      </c>
      <c r="AJ20" s="24">
        <f t="shared" ref="AJ20" si="151">IF(AJ19=0, AJ18-AJ19,(AJ18-AJ19)/AJ19)</f>
        <v>0</v>
      </c>
      <c r="AK20" s="24">
        <f t="shared" ref="AK20" si="152">IF(AK19=0, AK18-AK19,(AK18-AK19)/AK19)</f>
        <v>-3.8907944935818271E-15</v>
      </c>
      <c r="AL20" s="24">
        <f t="shared" ref="AL20" si="153">IF(AL19=0, AL18-AL19,(AL18-AL19)/AL19)</f>
        <v>-6.2729326224754994E-15</v>
      </c>
      <c r="AM20" s="24">
        <f t="shared" ref="AM20" si="154">IF(AM19=0, AM18-AM19,(AM18-AM19)/AM19)</f>
        <v>-5.9881379490644724E-15</v>
      </c>
      <c r="AN20" s="24">
        <f t="shared" ref="AN20" si="155">IF(AN19=0, AN18-AN19,(AN18-AN19)/AN19)</f>
        <v>-2.0582581245909807E-15</v>
      </c>
      <c r="AO20" s="24">
        <f t="shared" ref="AO20" si="156">IF(AO19=0, AO18-AO19,(AO18-AO19)/AO19)</f>
        <v>-7.0632652773518203E-16</v>
      </c>
      <c r="AP20" s="24">
        <f t="shared" ref="AP20" si="157">IF(AP19=0, AP18-AP19,(AP18-AP19)/AP19)</f>
        <v>-4.8150796505575489E-16</v>
      </c>
      <c r="AQ20" s="24">
        <f t="shared" ref="AQ20" si="158">IF(AQ19=0, AQ18-AQ19,(AQ18-AQ19)/AQ19)</f>
        <v>-2.464834963301361E-15</v>
      </c>
      <c r="AR20" s="24">
        <f t="shared" ref="AR20" si="159">IF(AR19=0, AR18-AR19,(AR18-AR19)/AR19)</f>
        <v>-8.8991187796024429E-16</v>
      </c>
      <c r="AS20" s="24">
        <f t="shared" ref="AS20" si="160">IF(AS19=0, AS18-AS19,(AS18-AS19)/AS19)</f>
        <v>-1.1442171381154413E-15</v>
      </c>
      <c r="AT20" s="24">
        <f t="shared" ref="AT20" si="161">IF(AT19=0, AT18-AT19,(AT18-AT19)/AT19)</f>
        <v>-1.1214530680134038E-15</v>
      </c>
      <c r="AU20" s="24">
        <f t="shared" ref="AU20" si="162">IF(AU19=0, AU18-AU19,(AU18-AU19)/AU19)</f>
        <v>0</v>
      </c>
      <c r="AV20" s="24">
        <f t="shared" ref="AV20" si="163">IF(AV19=0, AV18-AV19,(AV18-AV19)/AV19)</f>
        <v>0</v>
      </c>
      <c r="AW20" s="24">
        <f t="shared" ref="AW20" si="164">IF(AW19=0, AW18-AW19,(AW18-AW19)/AW19)</f>
        <v>0</v>
      </c>
      <c r="AX20" s="24">
        <f t="shared" ref="AX20" si="165">IF(AX19=0, AX18-AX19,(AX18-AX19)/AX19)</f>
        <v>-2.1511962717699552E-15</v>
      </c>
      <c r="AY20" s="24">
        <f t="shared" ref="AY20" si="166">IF(AY19=0, AY18-AY19,(AY18-AY19)/AY19)</f>
        <v>-1.7208237310504803E-16</v>
      </c>
      <c r="AZ20" s="24">
        <f t="shared" ref="AZ20" si="167">IF(AZ19=0, AZ18-AZ19,(AZ18-AZ19)/AZ19)</f>
        <v>1.9011099441463207E-16</v>
      </c>
      <c r="BA20" s="24">
        <f t="shared" ref="BA20" si="168">IF(BA19=0, BA18-BA19,(BA18-BA19)/BA19)</f>
        <v>1.4451104575977643E-16</v>
      </c>
      <c r="BB20" s="24">
        <f t="shared" ref="BB20" si="169">IF(BB19=0, BB18-BB19,(BB18-BB19)/BB19)</f>
        <v>-9.513090206516453E-16</v>
      </c>
      <c r="BC20" s="24">
        <f t="shared" ref="BC20" si="170">IF(BC19=0, BC18-BC19,(BC18-BC19)/BC19)</f>
        <v>-2.5424221497849624E-15</v>
      </c>
      <c r="BD20" s="24">
        <f t="shared" ref="BD20" si="171">IF(BD19=0, BD18-BD19,(BD18-BD19)/BD19)</f>
        <v>-2.5658224597533073E-15</v>
      </c>
      <c r="BE20" s="24">
        <f t="shared" ref="BE20" si="172">IF(BE19=0, BE18-BE19,(BE18-BE19)/BE19)</f>
        <v>-3.4938913683803492E-16</v>
      </c>
      <c r="BF20" s="24">
        <f t="shared" ref="BF20" si="173">IF(BF19=0, BF18-BF19,(BF18-BF19)/BF19)</f>
        <v>-2.9518462694510983E-15</v>
      </c>
      <c r="BG20" s="24">
        <f t="shared" ref="BG20" si="174">IF(BG19=0, BG18-BG19,(BG18-BG19)/BG19)</f>
        <v>-5.3994752001469451E-15</v>
      </c>
      <c r="BH20" s="24">
        <f t="shared" ref="BH20" si="175">IF(BH19=0, BH18-BH19,(BH18-BH19)/BH19)</f>
        <v>0</v>
      </c>
      <c r="BI20" s="24">
        <f t="shared" ref="BI20" si="176">IF(BI19=0, BI18-BI19,(BI18-BI19)/BI19)</f>
        <v>0</v>
      </c>
      <c r="BJ20" s="24">
        <f t="shared" ref="BJ20" si="177">IF(BJ19=0, BJ18-BJ19,(BJ18-BJ19)/BJ19)</f>
        <v>0</v>
      </c>
      <c r="BK20" s="24">
        <f t="shared" ref="BK20" si="178">IF(BK19=0, BK18-BK19,(BK18-BK19)/BK19)</f>
        <v>-3.1517919033897834E-15</v>
      </c>
      <c r="BL20" s="24">
        <f t="shared" ref="BL20" si="179">IF(BL19=0, BL18-BL19,(BL18-BL19)/BL19)</f>
        <v>-1.5830795238431037E-15</v>
      </c>
      <c r="BM20" s="24">
        <f t="shared" ref="BM20" si="180">IF(BM19=0, BM18-BM19,(BM18-BM19)/BM19)</f>
        <v>-6.5427340828943959E-16</v>
      </c>
      <c r="BN20" s="24">
        <f t="shared" ref="BN20" si="181">IF(BN19=0, BN18-BN19,(BN18-BN19)/BN19)</f>
        <v>-1.9761671812127423E-15</v>
      </c>
      <c r="BO20" s="24">
        <f t="shared" ref="BO20" si="182">IF(BO19=0, BO18-BO19,(BO18-BO19)/BO19)</f>
        <v>-7.5531824322816677E-16</v>
      </c>
      <c r="BP20" s="24">
        <f t="shared" ref="BP20" si="183">IF(BP19=0, BP18-BP19,(BP18-BP19)/BP19)</f>
        <v>-3.0524697937350187E-15</v>
      </c>
      <c r="BQ20" s="24">
        <f t="shared" ref="BQ20" si="184">IF(BQ19=0, BQ18-BQ19,(BQ18-BQ19)/BQ19)</f>
        <v>-3.5156061488628959E-15</v>
      </c>
      <c r="BR20" s="24">
        <f t="shared" ref="BR20" si="185">IF(BR19=0, BR18-BR19,(BR18-BR19)/BR19)</f>
        <v>-1.9941663508813052E-15</v>
      </c>
      <c r="BS20" s="24">
        <f t="shared" ref="BS20" si="186">IF(BS19=0, BS18-BS19,(BS18-BS19)/BS19)</f>
        <v>-9.4183516996548499E-16</v>
      </c>
      <c r="BT20" s="24">
        <f t="shared" ref="BT20" si="187">IF(BT19=0, BT18-BT19,(BT18-BT19)/BT19)</f>
        <v>-8.4832344325119282E-16</v>
      </c>
      <c r="BU20" s="24">
        <f t="shared" ref="BU20" si="188">IF(BU19=0, BU18-BU19,(BU18-BU19)/BU19)</f>
        <v>0</v>
      </c>
      <c r="BV20" s="24">
        <f t="shared" ref="BV20" si="189">IF(BV19=0, BV18-BV19,(BV18-BV19)/BV19)</f>
        <v>0</v>
      </c>
      <c r="BW20" s="24">
        <f t="shared" ref="BW20" si="190">IF(BW19=0, BW18-BW19,(BW18-BW19)/BW19)</f>
        <v>0</v>
      </c>
      <c r="BX20" s="24">
        <f t="shared" ref="BX20" si="191">IF(BX19=0, BX18-BX19,(BX18-BX19)/BX19)</f>
        <v>-4.5606015132501911E-15</v>
      </c>
      <c r="BY20" s="24">
        <f t="shared" ref="BY20" si="192">IF(BY19=0, BY18-BY19,(BY18-BY19)/BY19)</f>
        <v>-1.0579687869504834E-15</v>
      </c>
      <c r="BZ20" s="25">
        <f t="shared" ref="BZ20" si="193">IF(BZ19=0, BZ18-BZ19,(BZ18-BZ19)/BZ19)</f>
        <v>-1.1939399358789182E-16</v>
      </c>
    </row>
    <row r="21" spans="1:78" thickTop="1" thickBot="1" x14ac:dyDescent="0.3">
      <c r="A21">
        <v>19</v>
      </c>
      <c r="B21">
        <v>0</v>
      </c>
      <c r="C21">
        <v>97265.21</v>
      </c>
      <c r="D21" t="s">
        <v>24</v>
      </c>
      <c r="E21" t="s">
        <v>17</v>
      </c>
      <c r="F21">
        <v>2.4119434582733201E-3</v>
      </c>
      <c r="G21">
        <v>5.8100000000000001E-3</v>
      </c>
      <c r="H21">
        <v>0.3</v>
      </c>
      <c r="I21">
        <v>1.5</v>
      </c>
      <c r="J21">
        <v>0</v>
      </c>
    </row>
    <row r="22" spans="1:78" thickTop="1" thickBot="1" x14ac:dyDescent="0.3">
      <c r="A22">
        <v>20</v>
      </c>
      <c r="B22">
        <v>0</v>
      </c>
      <c r="C22">
        <v>0</v>
      </c>
      <c r="D22" t="s">
        <v>24</v>
      </c>
      <c r="E22" t="s">
        <v>18</v>
      </c>
      <c r="F22">
        <v>0</v>
      </c>
      <c r="G22">
        <v>0</v>
      </c>
      <c r="H22">
        <v>0.3</v>
      </c>
      <c r="I22">
        <v>1.5</v>
      </c>
      <c r="J22">
        <v>0</v>
      </c>
      <c r="L22" t="s">
        <v>36</v>
      </c>
      <c r="M22" t="s">
        <v>28</v>
      </c>
      <c r="N22">
        <f t="array" ref="N22:BZ22">TRANSPOSE(F67:F131)</f>
        <v>0</v>
      </c>
      <c r="O22">
        <v>4.5243547838464898E-3</v>
      </c>
      <c r="P22">
        <v>3.5317114383639201E-3</v>
      </c>
      <c r="Q22">
        <v>3.9601421696049896E-3</v>
      </c>
      <c r="R22">
        <v>4.9968491509906699E-3</v>
      </c>
      <c r="S22">
        <v>9.7335280242621097E-3</v>
      </c>
      <c r="T22">
        <v>9.0923451399744695E-3</v>
      </c>
      <c r="U22">
        <v>0</v>
      </c>
      <c r="V22">
        <v>0</v>
      </c>
      <c r="W22">
        <v>0</v>
      </c>
      <c r="X22">
        <v>1.63472287597901E-5</v>
      </c>
      <c r="Y22">
        <v>2.14388538425211E-4</v>
      </c>
      <c r="Z22">
        <v>1.6360108376199699E-4</v>
      </c>
      <c r="AA22">
        <v>0</v>
      </c>
      <c r="AB22">
        <v>3.3565274199789598E-3</v>
      </c>
      <c r="AC22">
        <v>1.18813321057791E-3</v>
      </c>
      <c r="AD22">
        <v>1.33355693504005E-3</v>
      </c>
      <c r="AE22">
        <v>1.6799520792347899E-3</v>
      </c>
      <c r="AF22">
        <v>3.26727886095782E-3</v>
      </c>
      <c r="AG22">
        <v>3.06364564103657E-3</v>
      </c>
      <c r="AH22">
        <v>0</v>
      </c>
      <c r="AI22">
        <v>0</v>
      </c>
      <c r="AJ22">
        <v>0</v>
      </c>
      <c r="AK22">
        <v>5.5265264422468503E-6</v>
      </c>
      <c r="AL22">
        <v>7.2186752926591696E-5</v>
      </c>
      <c r="AM22">
        <v>5.5089936427204998E-5</v>
      </c>
      <c r="AN22">
        <v>0</v>
      </c>
      <c r="AO22">
        <v>0.144625736532942</v>
      </c>
      <c r="AP22">
        <v>5.11916771080883E-2</v>
      </c>
      <c r="AQ22">
        <v>5.7457326051056898E-2</v>
      </c>
      <c r="AR22">
        <v>7.2382130878277703E-2</v>
      </c>
      <c r="AS22">
        <v>0.14077362135883201</v>
      </c>
      <c r="AT22">
        <v>0.13199945776695299</v>
      </c>
      <c r="AU22">
        <v>0</v>
      </c>
      <c r="AV22">
        <v>0</v>
      </c>
      <c r="AW22">
        <v>0</v>
      </c>
      <c r="AX22">
        <v>2.3811381236658801E-4</v>
      </c>
      <c r="AY22">
        <v>3.1102220465021499E-3</v>
      </c>
      <c r="AZ22">
        <v>2.37359234637712E-3</v>
      </c>
      <c r="BA22">
        <v>0</v>
      </c>
      <c r="BB22">
        <v>3.6597352213080499E-3</v>
      </c>
      <c r="BC22">
        <v>1.6856548458215399E-3</v>
      </c>
      <c r="BD22">
        <v>1.8919515580572599E-3</v>
      </c>
      <c r="BE22">
        <v>2.38343754944069E-3</v>
      </c>
      <c r="BF22">
        <v>4.6355508260092397E-3</v>
      </c>
      <c r="BG22">
        <v>4.3464414193131098E-3</v>
      </c>
      <c r="BH22">
        <v>0</v>
      </c>
      <c r="BI22">
        <v>0</v>
      </c>
      <c r="BJ22">
        <v>0</v>
      </c>
      <c r="BK22">
        <v>7.8402550968443994E-6</v>
      </c>
      <c r="BL22">
        <v>1.0241333220252999E-4</v>
      </c>
      <c r="BM22">
        <v>7.8157542996667599E-5</v>
      </c>
      <c r="BN22">
        <v>0</v>
      </c>
      <c r="BO22">
        <v>7.1367393393401701E-2</v>
      </c>
      <c r="BP22">
        <v>5.3898779403977297E-2</v>
      </c>
      <c r="BQ22">
        <v>5.5204075164419802E-2</v>
      </c>
      <c r="BR22">
        <v>4.4959420248008197E-2</v>
      </c>
      <c r="BS22">
        <v>4.6078830782314603E-2</v>
      </c>
      <c r="BT22">
        <v>4.3832114815459497E-2</v>
      </c>
      <c r="BU22">
        <v>0</v>
      </c>
      <c r="BV22">
        <v>0</v>
      </c>
      <c r="BW22">
        <v>0</v>
      </c>
      <c r="BX22">
        <v>1.09004317413979E-3</v>
      </c>
      <c r="BY22">
        <v>4.8963964343287699E-3</v>
      </c>
      <c r="BZ22">
        <v>3.7377039474197201E-3</v>
      </c>
    </row>
    <row r="23" spans="1:78" thickTop="1" thickBot="1" x14ac:dyDescent="0.3">
      <c r="A23">
        <v>21</v>
      </c>
      <c r="B23">
        <v>0</v>
      </c>
      <c r="C23">
        <v>0</v>
      </c>
      <c r="D23" t="s">
        <v>24</v>
      </c>
      <c r="E23" t="s">
        <v>19</v>
      </c>
      <c r="F23">
        <v>0</v>
      </c>
      <c r="G23">
        <v>0</v>
      </c>
      <c r="H23">
        <v>0.3</v>
      </c>
      <c r="I23">
        <v>1.5</v>
      </c>
      <c r="J23">
        <v>0</v>
      </c>
      <c r="L23" t="s">
        <v>40</v>
      </c>
      <c r="M23" t="s">
        <v>29</v>
      </c>
      <c r="N23">
        <f>[1]SCR!B$5</f>
        <v>0</v>
      </c>
      <c r="O23">
        <f>[1]SCR!C$5</f>
        <v>4.5243547838464925E-3</v>
      </c>
      <c r="P23">
        <f>[1]SCR!D$5</f>
        <v>3.5317114383639258E-3</v>
      </c>
      <c r="Q23">
        <f>[1]SCR!E$5</f>
        <v>3.9601421696049957E-3</v>
      </c>
      <c r="R23">
        <f>[1]SCR!F$5</f>
        <v>4.9968491509906777E-3</v>
      </c>
      <c r="S23">
        <f>[1]SCR!G$5</f>
        <v>9.7335280242621114E-3</v>
      </c>
      <c r="T23">
        <f>[1]SCR!H$5</f>
        <v>9.0923451399744799E-3</v>
      </c>
      <c r="U23">
        <f>[1]SCR!I$5</f>
        <v>0</v>
      </c>
      <c r="V23">
        <f>[1]SCR!J$5</f>
        <v>0</v>
      </c>
      <c r="W23">
        <f>[1]SCR!K$5</f>
        <v>0</v>
      </c>
      <c r="X23">
        <f>[1]SCR!L$5</f>
        <v>1.6347228759790114E-5</v>
      </c>
      <c r="Y23">
        <f>[1]SCR!M$5</f>
        <v>2.1438853842521105E-4</v>
      </c>
      <c r="Z23">
        <f>[1]SCR!N$5</f>
        <v>1.6360108376199721E-4</v>
      </c>
      <c r="AA23">
        <f>[1]SCR!O$5</f>
        <v>0</v>
      </c>
      <c r="AB23">
        <f>[1]SCR!P$5</f>
        <v>3.3565274199789654E-3</v>
      </c>
      <c r="AC23">
        <f>[1]SCR!Q$5</f>
        <v>1.1881332105779176E-3</v>
      </c>
      <c r="AD23">
        <f>[1]SCR!R$5</f>
        <v>1.3335569350400535E-3</v>
      </c>
      <c r="AE23">
        <f>[1]SCR!S$5</f>
        <v>1.679952079234794E-3</v>
      </c>
      <c r="AF23">
        <f>[1]SCR!T$5</f>
        <v>3.2672788609578291E-3</v>
      </c>
      <c r="AG23">
        <f>[1]SCR!U$5</f>
        <v>3.0636456410365756E-3</v>
      </c>
      <c r="AH23">
        <f>[1]SCR!V$5</f>
        <v>0</v>
      </c>
      <c r="AI23">
        <f>[1]SCR!W$5</f>
        <v>0</v>
      </c>
      <c r="AJ23">
        <f>[1]SCR!X$5</f>
        <v>0</v>
      </c>
      <c r="AK23">
        <f>[1]SCR!Y$5</f>
        <v>5.5265264422468563E-6</v>
      </c>
      <c r="AL23">
        <f>[1]SCR!Z$5</f>
        <v>7.2186752926591777E-5</v>
      </c>
      <c r="AM23">
        <f>[1]SCR!AA$5</f>
        <v>5.5089936427205012E-5</v>
      </c>
      <c r="AN23">
        <f>[1]SCR!AB$5</f>
        <v>0</v>
      </c>
      <c r="AO23">
        <f>[1]SCR!AC$5</f>
        <v>0.14462573653294236</v>
      </c>
      <c r="AP23">
        <f>[1]SCR!AD$5</f>
        <v>5.1191677108088314E-2</v>
      </c>
      <c r="AQ23">
        <f>[1]SCR!AE$5</f>
        <v>5.7457326051057002E-2</v>
      </c>
      <c r="AR23">
        <f>[1]SCR!AF$5</f>
        <v>7.2382130878277745E-2</v>
      </c>
      <c r="AS23">
        <f>[1]SCR!AG$5</f>
        <v>0.14077362135883253</v>
      </c>
      <c r="AT23">
        <f>[1]SCR!AH$5</f>
        <v>0.13199945776695315</v>
      </c>
      <c r="AU23">
        <f>[1]SCR!AI$5</f>
        <v>0</v>
      </c>
      <c r="AV23">
        <f>[1]SCR!AJ$5</f>
        <v>0</v>
      </c>
      <c r="AW23">
        <f>[1]SCR!AK$5</f>
        <v>0</v>
      </c>
      <c r="AX23">
        <f>[1]SCR!AL$5</f>
        <v>2.3811381236658898E-4</v>
      </c>
      <c r="AY23">
        <f>[1]SCR!AM$5</f>
        <v>3.1102220465021547E-3</v>
      </c>
      <c r="AZ23">
        <f>[1]SCR!AN$5</f>
        <v>2.3735923463771235E-3</v>
      </c>
      <c r="BA23">
        <f>[1]SCR!AO$5</f>
        <v>0</v>
      </c>
      <c r="BB23">
        <f>[1]SCR!AP$5</f>
        <v>3.659735221308056E-3</v>
      </c>
      <c r="BC23">
        <f>[1]SCR!AQ$5</f>
        <v>1.6856548458215452E-3</v>
      </c>
      <c r="BD23">
        <f>[1]SCR!AR$5</f>
        <v>1.8919515580572636E-3</v>
      </c>
      <c r="BE23">
        <f>[1]SCR!AS$5</f>
        <v>2.3834375494406965E-3</v>
      </c>
      <c r="BF23">
        <f>[1]SCR!AT$5</f>
        <v>4.6355508260092493E-3</v>
      </c>
      <c r="BG23">
        <f>[1]SCR!AU$5</f>
        <v>4.3464414193131124E-3</v>
      </c>
      <c r="BH23">
        <f>[1]SCR!AV$5</f>
        <v>0</v>
      </c>
      <c r="BI23">
        <f>[1]SCR!AW$5</f>
        <v>0</v>
      </c>
      <c r="BJ23">
        <f>[1]SCR!AX$5</f>
        <v>0</v>
      </c>
      <c r="BK23">
        <f>[1]SCR!AY$5</f>
        <v>7.8402550968444045E-6</v>
      </c>
      <c r="BL23">
        <f>[1]SCR!AZ$5</f>
        <v>1.0241333220253002E-4</v>
      </c>
      <c r="BM23">
        <f>[1]SCR!BA$5</f>
        <v>7.815754299666764E-5</v>
      </c>
      <c r="BN23">
        <f>[1]SCR!BB$5</f>
        <v>0</v>
      </c>
      <c r="BO23">
        <f>[1]SCR!BC$5</f>
        <v>7.1367393393401785E-2</v>
      </c>
      <c r="BP23">
        <f>[1]SCR!BD$5</f>
        <v>5.3898779403977304E-2</v>
      </c>
      <c r="BQ23">
        <f>[1]SCR!BE$5</f>
        <v>5.5204075164419851E-2</v>
      </c>
      <c r="BR23">
        <f>[1]SCR!BF$5</f>
        <v>4.4959420248008267E-2</v>
      </c>
      <c r="BS23">
        <f>[1]SCR!BG$5</f>
        <v>4.6078830782314686E-2</v>
      </c>
      <c r="BT23">
        <f>[1]SCR!BH$5</f>
        <v>4.3832114815459566E-2</v>
      </c>
      <c r="BU23">
        <f>[1]SCR!BI$5</f>
        <v>0</v>
      </c>
      <c r="BV23">
        <f>[1]SCR!BJ$5</f>
        <v>0</v>
      </c>
      <c r="BW23">
        <f>[1]SCR!BK$5</f>
        <v>0</v>
      </c>
      <c r="BX23">
        <f>[1]SCR!BL$5</f>
        <v>1.0900431741397909E-3</v>
      </c>
      <c r="BY23">
        <f>[1]SCR!BM$5</f>
        <v>4.8963964343287751E-3</v>
      </c>
      <c r="BZ23">
        <f>[1]SCR!BN$5</f>
        <v>3.7377039474197245E-3</v>
      </c>
    </row>
    <row r="24" spans="1:78" thickTop="1" thickBot="1" x14ac:dyDescent="0.3">
      <c r="A24">
        <v>22</v>
      </c>
      <c r="B24">
        <v>0</v>
      </c>
      <c r="C24">
        <v>0</v>
      </c>
      <c r="D24" t="s">
        <v>24</v>
      </c>
      <c r="E24" t="s">
        <v>20</v>
      </c>
      <c r="F24">
        <v>0</v>
      </c>
      <c r="G24">
        <v>0</v>
      </c>
      <c r="H24">
        <v>0.3</v>
      </c>
      <c r="I24">
        <v>1.5</v>
      </c>
      <c r="J24">
        <v>0</v>
      </c>
      <c r="M24" t="s">
        <v>32</v>
      </c>
      <c r="N24" s="8">
        <f>IF(N23=0, N22-N23,(N22-N23)/N23)</f>
        <v>0</v>
      </c>
      <c r="O24" s="8">
        <f t="shared" ref="O24" si="194">IF(O23=0, O22-O23,(O22-O23)/O23)</f>
        <v>-5.751284632353662E-16</v>
      </c>
      <c r="P24" s="8">
        <f t="shared" ref="P24" si="195">IF(P23=0, P22-P23,(P22-P23)/P23)</f>
        <v>-1.5963510596257468E-15</v>
      </c>
      <c r="Q24" s="8">
        <f t="shared" ref="Q24" si="196">IF(Q23=0, Q22-Q23,(Q22-Q23)/Q23)</f>
        <v>-1.5331601507943918E-15</v>
      </c>
      <c r="R24" s="8">
        <f t="shared" ref="R24" si="197">IF(R23=0, R22-R23,(R22-R23)/R23)</f>
        <v>-1.5622356020789541E-15</v>
      </c>
      <c r="S24" s="8">
        <f t="shared" ref="S24" si="198">IF(S23=0, S22-S23,(S22-S23)/S23)</f>
        <v>-1.7822144978190626E-16</v>
      </c>
      <c r="T24" s="8">
        <f t="shared" ref="T24" si="199">IF(T23=0, T22-T23,(T22-T23)/T23)</f>
        <v>-1.1447366653626675E-15</v>
      </c>
      <c r="U24" s="8">
        <f t="shared" ref="U24" si="200">IF(U23=0, U22-U23,(U22-U23)/U23)</f>
        <v>0</v>
      </c>
      <c r="V24" s="8">
        <f t="shared" ref="V24" si="201">IF(V23=0, V22-V23,(V22-V23)/V23)</f>
        <v>0</v>
      </c>
      <c r="W24" s="8">
        <f t="shared" ref="W24" si="202">IF(W23=0, W22-W23,(W22-W23)/W23)</f>
        <v>0</v>
      </c>
      <c r="X24" s="8">
        <f t="shared" ref="X24" si="203">IF(X23=0, X22-X23,(X22-X23)/X23)</f>
        <v>-8.290412616849444E-16</v>
      </c>
      <c r="Y24" s="8">
        <f t="shared" ref="Y24" si="204">IF(Y23=0, Y22-Y23,(Y22-Y23)/Y23)</f>
        <v>-2.528591734543043E-16</v>
      </c>
      <c r="Z24" s="8">
        <f t="shared" ref="Z24" si="205">IF(Z23=0, Z22-Z23,(Z22-Z23)/Z23)</f>
        <v>-1.3254217485047653E-15</v>
      </c>
      <c r="AA24" s="8">
        <f t="shared" ref="AA24" si="206">IF(AA23=0, AA22-AA23,(AA22-AA23)/AA23)</f>
        <v>0</v>
      </c>
      <c r="AB24" s="8">
        <f t="shared" ref="AB24" si="207">IF(AB23=0, AB22-AB23,(AB22-AB23)/AB23)</f>
        <v>-1.6796678803714209E-15</v>
      </c>
      <c r="AC24" s="8">
        <f t="shared" ref="AC24" si="208">IF(AC23=0, AC22-AC23,(AC22-AC23)/AC23)</f>
        <v>-6.3876803878808991E-15</v>
      </c>
      <c r="AD24" s="8">
        <f t="shared" ref="AD24" si="209">IF(AD23=0, AD22-AD23,(AD22-AD23)/AD23)</f>
        <v>-2.601648914112099E-15</v>
      </c>
      <c r="AE24" s="8">
        <f t="shared" ref="AE24" si="210">IF(AE23=0, AE22-AE23,(AE22-AE23)/AE23)</f>
        <v>-2.4524320106330249E-15</v>
      </c>
      <c r="AF24" s="8">
        <f t="shared" ref="AF24" si="211">IF(AF23=0, AF22-AF23,(AF22-AF23)/AF23)</f>
        <v>-2.7874260620069508E-15</v>
      </c>
      <c r="AG24" s="8">
        <f t="shared" ref="AG24" si="212">IF(AG23=0, AG22-AG23,(AG22-AG23)/AG23)</f>
        <v>-1.8402426251284964E-15</v>
      </c>
      <c r="AH24" s="8">
        <f t="shared" ref="AH24" si="213">IF(AH23=0, AH22-AH23,(AH22-AH23)/AH23)</f>
        <v>0</v>
      </c>
      <c r="AI24" s="8">
        <f t="shared" ref="AI24" si="214">IF(AI23=0, AI22-AI23,(AI22-AI23)/AI23)</f>
        <v>0</v>
      </c>
      <c r="AJ24" s="8">
        <f t="shared" ref="AJ24" si="215">IF(AJ23=0, AJ22-AJ23,(AJ22-AJ23)/AJ23)</f>
        <v>0</v>
      </c>
      <c r="AK24" s="8">
        <f t="shared" ref="AK24" si="216">IF(AK23=0, AK22-AK23,(AK22-AK23)/AK23)</f>
        <v>-1.072867504162257E-15</v>
      </c>
      <c r="AL24" s="8">
        <f t="shared" ref="AL24" si="217">IF(AL23=0, AL22-AL23,(AL22-AL23)/AL23)</f>
        <v>-1.1264554733346148E-15</v>
      </c>
      <c r="AM24" s="8">
        <f t="shared" ref="AM24" si="218">IF(AM23=0, AM22-AM23,(AM22-AM23)/AM23)</f>
        <v>-2.4600731158905776E-16</v>
      </c>
      <c r="AN24" s="8">
        <f t="shared" ref="AN24" si="219">IF(AN23=0, AN22-AN23,(AN22-AN23)/AN23)</f>
        <v>0</v>
      </c>
      <c r="AO24" s="8">
        <f t="shared" ref="AO24" si="220">IF(AO23=0, AO22-AO23,(AO22-AO23)/AO23)</f>
        <v>-2.4948704957570877E-15</v>
      </c>
      <c r="AP24" s="8">
        <f t="shared" ref="AP24" si="221">IF(AP23=0, AP22-AP23,(AP22-AP23)/AP23)</f>
        <v>-2.7109461130785569E-16</v>
      </c>
      <c r="AQ24" s="8">
        <f t="shared" ref="AQ24" si="222">IF(AQ23=0, AQ22-AQ23,(AQ22-AQ23)/AQ23)</f>
        <v>-1.8114906437887337E-15</v>
      </c>
      <c r="AR24" s="8">
        <f t="shared" ref="AR24" si="223">IF(AR23=0, AR22-AR23,(AR22-AR23)/AR23)</f>
        <v>-5.7518841899607241E-16</v>
      </c>
      <c r="AS24" s="8">
        <f t="shared" ref="AS24" si="224">IF(AS23=0, AS22-AS23,(AS22-AS23)/AS23)</f>
        <v>-3.7461275174041085E-15</v>
      </c>
      <c r="AT24" s="8">
        <f t="shared" ref="AT24" si="225">IF(AT23=0, AT22-AT23,(AT22-AT23)/AT23)</f>
        <v>-1.2616222559625251E-15</v>
      </c>
      <c r="AU24" s="8">
        <f t="shared" ref="AU24" si="226">IF(AU23=0, AU22-AU23,(AU22-AU23)/AU23)</f>
        <v>0</v>
      </c>
      <c r="AV24" s="8">
        <f t="shared" ref="AV24" si="227">IF(AV23=0, AV22-AV23,(AV22-AV23)/AV23)</f>
        <v>0</v>
      </c>
      <c r="AW24" s="8">
        <f t="shared" ref="AW24" si="228">IF(AW23=0, AW22-AW23,(AW22-AW23)/AW23)</f>
        <v>0</v>
      </c>
      <c r="AX24" s="8">
        <f t="shared" ref="AX24" si="229">IF(AX23=0, AX22-AX23,(AX22-AX23)/AX23)</f>
        <v>-4.0979645218341442E-15</v>
      </c>
      <c r="AY24" s="8">
        <f t="shared" ref="AY24" si="230">IF(AY23=0, AY22-AY23,(AY22-AY23)/AY23)</f>
        <v>-1.5338099619933083E-15</v>
      </c>
      <c r="AZ24" s="8">
        <f t="shared" ref="AZ24" si="231">IF(AZ23=0, AZ22-AZ23,(AZ22-AZ23)/AZ23)</f>
        <v>-1.4616861051347434E-15</v>
      </c>
      <c r="BA24" s="8">
        <f t="shared" ref="BA24" si="232">IF(BA23=0, BA22-BA23,(BA22-BA23)/BA23)</f>
        <v>0</v>
      </c>
      <c r="BB24" s="8">
        <f t="shared" ref="BB24" si="233">IF(BB23=0, BB22-BB23,(BB22-BB23)/BB23)</f>
        <v>-1.6590085890827776E-15</v>
      </c>
      <c r="BC24" s="8">
        <f t="shared" ref="BC24" si="234">IF(BC23=0, BC22-BC23,(BC22-BC23)/BC23)</f>
        <v>-3.0873286075323692E-15</v>
      </c>
      <c r="BD24" s="8">
        <f t="shared" ref="BD24" si="235">IF(BD23=0, BD22-BD23,(BD22-BD23)/BD23)</f>
        <v>-1.948404741523061E-15</v>
      </c>
      <c r="BE24" s="8">
        <f t="shared" ref="BE24" si="236">IF(BE23=0, BE22-BE23,(BE22-BE23)/BE23)</f>
        <v>-2.7293406686655402E-15</v>
      </c>
      <c r="BF24" s="8">
        <f t="shared" ref="BF24" si="237">IF(BF23=0, BF22-BF23,(BF22-BF23)/BF23)</f>
        <v>-2.0582190716882459E-15</v>
      </c>
      <c r="BG24" s="8">
        <f t="shared" ref="BG24" si="238">IF(BG23=0, BG22-BG23,(BG22-BG23)/BG23)</f>
        <v>-5.9867025985971526E-16</v>
      </c>
      <c r="BH24" s="8">
        <f t="shared" ref="BH24" si="239">IF(BH23=0, BH22-BH23,(BH22-BH23)/BH23)</f>
        <v>0</v>
      </c>
      <c r="BI24" s="8">
        <f t="shared" ref="BI24" si="240">IF(BI23=0, BI22-BI23,(BI22-BI23)/BI23)</f>
        <v>0</v>
      </c>
      <c r="BJ24" s="8">
        <f t="shared" ref="BJ24" si="241">IF(BJ23=0, BJ22-BJ23,(BJ22-BJ23)/BJ23)</f>
        <v>0</v>
      </c>
      <c r="BK24" s="8">
        <f t="shared" ref="BK24" si="242">IF(BK23=0, BK22-BK23,(BK22-BK23)/BK23)</f>
        <v>-6.4821840880806509E-16</v>
      </c>
      <c r="BL24" s="8">
        <f t="shared" ref="BL24" si="243">IF(BL23=0, BL22-BL23,(BL22-BL23)/BL23)</f>
        <v>-2.6466333756756725E-16</v>
      </c>
      <c r="BM24" s="8">
        <f t="shared" ref="BM24" si="244">IF(BM23=0, BM22-BM23,(BM22-BM23)/BM23)</f>
        <v>-5.2020035315004603E-16</v>
      </c>
      <c r="BN24" s="8">
        <f t="shared" ref="BN24" si="245">IF(BN23=0, BN22-BN23,(BN22-BN23)/BN23)</f>
        <v>0</v>
      </c>
      <c r="BO24" s="8">
        <f t="shared" ref="BO24" si="246">IF(BO23=0, BO22-BO23,(BO22-BO23)/BO23)</f>
        <v>-1.1667334743177701E-15</v>
      </c>
      <c r="BP24" s="8">
        <f t="shared" ref="BP24" si="247">IF(BP23=0, BP22-BP23,(BP22-BP23)/BP23)</f>
        <v>-1.2873935144058556E-16</v>
      </c>
      <c r="BQ24" s="8">
        <f t="shared" ref="BQ24" si="248">IF(BQ23=0, BQ22-BQ23,(BQ22-BQ23)/BQ23)</f>
        <v>-8.798672413709125E-16</v>
      </c>
      <c r="BR24" s="8">
        <f t="shared" ref="BR24" si="249">IF(BR23=0, BR22-BR23,(BR22-BR23)/BR23)</f>
        <v>-1.5433681897209576E-15</v>
      </c>
      <c r="BS24" s="8">
        <f t="shared" ref="BS24" si="250">IF(BS23=0, BS22-BS23,(BS22-BS23)/BS23)</f>
        <v>-1.8070494722458319E-15</v>
      </c>
      <c r="BT24" s="8">
        <f t="shared" ref="BT24" si="251">IF(BT23=0, BT22-BT23,(BT22-BT23)/BT23)</f>
        <v>-1.5830616280143261E-15</v>
      </c>
      <c r="BU24" s="8">
        <f t="shared" ref="BU24" si="252">IF(BU23=0, BU22-BU23,(BU22-BU23)/BU23)</f>
        <v>0</v>
      </c>
      <c r="BV24" s="8">
        <f t="shared" ref="BV24" si="253">IF(BV23=0, BV22-BV23,(BV22-BV23)/BV23)</f>
        <v>0</v>
      </c>
      <c r="BW24" s="8">
        <f t="shared" ref="BW24" si="254">IF(BW23=0, BW22-BW23,(BW22-BW23)/BW23)</f>
        <v>0</v>
      </c>
      <c r="BX24" s="8">
        <f t="shared" ref="BX24" si="255">IF(BX23=0, BX22-BX23,(BX22-BX23)/BX23)</f>
        <v>-7.9571319610609302E-16</v>
      </c>
      <c r="BY24" s="8">
        <f t="shared" ref="BY24" si="256">IF(BY23=0, BY22-BY23,(BY22-BY23)/BY23)</f>
        <v>-1.0628572456763987E-15</v>
      </c>
      <c r="BZ24" s="8">
        <f t="shared" ref="BZ24" si="257">IF(BZ23=0, BZ22-BZ23,(BZ22-BZ23)/BZ23)</f>
        <v>-1.1602868367720448E-15</v>
      </c>
    </row>
    <row r="25" spans="1:78" thickTop="1" thickBot="1" x14ac:dyDescent="0.3">
      <c r="A25">
        <v>23</v>
      </c>
      <c r="B25">
        <v>0</v>
      </c>
      <c r="C25">
        <v>0</v>
      </c>
      <c r="D25" t="s">
        <v>24</v>
      </c>
      <c r="E25" t="s">
        <v>21</v>
      </c>
      <c r="F25">
        <v>0</v>
      </c>
      <c r="G25">
        <v>0</v>
      </c>
      <c r="H25">
        <v>0.3</v>
      </c>
      <c r="I25">
        <v>1.5</v>
      </c>
      <c r="J25">
        <v>0</v>
      </c>
    </row>
    <row r="26" spans="1:78" thickTop="1" thickBot="1" x14ac:dyDescent="0.3">
      <c r="A26">
        <v>24</v>
      </c>
      <c r="B26">
        <v>0</v>
      </c>
      <c r="C26">
        <v>55580.12</v>
      </c>
      <c r="D26" t="s">
        <v>24</v>
      </c>
      <c r="E26" t="s">
        <v>22</v>
      </c>
      <c r="F26" s="1">
        <v>6.8912670236380603E-5</v>
      </c>
      <c r="G26">
        <v>3.32E-3</v>
      </c>
      <c r="H26">
        <v>0.3</v>
      </c>
      <c r="I26">
        <v>1.5</v>
      </c>
      <c r="J26">
        <v>0</v>
      </c>
      <c r="M26" t="s">
        <v>30</v>
      </c>
      <c r="N26" s="10">
        <f t="array" ref="N26:BZ26">TRANSPOSE(G67:G131)</f>
        <v>0.92961262665056599</v>
      </c>
      <c r="O26">
        <v>1.8553178434542E-2</v>
      </c>
      <c r="P26">
        <v>1.3134153609423301E-2</v>
      </c>
      <c r="Q26">
        <v>1.3103750695825801E-2</v>
      </c>
      <c r="R26">
        <v>9.2854745071682208E-3</v>
      </c>
      <c r="S26">
        <v>5.7788842922345002E-3</v>
      </c>
      <c r="T26">
        <v>5.4186969526663796E-3</v>
      </c>
      <c r="U26">
        <v>0</v>
      </c>
      <c r="V26">
        <v>0</v>
      </c>
      <c r="W26">
        <v>0</v>
      </c>
      <c r="X26">
        <v>6.1092419018521295E-4</v>
      </c>
      <c r="Y26">
        <v>2.5535484782447798E-3</v>
      </c>
      <c r="Z26">
        <v>1.94876218914377E-3</v>
      </c>
      <c r="AA26">
        <v>0.923415738109583</v>
      </c>
      <c r="AB26">
        <v>6.0014907416799804E-3</v>
      </c>
      <c r="AC26">
        <v>1.7884636656113999E-2</v>
      </c>
      <c r="AD26">
        <v>1.7844184050571098E-2</v>
      </c>
      <c r="AE26">
        <v>1.26434859245712E-2</v>
      </c>
      <c r="AF26">
        <v>7.8680871492249893E-3</v>
      </c>
      <c r="AG26">
        <v>7.3792166091678898E-3</v>
      </c>
      <c r="AH26">
        <v>0</v>
      </c>
      <c r="AI26">
        <v>0</v>
      </c>
      <c r="AJ26">
        <v>0</v>
      </c>
      <c r="AK26">
        <v>8.3211170015999104E-4</v>
      </c>
      <c r="AL26">
        <v>3.4773045230966299E-3</v>
      </c>
      <c r="AM26">
        <v>2.65374453583127E-3</v>
      </c>
      <c r="AN26">
        <v>0.34842255910410602</v>
      </c>
      <c r="AO26">
        <v>0.119030002073828</v>
      </c>
      <c r="AP26">
        <v>0.13498677934466999</v>
      </c>
      <c r="AQ26">
        <v>0.134430734135213</v>
      </c>
      <c r="AR26">
        <v>9.5546453753629093E-2</v>
      </c>
      <c r="AS26">
        <v>5.96391538780588E-2</v>
      </c>
      <c r="AT26">
        <v>5.5527530070510103E-2</v>
      </c>
      <c r="AU26">
        <v>0</v>
      </c>
      <c r="AV26">
        <v>0</v>
      </c>
      <c r="AW26">
        <v>0</v>
      </c>
      <c r="AX26">
        <v>6.2214848610535004E-3</v>
      </c>
      <c r="AY26">
        <v>2.62017834923268E-2</v>
      </c>
      <c r="AZ26">
        <v>1.9993519286603E-2</v>
      </c>
      <c r="BA26">
        <v>0.95784971148714704</v>
      </c>
      <c r="BB26">
        <v>9.0929616907872504E-3</v>
      </c>
      <c r="BC26">
        <v>8.3763409154320404E-3</v>
      </c>
      <c r="BD26">
        <v>8.3568610528380206E-3</v>
      </c>
      <c r="BE26">
        <v>5.92187822858451E-3</v>
      </c>
      <c r="BF26">
        <v>3.6855900027901001E-3</v>
      </c>
      <c r="BG26">
        <v>3.4557276241805701E-3</v>
      </c>
      <c r="BH26">
        <v>0</v>
      </c>
      <c r="BI26">
        <v>0</v>
      </c>
      <c r="BJ26">
        <v>0</v>
      </c>
      <c r="BK26">
        <v>3.8959725188056002E-4</v>
      </c>
      <c r="BL26">
        <v>1.62851651286074E-3</v>
      </c>
      <c r="BM26">
        <v>1.2428152334989799E-3</v>
      </c>
      <c r="BN26">
        <v>0.577144984595657</v>
      </c>
      <c r="BO26">
        <v>9.3393259779891297E-2</v>
      </c>
      <c r="BP26">
        <v>8.3424311856081707E-2</v>
      </c>
      <c r="BQ26">
        <v>8.3536219303340903E-2</v>
      </c>
      <c r="BR26">
        <v>5.8835087217347502E-2</v>
      </c>
      <c r="BS26">
        <v>3.6397180712728801E-2</v>
      </c>
      <c r="BT26">
        <v>3.4622523550915899E-2</v>
      </c>
      <c r="BU26">
        <v>0</v>
      </c>
      <c r="BV26">
        <v>0</v>
      </c>
      <c r="BW26">
        <v>0</v>
      </c>
      <c r="BX26">
        <v>3.95218113375895E-3</v>
      </c>
      <c r="BY26">
        <v>1.62725039359547E-2</v>
      </c>
      <c r="BZ26">
        <v>1.2421747914322699E-2</v>
      </c>
    </row>
    <row r="27" spans="1:78" thickTop="1" thickBot="1" x14ac:dyDescent="0.3">
      <c r="A27">
        <v>25</v>
      </c>
      <c r="B27">
        <v>0</v>
      </c>
      <c r="C27">
        <v>41685.089999999997</v>
      </c>
      <c r="D27" t="s">
        <v>24</v>
      </c>
      <c r="E27" t="s">
        <v>23</v>
      </c>
      <c r="F27" s="1">
        <v>5.1684502677285398E-5</v>
      </c>
      <c r="G27">
        <v>2.49E-3</v>
      </c>
      <c r="H27">
        <v>0.3</v>
      </c>
      <c r="I27">
        <v>1.5</v>
      </c>
      <c r="J27">
        <v>0</v>
      </c>
      <c r="M27" t="s">
        <v>31</v>
      </c>
      <c r="N27">
        <f>[1]Probability!B$5</f>
        <v>0.9296126266505661</v>
      </c>
      <c r="O27">
        <f>[1]Probability!C$5</f>
        <v>1.8553178434542072E-2</v>
      </c>
      <c r="P27">
        <f>[1]Probability!D$5</f>
        <v>1.3134153609423315E-2</v>
      </c>
      <c r="Q27">
        <f>[1]Probability!E$5</f>
        <v>1.3103750695825809E-2</v>
      </c>
      <c r="R27">
        <f>[1]Probability!F$5</f>
        <v>9.2854745071682242E-3</v>
      </c>
      <c r="S27">
        <f>[1]Probability!G$5</f>
        <v>5.7788842922345046E-3</v>
      </c>
      <c r="T27">
        <f>[1]Probability!H$5</f>
        <v>5.4186969526663856E-3</v>
      </c>
      <c r="U27">
        <f>[1]Probability!I$5</f>
        <v>0</v>
      </c>
      <c r="V27">
        <f>[1]Probability!J$5</f>
        <v>0</v>
      </c>
      <c r="W27">
        <f>[1]Probability!K$5</f>
        <v>0</v>
      </c>
      <c r="X27">
        <f>[1]Probability!L$5</f>
        <v>6.1092419018521338E-4</v>
      </c>
      <c r="Y27">
        <f>[1]Probability!M$5</f>
        <v>2.5535484782447881E-3</v>
      </c>
      <c r="Z27">
        <f>[1]Probability!N$5</f>
        <v>1.9487621891437778E-3</v>
      </c>
      <c r="AA27">
        <f>[1]Probability!O$5</f>
        <v>0.923415738109583</v>
      </c>
      <c r="AB27">
        <f>[1]Probability!P$5</f>
        <v>6.0014907416799891E-3</v>
      </c>
      <c r="AC27">
        <f>[1]Probability!Q$5</f>
        <v>1.7884636656114002E-2</v>
      </c>
      <c r="AD27">
        <f>[1]Probability!R$5</f>
        <v>1.7844184050571164E-2</v>
      </c>
      <c r="AE27">
        <f>[1]Probability!S$5</f>
        <v>1.2643485924571219E-2</v>
      </c>
      <c r="AF27">
        <f>[1]Probability!T$5</f>
        <v>7.8680871492249962E-3</v>
      </c>
      <c r="AG27">
        <f>[1]Probability!U$5</f>
        <v>7.3792166091678976E-3</v>
      </c>
      <c r="AH27">
        <f>[1]Probability!V$5</f>
        <v>0</v>
      </c>
      <c r="AI27">
        <f>[1]Probability!W$5</f>
        <v>0</v>
      </c>
      <c r="AJ27">
        <f>[1]Probability!X$5</f>
        <v>0</v>
      </c>
      <c r="AK27">
        <f>[1]Probability!Y$5</f>
        <v>8.321117001599918E-4</v>
      </c>
      <c r="AL27">
        <f>[1]Probability!Z$5</f>
        <v>3.4773045230966347E-3</v>
      </c>
      <c r="AM27">
        <f>[1]Probability!AA$5</f>
        <v>2.6537445358312747E-3</v>
      </c>
      <c r="AN27">
        <f>[1]Probability!AB$5</f>
        <v>0.34842255910410619</v>
      </c>
      <c r="AO27">
        <f>[1]Probability!AC$5</f>
        <v>0.11903000207382829</v>
      </c>
      <c r="AP27">
        <f>[1]Probability!AD$5</f>
        <v>0.13498677934467029</v>
      </c>
      <c r="AQ27">
        <f>[1]Probability!AE$5</f>
        <v>0.13443073413521359</v>
      </c>
      <c r="AR27">
        <f>[1]Probability!AF$5</f>
        <v>9.5546453753629204E-2</v>
      </c>
      <c r="AS27">
        <f>[1]Probability!AG$5</f>
        <v>5.9639153878058897E-2</v>
      </c>
      <c r="AT27">
        <f>[1]Probability!AH$5</f>
        <v>5.5527530070510159E-2</v>
      </c>
      <c r="AU27">
        <f>[1]Probability!AI$5</f>
        <v>0</v>
      </c>
      <c r="AV27">
        <f>[1]Probability!AJ$5</f>
        <v>0</v>
      </c>
      <c r="AW27">
        <f>[1]Probability!AK$5</f>
        <v>0</v>
      </c>
      <c r="AX27">
        <f>[1]Probability!AL$5</f>
        <v>6.2214848610535048E-3</v>
      </c>
      <c r="AY27">
        <f>[1]Probability!AM$5</f>
        <v>2.6201783492326835E-2</v>
      </c>
      <c r="AZ27">
        <f>[1]Probability!AN$5</f>
        <v>1.9993519286603069E-2</v>
      </c>
      <c r="BA27">
        <f>[1]Probability!AO$5</f>
        <v>0.95784971148714737</v>
      </c>
      <c r="BB27">
        <f>[1]Probability!AP$5</f>
        <v>9.0929616907872591E-3</v>
      </c>
      <c r="BC27">
        <f>[1]Probability!AQ$5</f>
        <v>8.3763409154320474E-3</v>
      </c>
      <c r="BD27">
        <f>[1]Probability!AR$5</f>
        <v>8.3568610528380188E-3</v>
      </c>
      <c r="BE27">
        <f>[1]Probability!AS$5</f>
        <v>5.9218782285845178E-3</v>
      </c>
      <c r="BF27">
        <f>[1]Probability!AT$5</f>
        <v>3.6855900027901009E-3</v>
      </c>
      <c r="BG27">
        <f>[1]Probability!AU$5</f>
        <v>3.4557276241805705E-3</v>
      </c>
      <c r="BH27">
        <f>[1]Probability!AV$5</f>
        <v>0</v>
      </c>
      <c r="BI27">
        <f>[1]Probability!AW$5</f>
        <v>0</v>
      </c>
      <c r="BJ27">
        <f>[1]Probability!AX$5</f>
        <v>0</v>
      </c>
      <c r="BK27">
        <f>[1]Probability!AY$5</f>
        <v>3.8959725188056034E-4</v>
      </c>
      <c r="BL27">
        <f>[1]Probability!AZ$5</f>
        <v>1.6285165128607424E-3</v>
      </c>
      <c r="BM27">
        <f>[1]Probability!BA$5</f>
        <v>1.2428152334989875E-3</v>
      </c>
      <c r="BN27">
        <f>[1]Probability!BB$5</f>
        <v>0.57714498459565733</v>
      </c>
      <c r="BO27">
        <f>[1]Probability!BC$5</f>
        <v>9.3393259779891366E-2</v>
      </c>
      <c r="BP27">
        <f>[1]Probability!BD$5</f>
        <v>8.3424311856081748E-2</v>
      </c>
      <c r="BQ27">
        <f>[1]Probability!BE$5</f>
        <v>8.3536219303340972E-2</v>
      </c>
      <c r="BR27">
        <f>[1]Probability!BF$5</f>
        <v>5.8835087217347495E-2</v>
      </c>
      <c r="BS27">
        <f>[1]Probability!BG$5</f>
        <v>3.6397180712728822E-2</v>
      </c>
      <c r="BT27">
        <f>[1]Probability!BH$5</f>
        <v>3.4622523550915926E-2</v>
      </c>
      <c r="BU27">
        <f>[1]Probability!BI$5</f>
        <v>0</v>
      </c>
      <c r="BV27">
        <f>[1]Probability!BJ$5</f>
        <v>0</v>
      </c>
      <c r="BW27">
        <f>[1]Probability!BK$5</f>
        <v>0</v>
      </c>
      <c r="BX27">
        <f>[1]Probability!BL$5</f>
        <v>3.9521811337589578E-3</v>
      </c>
      <c r="BY27">
        <f>[1]Probability!BM$5</f>
        <v>1.6272503935954717E-2</v>
      </c>
      <c r="BZ27">
        <f>[1]Probability!BN$5</f>
        <v>1.2421747914322778E-2</v>
      </c>
    </row>
    <row r="28" spans="1:78" thickTop="1" thickBot="1" x14ac:dyDescent="0.3">
      <c r="A28">
        <v>26</v>
      </c>
      <c r="B28">
        <v>0</v>
      </c>
      <c r="C28">
        <v>26785.599999999999</v>
      </c>
      <c r="D28" t="s">
        <v>25</v>
      </c>
      <c r="E28" t="s">
        <v>11</v>
      </c>
      <c r="F28">
        <v>0</v>
      </c>
      <c r="G28">
        <v>0.4</v>
      </c>
      <c r="H28">
        <v>0.66</v>
      </c>
      <c r="I28">
        <v>120</v>
      </c>
      <c r="J28">
        <v>0</v>
      </c>
      <c r="M28" t="s">
        <v>32</v>
      </c>
      <c r="N28" s="8">
        <f>IF(N27=0, N26-N27,(N26-N27)/N27)</f>
        <v>-1.1942856549026634E-16</v>
      </c>
      <c r="O28" s="8">
        <f t="shared" ref="O28" si="258">IF(O27=0, O26-O27,(O26-O27)/O27)</f>
        <v>-3.9270029255676797E-15</v>
      </c>
      <c r="P28" s="8">
        <f t="shared" ref="P28" si="259">IF(P27=0, P26-P27,(P26-P27)/P27)</f>
        <v>-1.0566183570334985E-15</v>
      </c>
      <c r="Q28" s="8">
        <f t="shared" ref="Q28" si="260">IF(Q27=0, Q26-Q27,(Q26-Q27)/Q27)</f>
        <v>-6.6191868124040317E-16</v>
      </c>
      <c r="R28" s="8">
        <f t="shared" ref="R28" si="261">IF(R27=0, R26-R27,(R26-R27)/R27)</f>
        <v>-3.7364239697984864E-16</v>
      </c>
      <c r="S28" s="8">
        <f t="shared" ref="S28" si="262">IF(S27=0, S26-S27,(S26-S27)/S27)</f>
        <v>-7.5045778226944157E-16</v>
      </c>
      <c r="T28" s="8">
        <f t="shared" ref="T28" si="263">IF(T27=0, T26-T27,(T26-T27)/T27)</f>
        <v>-1.1204782660767176E-15</v>
      </c>
      <c r="U28" s="8">
        <f t="shared" ref="U28" si="264">IF(U27=0, U26-U27,(U26-U27)/U27)</f>
        <v>0</v>
      </c>
      <c r="V28" s="8">
        <f t="shared" ref="V28" si="265">IF(V27=0, V26-V27,(V26-V27)/V27)</f>
        <v>0</v>
      </c>
      <c r="W28" s="8">
        <f t="shared" ref="W28" si="266">IF(W27=0, W26-W27,(W26-W27)/W27)</f>
        <v>0</v>
      </c>
      <c r="X28" s="8">
        <f t="shared" ref="X28" si="267">IF(X27=0, X26-X27,(X26-X27)/X27)</f>
        <v>-7.0987673423559004E-16</v>
      </c>
      <c r="Y28" s="8">
        <f t="shared" ref="Y28" si="268">IF(Y27=0, Y26-Y27,(Y26-Y27)/Y27)</f>
        <v>-3.2268572854953792E-15</v>
      </c>
      <c r="Z28" s="8">
        <f t="shared" ref="Z28" si="269">IF(Z27=0, Z26-Z27,(Z26-Z27)/Z27)</f>
        <v>-4.0057507711217672E-15</v>
      </c>
      <c r="AA28" s="8">
        <f t="shared" ref="AA28" si="270">IF(AA27=0, AA26-AA27,(AA26-AA27)/AA27)</f>
        <v>0</v>
      </c>
      <c r="AB28" s="8">
        <f t="shared" ref="AB28" si="271">IF(AB27=0, AB26-AB27,(AB26-AB27)/AB27)</f>
        <v>-1.4452438157816839E-15</v>
      </c>
      <c r="AC28" s="8">
        <f t="shared" ref="AC28" si="272">IF(AC27=0, AC26-AC27,(AC26-AC27)/AC27)</f>
        <v>-1.9399035153266906E-16</v>
      </c>
      <c r="AD28" s="8">
        <f t="shared" ref="AD28" si="273">IF(AD27=0, AD26-AD27,(AD26-AD27)/AD27)</f>
        <v>-3.6941723925453845E-15</v>
      </c>
      <c r="AE28" s="8">
        <f t="shared" ref="AE28" si="274">IF(AE27=0, AE26-AE27,(AE26-AE27)/AE27)</f>
        <v>-1.5092323706914719E-15</v>
      </c>
      <c r="AF28" s="8">
        <f t="shared" ref="AF28" si="275">IF(AF27=0, AF26-AF27,(AF26-AF27)/AF27)</f>
        <v>-8.8190353923452749E-16</v>
      </c>
      <c r="AG28" s="8">
        <f t="shared" ref="AG28" si="276">IF(AG27=0, AG26-AG27,(AG26-AG27)/AG27)</f>
        <v>-1.0578705105630296E-15</v>
      </c>
      <c r="AH28" s="8">
        <f t="shared" ref="AH28" si="277">IF(AH27=0, AH26-AH27,(AH26-AH27)/AH27)</f>
        <v>0</v>
      </c>
      <c r="AI28" s="8">
        <f t="shared" ref="AI28" si="278">IF(AI27=0, AI26-AI27,(AI26-AI27)/AI27)</f>
        <v>0</v>
      </c>
      <c r="AJ28" s="8">
        <f t="shared" ref="AJ28" si="279">IF(AJ27=0, AJ26-AJ27,(AJ26-AJ27)/AJ27)</f>
        <v>0</v>
      </c>
      <c r="AK28" s="8">
        <f t="shared" ref="AK28" si="280">IF(AK27=0, AK26-AK27,(AK26-AK27)/AK27)</f>
        <v>-9.1206687827358976E-16</v>
      </c>
      <c r="AL28" s="8">
        <f t="shared" ref="AL28" si="281">IF(AL27=0, AL26-AL27,(AL26-AL27)/AL27)</f>
        <v>-1.3718929496252368E-15</v>
      </c>
      <c r="AM28" s="8">
        <f t="shared" ref="AM28" si="282">IF(AM27=0, AM26-AM27,(AM26-AM27)/AM27)</f>
        <v>-1.7976446091642663E-15</v>
      </c>
      <c r="AN28" s="8">
        <f t="shared" ref="AN28" si="283">IF(AN27=0, AN26-AN27,(AN26-AN27)/AN27)</f>
        <v>-4.7796403918844548E-16</v>
      </c>
      <c r="AO28" s="8">
        <f t="shared" ref="AO28" si="284">IF(AO27=0, AO26-AO27,(AO26-AO27)/AO27)</f>
        <v>-2.4484040904522719E-15</v>
      </c>
      <c r="AP28" s="8">
        <f t="shared" ref="AP28" si="285">IF(AP27=0, AP26-AP27,(AP26-AP27)/AP27)</f>
        <v>-2.2617869190904045E-15</v>
      </c>
      <c r="AQ28" s="8">
        <f t="shared" ref="AQ28" si="286">IF(AQ27=0, AQ26-AQ27,(AQ26-AQ27)/AQ27)</f>
        <v>-4.3358171900031862E-15</v>
      </c>
      <c r="AR28" s="8">
        <f t="shared" ref="AR28" si="287">IF(AR27=0, AR26-AR27,(AR26-AR27)/AR27)</f>
        <v>-1.1619719843165673E-15</v>
      </c>
      <c r="AS28" s="8">
        <f t="shared" ref="AS28" si="288">IF(AS27=0, AS26-AS27,(AS26-AS27)/AS27)</f>
        <v>-1.6288714433026261E-15</v>
      </c>
      <c r="AT28" s="8">
        <f t="shared" ref="AT28" si="289">IF(AT27=0, AT26-AT27,(AT26-AT27)/AT27)</f>
        <v>-9.9970503209432269E-16</v>
      </c>
      <c r="AU28" s="8">
        <f t="shared" ref="AU28" si="290">IF(AU27=0, AU26-AU27,(AU26-AU27)/AU27)</f>
        <v>0</v>
      </c>
      <c r="AV28" s="8">
        <f t="shared" ref="AV28" si="291">IF(AV27=0, AV26-AV27,(AV26-AV27)/AV27)</f>
        <v>0</v>
      </c>
      <c r="AW28" s="8">
        <f t="shared" ref="AW28" si="292">IF(AW27=0, AW26-AW27,(AW26-AW27)/AW27)</f>
        <v>0</v>
      </c>
      <c r="AX28" s="8">
        <f t="shared" ref="AX28" si="293">IF(AX27=0, AX26-AX27,(AX26-AX27)/AX27)</f>
        <v>-6.9706971676334695E-16</v>
      </c>
      <c r="AY28" s="8">
        <f t="shared" ref="AY28" si="294">IF(AY27=0, AY26-AY27,(AY26-AY27)/AY27)</f>
        <v>-1.324126257653277E-15</v>
      </c>
      <c r="AZ28" s="8">
        <f t="shared" ref="AZ28" si="295">IF(AZ27=0, AZ26-AZ27,(AZ26-AZ27)/AZ27)</f>
        <v>-3.4705715409276291E-15</v>
      </c>
      <c r="BA28" s="8">
        <f t="shared" ref="BA28" si="296">IF(BA27=0, BA26-BA27,(BA26-BA27)/BA27)</f>
        <v>-3.4772355557786907E-16</v>
      </c>
      <c r="BB28" s="8">
        <f t="shared" ref="BB28" si="297">IF(BB27=0, BB26-BB27,(BB26-BB27)/BB27)</f>
        <v>-9.5388253847719471E-16</v>
      </c>
      <c r="BC28" s="8">
        <f t="shared" ref="BC28" si="298">IF(BC27=0, BC26-BC27,(BC26-BC27)/BC27)</f>
        <v>-8.2839201197308526E-16</v>
      </c>
      <c r="BD28" s="8">
        <f t="shared" ref="BD28" si="299">IF(BD27=0, BD26-BD27,(BD26-BD27)/BD27)</f>
        <v>2.0758074892099458E-16</v>
      </c>
      <c r="BE28" s="8">
        <f t="shared" ref="BE28" si="300">IF(BE27=0, BE26-BE27,(BE26-BE27)/BE27)</f>
        <v>-1.3182060387894076E-15</v>
      </c>
      <c r="BF28" s="8">
        <f t="shared" ref="BF28" si="301">IF(BF27=0, BF26-BF27,(BF26-BF27)/BF27)</f>
        <v>-2.3533863976508101E-16</v>
      </c>
      <c r="BG28" s="8">
        <f t="shared" ref="BG28" si="302">IF(BG27=0, BG26-BG27,(BG26-BG27)/BG27)</f>
        <v>-1.2549625322309281E-16</v>
      </c>
      <c r="BH28" s="8">
        <f t="shared" ref="BH28" si="303">IF(BH27=0, BH26-BH27,(BH26-BH27)/BH27)</f>
        <v>0</v>
      </c>
      <c r="BI28" s="8">
        <f t="shared" ref="BI28" si="304">IF(BI27=0, BI26-BI27,(BI26-BI27)/BI27)</f>
        <v>0</v>
      </c>
      <c r="BJ28" s="8">
        <f t="shared" ref="BJ28" si="305">IF(BJ27=0, BJ26-BJ27,(BJ26-BJ27)/BJ27)</f>
        <v>0</v>
      </c>
      <c r="BK28" s="8">
        <f t="shared" ref="BK28" si="306">IF(BK27=0, BK26-BK27,(BK26-BK27)/BK27)</f>
        <v>-8.3486382456662499E-16</v>
      </c>
      <c r="BL28" s="8">
        <f t="shared" ref="BL28" si="307">IF(BL27=0, BL26-BL27,(BL26-BL27)/BL27)</f>
        <v>-1.4646733764326753E-15</v>
      </c>
      <c r="BM28" s="8">
        <f t="shared" ref="BM28" si="308">IF(BM27=0, BM26-BM27,(BM26-BM27)/BM27)</f>
        <v>-6.1066319456283956E-15</v>
      </c>
      <c r="BN28" s="8">
        <f t="shared" ref="BN28" si="309">IF(BN27=0, BN26-BN27,(BN26-BN27)/BN27)</f>
        <v>-5.7709399938888962E-16</v>
      </c>
      <c r="BO28" s="8">
        <f t="shared" ref="BO28" si="310">IF(BO27=0, BO26-BO27,(BO26-BO27)/BO27)</f>
        <v>-7.42975876445556E-16</v>
      </c>
      <c r="BP28" s="8">
        <f t="shared" ref="BP28" si="311">IF(BP27=0, BP26-BP27,(BP26-BP27)/BP27)</f>
        <v>-4.9905552107240117E-16</v>
      </c>
      <c r="BQ28" s="8">
        <f t="shared" ref="BQ28" si="312">IF(BQ27=0, BQ26-BQ27,(BQ26-BQ27)/BQ27)</f>
        <v>-8.3064495398221976E-16</v>
      </c>
      <c r="BR28" s="8">
        <f t="shared" ref="BR28" si="313">IF(BR27=0, BR26-BR27,(BR26-BR27)/BR27)</f>
        <v>1.1793802358571669E-16</v>
      </c>
      <c r="BS28" s="8">
        <f t="shared" ref="BS28" si="314">IF(BS27=0, BS26-BS27,(BS26-BS27)/BS27)</f>
        <v>-5.719311579658057E-16</v>
      </c>
      <c r="BT28" s="8">
        <f t="shared" ref="BT28" si="315">IF(BT27=0, BT26-BT27,(BT26-BT27)/BT27)</f>
        <v>-8.0166240842645477E-16</v>
      </c>
      <c r="BU28" s="8">
        <f t="shared" ref="BU28" si="316">IF(BU27=0, BU26-BU27,(BU26-BU27)/BU27)</f>
        <v>0</v>
      </c>
      <c r="BV28" s="8">
        <f t="shared" ref="BV28" si="317">IF(BV27=0, BV26-BV27,(BV26-BV27)/BV27)</f>
        <v>0</v>
      </c>
      <c r="BW28" s="8">
        <f t="shared" ref="BW28" si="318">IF(BW27=0, BW26-BW27,(BW26-BW27)/BW27)</f>
        <v>0</v>
      </c>
      <c r="BX28" s="8">
        <f t="shared" ref="BX28" si="319">IF(BX27=0, BX26-BX27,(BX26-BX27)/BX27)</f>
        <v>-1.9751765867246642E-15</v>
      </c>
      <c r="BY28" s="8">
        <f t="shared" ref="BY28" si="320">IF(BY27=0, BY26-BY27,(BY26-BY27)/BY27)</f>
        <v>-1.066045817413428E-15</v>
      </c>
      <c r="BZ28" s="8">
        <f t="shared" ref="BZ28" si="321">IF(BZ27=0, BZ26-BZ27,(BZ26-BZ27)/BZ27)</f>
        <v>-6.2843455653247508E-15</v>
      </c>
    </row>
    <row r="29" spans="1:78" thickTop="1" thickBot="1" x14ac:dyDescent="0.3">
      <c r="A29">
        <v>27</v>
      </c>
      <c r="B29">
        <v>0</v>
      </c>
      <c r="C29">
        <v>2008.92</v>
      </c>
      <c r="D29" t="s">
        <v>25</v>
      </c>
      <c r="E29" t="s">
        <v>12</v>
      </c>
      <c r="F29">
        <v>2.3775359999999999E-2</v>
      </c>
      <c r="G29">
        <v>0.03</v>
      </c>
      <c r="H29">
        <v>0.66</v>
      </c>
      <c r="I29">
        <v>120</v>
      </c>
      <c r="J29">
        <v>0</v>
      </c>
    </row>
    <row r="30" spans="1:78" thickTop="1" thickBot="1" x14ac:dyDescent="0.3">
      <c r="A30">
        <v>28</v>
      </c>
      <c r="B30">
        <v>0</v>
      </c>
      <c r="C30">
        <v>10044.6</v>
      </c>
      <c r="D30" t="s">
        <v>25</v>
      </c>
      <c r="E30" t="s">
        <v>13</v>
      </c>
      <c r="F30">
        <v>5.9438400000000002E-2</v>
      </c>
      <c r="G30">
        <v>0.15</v>
      </c>
      <c r="H30">
        <v>0.66</v>
      </c>
      <c r="I30">
        <v>120</v>
      </c>
      <c r="J30">
        <v>0</v>
      </c>
    </row>
    <row r="31" spans="1:78" thickTop="1" thickBot="1" x14ac:dyDescent="0.3">
      <c r="A31">
        <v>29</v>
      </c>
      <c r="B31">
        <v>0</v>
      </c>
      <c r="C31">
        <v>8035.68</v>
      </c>
      <c r="D31" t="s">
        <v>25</v>
      </c>
      <c r="E31" t="s">
        <v>14</v>
      </c>
      <c r="F31">
        <v>5.3494559999999997E-2</v>
      </c>
      <c r="G31">
        <v>0.12</v>
      </c>
      <c r="H31">
        <v>0.66</v>
      </c>
      <c r="I31">
        <v>120</v>
      </c>
      <c r="J31">
        <v>0</v>
      </c>
      <c r="L31" t="s">
        <v>38</v>
      </c>
      <c r="M31" t="s">
        <v>28</v>
      </c>
      <c r="N31">
        <f t="array" ref="N31:BZ31">TRANSPOSE(F1302:F1366)</f>
        <v>0</v>
      </c>
      <c r="O31">
        <v>2.4414340061187298E-3</v>
      </c>
      <c r="P31">
        <v>3.6853944926591698E-3</v>
      </c>
      <c r="Q31">
        <v>4.5238606246287404E-3</v>
      </c>
      <c r="R31">
        <v>2.5277677925366802E-3</v>
      </c>
      <c r="S31">
        <v>1.5825577247902099E-3</v>
      </c>
      <c r="T31">
        <v>1.53464510895381E-3</v>
      </c>
      <c r="U31">
        <v>0</v>
      </c>
      <c r="V31">
        <v>0</v>
      </c>
      <c r="W31">
        <v>0</v>
      </c>
      <c r="X31">
        <v>4.6429612349333802E-5</v>
      </c>
      <c r="Y31">
        <v>8.3649927304292298E-5</v>
      </c>
      <c r="Z31">
        <v>1.05734925615386E-4</v>
      </c>
      <c r="AA31">
        <v>0</v>
      </c>
      <c r="AB31">
        <v>1.2842699148358601E-3</v>
      </c>
      <c r="AC31">
        <v>1.9600912341319501E-3</v>
      </c>
      <c r="AD31">
        <v>2.4940077880952001E-3</v>
      </c>
      <c r="AE31">
        <v>1.42849748514871E-3</v>
      </c>
      <c r="AF31">
        <v>8.9492841723605302E-4</v>
      </c>
      <c r="AG31">
        <v>8.0557259089044601E-4</v>
      </c>
      <c r="AH31">
        <v>0</v>
      </c>
      <c r="AI31">
        <v>0</v>
      </c>
      <c r="AJ31">
        <v>0</v>
      </c>
      <c r="AK31">
        <v>2.47034900816216E-5</v>
      </c>
      <c r="AL31">
        <v>3.8322140331286098E-5</v>
      </c>
      <c r="AM31">
        <v>3.8694909367115598E-5</v>
      </c>
      <c r="AN31">
        <v>0</v>
      </c>
      <c r="AO31">
        <v>5.7963567741440999E-2</v>
      </c>
      <c r="AP31">
        <v>8.8469149137726494E-2</v>
      </c>
      <c r="AQ31">
        <v>0.112574804215005</v>
      </c>
      <c r="AR31">
        <v>6.4482840867358796E-2</v>
      </c>
      <c r="AS31">
        <v>4.0398637777921499E-2</v>
      </c>
      <c r="AT31">
        <v>3.6366661585010403E-2</v>
      </c>
      <c r="AU31">
        <v>0</v>
      </c>
      <c r="AV31">
        <v>0</v>
      </c>
      <c r="AW31">
        <v>0</v>
      </c>
      <c r="AX31">
        <v>1.1152062241250899E-3</v>
      </c>
      <c r="AY31">
        <v>1.7300595304970199E-3</v>
      </c>
      <c r="AZ31">
        <v>1.7469283867300499E-3</v>
      </c>
      <c r="BA31">
        <v>0</v>
      </c>
      <c r="BB31">
        <v>3.3759204047835501E-3</v>
      </c>
      <c r="BC31">
        <v>4.7515752100276603E-3</v>
      </c>
      <c r="BD31">
        <v>5.2334032043790399E-3</v>
      </c>
      <c r="BE31">
        <v>2.6675869019604599E-3</v>
      </c>
      <c r="BF31">
        <v>1.54713019171434E-3</v>
      </c>
      <c r="BG31">
        <v>1.2489234092446101E-3</v>
      </c>
      <c r="BH31">
        <v>0</v>
      </c>
      <c r="BI31">
        <v>0</v>
      </c>
      <c r="BJ31">
        <v>0</v>
      </c>
      <c r="BK31">
        <v>3.86637876171418E-5</v>
      </c>
      <c r="BL31">
        <v>5.60592192212975E-5</v>
      </c>
      <c r="BM31">
        <v>5.5348117692700203E-5</v>
      </c>
      <c r="BN31">
        <v>0</v>
      </c>
      <c r="BO31">
        <v>5.8573349715749297E-2</v>
      </c>
      <c r="BP31">
        <v>0.13925275420834199</v>
      </c>
      <c r="BQ31">
        <v>0.138215037861629</v>
      </c>
      <c r="BR31">
        <v>4.4972561870693803E-2</v>
      </c>
      <c r="BS31">
        <v>1.35388895362832E-2</v>
      </c>
      <c r="BT31">
        <v>1.0325081103797901E-2</v>
      </c>
      <c r="BU31">
        <v>0</v>
      </c>
      <c r="BV31">
        <v>0</v>
      </c>
      <c r="BW31">
        <v>0</v>
      </c>
      <c r="BX31">
        <v>4.3832507759367098E-3</v>
      </c>
      <c r="BY31">
        <v>2.0752068362169499E-3</v>
      </c>
      <c r="BZ31">
        <v>1.88673336400782E-3</v>
      </c>
    </row>
    <row r="32" spans="1:78" thickTop="1" thickBot="1" x14ac:dyDescent="0.3">
      <c r="A32">
        <v>30</v>
      </c>
      <c r="B32">
        <v>0</v>
      </c>
      <c r="C32">
        <v>8035.68</v>
      </c>
      <c r="D32" t="s">
        <v>25</v>
      </c>
      <c r="E32" t="s">
        <v>15</v>
      </c>
      <c r="F32">
        <v>9.5101439999999995E-2</v>
      </c>
      <c r="G32">
        <v>0.12</v>
      </c>
      <c r="H32">
        <v>0.66</v>
      </c>
      <c r="I32">
        <v>120</v>
      </c>
      <c r="J32">
        <v>0</v>
      </c>
      <c r="L32" t="s">
        <v>41</v>
      </c>
      <c r="M32" t="s">
        <v>29</v>
      </c>
      <c r="N32">
        <f>[1]SCR!B$24</f>
        <v>0</v>
      </c>
      <c r="O32">
        <f>[1]SCR!C$24</f>
        <v>2.4414340061187372E-3</v>
      </c>
      <c r="P32">
        <f>[1]SCR!D$24</f>
        <v>3.685394492659172E-3</v>
      </c>
      <c r="Q32">
        <f>[1]SCR!E$24</f>
        <v>4.5238606246287422E-3</v>
      </c>
      <c r="R32">
        <f>[1]SCR!F$24</f>
        <v>2.5277677925366893E-3</v>
      </c>
      <c r="S32">
        <f>[1]SCR!G$24</f>
        <v>1.5825577247902173E-3</v>
      </c>
      <c r="T32">
        <f>[1]SCR!H$24</f>
        <v>1.534645108953818E-3</v>
      </c>
      <c r="U32">
        <f>[1]SCR!I$24</f>
        <v>0</v>
      </c>
      <c r="V32">
        <f>[1]SCR!J$24</f>
        <v>0</v>
      </c>
      <c r="W32">
        <f>[1]SCR!K$24</f>
        <v>0</v>
      </c>
      <c r="X32">
        <f>[1]SCR!L$24</f>
        <v>4.642961234933389E-5</v>
      </c>
      <c r="Y32">
        <f>[1]SCR!M$24</f>
        <v>8.3649927304292338E-5</v>
      </c>
      <c r="Z32">
        <f>[1]SCR!N$24</f>
        <v>1.0573492561538676E-4</v>
      </c>
      <c r="AA32">
        <f>[1]SCR!O$24</f>
        <v>0</v>
      </c>
      <c r="AB32">
        <f>[1]SCR!P$24</f>
        <v>1.2842699148358663E-3</v>
      </c>
      <c r="AC32">
        <f>[1]SCR!Q$24</f>
        <v>1.9600912341319514E-3</v>
      </c>
      <c r="AD32">
        <f>[1]SCR!R$24</f>
        <v>2.4940077880952088E-3</v>
      </c>
      <c r="AE32">
        <f>[1]SCR!S$24</f>
        <v>1.4284974851487182E-3</v>
      </c>
      <c r="AF32">
        <f>[1]SCR!T$24</f>
        <v>8.9492841723605356E-4</v>
      </c>
      <c r="AG32">
        <f>[1]SCR!U$24</f>
        <v>8.0557259089044633E-4</v>
      </c>
      <c r="AH32">
        <f>[1]SCR!V$24</f>
        <v>0</v>
      </c>
      <c r="AI32">
        <f>[1]SCR!W$24</f>
        <v>0</v>
      </c>
      <c r="AJ32">
        <f>[1]SCR!X$24</f>
        <v>0</v>
      </c>
      <c r="AK32">
        <f>[1]SCR!Y$24</f>
        <v>2.4703490081621634E-5</v>
      </c>
      <c r="AL32">
        <f>[1]SCR!Z$24</f>
        <v>3.8322140331286159E-5</v>
      </c>
      <c r="AM32">
        <f>[1]SCR!AA$24</f>
        <v>3.8694909367115578E-5</v>
      </c>
      <c r="AN32">
        <f>[1]SCR!AB$24</f>
        <v>0</v>
      </c>
      <c r="AO32">
        <f>[1]SCR!AC$24</f>
        <v>5.7963567741441006E-2</v>
      </c>
      <c r="AP32">
        <f>[1]SCR!AD$24</f>
        <v>8.8469149137726619E-2</v>
      </c>
      <c r="AQ32">
        <f>[1]SCR!AE$24</f>
        <v>0.11257480421500569</v>
      </c>
      <c r="AR32">
        <f>[1]SCR!AF$24</f>
        <v>6.4482840867358893E-2</v>
      </c>
      <c r="AS32">
        <f>[1]SCR!AG$24</f>
        <v>4.0398637777921548E-2</v>
      </c>
      <c r="AT32">
        <f>[1]SCR!AH$24</f>
        <v>3.6366661585010444E-2</v>
      </c>
      <c r="AU32">
        <f>[1]SCR!AI$24</f>
        <v>0</v>
      </c>
      <c r="AV32">
        <f>[1]SCR!AJ$24</f>
        <v>0</v>
      </c>
      <c r="AW32">
        <f>[1]SCR!AK$24</f>
        <v>0</v>
      </c>
      <c r="AX32">
        <f>[1]SCR!AL$24</f>
        <v>1.1152062241250979E-3</v>
      </c>
      <c r="AY32">
        <f>[1]SCR!AM$24</f>
        <v>1.7300595304970247E-3</v>
      </c>
      <c r="AZ32">
        <f>[1]SCR!AN$24</f>
        <v>1.7469283867300547E-3</v>
      </c>
      <c r="BA32">
        <f>[1]SCR!AO$24</f>
        <v>0</v>
      </c>
      <c r="BB32">
        <f>[1]SCR!AP$24</f>
        <v>3.3759204047835536E-3</v>
      </c>
      <c r="BC32">
        <f>[1]SCR!AQ$24</f>
        <v>4.7515752100276698E-3</v>
      </c>
      <c r="BD32">
        <f>[1]SCR!AR$24</f>
        <v>5.2334032043790512E-3</v>
      </c>
      <c r="BE32">
        <f>[1]SCR!AS$24</f>
        <v>2.6675869019604642E-3</v>
      </c>
      <c r="BF32">
        <f>[1]SCR!AT$24</f>
        <v>1.5471301917143461E-3</v>
      </c>
      <c r="BG32">
        <f>[1]SCR!AU$24</f>
        <v>1.2489234092446148E-3</v>
      </c>
      <c r="BH32">
        <f>[1]SCR!AV$24</f>
        <v>0</v>
      </c>
      <c r="BI32">
        <f>[1]SCR!AW$24</f>
        <v>0</v>
      </c>
      <c r="BJ32">
        <f>[1]SCR!AX$24</f>
        <v>0</v>
      </c>
      <c r="BK32">
        <f>[1]SCR!AY$24</f>
        <v>3.8663787617141861E-5</v>
      </c>
      <c r="BL32">
        <f>[1]SCR!AZ$24</f>
        <v>5.6059219221297561E-5</v>
      </c>
      <c r="BM32">
        <f>[1]SCR!BA$24</f>
        <v>5.5348117692700271E-5</v>
      </c>
      <c r="BN32">
        <f>[1]SCR!BB$24</f>
        <v>0</v>
      </c>
      <c r="BO32">
        <f>[1]SCR!BC$24</f>
        <v>5.8573349715749352E-2</v>
      </c>
      <c r="BP32">
        <f>[1]SCR!BD$24</f>
        <v>0.13925275420834257</v>
      </c>
      <c r="BQ32">
        <f>[1]SCR!BE$24</f>
        <v>0.13821503786162953</v>
      </c>
      <c r="BR32">
        <f>[1]SCR!BF$24</f>
        <v>4.4972561870693831E-2</v>
      </c>
      <c r="BS32">
        <f>[1]SCR!BG$24</f>
        <v>1.3538889536283207E-2</v>
      </c>
      <c r="BT32">
        <f>[1]SCR!BH$24</f>
        <v>1.0325081103797951E-2</v>
      </c>
      <c r="BU32">
        <f>[1]SCR!BI$24</f>
        <v>0</v>
      </c>
      <c r="BV32">
        <f>[1]SCR!BJ$24</f>
        <v>0</v>
      </c>
      <c r="BW32">
        <f>[1]SCR!BK$24</f>
        <v>0</v>
      </c>
      <c r="BX32">
        <f>[1]SCR!BL$24</f>
        <v>4.3832507759367124E-3</v>
      </c>
      <c r="BY32">
        <f>[1]SCR!BM$24</f>
        <v>2.075206836216952E-3</v>
      </c>
      <c r="BZ32">
        <f>[1]SCR!BN$24</f>
        <v>1.8867333640078291E-3</v>
      </c>
    </row>
    <row r="33" spans="1:78" thickTop="1" thickBot="1" x14ac:dyDescent="0.3">
      <c r="A33">
        <v>31</v>
      </c>
      <c r="B33">
        <v>0</v>
      </c>
      <c r="C33">
        <v>6428.5439999999999</v>
      </c>
      <c r="D33" t="s">
        <v>25</v>
      </c>
      <c r="E33" t="s">
        <v>16</v>
      </c>
      <c r="F33">
        <v>0.23775360000000001</v>
      </c>
      <c r="G33">
        <v>9.6000000000000002E-2</v>
      </c>
      <c r="H33">
        <v>0.66</v>
      </c>
      <c r="I33">
        <v>120</v>
      </c>
      <c r="J33">
        <v>0</v>
      </c>
      <c r="M33" t="s">
        <v>32</v>
      </c>
      <c r="N33" s="8">
        <f>IF(N32=0, N31-N32,(N31-N32)/N32)</f>
        <v>0</v>
      </c>
      <c r="O33" s="8">
        <f t="shared" ref="O33:BZ33" si="322">IF(O32=0, O31-O32,(O31-O32)/O32)</f>
        <v>-3.0197722954723484E-15</v>
      </c>
      <c r="P33" s="8">
        <f t="shared" si="322"/>
        <v>-5.8837781119231307E-16</v>
      </c>
      <c r="Q33" s="8">
        <f t="shared" si="322"/>
        <v>-3.8346085786388918E-16</v>
      </c>
      <c r="R33" s="8">
        <f t="shared" si="322"/>
        <v>-3.6029014515367318E-15</v>
      </c>
      <c r="S33" s="8">
        <f t="shared" si="322"/>
        <v>-4.6586450891570061E-15</v>
      </c>
      <c r="T33" s="8">
        <f t="shared" si="322"/>
        <v>-5.2279813942535238E-15</v>
      </c>
      <c r="U33" s="8">
        <f t="shared" si="322"/>
        <v>0</v>
      </c>
      <c r="V33" s="8">
        <f t="shared" si="322"/>
        <v>0</v>
      </c>
      <c r="W33" s="8">
        <f t="shared" si="322"/>
        <v>0</v>
      </c>
      <c r="X33" s="8">
        <f t="shared" si="322"/>
        <v>-1.8973112644501985E-15</v>
      </c>
      <c r="Y33" s="8">
        <f t="shared" si="322"/>
        <v>-4.8604443277406349E-16</v>
      </c>
      <c r="Z33" s="8">
        <f t="shared" si="322"/>
        <v>-7.1777751421561546E-15</v>
      </c>
      <c r="AA33" s="8">
        <f t="shared" si="322"/>
        <v>0</v>
      </c>
      <c r="AB33" s="8">
        <f t="shared" si="322"/>
        <v>-4.8964571448515163E-15</v>
      </c>
      <c r="AC33" s="8">
        <f t="shared" si="322"/>
        <v>-6.637663514467921E-16</v>
      </c>
      <c r="AD33" s="8">
        <f t="shared" si="322"/>
        <v>-3.4777827965439055E-15</v>
      </c>
      <c r="AE33" s="8">
        <f t="shared" si="322"/>
        <v>-5.7682541247400158E-15</v>
      </c>
      <c r="AF33" s="8">
        <f t="shared" si="322"/>
        <v>-6.0574798587467724E-16</v>
      </c>
      <c r="AG33" s="8">
        <f t="shared" si="322"/>
        <v>-4.037633050376277E-16</v>
      </c>
      <c r="AH33" s="8">
        <f t="shared" si="322"/>
        <v>0</v>
      </c>
      <c r="AI33" s="8">
        <f t="shared" si="322"/>
        <v>0</v>
      </c>
      <c r="AJ33" s="8">
        <f t="shared" si="322"/>
        <v>0</v>
      </c>
      <c r="AK33" s="8">
        <f t="shared" si="322"/>
        <v>-1.3715194807788839E-15</v>
      </c>
      <c r="AL33" s="8">
        <f t="shared" si="322"/>
        <v>-1.5914135190544253E-15</v>
      </c>
      <c r="AM33" s="8">
        <f t="shared" si="322"/>
        <v>5.253608566758757E-16</v>
      </c>
      <c r="AN33" s="8">
        <f t="shared" si="322"/>
        <v>0</v>
      </c>
      <c r="AO33" s="8">
        <f t="shared" si="322"/>
        <v>-1.1971129753191972E-16</v>
      </c>
      <c r="AP33" s="8">
        <f t="shared" si="322"/>
        <v>-1.4117926021407608E-15</v>
      </c>
      <c r="AQ33" s="8">
        <f t="shared" si="322"/>
        <v>-6.1638072144941879E-15</v>
      </c>
      <c r="AR33" s="8">
        <f t="shared" si="322"/>
        <v>-1.5065172896852873E-15</v>
      </c>
      <c r="AS33" s="8">
        <f t="shared" si="322"/>
        <v>-1.2023241376197109E-15</v>
      </c>
      <c r="AT33" s="8">
        <f t="shared" si="322"/>
        <v>-1.1448222522741473E-15</v>
      </c>
      <c r="AU33" s="8">
        <f t="shared" si="322"/>
        <v>0</v>
      </c>
      <c r="AV33" s="8">
        <f t="shared" si="322"/>
        <v>0</v>
      </c>
      <c r="AW33" s="8">
        <f t="shared" si="322"/>
        <v>0</v>
      </c>
      <c r="AX33" s="8">
        <f t="shared" si="322"/>
        <v>-7.194271250312485E-15</v>
      </c>
      <c r="AY33" s="8">
        <f t="shared" si="322"/>
        <v>-2.7574135310625508E-15</v>
      </c>
      <c r="AZ33" s="8">
        <f t="shared" si="322"/>
        <v>-2.7307871319589373E-15</v>
      </c>
      <c r="BA33" s="8">
        <f t="shared" si="322"/>
        <v>0</v>
      </c>
      <c r="BB33" s="8">
        <f t="shared" si="322"/>
        <v>-1.0277040143000816E-15</v>
      </c>
      <c r="BC33" s="8">
        <f t="shared" si="322"/>
        <v>-2.0079612962323034E-15</v>
      </c>
      <c r="BD33" s="8">
        <f t="shared" si="322"/>
        <v>-2.154564086408305E-15</v>
      </c>
      <c r="BE33" s="8">
        <f t="shared" si="322"/>
        <v>-1.6257422342098052E-15</v>
      </c>
      <c r="BF33" s="8">
        <f t="shared" si="322"/>
        <v>-3.924383480094247E-15</v>
      </c>
      <c r="BG33" s="8">
        <f t="shared" si="322"/>
        <v>-3.8196814341253721E-15</v>
      </c>
      <c r="BH33" s="8">
        <f t="shared" si="322"/>
        <v>0</v>
      </c>
      <c r="BI33" s="8">
        <f t="shared" si="322"/>
        <v>0</v>
      </c>
      <c r="BJ33" s="8">
        <f t="shared" si="322"/>
        <v>0</v>
      </c>
      <c r="BK33" s="8">
        <f t="shared" si="322"/>
        <v>-1.5773512105490382E-15</v>
      </c>
      <c r="BL33" s="8">
        <f t="shared" si="322"/>
        <v>-1.0878919301669506E-15</v>
      </c>
      <c r="BM33" s="8">
        <f t="shared" si="322"/>
        <v>-1.224298830839573E-15</v>
      </c>
      <c r="BN33" s="8">
        <f t="shared" si="322"/>
        <v>0</v>
      </c>
      <c r="BO33" s="8">
        <f t="shared" si="322"/>
        <v>-9.4772027723611389E-16</v>
      </c>
      <c r="BP33" s="8">
        <f t="shared" si="322"/>
        <v>-4.1856772689476031E-15</v>
      </c>
      <c r="BQ33" s="8">
        <f t="shared" si="322"/>
        <v>-3.8154743858255016E-15</v>
      </c>
      <c r="BR33" s="8">
        <f t="shared" si="322"/>
        <v>-6.1716687822749344E-16</v>
      </c>
      <c r="BS33" s="8">
        <f t="shared" si="322"/>
        <v>-5.1251573368048496E-16</v>
      </c>
      <c r="BT33" s="8">
        <f t="shared" si="322"/>
        <v>-4.8723085366198832E-15</v>
      </c>
      <c r="BU33" s="8">
        <f t="shared" si="322"/>
        <v>0</v>
      </c>
      <c r="BV33" s="8">
        <f t="shared" si="322"/>
        <v>0</v>
      </c>
      <c r="BW33" s="8">
        <f t="shared" si="322"/>
        <v>0</v>
      </c>
      <c r="BX33" s="8">
        <f t="shared" si="322"/>
        <v>-5.9364278864677509E-16</v>
      </c>
      <c r="BY33" s="8">
        <f t="shared" si="322"/>
        <v>-1.0449099854181058E-15</v>
      </c>
      <c r="BZ33" s="8">
        <f t="shared" si="322"/>
        <v>-4.8270192400331379E-15</v>
      </c>
    </row>
    <row r="34" spans="1:78" thickTop="1" thickBot="1" x14ac:dyDescent="0.3">
      <c r="A34">
        <v>32</v>
      </c>
      <c r="B34">
        <v>0</v>
      </c>
      <c r="C34">
        <v>2812.4879999999998</v>
      </c>
      <c r="D34" t="s">
        <v>25</v>
      </c>
      <c r="E34" t="s">
        <v>17</v>
      </c>
      <c r="F34">
        <v>0.104017199999999</v>
      </c>
      <c r="G34">
        <v>4.1999999999999899E-2</v>
      </c>
      <c r="H34">
        <v>0.66</v>
      </c>
      <c r="I34">
        <v>120</v>
      </c>
      <c r="J34">
        <v>0</v>
      </c>
    </row>
    <row r="35" spans="1:78" thickTop="1" thickBot="1" x14ac:dyDescent="0.3">
      <c r="A35">
        <v>33</v>
      </c>
      <c r="B35">
        <v>0</v>
      </c>
      <c r="C35">
        <v>0</v>
      </c>
      <c r="D35" t="s">
        <v>25</v>
      </c>
      <c r="E35" t="s">
        <v>18</v>
      </c>
      <c r="F35">
        <v>0</v>
      </c>
      <c r="G35">
        <v>0</v>
      </c>
      <c r="H35">
        <v>0.66</v>
      </c>
      <c r="I35">
        <v>120</v>
      </c>
      <c r="J35">
        <v>0</v>
      </c>
      <c r="M35" t="s">
        <v>30</v>
      </c>
      <c r="N35" s="10">
        <f t="array" ref="N35:BZ35">TRANSPOSE(G1302:G1366)</f>
        <v>0.92705261762311797</v>
      </c>
      <c r="O35">
        <v>7.4358025119869902E-3</v>
      </c>
      <c r="P35">
        <v>2.26983654396876E-2</v>
      </c>
      <c r="Q35">
        <v>2.5673874342046502E-2</v>
      </c>
      <c r="R35">
        <v>8.2721214166870498E-3</v>
      </c>
      <c r="S35">
        <v>1.65840056559612E-3</v>
      </c>
      <c r="T35">
        <v>1.49288430151931E-3</v>
      </c>
      <c r="U35">
        <v>0</v>
      </c>
      <c r="V35">
        <v>0</v>
      </c>
      <c r="W35">
        <v>0</v>
      </c>
      <c r="X35">
        <v>2.86126391657711E-3</v>
      </c>
      <c r="Y35">
        <v>1.4204101235607699E-3</v>
      </c>
      <c r="Z35">
        <v>1.4342597592200701E-3</v>
      </c>
      <c r="AA35">
        <v>0.95792265462308801</v>
      </c>
      <c r="AB35">
        <v>4.1926968249541901E-3</v>
      </c>
      <c r="AC35">
        <v>1.29221358644346E-2</v>
      </c>
      <c r="AD35">
        <v>1.4334301104299599E-2</v>
      </c>
      <c r="AE35">
        <v>4.5363696566579504E-3</v>
      </c>
      <c r="AF35">
        <v>9.1642445015057198E-4</v>
      </c>
      <c r="AG35">
        <v>9.2414474964765104E-4</v>
      </c>
      <c r="AH35">
        <v>0</v>
      </c>
      <c r="AI35">
        <v>0</v>
      </c>
      <c r="AJ35">
        <v>0</v>
      </c>
      <c r="AK35">
        <v>1.73278922715495E-3</v>
      </c>
      <c r="AL35">
        <v>1.0646865245727199E-3</v>
      </c>
      <c r="AM35">
        <v>1.4537969750389301E-3</v>
      </c>
      <c r="AN35">
        <v>0.35050082704829699</v>
      </c>
      <c r="AO35">
        <v>6.8504693097404895E-2</v>
      </c>
      <c r="AP35">
        <v>0.205124423300688</v>
      </c>
      <c r="AQ35">
        <v>0.222448425854953</v>
      </c>
      <c r="AR35">
        <v>6.9775534033011094E-2</v>
      </c>
      <c r="AS35">
        <v>1.3937655936780501E-2</v>
      </c>
      <c r="AT35">
        <v>1.3289261711897499E-2</v>
      </c>
      <c r="AU35">
        <v>0</v>
      </c>
      <c r="AV35">
        <v>0</v>
      </c>
      <c r="AW35">
        <v>0</v>
      </c>
      <c r="AX35">
        <v>2.52273867585978E-2</v>
      </c>
      <c r="AY35">
        <v>1.4103723084531301E-2</v>
      </c>
      <c r="AZ35">
        <v>1.7088069173837601E-2</v>
      </c>
      <c r="BA35">
        <v>0.93234072374628596</v>
      </c>
      <c r="BB35">
        <v>8.3877966725888192E-3</v>
      </c>
      <c r="BC35">
        <v>2.3611484844104799E-2</v>
      </c>
      <c r="BD35">
        <v>2.31162490531109E-2</v>
      </c>
      <c r="BE35">
        <v>6.6278744334139902E-3</v>
      </c>
      <c r="BF35">
        <v>1.2300776718062699E-3</v>
      </c>
      <c r="BG35">
        <v>9.92982237523048E-4</v>
      </c>
      <c r="BH35">
        <v>0</v>
      </c>
      <c r="BI35">
        <v>0</v>
      </c>
      <c r="BJ35">
        <v>0</v>
      </c>
      <c r="BK35">
        <v>1.9212774606013601E-3</v>
      </c>
      <c r="BL35">
        <v>8.9142069920568399E-4</v>
      </c>
      <c r="BM35">
        <v>8.8011318135877801E-4</v>
      </c>
      <c r="BN35">
        <v>0.39190243661294699</v>
      </c>
      <c r="BO35">
        <v>7.6650635620484395E-2</v>
      </c>
      <c r="BP35">
        <v>0.21553484740023299</v>
      </c>
      <c r="BQ35">
        <v>0.209150532446022</v>
      </c>
      <c r="BR35">
        <v>5.88522846925955E-2</v>
      </c>
      <c r="BS35">
        <v>1.06942255420878E-2</v>
      </c>
      <c r="BT35">
        <v>8.1556722778814705E-3</v>
      </c>
      <c r="BU35">
        <v>0</v>
      </c>
      <c r="BV35">
        <v>0</v>
      </c>
      <c r="BW35">
        <v>0</v>
      </c>
      <c r="BX35">
        <v>1.58923989729692E-2</v>
      </c>
      <c r="BY35">
        <v>6.8966661223561002E-3</v>
      </c>
      <c r="BZ35">
        <v>6.2703003124221597E-3</v>
      </c>
    </row>
    <row r="36" spans="1:78" thickTop="1" thickBot="1" x14ac:dyDescent="0.3">
      <c r="A36">
        <v>34</v>
      </c>
      <c r="B36">
        <v>0</v>
      </c>
      <c r="C36">
        <v>0</v>
      </c>
      <c r="D36" t="s">
        <v>25</v>
      </c>
      <c r="E36" t="s">
        <v>19</v>
      </c>
      <c r="F36">
        <v>0</v>
      </c>
      <c r="G36">
        <v>0</v>
      </c>
      <c r="H36">
        <v>0.66</v>
      </c>
      <c r="I36">
        <v>120</v>
      </c>
      <c r="J36">
        <v>0</v>
      </c>
      <c r="M36" t="s">
        <v>31</v>
      </c>
      <c r="N36">
        <f>[1]Probability!B$24</f>
        <v>0.92705261762311797</v>
      </c>
      <c r="O36">
        <f>[1]Probability!C$24</f>
        <v>7.4358025119869919E-3</v>
      </c>
      <c r="P36">
        <f>[1]Probability!D$24</f>
        <v>2.2698365439687656E-2</v>
      </c>
      <c r="Q36">
        <f>[1]Probability!E$24</f>
        <v>2.5673874342046547E-2</v>
      </c>
      <c r="R36">
        <f>[1]Probability!F$24</f>
        <v>8.2721214166870498E-3</v>
      </c>
      <c r="S36">
        <f>[1]Probability!G$24</f>
        <v>1.6584005655961226E-3</v>
      </c>
      <c r="T36">
        <f>[1]Probability!H$24</f>
        <v>1.4928843015193122E-3</v>
      </c>
      <c r="U36">
        <f>[1]Probability!I$24</f>
        <v>0</v>
      </c>
      <c r="V36">
        <f>[1]Probability!J$24</f>
        <v>0</v>
      </c>
      <c r="W36">
        <f>[1]Probability!K$24</f>
        <v>0</v>
      </c>
      <c r="X36">
        <f>[1]Probability!L$24</f>
        <v>2.8612639165771165E-3</v>
      </c>
      <c r="Y36">
        <f>[1]Probability!M$24</f>
        <v>1.4204101235607744E-3</v>
      </c>
      <c r="Z36">
        <f>[1]Probability!N$24</f>
        <v>1.4342597592200766E-3</v>
      </c>
      <c r="AA36">
        <f>[1]Probability!O$24</f>
        <v>0.95792265462308857</v>
      </c>
      <c r="AB36">
        <f>[1]Probability!P$24</f>
        <v>4.1926968249541919E-3</v>
      </c>
      <c r="AC36">
        <f>[1]Probability!Q$24</f>
        <v>1.2922135864434641E-2</v>
      </c>
      <c r="AD36">
        <f>[1]Probability!R$24</f>
        <v>1.4334301104299632E-2</v>
      </c>
      <c r="AE36">
        <f>[1]Probability!S$24</f>
        <v>4.5363696566579582E-3</v>
      </c>
      <c r="AF36">
        <f>[1]Probability!T$24</f>
        <v>9.1642445015057208E-4</v>
      </c>
      <c r="AG36">
        <f>[1]Probability!U$24</f>
        <v>9.2414474964765201E-4</v>
      </c>
      <c r="AH36">
        <f>[1]Probability!V$24</f>
        <v>0</v>
      </c>
      <c r="AI36">
        <f>[1]Probability!W$24</f>
        <v>0</v>
      </c>
      <c r="AJ36">
        <f>[1]Probability!X$24</f>
        <v>0</v>
      </c>
      <c r="AK36">
        <f>[1]Probability!Y$24</f>
        <v>1.7327892271549517E-3</v>
      </c>
      <c r="AL36">
        <f>[1]Probability!Z$24</f>
        <v>1.0646865245727297E-3</v>
      </c>
      <c r="AM36">
        <f>[1]Probability!AA$24</f>
        <v>1.453796975038932E-3</v>
      </c>
      <c r="AN36">
        <f>[1]Probability!AB$24</f>
        <v>0.35050082704829716</v>
      </c>
      <c r="AO36">
        <f>[1]Probability!AC$24</f>
        <v>6.8504693097404951E-2</v>
      </c>
      <c r="AP36">
        <f>[1]Probability!AD$24</f>
        <v>0.20512442330068867</v>
      </c>
      <c r="AQ36">
        <f>[1]Probability!AE$24</f>
        <v>0.22244842585495317</v>
      </c>
      <c r="AR36">
        <f>[1]Probability!AF$24</f>
        <v>6.977553403301115E-2</v>
      </c>
      <c r="AS36">
        <f>[1]Probability!AG$24</f>
        <v>1.3937655936780509E-2</v>
      </c>
      <c r="AT36">
        <f>[1]Probability!AH$24</f>
        <v>1.3289261711897546E-2</v>
      </c>
      <c r="AU36">
        <f>[1]Probability!AI$24</f>
        <v>0</v>
      </c>
      <c r="AV36">
        <f>[1]Probability!AJ$24</f>
        <v>0</v>
      </c>
      <c r="AW36">
        <f>[1]Probability!AK$24</f>
        <v>0</v>
      </c>
      <c r="AX36">
        <f>[1]Probability!AL$24</f>
        <v>2.5227386758597814E-2</v>
      </c>
      <c r="AY36">
        <f>[1]Probability!AM$24</f>
        <v>1.4103723084531365E-2</v>
      </c>
      <c r="AZ36">
        <f>[1]Probability!AN$24</f>
        <v>1.7088069173837643E-2</v>
      </c>
      <c r="BA36">
        <f>[1]Probability!AO$24</f>
        <v>0.93234072374628607</v>
      </c>
      <c r="BB36">
        <f>[1]Probability!AP$24</f>
        <v>8.387796672588833E-3</v>
      </c>
      <c r="BC36">
        <f>[1]Probability!AQ$24</f>
        <v>2.3611484844104903E-2</v>
      </c>
      <c r="BD36">
        <f>[1]Probability!AR$24</f>
        <v>2.3116249053110938E-2</v>
      </c>
      <c r="BE36">
        <f>[1]Probability!AS$24</f>
        <v>6.6278744334139945E-3</v>
      </c>
      <c r="BF36">
        <f>[1]Probability!AT$24</f>
        <v>1.2300776718062779E-3</v>
      </c>
      <c r="BG36">
        <f>[1]Probability!AU$24</f>
        <v>9.9298223752304886E-4</v>
      </c>
      <c r="BH36">
        <f>[1]Probability!AV$24</f>
        <v>0</v>
      </c>
      <c r="BI36">
        <f>[1]Probability!AW$24</f>
        <v>0</v>
      </c>
      <c r="BJ36">
        <f>[1]Probability!AX$24</f>
        <v>0</v>
      </c>
      <c r="BK36">
        <f>[1]Probability!AY$24</f>
        <v>1.9212774606013627E-3</v>
      </c>
      <c r="BL36">
        <f>[1]Probability!AZ$24</f>
        <v>8.9142069920568486E-4</v>
      </c>
      <c r="BM36">
        <f>[1]Probability!BA$24</f>
        <v>8.8011318135877909E-4</v>
      </c>
      <c r="BN36">
        <f>[1]Probability!BB$24</f>
        <v>0.39190243661294771</v>
      </c>
      <c r="BO36">
        <f>[1]Probability!BC$24</f>
        <v>7.6650635620484381E-2</v>
      </c>
      <c r="BP36">
        <f>[1]Probability!BD$24</f>
        <v>0.21553484740023304</v>
      </c>
      <c r="BQ36">
        <f>[1]Probability!BE$24</f>
        <v>0.20915053244602252</v>
      </c>
      <c r="BR36">
        <f>[1]Probability!BF$24</f>
        <v>5.8852284692595562E-2</v>
      </c>
      <c r="BS36">
        <f>[1]Probability!BG$24</f>
        <v>1.0694225542087842E-2</v>
      </c>
      <c r="BT36">
        <f>[1]Probability!BH$24</f>
        <v>8.1556722778814775E-3</v>
      </c>
      <c r="BU36">
        <f>[1]Probability!BI$24</f>
        <v>0</v>
      </c>
      <c r="BV36">
        <f>[1]Probability!BJ$24</f>
        <v>0</v>
      </c>
      <c r="BW36">
        <f>[1]Probability!BK$24</f>
        <v>0</v>
      </c>
      <c r="BX36">
        <f>[1]Probability!BL$24</f>
        <v>1.5892398972969284E-2</v>
      </c>
      <c r="BY36">
        <f>[1]Probability!BM$24</f>
        <v>6.8966661223561028E-3</v>
      </c>
      <c r="BZ36">
        <f>[1]Probability!BN$24</f>
        <v>6.2703003124221623E-3</v>
      </c>
    </row>
    <row r="37" spans="1:78" thickTop="1" thickBot="1" x14ac:dyDescent="0.3">
      <c r="A37">
        <v>35</v>
      </c>
      <c r="B37">
        <v>0</v>
      </c>
      <c r="C37">
        <v>0</v>
      </c>
      <c r="D37" t="s">
        <v>25</v>
      </c>
      <c r="E37" t="s">
        <v>20</v>
      </c>
      <c r="F37">
        <v>0</v>
      </c>
      <c r="G37">
        <v>0</v>
      </c>
      <c r="H37">
        <v>0.66</v>
      </c>
      <c r="I37">
        <v>120</v>
      </c>
      <c r="J37">
        <v>0</v>
      </c>
      <c r="M37" t="s">
        <v>32</v>
      </c>
      <c r="N37" s="8">
        <f>IF(N36=0, N35-N36,(N35-N36)/N36)</f>
        <v>0</v>
      </c>
      <c r="O37" s="8">
        <f t="shared" ref="O37" si="323">IF(O36=0, O35-O36,(O35-O36)/O36)</f>
        <v>-2.3329337663020519E-16</v>
      </c>
      <c r="P37" s="8">
        <f t="shared" ref="P37" si="324">IF(P36=0, P35-P36,(P35-P36)/P36)</f>
        <v>-2.4456012649350356E-15</v>
      </c>
      <c r="Q37" s="8">
        <f t="shared" ref="Q37" si="325">IF(Q36=0, Q35-Q36,(Q35-Q36)/Q36)</f>
        <v>-1.7567590218174175E-15</v>
      </c>
      <c r="R37" s="8">
        <f t="shared" ref="R37" si="326">IF(R36=0, R35-R36,(R35-R36)/R36)</f>
        <v>0</v>
      </c>
      <c r="S37" s="8">
        <f t="shared" ref="S37" si="327">IF(S36=0, S35-S36,(S35-S36)/S36)</f>
        <v>-1.5690329995937227E-15</v>
      </c>
      <c r="T37" s="8">
        <f t="shared" ref="T37" si="328">IF(T36=0, T35-T36,(T35-T36)/T36)</f>
        <v>-1.4524932325728244E-15</v>
      </c>
      <c r="U37" s="8">
        <f t="shared" ref="U37" si="329">IF(U36=0, U35-U36,(U35-U36)/U36)</f>
        <v>0</v>
      </c>
      <c r="V37" s="8">
        <f t="shared" ref="V37" si="330">IF(V36=0, V35-V36,(V35-V36)/V36)</f>
        <v>0</v>
      </c>
      <c r="W37" s="8">
        <f t="shared" ref="W37" si="331">IF(W36=0, W35-W36,(W35-W36)/W36)</f>
        <v>0</v>
      </c>
      <c r="X37" s="8">
        <f t="shared" ref="X37" si="332">IF(X36=0, X35-X36,(X35-X36)/X36)</f>
        <v>-2.2735452669095645E-15</v>
      </c>
      <c r="Y37" s="8">
        <f t="shared" ref="Y37" si="333">IF(Y36=0, Y35-Y36,(Y35-Y36)/Y36)</f>
        <v>-3.2058692407962718E-15</v>
      </c>
      <c r="Z37" s="8">
        <f t="shared" ref="Z37" si="334">IF(Z36=0, Z35-Z36,(Z35-Z36)/Z36)</f>
        <v>-4.5355891728081659E-15</v>
      </c>
      <c r="AA37" s="8">
        <f t="shared" ref="AA37" si="335">IF(AA36=0, AA35-AA36,(AA35-AA36)/AA36)</f>
        <v>-5.7949512899973812E-16</v>
      </c>
      <c r="AB37" s="8">
        <f t="shared" ref="AB37" si="336">IF(AB36=0, AB35-AB36,(AB35-AB36)/AB36)</f>
        <v>-4.13748846721289E-16</v>
      </c>
      <c r="AC37" s="8">
        <f t="shared" ref="AC37" si="337">IF(AC36=0, AC35-AC36,(AC35-AC36)/AC36)</f>
        <v>-3.2218639287047057E-15</v>
      </c>
      <c r="AD37" s="8">
        <f t="shared" ref="AD37" si="338">IF(AD36=0, AD35-AD36,(AD35-AD36)/AD36)</f>
        <v>-2.2993619154318536E-15</v>
      </c>
      <c r="AE37" s="8">
        <f t="shared" ref="AE37" si="339">IF(AE36=0, AE35-AE36,(AE35-AE36)/AE36)</f>
        <v>-1.720815593243931E-15</v>
      </c>
      <c r="AF37" s="8">
        <f t="shared" ref="AF37" si="340">IF(AF36=0, AF35-AF36,(AF35-AF36)/AF36)</f>
        <v>-1.1830786185455505E-16</v>
      </c>
      <c r="AG37" s="8">
        <f t="shared" ref="AG37" si="341">IF(AG36=0, AG35-AG36,(AG35-AG36)/AG36)</f>
        <v>-1.055875668404749E-15</v>
      </c>
      <c r="AH37" s="8">
        <f t="shared" ref="AH37" si="342">IF(AH36=0, AH35-AH36,(AH35-AH36)/AH36)</f>
        <v>0</v>
      </c>
      <c r="AI37" s="8">
        <f t="shared" ref="AI37" si="343">IF(AI36=0, AI35-AI36,(AI35-AI36)/AI36)</f>
        <v>0</v>
      </c>
      <c r="AJ37" s="8">
        <f t="shared" ref="AJ37" si="344">IF(AJ36=0, AJ35-AJ36,(AJ35-AJ36)/AJ36)</f>
        <v>0</v>
      </c>
      <c r="AK37" s="8">
        <f t="shared" ref="AK37" si="345">IF(AK36=0, AK35-AK36,(AK35-AK36)/AK36)</f>
        <v>-1.0011162631851256E-15</v>
      </c>
      <c r="AL37" s="8">
        <f t="shared" ref="AL37" si="346">IF(AL36=0, AL35-AL36,(AL35-AL36)/AL36)</f>
        <v>-9.1649695259226276E-15</v>
      </c>
      <c r="AM37" s="8">
        <f t="shared" ref="AM37" si="347">IF(AM36=0, AM35-AM36,(AM35-AM36)/AM36)</f>
        <v>-1.3423909555332827E-15</v>
      </c>
      <c r="AN37" s="8">
        <f t="shared" ref="AN37" si="348">IF(AN36=0, AN35-AN36,(AN35-AN36)/AN36)</f>
        <v>-4.7512998784115867E-16</v>
      </c>
      <c r="AO37" s="8">
        <f t="shared" ref="AO37" si="349">IF(AO36=0, AO35-AO36,(AO35-AO36)/AO36)</f>
        <v>-8.1032625242664814E-16</v>
      </c>
      <c r="AP37" s="8">
        <f t="shared" ref="AP37" si="350">IF(AP36=0, AP35-AP36,(AP35-AP36)/AP36)</f>
        <v>-3.2474622185707202E-15</v>
      </c>
      <c r="AQ37" s="8">
        <f t="shared" ref="AQ37" si="351">IF(AQ36=0, AQ35-AQ36,(AQ35-AQ36)/AQ36)</f>
        <v>-7.4863849026453045E-16</v>
      </c>
      <c r="AR37" s="8">
        <f t="shared" ref="AR37" si="352">IF(AR36=0, AR35-AR36,(AR35-AR36)/AR36)</f>
        <v>-7.9556755817870523E-16</v>
      </c>
      <c r="AS37" s="8">
        <f t="shared" ref="AS37" si="353">IF(AS36=0, AS35-AS36,(AS35-AS36)/AS36)</f>
        <v>-6.223153605761611E-16</v>
      </c>
      <c r="AT37" s="8">
        <f t="shared" ref="AT37" si="354">IF(AT36=0, AT35-AT36,(AT35-AT36)/AT36)</f>
        <v>-3.5244647044193065E-15</v>
      </c>
      <c r="AU37" s="8">
        <f t="shared" ref="AU37" si="355">IF(AU36=0, AU35-AU36,(AU35-AU36)/AU36)</f>
        <v>0</v>
      </c>
      <c r="AV37" s="8">
        <f t="shared" ref="AV37" si="356">IF(AV36=0, AV35-AV36,(AV35-AV36)/AV36)</f>
        <v>0</v>
      </c>
      <c r="AW37" s="8">
        <f t="shared" ref="AW37" si="357">IF(AW36=0, AW35-AW36,(AW35-AW36)/AW36)</f>
        <v>0</v>
      </c>
      <c r="AX37" s="8">
        <f t="shared" ref="AX37" si="358">IF(AX36=0, AX35-AX36,(AX35-AX36)/AX36)</f>
        <v>-5.5010802112052805E-16</v>
      </c>
      <c r="AY37" s="8">
        <f t="shared" ref="AY37" si="359">IF(AY36=0, AY35-AY36,(AY35-AY36)/AY36)</f>
        <v>-4.5509095879469032E-15</v>
      </c>
      <c r="AZ37" s="8">
        <f t="shared" ref="AZ37" si="360">IF(AZ36=0, AZ35-AZ36,(AZ35-AZ36)/AZ36)</f>
        <v>-2.4363995135966164E-15</v>
      </c>
      <c r="BA37" s="8">
        <f t="shared" ref="BA37" si="361">IF(BA36=0, BA35-BA36,(BA35-BA36)/BA36)</f>
        <v>-1.1907910877947201E-16</v>
      </c>
      <c r="BB37" s="8">
        <f t="shared" ref="BB37" si="362">IF(BB36=0, BB35-BB36,(BB35-BB36)/BB36)</f>
        <v>-1.6545212467019872E-15</v>
      </c>
      <c r="BC37" s="8">
        <f t="shared" ref="BC37" si="363">IF(BC36=0, BC35-BC36,(BC35-BC36)/BC36)</f>
        <v>-4.4081687045867854E-15</v>
      </c>
      <c r="BD37" s="8">
        <f t="shared" ref="BD37" si="364">IF(BD36=0, BD35-BD36,(BD35-BD36)/BD36)</f>
        <v>-1.650956276851228E-15</v>
      </c>
      <c r="BE37" s="8">
        <f t="shared" ref="BE37" si="365">IF(BE36=0, BE35-BE36,(BE35-BE36)/BE36)</f>
        <v>-6.5432873442476229E-16</v>
      </c>
      <c r="BF37" s="8">
        <f t="shared" ref="BF37" si="366">IF(BF36=0, BF35-BF36,(BF35-BF36)/BF36)</f>
        <v>-6.5224304613312837E-15</v>
      </c>
      <c r="BG37" s="8">
        <f t="shared" ref="BG37" si="367">IF(BG36=0, BG35-BG36,(BG35-BG36)/BG36)</f>
        <v>-8.7349169523112501E-16</v>
      </c>
      <c r="BH37" s="8">
        <f t="shared" ref="BH37" si="368">IF(BH36=0, BH35-BH36,(BH35-BH36)/BH36)</f>
        <v>0</v>
      </c>
      <c r="BI37" s="8">
        <f t="shared" ref="BI37" si="369">IF(BI36=0, BI35-BI36,(BI35-BI36)/BI36)</f>
        <v>0</v>
      </c>
      <c r="BJ37" s="8">
        <f t="shared" ref="BJ37" si="370">IF(BJ36=0, BJ35-BJ36,(BJ35-BJ36)/BJ36)</f>
        <v>0</v>
      </c>
      <c r="BK37" s="8">
        <f t="shared" ref="BK37" si="371">IF(BK36=0, BK35-BK36,(BK35-BK36)/BK36)</f>
        <v>-1.3543516058064587E-15</v>
      </c>
      <c r="BL37" s="8">
        <f t="shared" ref="BL37" si="372">IF(BL36=0, BL35-BL36,(BL35-BL36)/BL36)</f>
        <v>-9.7301054234132153E-16</v>
      </c>
      <c r="BM37" s="8">
        <f t="shared" ref="BM37" si="373">IF(BM36=0, BM35-BM36,(BM35-BM36)/BM36)</f>
        <v>-1.2318894835907795E-15</v>
      </c>
      <c r="BN37" s="8">
        <f t="shared" ref="BN37" si="374">IF(BN36=0, BN35-BN36,(BN35-BN36)/BN36)</f>
        <v>-1.8413893321083525E-15</v>
      </c>
      <c r="BO37" s="8">
        <f t="shared" ref="BO37" si="375">IF(BO36=0, BO35-BO36,(BO35-BO36)/BO36)</f>
        <v>1.8105248176318723E-16</v>
      </c>
      <c r="BP37" s="8">
        <f t="shared" ref="BP37" si="376">IF(BP36=0, BP35-BP36,(BP35-BP36)/BP36)</f>
        <v>-2.5755070189730168E-16</v>
      </c>
      <c r="BQ37" s="8">
        <f t="shared" ref="BQ37" si="377">IF(BQ36=0, BQ35-BQ36,(BQ35-BQ36)/BQ36)</f>
        <v>-2.5214180931289243E-15</v>
      </c>
      <c r="BR37" s="8">
        <f t="shared" ref="BR37" si="378">IF(BR36=0, BR35-BR36,(BR35-BR36)/BR36)</f>
        <v>-1.0611320437492233E-15</v>
      </c>
      <c r="BS37" s="8">
        <f t="shared" ref="BS37" si="379">IF(BS36=0, BS35-BS36,(BS35-BS36)/BS36)</f>
        <v>-3.8930695130369639E-15</v>
      </c>
      <c r="BT37" s="8">
        <f t="shared" ref="BT37" si="380">IF(BT36=0, BT35-BT36,(BT35-BT36)/BT36)</f>
        <v>-8.5080587687734801E-16</v>
      </c>
      <c r="BU37" s="8">
        <f t="shared" ref="BU37" si="381">IF(BU36=0, BU35-BU36,(BU35-BU36)/BU36)</f>
        <v>0</v>
      </c>
      <c r="BV37" s="8">
        <f t="shared" ref="BV37" si="382">IF(BV36=0, BV35-BV36,(BV35-BV36)/BV36)</f>
        <v>0</v>
      </c>
      <c r="BW37" s="8">
        <f t="shared" ref="BW37" si="383">IF(BW36=0, BW35-BW36,(BW35-BW36)/BW36)</f>
        <v>0</v>
      </c>
      <c r="BX37" s="8">
        <f t="shared" ref="BX37" si="384">IF(BX36=0, BX35-BX36,(BX35-BX36)/BX36)</f>
        <v>-5.2394057680348722E-15</v>
      </c>
      <c r="BY37" s="8">
        <f t="shared" ref="BY37" si="385">IF(BY36=0, BY35-BY36,(BY35-BY36)/BY36)</f>
        <v>-3.7729609753476978E-16</v>
      </c>
      <c r="BZ37" s="8">
        <f t="shared" ref="BZ37" si="386">IF(BZ36=0, BZ35-BZ36,(BZ35-BZ36)/BZ36)</f>
        <v>-4.1498573980742046E-16</v>
      </c>
    </row>
    <row r="38" spans="1:78" thickTop="1" thickBot="1" x14ac:dyDescent="0.3">
      <c r="A38">
        <v>36</v>
      </c>
      <c r="B38">
        <v>0</v>
      </c>
      <c r="C38">
        <v>0</v>
      </c>
      <c r="D38" t="s">
        <v>25</v>
      </c>
      <c r="E38" t="s">
        <v>21</v>
      </c>
      <c r="F38">
        <v>0</v>
      </c>
      <c r="G38">
        <v>0</v>
      </c>
      <c r="H38">
        <v>0.66</v>
      </c>
      <c r="I38">
        <v>120</v>
      </c>
      <c r="J38">
        <v>0</v>
      </c>
    </row>
    <row r="39" spans="1:78" thickTop="1" thickBot="1" x14ac:dyDescent="0.3">
      <c r="A39">
        <v>37</v>
      </c>
      <c r="B39">
        <v>0</v>
      </c>
      <c r="C39">
        <v>1607.136</v>
      </c>
      <c r="D39" t="s">
        <v>25</v>
      </c>
      <c r="E39" t="s">
        <v>22</v>
      </c>
      <c r="F39">
        <v>2.9719199999999999E-3</v>
      </c>
      <c r="G39">
        <v>2.4E-2</v>
      </c>
      <c r="H39">
        <v>0.66</v>
      </c>
      <c r="I39">
        <v>120</v>
      </c>
      <c r="J39">
        <v>0</v>
      </c>
    </row>
    <row r="40" spans="1:78" thickTop="1" thickBot="1" x14ac:dyDescent="0.3">
      <c r="A40">
        <v>38</v>
      </c>
      <c r="B40">
        <v>0</v>
      </c>
      <c r="C40">
        <v>1205.3520000000001</v>
      </c>
      <c r="D40" t="s">
        <v>25</v>
      </c>
      <c r="E40" t="s">
        <v>23</v>
      </c>
      <c r="F40">
        <v>2.22894E-3</v>
      </c>
      <c r="G40">
        <v>1.7999999999999999E-2</v>
      </c>
      <c r="H40">
        <v>0.66</v>
      </c>
      <c r="I40">
        <v>120</v>
      </c>
      <c r="J40">
        <v>0</v>
      </c>
      <c r="L40" t="s">
        <v>42</v>
      </c>
      <c r="M40" t="s">
        <v>28</v>
      </c>
      <c r="N40">
        <f t="array" ref="N40:BZ40">TRANSPOSE(F2472:F2536)</f>
        <v>0</v>
      </c>
      <c r="O40">
        <v>2.3026974568745601E-3</v>
      </c>
      <c r="P40">
        <v>3.39434731378431E-3</v>
      </c>
      <c r="Q40">
        <v>4.0166338123340398E-3</v>
      </c>
      <c r="R40">
        <v>2.1823217479170201E-3</v>
      </c>
      <c r="S40">
        <v>1.33548081350067E-3</v>
      </c>
      <c r="T40">
        <v>1.18730369148966E-3</v>
      </c>
      <c r="U40">
        <v>0</v>
      </c>
      <c r="V40">
        <v>0</v>
      </c>
      <c r="W40">
        <v>0</v>
      </c>
      <c r="X40">
        <v>3.9509001753273901E-5</v>
      </c>
      <c r="Y40">
        <v>6.5309458657791306E-5</v>
      </c>
      <c r="Z40">
        <v>6.1362053397350004E-5</v>
      </c>
      <c r="AA40">
        <v>0</v>
      </c>
      <c r="AB40">
        <v>1.11580672231642E-3</v>
      </c>
      <c r="AC40">
        <v>1.6511132064402801E-3</v>
      </c>
      <c r="AD40">
        <v>1.9678556710366201E-3</v>
      </c>
      <c r="AE40">
        <v>1.0762111681612799E-3</v>
      </c>
      <c r="AF40">
        <v>6.6162732008482998E-4</v>
      </c>
      <c r="AG40">
        <v>5.87997306412205E-4</v>
      </c>
      <c r="AH40">
        <v>0</v>
      </c>
      <c r="AI40">
        <v>0</v>
      </c>
      <c r="AJ40">
        <v>0</v>
      </c>
      <c r="AK40">
        <v>1.9815992361506299E-5</v>
      </c>
      <c r="AL40">
        <v>3.2729416238088801E-5</v>
      </c>
      <c r="AM40">
        <v>2.8686945145556799E-5</v>
      </c>
      <c r="AN40">
        <v>0</v>
      </c>
      <c r="AO40">
        <v>5.1421211829765702E-2</v>
      </c>
      <c r="AP40">
        <v>7.6093019508843104E-2</v>
      </c>
      <c r="AQ40">
        <v>9.0694529470852298E-2</v>
      </c>
      <c r="AR40">
        <v>4.9602101504087802E-2</v>
      </c>
      <c r="AS40">
        <v>3.0494853219309899E-2</v>
      </c>
      <c r="AT40">
        <v>2.7102345032510699E-2</v>
      </c>
      <c r="AU40">
        <v>0</v>
      </c>
      <c r="AV40">
        <v>0</v>
      </c>
      <c r="AW40">
        <v>0</v>
      </c>
      <c r="AX40">
        <v>9.1337518443668296E-4</v>
      </c>
      <c r="AY40">
        <v>1.5086592387986699E-3</v>
      </c>
      <c r="AZ40">
        <v>1.3223854227638499E-3</v>
      </c>
      <c r="BA40">
        <v>0</v>
      </c>
      <c r="BB40">
        <v>4.2561857610184401E-3</v>
      </c>
      <c r="BC40">
        <v>6.04617423179669E-3</v>
      </c>
      <c r="BD40">
        <v>6.7312356083681999E-3</v>
      </c>
      <c r="BE40">
        <v>3.4653685955527099E-3</v>
      </c>
      <c r="BF40">
        <v>2.0278276944509402E-3</v>
      </c>
      <c r="BG40">
        <v>1.6322168320916401E-3</v>
      </c>
      <c r="BH40">
        <v>0</v>
      </c>
      <c r="BI40">
        <v>0</v>
      </c>
      <c r="BJ40">
        <v>0</v>
      </c>
      <c r="BK40">
        <v>5.4263878439139197E-5</v>
      </c>
      <c r="BL40">
        <v>7.9232723172306397E-5</v>
      </c>
      <c r="BM40">
        <v>6.0154651693144301E-5</v>
      </c>
      <c r="BN40">
        <v>0</v>
      </c>
      <c r="BO40">
        <v>5.8484397503962803E-2</v>
      </c>
      <c r="BP40">
        <v>0.13712118050876099</v>
      </c>
      <c r="BQ40">
        <v>0.13501406031284799</v>
      </c>
      <c r="BR40">
        <v>4.4450255921061603E-2</v>
      </c>
      <c r="BS40">
        <v>1.36535328929014E-2</v>
      </c>
      <c r="BT40">
        <v>1.0838671162453101E-2</v>
      </c>
      <c r="BU40">
        <v>0</v>
      </c>
      <c r="BV40">
        <v>0</v>
      </c>
      <c r="BW40">
        <v>0</v>
      </c>
      <c r="BX40">
        <v>4.9139154678056896E-3</v>
      </c>
      <c r="BY40">
        <v>2.47020635559193E-3</v>
      </c>
      <c r="BZ40">
        <v>1.8248948395451199E-3</v>
      </c>
    </row>
    <row r="41" spans="1:78" thickTop="1" thickBot="1" x14ac:dyDescent="0.3">
      <c r="A41">
        <v>39</v>
      </c>
      <c r="B41">
        <v>0</v>
      </c>
      <c r="C41">
        <v>835589.5</v>
      </c>
      <c r="D41" t="s">
        <v>26</v>
      </c>
      <c r="E41" t="s">
        <v>11</v>
      </c>
      <c r="F41">
        <v>0</v>
      </c>
      <c r="G41">
        <v>0.96099999999999997</v>
      </c>
      <c r="H41">
        <v>0.49</v>
      </c>
      <c r="I41">
        <v>3</v>
      </c>
      <c r="J41">
        <v>0</v>
      </c>
      <c r="L41" t="s">
        <v>43</v>
      </c>
      <c r="M41" t="s">
        <v>29</v>
      </c>
      <c r="N41">
        <f>[1]SCR!B$42</f>
        <v>0</v>
      </c>
      <c r="O41">
        <f>[1]SCR!C$42</f>
        <v>2.3026974568745606E-3</v>
      </c>
      <c r="P41">
        <f>[1]SCR!D$42</f>
        <v>3.3943473137843174E-3</v>
      </c>
      <c r="Q41">
        <f>[1]SCR!E$42</f>
        <v>4.0166338123340493E-3</v>
      </c>
      <c r="R41">
        <f>[1]SCR!F$42</f>
        <v>2.1823217479170227E-3</v>
      </c>
      <c r="S41">
        <f>[1]SCR!G$42</f>
        <v>1.3354808135006713E-3</v>
      </c>
      <c r="T41">
        <f>[1]SCR!H$42</f>
        <v>1.1873036914896609E-3</v>
      </c>
      <c r="U41">
        <f>[1]SCR!I$42</f>
        <v>0</v>
      </c>
      <c r="V41">
        <f>[1]SCR!J$42</f>
        <v>0</v>
      </c>
      <c r="W41">
        <f>[1]SCR!K$42</f>
        <v>0</v>
      </c>
      <c r="X41">
        <f>[1]SCR!L$42</f>
        <v>3.9509001753273962E-5</v>
      </c>
      <c r="Y41">
        <f>[1]SCR!M$42</f>
        <v>6.5309458657791334E-5</v>
      </c>
      <c r="Z41">
        <f>[1]SCR!N$42</f>
        <v>6.1362053397350072E-5</v>
      </c>
      <c r="AA41">
        <f>[1]SCR!O$42</f>
        <v>0</v>
      </c>
      <c r="AB41">
        <f>[1]SCR!P$42</f>
        <v>1.1158067223164295E-3</v>
      </c>
      <c r="AC41">
        <f>[1]SCR!Q$42</f>
        <v>1.6511132064402892E-3</v>
      </c>
      <c r="AD41">
        <f>[1]SCR!R$42</f>
        <v>1.967855671036627E-3</v>
      </c>
      <c r="AE41">
        <f>[1]SCR!S$42</f>
        <v>1.0762111681612888E-3</v>
      </c>
      <c r="AF41">
        <f>[1]SCR!T$42</f>
        <v>6.6162732008483085E-4</v>
      </c>
      <c r="AG41">
        <f>[1]SCR!U$42</f>
        <v>5.8799730641220544E-4</v>
      </c>
      <c r="AH41">
        <f>[1]SCR!V$42</f>
        <v>0</v>
      </c>
      <c r="AI41">
        <f>[1]SCR!W$42</f>
        <v>0</v>
      </c>
      <c r="AJ41">
        <f>[1]SCR!X$42</f>
        <v>0</v>
      </c>
      <c r="AK41">
        <f>[1]SCR!Y$42</f>
        <v>1.9815992361506329E-5</v>
      </c>
      <c r="AL41">
        <f>[1]SCR!Z$42</f>
        <v>3.2729416238088868E-5</v>
      </c>
      <c r="AM41">
        <f>[1]SCR!AA$42</f>
        <v>2.8686945145556897E-5</v>
      </c>
      <c r="AN41">
        <f>[1]SCR!AB$42</f>
        <v>0</v>
      </c>
      <c r="AO41">
        <f>[1]SCR!AC$42</f>
        <v>5.142121182976573E-2</v>
      </c>
      <c r="AP41">
        <f>[1]SCR!AD$42</f>
        <v>7.6093019508843188E-2</v>
      </c>
      <c r="AQ41">
        <f>[1]SCR!AE$42</f>
        <v>9.0694529470852353E-2</v>
      </c>
      <c r="AR41">
        <f>[1]SCR!AF$42</f>
        <v>4.9602101504087885E-2</v>
      </c>
      <c r="AS41">
        <f>[1]SCR!AG$42</f>
        <v>3.0494853219309975E-2</v>
      </c>
      <c r="AT41">
        <f>[1]SCR!AH$42</f>
        <v>2.710234503251073E-2</v>
      </c>
      <c r="AU41">
        <f>[1]SCR!AI$42</f>
        <v>0</v>
      </c>
      <c r="AV41">
        <f>[1]SCR!AJ$42</f>
        <v>0</v>
      </c>
      <c r="AW41">
        <f>[1]SCR!AK$42</f>
        <v>0</v>
      </c>
      <c r="AX41">
        <f>[1]SCR!AL$42</f>
        <v>9.1337518443668296E-4</v>
      </c>
      <c r="AY41">
        <f>[1]SCR!AM$42</f>
        <v>1.5086592387986801E-3</v>
      </c>
      <c r="AZ41">
        <f>[1]SCR!AN$42</f>
        <v>1.3223854227638531E-3</v>
      </c>
      <c r="BA41">
        <f>[1]SCR!AO$42</f>
        <v>0</v>
      </c>
      <c r="BB41">
        <f>[1]SCR!AP$42</f>
        <v>4.2561857610184444E-3</v>
      </c>
      <c r="BC41">
        <f>[1]SCR!AQ$42</f>
        <v>6.0461742317966995E-3</v>
      </c>
      <c r="BD41">
        <f>[1]SCR!AR$42</f>
        <v>6.7312356083682112E-3</v>
      </c>
      <c r="BE41">
        <f>[1]SCR!AS$42</f>
        <v>3.4653685955527225E-3</v>
      </c>
      <c r="BF41">
        <f>[1]SCR!AT$42</f>
        <v>2.0278276944509501E-3</v>
      </c>
      <c r="BG41">
        <f>[1]SCR!AU$42</f>
        <v>1.6322168320916453E-3</v>
      </c>
      <c r="BH41">
        <f>[1]SCR!AV$42</f>
        <v>0</v>
      </c>
      <c r="BI41">
        <f>[1]SCR!AW$42</f>
        <v>0</v>
      </c>
      <c r="BJ41">
        <f>[1]SCR!AX$42</f>
        <v>0</v>
      </c>
      <c r="BK41">
        <f>[1]SCR!AY$42</f>
        <v>5.4263878439139285E-5</v>
      </c>
      <c r="BL41">
        <f>[1]SCR!AZ$42</f>
        <v>7.9232723172306479E-5</v>
      </c>
      <c r="BM41">
        <f>[1]SCR!BA$42</f>
        <v>6.015465169314443E-5</v>
      </c>
      <c r="BN41">
        <f>[1]SCR!BB$42</f>
        <v>0</v>
      </c>
      <c r="BO41">
        <f>[1]SCR!BC$42</f>
        <v>5.8484397503962865E-2</v>
      </c>
      <c r="BP41">
        <f>[1]SCR!BD$42</f>
        <v>0.13712118050876124</v>
      </c>
      <c r="BQ41">
        <f>[1]SCR!BE$42</f>
        <v>0.13501406031284843</v>
      </c>
      <c r="BR41">
        <f>[1]SCR!BF$42</f>
        <v>4.4450255921061679E-2</v>
      </c>
      <c r="BS41">
        <f>[1]SCR!BG$42</f>
        <v>1.3653532892901474E-2</v>
      </c>
      <c r="BT41">
        <f>[1]SCR!BH$42</f>
        <v>1.0838671162453111E-2</v>
      </c>
      <c r="BU41">
        <f>[1]SCR!BI$42</f>
        <v>0</v>
      </c>
      <c r="BV41">
        <f>[1]SCR!BJ$42</f>
        <v>0</v>
      </c>
      <c r="BW41">
        <f>[1]SCR!BK$42</f>
        <v>0</v>
      </c>
      <c r="BX41">
        <f>[1]SCR!BL$42</f>
        <v>4.9139154678056974E-3</v>
      </c>
      <c r="BY41">
        <f>[1]SCR!BM$42</f>
        <v>2.4702063555919326E-3</v>
      </c>
      <c r="BZ41">
        <f>[1]SCR!BN$42</f>
        <v>1.824894839545124E-3</v>
      </c>
    </row>
    <row r="42" spans="1:78" thickTop="1" thickBot="1" x14ac:dyDescent="0.3">
      <c r="A42">
        <v>40</v>
      </c>
      <c r="B42">
        <v>0</v>
      </c>
      <c r="C42">
        <v>1695.5250000000001</v>
      </c>
      <c r="D42" t="s">
        <v>26</v>
      </c>
      <c r="E42" t="s">
        <v>12</v>
      </c>
      <c r="F42">
        <v>7.8483600000000002E-4</v>
      </c>
      <c r="G42">
        <v>1.9499999999999999E-3</v>
      </c>
      <c r="H42">
        <v>0.49</v>
      </c>
      <c r="I42">
        <v>3</v>
      </c>
      <c r="J42">
        <v>0</v>
      </c>
      <c r="M42" t="s">
        <v>32</v>
      </c>
      <c r="N42" s="8">
        <f>IF(N41=0, N40-N41,(N40-N41)/N41)</f>
        <v>0</v>
      </c>
      <c r="O42" s="8">
        <f t="shared" ref="O42" si="387">IF(O41=0, O40-O41,(O40-O41)/O41)</f>
        <v>-1.8833601769936142E-16</v>
      </c>
      <c r="P42" s="8">
        <f t="shared" ref="P42" si="388">IF(P41=0, P40-P41,(P40-P41)/P41)</f>
        <v>-2.1720154395991476E-15</v>
      </c>
      <c r="Q42" s="8">
        <f t="shared" ref="Q42" si="389">IF(Q41=0, Q40-Q41,(Q40-Q41)/Q41)</f>
        <v>-2.375366927543792E-15</v>
      </c>
      <c r="R42" s="8">
        <f t="shared" ref="R42" si="390">IF(R41=0, R40-R41,(R40-R41)/R41)</f>
        <v>-1.1923471946558031E-15</v>
      </c>
      <c r="S42" s="8">
        <f t="shared" ref="S42" si="391">IF(S41=0, S40-S41,(S40-S41)/S41)</f>
        <v>-9.7421287811107235E-16</v>
      </c>
      <c r="T42" s="8">
        <f t="shared" ref="T42" si="392">IF(T41=0, T40-T41,(T40-T41)/T41)</f>
        <v>-7.3053065041864783E-16</v>
      </c>
      <c r="U42" s="8">
        <f t="shared" ref="U42" si="393">IF(U41=0, U40-U41,(U40-U41)/U41)</f>
        <v>0</v>
      </c>
      <c r="V42" s="8">
        <f t="shared" ref="V42" si="394">IF(V41=0, V40-V41,(V40-V41)/V41)</f>
        <v>0</v>
      </c>
      <c r="W42" s="8">
        <f t="shared" ref="W42" si="395">IF(W41=0, W40-W41,(W40-W41)/W41)</f>
        <v>0</v>
      </c>
      <c r="X42" s="8">
        <f t="shared" ref="X42" si="396">IF(X41=0, X40-X41,(X40-X41)/X41)</f>
        <v>-1.5436070134891706E-15</v>
      </c>
      <c r="Y42" s="8">
        <f t="shared" ref="Y42" si="397">IF(Y41=0, Y40-Y41,(Y40-Y41)/Y41)</f>
        <v>-4.1502494231597821E-16</v>
      </c>
      <c r="Z42" s="8">
        <f t="shared" ref="Z42" si="398">IF(Z41=0, Z40-Z41,(Z40-Z41)/Z41)</f>
        <v>-1.1043084777744801E-15</v>
      </c>
      <c r="AA42" s="8">
        <f t="shared" ref="AA42" si="399">IF(AA41=0, AA40-AA41,(AA40-AA41)/AA41)</f>
        <v>0</v>
      </c>
      <c r="AB42" s="8">
        <f t="shared" ref="AB42" si="400">IF(AB41=0, AB40-AB41,(AB40-AB41)/AB41)</f>
        <v>-8.5507453280665307E-15</v>
      </c>
      <c r="AC42" s="8">
        <f t="shared" ref="AC42" si="401">IF(AC41=0, AC40-AC41,(AC40-AC41)/AC41)</f>
        <v>-5.5158533123922373E-15</v>
      </c>
      <c r="AD42" s="8">
        <f t="shared" ref="AD42" si="402">IF(AD41=0, AD40-AD41,(AD40-AD41)/AD41)</f>
        <v>-3.526119321673605E-15</v>
      </c>
      <c r="AE42" s="8">
        <f t="shared" ref="AE42" si="403">IF(AE41=0, AE40-AE41,(AE40-AE41)/AE41)</f>
        <v>-8.2608860392803024E-15</v>
      </c>
      <c r="AF42" s="8">
        <f t="shared" ref="AF42" si="404">IF(AF41=0, AF40-AF41,(AF40-AF41)/AF41)</f>
        <v>-1.3109521201107511E-15</v>
      </c>
      <c r="AG42" s="8">
        <f t="shared" ref="AG42" si="405">IF(AG41=0, AG40-AG41,(AG40-AG41)/AG41)</f>
        <v>-7.375558769824997E-16</v>
      </c>
      <c r="AH42" s="8">
        <f t="shared" ref="AH42" si="406">IF(AH41=0, AH40-AH41,(AH40-AH41)/AH41)</f>
        <v>0</v>
      </c>
      <c r="AI42" s="8">
        <f t="shared" ref="AI42" si="407">IF(AI41=0, AI40-AI41,(AI40-AI41)/AI41)</f>
        <v>0</v>
      </c>
      <c r="AJ42" s="8">
        <f t="shared" ref="AJ42" si="408">IF(AJ41=0, AJ40-AJ41,(AJ40-AJ41)/AJ41)</f>
        <v>0</v>
      </c>
      <c r="AK42" s="8">
        <f t="shared" ref="AK42" si="409">IF(AK41=0, AK40-AK41,(AK40-AK41)/AK41)</f>
        <v>-1.5388170092550867E-15</v>
      </c>
      <c r="AL42" s="8">
        <f t="shared" ref="AL42" si="410">IF(AL41=0, AL40-AL41,(AL40-AL41)/AL41)</f>
        <v>-2.0703893796151868E-15</v>
      </c>
      <c r="AM42" s="8">
        <f t="shared" ref="AM42" si="411">IF(AM41=0, AM40-AM41,(AM40-AM41)/AM41)</f>
        <v>-3.4251057888161696E-15</v>
      </c>
      <c r="AN42" s="8">
        <f t="shared" ref="AN42" si="412">IF(AN41=0, AN40-AN41,(AN40-AN41)/AN41)</f>
        <v>0</v>
      </c>
      <c r="AO42" s="8">
        <f t="shared" ref="AO42" si="413">IF(AO41=0, AO40-AO41,(AO40-AO41)/AO41)</f>
        <v>-5.3976899081095352E-16</v>
      </c>
      <c r="AP42" s="8">
        <f t="shared" ref="AP42" si="414">IF(AP41=0, AP40-AP41,(AP40-AP41)/AP41)</f>
        <v>-1.0942754983879942E-15</v>
      </c>
      <c r="AQ42" s="8">
        <f t="shared" ref="AQ42" si="415">IF(AQ41=0, AQ40-AQ41,(AQ40-AQ41)/AQ41)</f>
        <v>-6.1206724986756939E-16</v>
      </c>
      <c r="AR42" s="8">
        <f t="shared" ref="AR42" si="416">IF(AR41=0, AR40-AR41,(AR40-AR41)/AR41)</f>
        <v>-1.6786935295478244E-15</v>
      </c>
      <c r="AS42" s="8">
        <f t="shared" ref="AS42" si="417">IF(AS41=0, AS40-AS41,(AS40-AS41)/AS41)</f>
        <v>-2.5029742689381807E-15</v>
      </c>
      <c r="AT42" s="8">
        <f t="shared" ref="AT42" si="418">IF(AT41=0, AT40-AT41,(AT40-AT41)/AT41)</f>
        <v>-1.1521151594124575E-15</v>
      </c>
      <c r="AU42" s="8">
        <f t="shared" ref="AU42" si="419">IF(AU41=0, AU40-AU41,(AU40-AU41)/AU41)</f>
        <v>0</v>
      </c>
      <c r="AV42" s="8">
        <f t="shared" ref="AV42" si="420">IF(AV41=0, AV40-AV41,(AV40-AV41)/AV41)</f>
        <v>0</v>
      </c>
      <c r="AW42" s="8">
        <f t="shared" ref="AW42" si="421">IF(AW41=0, AW40-AW41,(AW40-AW41)/AW41)</f>
        <v>0</v>
      </c>
      <c r="AX42" s="8">
        <f t="shared" ref="AX42" si="422">IF(AX41=0, AX40-AX41,(AX40-AX41)/AX41)</f>
        <v>0</v>
      </c>
      <c r="AY42" s="8">
        <f t="shared" ref="AY42" si="423">IF(AY41=0, AY40-AY41,(AY40-AY41)/AY41)</f>
        <v>-6.7553362344959097E-15</v>
      </c>
      <c r="AZ42" s="8">
        <f t="shared" ref="AZ42" si="424">IF(AZ41=0, AZ40-AZ41,(AZ40-AZ41)/AZ41)</f>
        <v>-2.4596509167942877E-15</v>
      </c>
      <c r="BA42" s="8">
        <f t="shared" ref="BA42" si="425">IF(BA41=0, BA40-BA41,(BA40-BA41)/BA41)</f>
        <v>0</v>
      </c>
      <c r="BB42" s="8">
        <f t="shared" ref="BB42" si="426">IF(BB41=0, BB40-BB41,(BB40-BB41)/BB41)</f>
        <v>-1.0189425305779608E-15</v>
      </c>
      <c r="BC42" s="8">
        <f t="shared" ref="BC42" si="427">IF(BC41=0, BC40-BC41,(BC40-BC41)/BC41)</f>
        <v>-1.5780192154729244E-15</v>
      </c>
      <c r="BD42" s="8">
        <f t="shared" ref="BD42" si="428">IF(BD41=0, BD40-BD41,(BD40-BD41)/BD41)</f>
        <v>-1.6751311720290097E-15</v>
      </c>
      <c r="BE42" s="8">
        <f t="shared" ref="BE42" si="429">IF(BE41=0, BE40-BE41,(BE40-BE41)/BE41)</f>
        <v>-3.6292662249470964E-15</v>
      </c>
      <c r="BF42" s="8">
        <f t="shared" ref="BF42" si="430">IF(BF41=0, BF40-BF41,(BF40-BF41)/BF41)</f>
        <v>-4.9188893189306973E-15</v>
      </c>
      <c r="BG42" s="8">
        <f t="shared" ref="BG42" si="431">IF(BG41=0, BG40-BG41,(BG40-BG41)/BG41)</f>
        <v>-3.1884062984826631E-15</v>
      </c>
      <c r="BH42" s="8">
        <f t="shared" ref="BH42" si="432">IF(BH41=0, BH40-BH41,(BH40-BH41)/BH41)</f>
        <v>0</v>
      </c>
      <c r="BI42" s="8">
        <f t="shared" ref="BI42" si="433">IF(BI41=0, BI40-BI41,(BI40-BI41)/BI41)</f>
        <v>0</v>
      </c>
      <c r="BJ42" s="8">
        <f t="shared" ref="BJ42" si="434">IF(BJ41=0, BJ40-BJ41,(BJ40-BJ41)/BJ41)</f>
        <v>0</v>
      </c>
      <c r="BK42" s="8">
        <f t="shared" ref="BK42" si="435">IF(BK41=0, BK40-BK41,(BK40-BK41)/BK41)</f>
        <v>-1.6233897953543423E-15</v>
      </c>
      <c r="BL42" s="8">
        <f t="shared" ref="BL42" si="436">IF(BL41=0, BL40-BL41,(BL40-BL41)/BL41)</f>
        <v>-1.0262825721586989E-15</v>
      </c>
      <c r="BM42" s="8">
        <f t="shared" ref="BM42" si="437">IF(BM41=0, BM40-BM41,(BM40-BM41)/BM41)</f>
        <v>-2.1403001157652224E-15</v>
      </c>
      <c r="BN42" s="8">
        <f t="shared" ref="BN42" si="438">IF(BN41=0, BN40-BN41,(BN40-BN41)/BN41)</f>
        <v>0</v>
      </c>
      <c r="BO42" s="8">
        <f t="shared" ref="BO42" si="439">IF(BO41=0, BO40-BO41,(BO40-BO41)/BO41)</f>
        <v>-1.0678069331385944E-15</v>
      </c>
      <c r="BP42" s="8">
        <f t="shared" ref="BP42" si="440">IF(BP41=0, BP40-BP41,(BP40-BP41)/BP41)</f>
        <v>-1.8217475929963967E-15</v>
      </c>
      <c r="BQ42" s="8">
        <f t="shared" ref="BQ42" si="441">IF(BQ41=0, BQ40-BQ41,(BQ40-BQ41)/BQ41)</f>
        <v>-3.2892071301391821E-15</v>
      </c>
      <c r="BR42" s="8">
        <f t="shared" ref="BR42" si="442">IF(BR41=0, BR40-BR41,(BR40-BR41)/BR41)</f>
        <v>-1.7171517095093577E-15</v>
      </c>
      <c r="BS42" s="8">
        <f t="shared" ref="BS42" si="443">IF(BS41=0, BS40-BS41,(BS40-BS41)/BS41)</f>
        <v>-5.4632826574713097E-15</v>
      </c>
      <c r="BT42" s="8">
        <f t="shared" ref="BT42" si="444">IF(BT41=0, BT40-BT41,(BT40-BT41)/BT41)</f>
        <v>-9.6029676515300119E-16</v>
      </c>
      <c r="BU42" s="8">
        <f t="shared" ref="BU42" si="445">IF(BU41=0, BU40-BU41,(BU40-BU41)/BU41)</f>
        <v>0</v>
      </c>
      <c r="BV42" s="8">
        <f t="shared" ref="BV42" si="446">IF(BV41=0, BV40-BV41,(BV40-BV41)/BV41)</f>
        <v>0</v>
      </c>
      <c r="BW42" s="8">
        <f t="shared" ref="BW42" si="447">IF(BW41=0, BW40-BW41,(BW40-BW41)/BW41)</f>
        <v>0</v>
      </c>
      <c r="BX42" s="8">
        <f t="shared" ref="BX42" si="448">IF(BX41=0, BX40-BX41,(BX40-BX41)/BX41)</f>
        <v>-1.5886019393372889E-15</v>
      </c>
      <c r="BY42" s="8">
        <f t="shared" ref="BY42" si="449">IF(BY41=0, BY40-BY41,(BY40-BY41)/BY41)</f>
        <v>-1.0533877900826937E-15</v>
      </c>
      <c r="BZ42" s="8">
        <f t="shared" ref="BZ42" si="450">IF(BZ41=0, BZ40-BZ41,(BZ40-BZ41)/BZ41)</f>
        <v>-2.2576469428078751E-15</v>
      </c>
    </row>
    <row r="43" spans="1:78" thickTop="1" thickBot="1" x14ac:dyDescent="0.3">
      <c r="A43">
        <v>41</v>
      </c>
      <c r="B43">
        <v>0</v>
      </c>
      <c r="C43">
        <v>8477.625</v>
      </c>
      <c r="D43" t="s">
        <v>26</v>
      </c>
      <c r="E43" t="s">
        <v>13</v>
      </c>
      <c r="F43">
        <v>1.9620900000000001E-3</v>
      </c>
      <c r="G43">
        <v>9.75E-3</v>
      </c>
      <c r="H43">
        <v>0.49</v>
      </c>
      <c r="I43">
        <v>3</v>
      </c>
      <c r="J43">
        <v>0</v>
      </c>
    </row>
    <row r="44" spans="1:78" thickTop="1" thickBot="1" x14ac:dyDescent="0.3">
      <c r="A44">
        <v>42</v>
      </c>
      <c r="B44">
        <v>0</v>
      </c>
      <c r="C44">
        <v>6782.1</v>
      </c>
      <c r="D44" t="s">
        <v>26</v>
      </c>
      <c r="E44" t="s">
        <v>14</v>
      </c>
      <c r="F44">
        <v>1.765881E-3</v>
      </c>
      <c r="G44">
        <v>7.7999999999999996E-3</v>
      </c>
      <c r="H44">
        <v>0.49</v>
      </c>
      <c r="I44">
        <v>3</v>
      </c>
      <c r="J44">
        <v>0</v>
      </c>
      <c r="M44" t="s">
        <v>30</v>
      </c>
      <c r="N44" s="10">
        <f t="array" ref="N44:BZ44">TRANSPOSE(G2472:G2536)</f>
        <v>0.93980124122868502</v>
      </c>
      <c r="O44">
        <v>6.5965224535311099E-3</v>
      </c>
      <c r="P44">
        <v>1.9523044824723699E-2</v>
      </c>
      <c r="Q44">
        <v>2.0683846348944601E-2</v>
      </c>
      <c r="R44">
        <v>6.3631595730818799E-3</v>
      </c>
      <c r="S44">
        <v>1.2518412651605E-3</v>
      </c>
      <c r="T44">
        <v>1.11257574025085E-3</v>
      </c>
      <c r="U44">
        <v>0</v>
      </c>
      <c r="V44">
        <v>0</v>
      </c>
      <c r="W44">
        <v>0</v>
      </c>
      <c r="X44">
        <v>2.3434297630251402E-3</v>
      </c>
      <c r="Y44">
        <v>1.23863648505638E-3</v>
      </c>
      <c r="Z44">
        <v>1.0857023175400999E-3</v>
      </c>
      <c r="AA44">
        <v>0.96862106676071102</v>
      </c>
      <c r="AB44">
        <v>3.33893787521416E-3</v>
      </c>
      <c r="AC44">
        <v>9.9847884373558404E-3</v>
      </c>
      <c r="AD44">
        <v>1.07643656451773E-2</v>
      </c>
      <c r="AE44">
        <v>3.3584593083332299E-3</v>
      </c>
      <c r="AF44">
        <v>6.6804499498041405E-4</v>
      </c>
      <c r="AG44">
        <v>6.1298680549616504E-4</v>
      </c>
      <c r="AH44">
        <v>0</v>
      </c>
      <c r="AI44">
        <v>0</v>
      </c>
      <c r="AJ44">
        <v>0</v>
      </c>
      <c r="AK44">
        <v>1.2710499480103801E-3</v>
      </c>
      <c r="AL44">
        <v>6.9289698991468497E-4</v>
      </c>
      <c r="AM44">
        <v>6.8740323480703E-4</v>
      </c>
      <c r="AN44">
        <v>0.41450573925849599</v>
      </c>
      <c r="AO44">
        <v>6.5526638510355298E-2</v>
      </c>
      <c r="AP44">
        <v>0.19237428385244501</v>
      </c>
      <c r="AQ44">
        <v>0.20078496757279399</v>
      </c>
      <c r="AR44">
        <v>6.09459337449745E-2</v>
      </c>
      <c r="AS44">
        <v>1.18712564863423E-2</v>
      </c>
      <c r="AT44">
        <v>1.0436450455159301E-2</v>
      </c>
      <c r="AU44">
        <v>0</v>
      </c>
      <c r="AV44">
        <v>0</v>
      </c>
      <c r="AW44">
        <v>0</v>
      </c>
      <c r="AX44">
        <v>2.1731034707073701E-2</v>
      </c>
      <c r="AY44">
        <v>1.1369388722986399E-2</v>
      </c>
      <c r="AZ44">
        <v>1.0454306689372399E-2</v>
      </c>
      <c r="BA44">
        <v>0.91321527798120805</v>
      </c>
      <c r="BB44">
        <v>1.05749000224071E-2</v>
      </c>
      <c r="BC44">
        <v>3.0044594672016901E-2</v>
      </c>
      <c r="BD44">
        <v>2.9732262675272E-2</v>
      </c>
      <c r="BE44">
        <v>8.6100392455593297E-3</v>
      </c>
      <c r="BF44">
        <v>1.61226610570538E-3</v>
      </c>
      <c r="BG44">
        <v>1.2977275548333399E-3</v>
      </c>
      <c r="BH44">
        <v>0</v>
      </c>
      <c r="BI44">
        <v>0</v>
      </c>
      <c r="BJ44">
        <v>0</v>
      </c>
      <c r="BK44">
        <v>2.6964757721695E-3</v>
      </c>
      <c r="BL44">
        <v>1.2599121156399301E-3</v>
      </c>
      <c r="BM44">
        <v>9.56543855188142E-4</v>
      </c>
      <c r="BN44">
        <v>0.39731790093144298</v>
      </c>
      <c r="BO44">
        <v>7.6534230401961403E-2</v>
      </c>
      <c r="BP44">
        <v>0.212235606285229</v>
      </c>
      <c r="BQ44">
        <v>0.20430673130084201</v>
      </c>
      <c r="BR44">
        <v>5.8168781303734297E-2</v>
      </c>
      <c r="BS44">
        <v>1.07847811160359E-2</v>
      </c>
      <c r="BT44">
        <v>8.5613516291098805E-3</v>
      </c>
      <c r="BU44">
        <v>0</v>
      </c>
      <c r="BV44">
        <v>0</v>
      </c>
      <c r="BW44">
        <v>0</v>
      </c>
      <c r="BX44">
        <v>1.7816435592171699E-2</v>
      </c>
      <c r="BY44">
        <v>8.20939300628757E-3</v>
      </c>
      <c r="BZ44">
        <v>6.0647884331841897E-3</v>
      </c>
    </row>
    <row r="45" spans="1:78" thickTop="1" thickBot="1" x14ac:dyDescent="0.3">
      <c r="A45">
        <v>43</v>
      </c>
      <c r="B45">
        <v>0</v>
      </c>
      <c r="C45">
        <v>6782.1</v>
      </c>
      <c r="D45" t="s">
        <v>26</v>
      </c>
      <c r="E45" t="s">
        <v>15</v>
      </c>
      <c r="F45">
        <v>3.1393440000000001E-3</v>
      </c>
      <c r="G45">
        <v>7.7999999999999996E-3</v>
      </c>
      <c r="H45">
        <v>0.49</v>
      </c>
      <c r="I45">
        <v>3</v>
      </c>
      <c r="J45">
        <v>0</v>
      </c>
      <c r="M45" t="s">
        <v>31</v>
      </c>
      <c r="N45">
        <f>[1]Probability!B$42</f>
        <v>0.93980124122868569</v>
      </c>
      <c r="O45">
        <f>[1]Probability!C$42</f>
        <v>6.5965224535311125E-3</v>
      </c>
      <c r="P45">
        <f>[1]Probability!D$42</f>
        <v>1.9523044824723727E-2</v>
      </c>
      <c r="Q45">
        <f>[1]Probability!E$42</f>
        <v>2.0683846348944619E-2</v>
      </c>
      <c r="R45">
        <f>[1]Probability!F$42</f>
        <v>6.3631595730818816E-3</v>
      </c>
      <c r="S45">
        <f>[1]Probability!G$42</f>
        <v>1.251841265160508E-3</v>
      </c>
      <c r="T45">
        <f>[1]Probability!H$42</f>
        <v>1.112575740250851E-3</v>
      </c>
      <c r="U45">
        <f>[1]Probability!I$42</f>
        <v>0</v>
      </c>
      <c r="V45">
        <f>[1]Probability!J$42</f>
        <v>0</v>
      </c>
      <c r="W45">
        <f>[1]Probability!K$42</f>
        <v>0</v>
      </c>
      <c r="X45">
        <f>[1]Probability!L$42</f>
        <v>2.3434297630251493E-3</v>
      </c>
      <c r="Y45">
        <f>[1]Probability!M$42</f>
        <v>1.2386364850563865E-3</v>
      </c>
      <c r="Z45">
        <f>[1]Probability!N$42</f>
        <v>1.0857023175401084E-3</v>
      </c>
      <c r="AA45">
        <f>[1]Probability!O$42</f>
        <v>0.96862106676071114</v>
      </c>
      <c r="AB45">
        <f>[1]Probability!P$42</f>
        <v>3.3389378752141674E-3</v>
      </c>
      <c r="AC45">
        <f>[1]Probability!Q$42</f>
        <v>9.9847884373558491E-3</v>
      </c>
      <c r="AD45">
        <f>[1]Probability!R$42</f>
        <v>1.0764365645177311E-2</v>
      </c>
      <c r="AE45">
        <f>[1]Probability!S$42</f>
        <v>3.3584593083332316E-3</v>
      </c>
      <c r="AF45">
        <f>[1]Probability!T$42</f>
        <v>6.6804499498041427E-4</v>
      </c>
      <c r="AG45">
        <f>[1]Probability!U$42</f>
        <v>6.1298680549616612E-4</v>
      </c>
      <c r="AH45">
        <f>[1]Probability!V$42</f>
        <v>0</v>
      </c>
      <c r="AI45">
        <f>[1]Probability!W$42</f>
        <v>0</v>
      </c>
      <c r="AJ45">
        <f>[1]Probability!X$42</f>
        <v>0</v>
      </c>
      <c r="AK45">
        <f>[1]Probability!Y$42</f>
        <v>1.2710499480103868E-3</v>
      </c>
      <c r="AL45">
        <f>[1]Probability!Z$42</f>
        <v>6.9289698991468552E-4</v>
      </c>
      <c r="AM45">
        <f>[1]Probability!AA$42</f>
        <v>6.8740323480703022E-4</v>
      </c>
      <c r="AN45">
        <f>[1]Probability!AB$42</f>
        <v>0.41450573925849621</v>
      </c>
      <c r="AO45">
        <f>[1]Probability!AC$42</f>
        <v>6.5526638510355339E-2</v>
      </c>
      <c r="AP45">
        <f>[1]Probability!AD$42</f>
        <v>0.19237428385244551</v>
      </c>
      <c r="AQ45">
        <f>[1]Probability!AE$42</f>
        <v>0.20078496757279404</v>
      </c>
      <c r="AR45">
        <f>[1]Probability!AF$42</f>
        <v>6.0945933744974555E-2</v>
      </c>
      <c r="AS45">
        <f>[1]Probability!AG$42</f>
        <v>1.1871256486342402E-2</v>
      </c>
      <c r="AT45">
        <f>[1]Probability!AH$42</f>
        <v>1.0436450455159348E-2</v>
      </c>
      <c r="AU45">
        <f>[1]Probability!AI$42</f>
        <v>0</v>
      </c>
      <c r="AV45">
        <f>[1]Probability!AJ$42</f>
        <v>0</v>
      </c>
      <c r="AW45">
        <f>[1]Probability!AK$42</f>
        <v>0</v>
      </c>
      <c r="AX45">
        <f>[1]Probability!AL$42</f>
        <v>2.1731034707073757E-2</v>
      </c>
      <c r="AY45">
        <f>[1]Probability!AM$42</f>
        <v>1.1369388722986463E-2</v>
      </c>
      <c r="AZ45">
        <f>[1]Probability!AN$42</f>
        <v>1.0454306689372462E-2</v>
      </c>
      <c r="BA45">
        <f>[1]Probability!AO$42</f>
        <v>0.91321527798120838</v>
      </c>
      <c r="BB45">
        <f>[1]Probability!AP$42</f>
        <v>1.0574900022407187E-2</v>
      </c>
      <c r="BC45">
        <f>[1]Probability!AQ$42</f>
        <v>3.0044594672016992E-2</v>
      </c>
      <c r="BD45">
        <f>[1]Probability!AR$42</f>
        <v>2.9732262675272025E-2</v>
      </c>
      <c r="BE45">
        <f>[1]Probability!AS$42</f>
        <v>8.6100392455593384E-3</v>
      </c>
      <c r="BF45">
        <f>[1]Probability!AT$42</f>
        <v>1.6122661057053867E-3</v>
      </c>
      <c r="BG45">
        <f>[1]Probability!AU$42</f>
        <v>1.2977275548333494E-3</v>
      </c>
      <c r="BH45">
        <f>[1]Probability!AV$42</f>
        <v>0</v>
      </c>
      <c r="BI45">
        <f>[1]Probability!AW$42</f>
        <v>0</v>
      </c>
      <c r="BJ45">
        <f>[1]Probability!AX$42</f>
        <v>0</v>
      </c>
      <c r="BK45">
        <f>[1]Probability!AY$42</f>
        <v>2.6964757721695109E-3</v>
      </c>
      <c r="BL45">
        <f>[1]Probability!AZ$42</f>
        <v>1.2599121156399349E-3</v>
      </c>
      <c r="BM45">
        <f>[1]Probability!BA$42</f>
        <v>9.5654385518814352E-4</v>
      </c>
      <c r="BN45">
        <f>[1]Probability!BB$42</f>
        <v>0.39731790093144331</v>
      </c>
      <c r="BO45">
        <f>[1]Probability!BC$42</f>
        <v>7.6534230401961445E-2</v>
      </c>
      <c r="BP45">
        <f>[1]Probability!BD$42</f>
        <v>0.21223560628522972</v>
      </c>
      <c r="BQ45">
        <f>[1]Probability!BE$42</f>
        <v>0.20430673130084198</v>
      </c>
      <c r="BR45">
        <f>[1]Probability!BF$42</f>
        <v>5.8168781303734395E-2</v>
      </c>
      <c r="BS45">
        <f>[1]Probability!BG$42</f>
        <v>1.0784781116035919E-2</v>
      </c>
      <c r="BT45">
        <f>[1]Probability!BH$42</f>
        <v>8.5613516291098823E-3</v>
      </c>
      <c r="BU45">
        <f>[1]Probability!BI$42</f>
        <v>0</v>
      </c>
      <c r="BV45">
        <f>[1]Probability!BJ$42</f>
        <v>0</v>
      </c>
      <c r="BW45">
        <f>[1]Probability!BK$42</f>
        <v>0</v>
      </c>
      <c r="BX45">
        <f>[1]Probability!BL$42</f>
        <v>1.7816435592171716E-2</v>
      </c>
      <c r="BY45">
        <f>[1]Probability!BM$42</f>
        <v>8.209393006287577E-3</v>
      </c>
      <c r="BZ45">
        <f>[1]Probability!BN$42</f>
        <v>6.0647884331841932E-3</v>
      </c>
    </row>
    <row r="46" spans="1:78" thickTop="1" thickBot="1" x14ac:dyDescent="0.3">
      <c r="A46">
        <v>44</v>
      </c>
      <c r="B46">
        <v>0</v>
      </c>
      <c r="C46">
        <v>5425.68</v>
      </c>
      <c r="D46" t="s">
        <v>26</v>
      </c>
      <c r="E46" t="s">
        <v>16</v>
      </c>
      <c r="F46">
        <v>7.8483600000000004E-3</v>
      </c>
      <c r="G46">
        <v>6.2399999999999999E-3</v>
      </c>
      <c r="H46">
        <v>0.49</v>
      </c>
      <c r="I46">
        <v>3</v>
      </c>
      <c r="J46">
        <v>0</v>
      </c>
      <c r="M46" t="s">
        <v>32</v>
      </c>
      <c r="N46" s="8">
        <f>IF(N45=0, N44-N45,(N44-N45)/N45)</f>
        <v>-7.0880286761932554E-16</v>
      </c>
      <c r="O46" s="8">
        <f t="shared" ref="O46" si="451">IF(O45=0, O44-O45,(O44-O45)/O45)</f>
        <v>-3.9446317848464487E-16</v>
      </c>
      <c r="P46" s="8">
        <f t="shared" ref="P46" si="452">IF(P45=0, P44-P45,(P44-P45)/P45)</f>
        <v>-1.4216827275056817E-15</v>
      </c>
      <c r="Q46" s="8">
        <f t="shared" ref="Q46" si="453">IF(Q45=0, Q44-Q45,(Q44-Q45)/Q45)</f>
        <v>-8.3868514913103689E-16</v>
      </c>
      <c r="R46" s="8">
        <f t="shared" ref="R46" si="454">IF(R45=0, R44-R45,(R44-R45)/R45)</f>
        <v>-2.7261982919856668E-16</v>
      </c>
      <c r="S46" s="8">
        <f t="shared" ref="S46" si="455">IF(S45=0, S44-S45,(S44-S45)/S45)</f>
        <v>-6.4090362729527304E-15</v>
      </c>
      <c r="T46" s="8">
        <f t="shared" ref="T46" si="456">IF(T45=0, T44-T45,(T44-T45)/T45)</f>
        <v>-9.7449740566970369E-16</v>
      </c>
      <c r="U46" s="8">
        <f t="shared" ref="U46" si="457">IF(U45=0, U44-U45,(U44-U45)/U45)</f>
        <v>0</v>
      </c>
      <c r="V46" s="8">
        <f t="shared" ref="V46" si="458">IF(V45=0, V44-V45,(V44-V45)/V45)</f>
        <v>0</v>
      </c>
      <c r="W46" s="8">
        <f t="shared" ref="W46" si="459">IF(W45=0, W44-W45,(W44-W45)/W45)</f>
        <v>0</v>
      </c>
      <c r="X46" s="8">
        <f t="shared" ref="X46" si="460">IF(X45=0, X44-X45,(X44-X45)/X45)</f>
        <v>-3.8863115902059569E-15</v>
      </c>
      <c r="Y46" s="8">
        <f t="shared" ref="Y46" si="461">IF(Y45=0, Y44-Y45,(Y44-Y45)/Y45)</f>
        <v>-5.251914595925123E-15</v>
      </c>
      <c r="Z46" s="8">
        <f t="shared" ref="Z46" si="462">IF(Z45=0, Z44-Z45,(Z44-Z45)/Z45)</f>
        <v>-7.7892225233041568E-15</v>
      </c>
      <c r="AA46" s="8">
        <f t="shared" ref="AA46" si="463">IF(AA45=0, AA44-AA45,(AA44-AA45)/AA45)</f>
        <v>-1.1461892196274386E-16</v>
      </c>
      <c r="AB46" s="8">
        <f t="shared" ref="AB46" si="464">IF(AB45=0, AB44-AB45,(AB44-AB45)/AB45)</f>
        <v>-2.2080598826441287E-15</v>
      </c>
      <c r="AC46" s="8">
        <f t="shared" ref="AC46" si="465">IF(AC45=0, AC44-AC45,(AC44-AC45)/AC45)</f>
        <v>-8.6868314078980771E-16</v>
      </c>
      <c r="AD46" s="8">
        <f t="shared" ref="AD46" si="466">IF(AD45=0, AD44-AD45,(AD44-AD45)/AD45)</f>
        <v>-9.6692561354268234E-16</v>
      </c>
      <c r="AE46" s="8">
        <f t="shared" ref="AE46" si="467">IF(AE45=0, AE44-AE45,(AE44-AE45)/AE45)</f>
        <v>-5.1652359511175152E-16</v>
      </c>
      <c r="AF46" s="8">
        <f t="shared" ref="AF46" si="468">IF(AF45=0, AF44-AF45,(AF44-AF45)/AF45)</f>
        <v>-3.2458956526342693E-16</v>
      </c>
      <c r="AG46" s="8">
        <f t="shared" ref="AG46" si="469">IF(AG45=0, AG44-AG45,(AG44-AG45)/AG45)</f>
        <v>-1.7687202444886645E-15</v>
      </c>
      <c r="AH46" s="8">
        <f t="shared" ref="AH46" si="470">IF(AH45=0, AH44-AH45,(AH44-AH45)/AH45)</f>
        <v>0</v>
      </c>
      <c r="AI46" s="8">
        <f t="shared" ref="AI46" si="471">IF(AI45=0, AI44-AI45,(AI44-AI45)/AI45)</f>
        <v>0</v>
      </c>
      <c r="AJ46" s="8">
        <f t="shared" ref="AJ46" si="472">IF(AJ45=0, AJ44-AJ45,(AJ44-AJ45)/AJ45)</f>
        <v>0</v>
      </c>
      <c r="AK46" s="8">
        <f t="shared" ref="AK46" si="473">IF(AK45=0, AK44-AK45,(AK44-AK45)/AK45)</f>
        <v>-5.2885832535002759E-15</v>
      </c>
      <c r="AL46" s="8">
        <f t="shared" ref="AL46" si="474">IF(AL45=0, AL44-AL45,(AL44-AL45)/AL45)</f>
        <v>-7.823689439169012E-16</v>
      </c>
      <c r="AM46" s="8">
        <f t="shared" ref="AM46" si="475">IF(AM45=0, AM44-AM45,(AM44-AM45)/AM45)</f>
        <v>-3.1544866756114838E-16</v>
      </c>
      <c r="AN46" s="8">
        <f t="shared" ref="AN46" si="476">IF(AN45=0, AN44-AN45,(AN44-AN45)/AN45)</f>
        <v>-5.3568523640286369E-16</v>
      </c>
      <c r="AO46" s="8">
        <f t="shared" ref="AO46" si="477">IF(AO45=0, AO44-AO45,(AO44-AO45)/AO45)</f>
        <v>-6.353654692185064E-16</v>
      </c>
      <c r="AP46" s="8">
        <f t="shared" ref="AP46" si="478">IF(AP45=0, AP44-AP45,(AP44-AP45)/AP45)</f>
        <v>-2.5970225909431989E-15</v>
      </c>
      <c r="AQ46" s="8">
        <f t="shared" ref="AQ46" si="479">IF(AQ45=0, AQ44-AQ45,(AQ44-AQ45)/AQ45)</f>
        <v>-2.7647065366650224E-16</v>
      </c>
      <c r="AR46" s="8">
        <f t="shared" ref="AR46" si="480">IF(AR45=0, AR44-AR45,(AR44-AR45)/AR45)</f>
        <v>-9.1082616706705455E-16</v>
      </c>
      <c r="AS46" s="8">
        <f t="shared" ref="AS46" si="481">IF(AS45=0, AS44-AS45,(AS44-AS45)/AS45)</f>
        <v>-8.6215545254524108E-15</v>
      </c>
      <c r="AT46" s="8">
        <f t="shared" ref="AT46" si="482">IF(AT45=0, AT44-AT45,(AT44-AT45)/AT45)</f>
        <v>-4.4878796725585243E-15</v>
      </c>
      <c r="AU46" s="8">
        <f t="shared" ref="AU46" si="483">IF(AU45=0, AU44-AU45,(AU44-AU45)/AU45)</f>
        <v>0</v>
      </c>
      <c r="AV46" s="8">
        <f t="shared" ref="AV46" si="484">IF(AV45=0, AV44-AV45,(AV44-AV45)/AV45)</f>
        <v>0</v>
      </c>
      <c r="AW46" s="8">
        <f t="shared" ref="AW46" si="485">IF(AW45=0, AW44-AW45,(AW44-AW45)/AW45)</f>
        <v>0</v>
      </c>
      <c r="AX46" s="8">
        <f t="shared" ref="AX46" si="486">IF(AX45=0, AX44-AX45,(AX44-AX45)/AX45)</f>
        <v>-2.5544642479995751E-15</v>
      </c>
      <c r="AY46" s="8">
        <f t="shared" ref="AY46" si="487">IF(AY45=0, AY44-AY45,(AY44-AY45)/AY45)</f>
        <v>-5.6454018923087784E-15</v>
      </c>
      <c r="AZ46" s="8">
        <f t="shared" ref="AZ46" si="488">IF(AZ45=0, AZ44-AZ45,(AZ44-AZ45)/AZ45)</f>
        <v>-5.9736190060934334E-15</v>
      </c>
      <c r="BA46" s="8">
        <f t="shared" ref="BA46" si="489">IF(BA45=0, BA44-BA45,(BA44-BA45)/BA45)</f>
        <v>-3.6471893913540133E-16</v>
      </c>
      <c r="BB46" s="8">
        <f t="shared" ref="BB46" si="490">IF(BB45=0, BB44-BB45,(BB44-BB45)/BB45)</f>
        <v>-8.2020797941403524E-15</v>
      </c>
      <c r="BC46" s="8">
        <f t="shared" ref="BC46" si="491">IF(BC45=0, BC44-BC45,(BC44-BC45)/BC45)</f>
        <v>-3.0023910036240196E-15</v>
      </c>
      <c r="BD46" s="8">
        <f t="shared" ref="BD46" si="492">IF(BD45=0, BD44-BD45,(BD44-BD45)/BD45)</f>
        <v>-8.1682746210478588E-16</v>
      </c>
      <c r="BE46" s="8">
        <f t="shared" ref="BE46" si="493">IF(BE45=0, BE44-BE45,(BE44-BE45)/BE45)</f>
        <v>-1.0073841863563499E-15</v>
      </c>
      <c r="BF46" s="8">
        <f t="shared" ref="BF46" si="494">IF(BF45=0, BF44-BF45,(BF44-BF45)/BF45)</f>
        <v>-4.1693200927703829E-15</v>
      </c>
      <c r="BG46" s="8">
        <f t="shared" ref="BG46" si="495">IF(BG45=0, BG44-BG45,(BG44-BG45)/BG45)</f>
        <v>-7.3520663735137113E-15</v>
      </c>
      <c r="BH46" s="8">
        <f t="shared" ref="BH46" si="496">IF(BH45=0, BH44-BH45,(BH44-BH45)/BH45)</f>
        <v>0</v>
      </c>
      <c r="BI46" s="8">
        <f t="shared" ref="BI46" si="497">IF(BI45=0, BI44-BI45,(BI44-BI45)/BI45)</f>
        <v>0</v>
      </c>
      <c r="BJ46" s="8">
        <f t="shared" ref="BJ46" si="498">IF(BJ45=0, BJ44-BJ45,(BJ44-BJ45)/BJ45)</f>
        <v>0</v>
      </c>
      <c r="BK46" s="8">
        <f t="shared" ref="BK46" si="499">IF(BK45=0, BK44-BK45,(BK44-BK45)/BK45)</f>
        <v>-4.020811845133639E-15</v>
      </c>
      <c r="BL46" s="8">
        <f t="shared" ref="BL46" si="500">IF(BL45=0, BL44-BL45,(BL44-BL45)/BL45)</f>
        <v>-3.7863669217223072E-15</v>
      </c>
      <c r="BM46" s="8">
        <f t="shared" ref="BM46" si="501">IF(BM45=0, BM44-BM45,(BM44-BM45)/BM45)</f>
        <v>-1.5868410353032401E-15</v>
      </c>
      <c r="BN46" s="8">
        <f t="shared" ref="BN46" si="502">IF(BN45=0, BN44-BN45,(BN44-BN45)/BN45)</f>
        <v>-8.3828819845954338E-16</v>
      </c>
      <c r="BO46" s="8">
        <f t="shared" ref="BO46" si="503">IF(BO45=0, BO44-BO45,(BO44-BO45)/BO45)</f>
        <v>-5.439835640181256E-16</v>
      </c>
      <c r="BP46" s="8">
        <f t="shared" ref="BP46" si="504">IF(BP45=0, BP44-BP45,(BP44-BP45)/BP45)</f>
        <v>-3.400206867440102E-15</v>
      </c>
      <c r="BQ46" s="8">
        <f t="shared" ref="BQ46" si="505">IF(BQ45=0, BQ44-BQ45,(BQ44-BQ45)/BQ45)</f>
        <v>1.3585247749257359E-16</v>
      </c>
      <c r="BR46" s="8">
        <f t="shared" ref="BR46" si="506">IF(BR45=0, BR44-BR45,(BR44-BR45)/BR45)</f>
        <v>-1.6700455549764902E-15</v>
      </c>
      <c r="BS46" s="8">
        <f t="shared" ref="BS46" si="507">IF(BS45=0, BS44-BS45,(BS44-BS45)/BS45)</f>
        <v>-1.7693412625103596E-15</v>
      </c>
      <c r="BT46" s="8">
        <f t="shared" ref="BT46" si="508">IF(BT45=0, BT44-BT45,(BT44-BT45)/BT45)</f>
        <v>-2.0262261744728326E-16</v>
      </c>
      <c r="BU46" s="8">
        <f t="shared" ref="BU46" si="509">IF(BU45=0, BU44-BU45,(BU44-BU45)/BU45)</f>
        <v>0</v>
      </c>
      <c r="BV46" s="8">
        <f t="shared" ref="BV46" si="510">IF(BV45=0, BV44-BV45,(BV44-BV45)/BV45)</f>
        <v>0</v>
      </c>
      <c r="BW46" s="8">
        <f t="shared" ref="BW46" si="511">IF(BW45=0, BW44-BW45,(BW44-BW45)/BW45)</f>
        <v>0</v>
      </c>
      <c r="BX46" s="8">
        <f t="shared" ref="BX46" si="512">IF(BX45=0, BX44-BX45,(BX44-BX45)/BX45)</f>
        <v>-9.7366471929941999E-16</v>
      </c>
      <c r="BY46" s="8">
        <f t="shared" ref="BY46" si="513">IF(BY45=0, BY44-BY45,(BY44-BY45)/BY45)</f>
        <v>-8.4523836276235374E-16</v>
      </c>
      <c r="BZ46" s="8">
        <f t="shared" ref="BZ46" si="514">IF(BZ45=0, BZ44-BZ45,(BZ44-BZ45)/BZ45)</f>
        <v>-5.7206397060285445E-16</v>
      </c>
    </row>
    <row r="47" spans="1:78" thickTop="1" thickBot="1" x14ac:dyDescent="0.3">
      <c r="A47">
        <v>45</v>
      </c>
      <c r="B47">
        <v>0</v>
      </c>
      <c r="C47">
        <v>2373.7350000000001</v>
      </c>
      <c r="D47" t="s">
        <v>26</v>
      </c>
      <c r="E47" t="s">
        <v>17</v>
      </c>
      <c r="F47">
        <v>3.4336574999999999E-3</v>
      </c>
      <c r="G47">
        <v>2.7299999999999998E-3</v>
      </c>
      <c r="H47">
        <v>0.49</v>
      </c>
      <c r="I47">
        <v>3</v>
      </c>
      <c r="J47">
        <v>0</v>
      </c>
    </row>
    <row r="48" spans="1:78" thickTop="1" thickBot="1" x14ac:dyDescent="0.3">
      <c r="A48">
        <v>46</v>
      </c>
      <c r="B48">
        <v>0</v>
      </c>
      <c r="C48">
        <v>0</v>
      </c>
      <c r="D48" t="s">
        <v>26</v>
      </c>
      <c r="E48" t="s">
        <v>18</v>
      </c>
      <c r="F48">
        <v>0</v>
      </c>
      <c r="G48">
        <v>0</v>
      </c>
      <c r="H48">
        <v>0.49</v>
      </c>
      <c r="I48">
        <v>3</v>
      </c>
      <c r="J48">
        <v>0</v>
      </c>
    </row>
    <row r="49" spans="1:78" thickTop="1" thickBot="1" x14ac:dyDescent="0.3">
      <c r="A49">
        <v>47</v>
      </c>
      <c r="B49">
        <v>0</v>
      </c>
      <c r="C49">
        <v>0</v>
      </c>
      <c r="D49" t="s">
        <v>26</v>
      </c>
      <c r="E49" t="s">
        <v>19</v>
      </c>
      <c r="F49">
        <v>0</v>
      </c>
      <c r="G49">
        <v>0</v>
      </c>
      <c r="H49">
        <v>0.49</v>
      </c>
      <c r="I49">
        <v>3</v>
      </c>
      <c r="J49">
        <v>0</v>
      </c>
      <c r="L49" t="s">
        <v>37</v>
      </c>
      <c r="M49" t="s">
        <v>28</v>
      </c>
      <c r="N49">
        <f t="array" ref="N49:BZ49">TRANSPOSE(F2537:F2601)</f>
        <v>0</v>
      </c>
      <c r="O49">
        <v>2.3004032194041098E-3</v>
      </c>
      <c r="P49">
        <v>3.3886350086248102E-3</v>
      </c>
      <c r="Q49">
        <v>4.0042310907096503E-3</v>
      </c>
      <c r="R49">
        <v>2.1726977537168402E-3</v>
      </c>
      <c r="S49">
        <v>1.32815879484286E-3</v>
      </c>
      <c r="T49">
        <v>1.17733229708197E-3</v>
      </c>
      <c r="U49">
        <v>0</v>
      </c>
      <c r="V49">
        <v>0</v>
      </c>
      <c r="W49">
        <v>0</v>
      </c>
      <c r="X49">
        <v>3.9218023866959302E-5</v>
      </c>
      <c r="Y49">
        <v>6.4678602004344303E-5</v>
      </c>
      <c r="Z49">
        <v>6.0231343124299501E-5</v>
      </c>
      <c r="AA49">
        <v>0</v>
      </c>
      <c r="AB49">
        <v>1.1114185002370799E-3</v>
      </c>
      <c r="AC49">
        <v>1.64285747399058E-3</v>
      </c>
      <c r="AD49">
        <v>1.9542597170440698E-3</v>
      </c>
      <c r="AE49">
        <v>1.0669441769379001E-3</v>
      </c>
      <c r="AF49">
        <v>6.5512332736215797E-4</v>
      </c>
      <c r="AG49">
        <v>5.8083878025993801E-4</v>
      </c>
      <c r="AH49">
        <v>0</v>
      </c>
      <c r="AI49">
        <v>0</v>
      </c>
      <c r="AJ49">
        <v>0</v>
      </c>
      <c r="AK49">
        <v>1.9576254198736001E-5</v>
      </c>
      <c r="AL49">
        <v>3.2312688258105102E-5</v>
      </c>
      <c r="AM49">
        <v>2.8268762681841599E-5</v>
      </c>
      <c r="AN49">
        <v>0</v>
      </c>
      <c r="AO49">
        <v>5.12521268286193E-2</v>
      </c>
      <c r="AP49">
        <v>7.5761519893840196E-2</v>
      </c>
      <c r="AQ49">
        <v>9.0126146175344896E-2</v>
      </c>
      <c r="AR49">
        <v>4.9206767525147702E-2</v>
      </c>
      <c r="AS49">
        <v>3.02145866137477E-2</v>
      </c>
      <c r="AT49">
        <v>2.6789675599261601E-2</v>
      </c>
      <c r="AU49">
        <v>0</v>
      </c>
      <c r="AV49">
        <v>0</v>
      </c>
      <c r="AW49">
        <v>0</v>
      </c>
      <c r="AX49">
        <v>9.0290743098198404E-4</v>
      </c>
      <c r="AY49">
        <v>1.4904114016092999E-3</v>
      </c>
      <c r="AZ49">
        <v>1.30394955566248E-3</v>
      </c>
      <c r="BA49">
        <v>0</v>
      </c>
      <c r="BB49">
        <v>4.3041570696570096E-3</v>
      </c>
      <c r="BC49">
        <v>6.1171234036918303E-3</v>
      </c>
      <c r="BD49">
        <v>6.8146163924155097E-3</v>
      </c>
      <c r="BE49">
        <v>3.5101104588596398E-3</v>
      </c>
      <c r="BF49">
        <v>2.05485956191765E-3</v>
      </c>
      <c r="BG49">
        <v>1.6547120432378699E-3</v>
      </c>
      <c r="BH49">
        <v>0</v>
      </c>
      <c r="BI49">
        <v>0</v>
      </c>
      <c r="BJ49">
        <v>0</v>
      </c>
      <c r="BK49">
        <v>5.5046039232061103E-5</v>
      </c>
      <c r="BL49">
        <v>8.0480946916704704E-5</v>
      </c>
      <c r="BM49">
        <v>6.0963875995367802E-5</v>
      </c>
      <c r="BN49">
        <v>0</v>
      </c>
      <c r="BO49">
        <v>5.8496446479291801E-2</v>
      </c>
      <c r="BP49">
        <v>0.13710461656349501</v>
      </c>
      <c r="BQ49">
        <v>0.13489830344223</v>
      </c>
      <c r="BR49">
        <v>4.4382700242678499E-2</v>
      </c>
      <c r="BS49">
        <v>1.36276828832161E-2</v>
      </c>
      <c r="BT49">
        <v>1.0812896370433599E-2</v>
      </c>
      <c r="BU49">
        <v>0</v>
      </c>
      <c r="BV49">
        <v>0</v>
      </c>
      <c r="BW49">
        <v>0</v>
      </c>
      <c r="BX49">
        <v>4.9052865304708504E-3</v>
      </c>
      <c r="BY49">
        <v>2.4691280418191598E-3</v>
      </c>
      <c r="BZ49">
        <v>1.8235824039629E-3</v>
      </c>
    </row>
    <row r="50" spans="1:78" thickTop="1" thickBot="1" x14ac:dyDescent="0.3">
      <c r="A50">
        <v>48</v>
      </c>
      <c r="B50">
        <v>0</v>
      </c>
      <c r="C50">
        <v>0</v>
      </c>
      <c r="D50" t="s">
        <v>26</v>
      </c>
      <c r="E50" t="s">
        <v>20</v>
      </c>
      <c r="F50">
        <v>0</v>
      </c>
      <c r="G50">
        <v>0</v>
      </c>
      <c r="H50">
        <v>0.49</v>
      </c>
      <c r="I50">
        <v>3</v>
      </c>
      <c r="J50">
        <v>0</v>
      </c>
      <c r="L50" t="s">
        <v>44</v>
      </c>
      <c r="M50" t="s">
        <v>29</v>
      </c>
      <c r="N50">
        <f>[1]SCR!B$43</f>
        <v>0</v>
      </c>
      <c r="O50">
        <f>[1]SCR!C$43</f>
        <v>2.300403219404115E-3</v>
      </c>
      <c r="P50">
        <f>[1]SCR!D$43</f>
        <v>3.3886350086248206E-3</v>
      </c>
      <c r="Q50">
        <f>[1]SCR!E$43</f>
        <v>4.004231090709659E-3</v>
      </c>
      <c r="R50">
        <f>[1]SCR!F$43</f>
        <v>2.1726977537168471E-3</v>
      </c>
      <c r="S50">
        <f>[1]SCR!G$43</f>
        <v>1.3281587948428689E-3</v>
      </c>
      <c r="T50">
        <f>[1]SCR!H$43</f>
        <v>1.1773322970819724E-3</v>
      </c>
      <c r="U50">
        <f>[1]SCR!I$43</f>
        <v>0</v>
      </c>
      <c r="V50">
        <f>[1]SCR!J$43</f>
        <v>0</v>
      </c>
      <c r="W50">
        <f>[1]SCR!K$43</f>
        <v>0</v>
      </c>
      <c r="X50">
        <f>[1]SCR!L$43</f>
        <v>3.9218023866959356E-5</v>
      </c>
      <c r="Y50">
        <f>[1]SCR!M$43</f>
        <v>6.4678602004344384E-5</v>
      </c>
      <c r="Z50">
        <f>[1]SCR!N$43</f>
        <v>6.0231343124299603E-5</v>
      </c>
      <c r="AA50">
        <f>[1]SCR!O$43</f>
        <v>0</v>
      </c>
      <c r="AB50">
        <f>[1]SCR!P$43</f>
        <v>1.1114185002370869E-3</v>
      </c>
      <c r="AC50">
        <f>[1]SCR!Q$43</f>
        <v>1.6428574739905839E-3</v>
      </c>
      <c r="AD50">
        <f>[1]SCR!R$43</f>
        <v>1.9542597170440785E-3</v>
      </c>
      <c r="AE50">
        <f>[1]SCR!S$43</f>
        <v>1.0669441769379008E-3</v>
      </c>
      <c r="AF50">
        <f>[1]SCR!T$43</f>
        <v>6.5512332736215818E-4</v>
      </c>
      <c r="AG50">
        <f>[1]SCR!U$43</f>
        <v>5.8083878025993888E-4</v>
      </c>
      <c r="AH50">
        <f>[1]SCR!V$43</f>
        <v>0</v>
      </c>
      <c r="AI50">
        <f>[1]SCR!W$43</f>
        <v>0</v>
      </c>
      <c r="AJ50">
        <f>[1]SCR!X$43</f>
        <v>0</v>
      </c>
      <c r="AK50">
        <f>[1]SCR!Y$43</f>
        <v>1.9576254198736062E-5</v>
      </c>
      <c r="AL50">
        <f>[1]SCR!Z$43</f>
        <v>3.231268825810517E-5</v>
      </c>
      <c r="AM50">
        <f>[1]SCR!AA$43</f>
        <v>2.826876268184167E-5</v>
      </c>
      <c r="AN50">
        <f>[1]SCR!AB$43</f>
        <v>0</v>
      </c>
      <c r="AO50">
        <f>[1]SCR!AC$43</f>
        <v>5.1252126828619328E-2</v>
      </c>
      <c r="AP50">
        <f>[1]SCR!AD$43</f>
        <v>7.576151989384021E-2</v>
      </c>
      <c r="AQ50">
        <f>[1]SCR!AE$43</f>
        <v>9.0126146175344951E-2</v>
      </c>
      <c r="AR50">
        <f>[1]SCR!AF$43</f>
        <v>4.9206767525147771E-2</v>
      </c>
      <c r="AS50">
        <f>[1]SCR!AG$43</f>
        <v>3.0214586613747711E-2</v>
      </c>
      <c r="AT50">
        <f>[1]SCR!AH$43</f>
        <v>2.6789675599261698E-2</v>
      </c>
      <c r="AU50">
        <f>[1]SCR!AI$43</f>
        <v>0</v>
      </c>
      <c r="AV50">
        <f>[1]SCR!AJ$43</f>
        <v>0</v>
      </c>
      <c r="AW50">
        <f>[1]SCR!AK$43</f>
        <v>0</v>
      </c>
      <c r="AX50">
        <f>[1]SCR!AL$43</f>
        <v>9.0290743098198447E-4</v>
      </c>
      <c r="AY50">
        <f>[1]SCR!AM$43</f>
        <v>1.4904114016093012E-3</v>
      </c>
      <c r="AZ50">
        <f>[1]SCR!AN$43</f>
        <v>1.3039495556624876E-3</v>
      </c>
      <c r="BA50">
        <f>[1]SCR!AO$43</f>
        <v>0</v>
      </c>
      <c r="BB50">
        <f>[1]SCR!AP$43</f>
        <v>4.3041570696570183E-3</v>
      </c>
      <c r="BC50">
        <f>[1]SCR!AQ$43</f>
        <v>6.117123403691839E-3</v>
      </c>
      <c r="BD50">
        <f>[1]SCR!AR$43</f>
        <v>6.8146163924155158E-3</v>
      </c>
      <c r="BE50">
        <f>[1]SCR!AS$43</f>
        <v>3.5101104588596468E-3</v>
      </c>
      <c r="BF50">
        <f>[1]SCR!AT$43</f>
        <v>2.0548595619176539E-3</v>
      </c>
      <c r="BG50">
        <f>[1]SCR!AU$43</f>
        <v>1.6547120432378747E-3</v>
      </c>
      <c r="BH50">
        <f>[1]SCR!AV$43</f>
        <v>0</v>
      </c>
      <c r="BI50">
        <f>[1]SCR!AW$43</f>
        <v>0</v>
      </c>
      <c r="BJ50">
        <f>[1]SCR!AX$43</f>
        <v>0</v>
      </c>
      <c r="BK50">
        <f>[1]SCR!AY$43</f>
        <v>5.5046039232061157E-5</v>
      </c>
      <c r="BL50">
        <f>[1]SCR!AZ$43</f>
        <v>8.0480946916704785E-5</v>
      </c>
      <c r="BM50">
        <f>[1]SCR!BA$43</f>
        <v>6.0963875995367857E-5</v>
      </c>
      <c r="BN50">
        <f>[1]SCR!BB$43</f>
        <v>0</v>
      </c>
      <c r="BO50">
        <f>[1]SCR!BC$43</f>
        <v>5.8496446479291836E-2</v>
      </c>
      <c r="BP50">
        <f>[1]SCR!BD$43</f>
        <v>0.13710461656349535</v>
      </c>
      <c r="BQ50">
        <f>[1]SCR!BE$43</f>
        <v>0.13489830344223061</v>
      </c>
      <c r="BR50">
        <f>[1]SCR!BF$43</f>
        <v>4.4382700242678555E-2</v>
      </c>
      <c r="BS50">
        <f>[1]SCR!BG$43</f>
        <v>1.3627682883216129E-2</v>
      </c>
      <c r="BT50">
        <f>[1]SCR!BH$43</f>
        <v>1.081289637043366E-2</v>
      </c>
      <c r="BU50">
        <f>[1]SCR!BI$43</f>
        <v>0</v>
      </c>
      <c r="BV50">
        <f>[1]SCR!BJ$43</f>
        <v>0</v>
      </c>
      <c r="BW50">
        <f>[1]SCR!BK$43</f>
        <v>0</v>
      </c>
      <c r="BX50">
        <f>[1]SCR!BL$43</f>
        <v>4.9052865304708574E-3</v>
      </c>
      <c r="BY50">
        <f>[1]SCR!BM$43</f>
        <v>2.4691280418191628E-3</v>
      </c>
      <c r="BZ50">
        <f>[1]SCR!BN$43</f>
        <v>1.823582403962902E-3</v>
      </c>
    </row>
    <row r="51" spans="1:78" thickTop="1" thickBot="1" x14ac:dyDescent="0.3">
      <c r="A51">
        <v>49</v>
      </c>
      <c r="B51">
        <v>0</v>
      </c>
      <c r="C51">
        <v>0</v>
      </c>
      <c r="D51" t="s">
        <v>26</v>
      </c>
      <c r="E51" t="s">
        <v>21</v>
      </c>
      <c r="F51">
        <v>0</v>
      </c>
      <c r="G51">
        <v>0</v>
      </c>
      <c r="H51">
        <v>0.49</v>
      </c>
      <c r="I51">
        <v>3</v>
      </c>
      <c r="J51">
        <v>0</v>
      </c>
      <c r="M51" t="s">
        <v>32</v>
      </c>
      <c r="N51" s="8">
        <f>IF(N50=0, N49-N50,(N49-N50)/N50)</f>
        <v>0</v>
      </c>
      <c r="O51" s="8">
        <f t="shared" ref="O51" si="515">IF(O50=0, O49-O50,(O49-O50)/O50)</f>
        <v>-2.2622861870617986E-15</v>
      </c>
      <c r="P51" s="8">
        <f t="shared" ref="P51" si="516">IF(P50=0, P49-P50,(P49-P50)/P50)</f>
        <v>-3.0715438013741013E-15</v>
      </c>
      <c r="Q51" s="8">
        <f t="shared" ref="Q51" si="517">IF(Q50=0, Q49-Q50,(Q49-Q50)/Q50)</f>
        <v>-2.1661130897285035E-15</v>
      </c>
      <c r="R51" s="8">
        <f t="shared" ref="R51" si="518">IF(R50=0, R49-R50,(R49-R50)/R50)</f>
        <v>-3.1936765673167477E-15</v>
      </c>
      <c r="S51" s="8">
        <f t="shared" ref="S51" si="519">IF(S50=0, S49-S50,(S49-S50)/S50)</f>
        <v>-6.6938214382964226E-15</v>
      </c>
      <c r="T51" s="8">
        <f t="shared" ref="T51" si="520">IF(T50=0, T49-T50,(T49-T50)/T50)</f>
        <v>-2.0259741326896052E-15</v>
      </c>
      <c r="U51" s="8">
        <f t="shared" ref="U51" si="521">IF(U50=0, U49-U50,(U49-U50)/U50)</f>
        <v>0</v>
      </c>
      <c r="V51" s="8">
        <f t="shared" ref="V51" si="522">IF(V50=0, V49-V50,(V49-V50)/V50)</f>
        <v>0</v>
      </c>
      <c r="W51" s="8">
        <f t="shared" ref="W51" si="523">IF(W50=0, W49-W50,(W49-W50)/W50)</f>
        <v>0</v>
      </c>
      <c r="X51" s="8">
        <f t="shared" ref="X51" si="524">IF(X50=0, X49-X50,(X49-X50)/X50)</f>
        <v>-1.3822753744088185E-15</v>
      </c>
      <c r="Y51" s="8">
        <f t="shared" ref="Y51" si="525">IF(Y50=0, Y49-Y50,(Y49-Y50)/Y50)</f>
        <v>-1.257218932019449E-15</v>
      </c>
      <c r="Z51" s="8">
        <f t="shared" ref="Z51" si="526">IF(Z50=0, Z49-Z50,(Z49-Z50)/Z50)</f>
        <v>-1.687559141106203E-15</v>
      </c>
      <c r="AA51" s="8">
        <f t="shared" ref="AA51" si="527">IF(AA50=0, AA49-AA50,(AA49-AA50)/AA50)</f>
        <v>0</v>
      </c>
      <c r="AB51" s="8">
        <f t="shared" ref="AB51" si="528">IF(AB50=0, AB49-AB50,(AB49-AB50)/AB50)</f>
        <v>-6.2432773095166488E-15</v>
      </c>
      <c r="AC51" s="8">
        <f t="shared" ref="AC51" si="529">IF(AC50=0, AC49-AC50,(AC49-AC50)/AC50)</f>
        <v>-2.3758164556216317E-15</v>
      </c>
      <c r="AD51" s="8">
        <f t="shared" ref="AD51" si="530">IF(AD50=0, AD49-AD50,(AD49-AD50)/AD50)</f>
        <v>-4.4383135487249068E-15</v>
      </c>
      <c r="AE51" s="8">
        <f t="shared" ref="AE51" si="531">IF(AE50=0, AE49-AE50,(AE49-AE50)/AE50)</f>
        <v>-6.0970509756028682E-16</v>
      </c>
      <c r="AF51" s="8">
        <f t="shared" ref="AF51" si="532">IF(AF50=0, AF49-AF50,(AF49-AF50)/AF50)</f>
        <v>-3.3099177733481855E-16</v>
      </c>
      <c r="AG51" s="8">
        <f t="shared" ref="AG51" si="533">IF(AG50=0, AG49-AG50,(AG49-AG50)/AG50)</f>
        <v>-1.4932917144413789E-15</v>
      </c>
      <c r="AH51" s="8">
        <f t="shared" ref="AH51" si="534">IF(AH50=0, AH49-AH50,(AH49-AH50)/AH50)</f>
        <v>0</v>
      </c>
      <c r="AI51" s="8">
        <f t="shared" ref="AI51" si="535">IF(AI50=0, AI49-AI50,(AI49-AI50)/AI50)</f>
        <v>0</v>
      </c>
      <c r="AJ51" s="8">
        <f t="shared" ref="AJ51" si="536">IF(AJ50=0, AJ49-AJ50,(AJ49-AJ50)/AJ50)</f>
        <v>0</v>
      </c>
      <c r="AK51" s="8">
        <f t="shared" ref="AK51" si="537">IF(AK50=0, AK49-AK50,(AK49-AK50)/AK50)</f>
        <v>-3.1153238808192017E-15</v>
      </c>
      <c r="AL51" s="8">
        <f t="shared" ref="AL51" si="538">IF(AL50=0, AL49-AL50,(AL49-AL50)/AL50)</f>
        <v>-2.0970906301287624E-15</v>
      </c>
      <c r="AM51" s="8">
        <f t="shared" ref="AM51" si="539">IF(AM50=0, AM49-AM50,(AM49-AM50)/AM50)</f>
        <v>-2.516939576384949E-15</v>
      </c>
      <c r="AN51" s="8">
        <f t="shared" ref="AN51" si="540">IF(AN50=0, AN49-AN50,(AN49-AN50)/AN50)</f>
        <v>0</v>
      </c>
      <c r="AO51" s="8">
        <f t="shared" ref="AO51" si="541">IF(AO50=0, AO49-AO50,(AO49-AO50)/AO50)</f>
        <v>-5.4154973331038669E-16</v>
      </c>
      <c r="AP51" s="8">
        <f t="shared" ref="AP51" si="542">IF(AP50=0, AP49-AP50,(AP49-AP50)/AP50)</f>
        <v>-1.8317726237885032E-16</v>
      </c>
      <c r="AQ51" s="8">
        <f t="shared" ref="AQ51" si="543">IF(AQ50=0, AQ49-AQ50,(AQ49-AQ50)/AQ50)</f>
        <v>-6.1592727068633436E-16</v>
      </c>
      <c r="AR51" s="8">
        <f t="shared" ref="AR51" si="544">IF(AR50=0, AR49-AR50,(AR49-AR50)/AR50)</f>
        <v>-1.4101503213680952E-15</v>
      </c>
      <c r="AS51" s="8">
        <f t="shared" ref="AS51" si="545">IF(AS50=0, AS49-AS50,(AS49-AS50)/AS50)</f>
        <v>-3.4448066388983862E-16</v>
      </c>
      <c r="AT51" s="8">
        <f t="shared" ref="AT51" si="546">IF(AT50=0, AT49-AT50,(AT49-AT50)/AT50)</f>
        <v>-3.6261922730179841E-15</v>
      </c>
      <c r="AU51" s="8">
        <f t="shared" ref="AU51" si="547">IF(AU50=0, AU49-AU50,(AU49-AU50)/AU50)</f>
        <v>0</v>
      </c>
      <c r="AV51" s="8">
        <f t="shared" ref="AV51" si="548">IF(AV50=0, AV49-AV50,(AV49-AV50)/AV50)</f>
        <v>0</v>
      </c>
      <c r="AW51" s="8">
        <f t="shared" ref="AW51" si="549">IF(AW50=0, AW49-AW50,(AW49-AW50)/AW50)</f>
        <v>0</v>
      </c>
      <c r="AX51" s="8">
        <f t="shared" ref="AX51" si="550">IF(AX50=0, AX49-AX50,(AX49-AX50)/AX50)</f>
        <v>-4.8031598158688198E-16</v>
      </c>
      <c r="AY51" s="8">
        <f t="shared" ref="AY51" si="551">IF(AY50=0, AY49-AY50,(AY49-AY50)/AY50)</f>
        <v>-8.7294193105190873E-16</v>
      </c>
      <c r="AZ51" s="8">
        <f t="shared" ref="AZ51" si="552">IF(AZ50=0, AZ49-AZ50,(AZ49-AZ50)/AZ50)</f>
        <v>-5.8203288420483687E-15</v>
      </c>
      <c r="BA51" s="8">
        <f t="shared" ref="BA51" si="553">IF(BA50=0, BA49-BA50,(BA49-BA50)/BA50)</f>
        <v>0</v>
      </c>
      <c r="BB51" s="8">
        <f t="shared" ref="BB51" si="554">IF(BB50=0, BB49-BB50,(BB49-BB50)/BB50)</f>
        <v>-2.0151721323160735E-15</v>
      </c>
      <c r="BC51" s="8">
        <f t="shared" ref="BC51" si="555">IF(BC50=0, BC49-BC50,(BC49-BC50)/BC50)</f>
        <v>-1.4179242116726447E-15</v>
      </c>
      <c r="BD51" s="8">
        <f t="shared" ref="BD51" si="556">IF(BD50=0, BD49-BD50,(BD49-BD50)/BD50)</f>
        <v>-8.9095729184056147E-16</v>
      </c>
      <c r="BE51" s="8">
        <f t="shared" ref="BE51" si="557">IF(BE50=0, BE49-BE50,(BE49-BE50)/BE50)</f>
        <v>-1.9768306397290737E-15</v>
      </c>
      <c r="BF51" s="8">
        <f t="shared" ref="BF51" si="558">IF(BF50=0, BF49-BF50,(BF49-BF50)/BF50)</f>
        <v>-1.8994620816350609E-15</v>
      </c>
      <c r="BG51" s="8">
        <f t="shared" ref="BG51" si="559">IF(BG50=0, BG49-BG50,(BG49-BG50)/BG50)</f>
        <v>-2.8829726467703197E-15</v>
      </c>
      <c r="BH51" s="8">
        <f t="shared" ref="BH51" si="560">IF(BH50=0, BH49-BH50,(BH49-BH50)/BH50)</f>
        <v>0</v>
      </c>
      <c r="BI51" s="8">
        <f t="shared" ref="BI51" si="561">IF(BI50=0, BI49-BI50,(BI49-BI50)/BI50)</f>
        <v>0</v>
      </c>
      <c r="BJ51" s="8">
        <f t="shared" ref="BJ51" si="562">IF(BJ50=0, BJ49-BJ50,(BJ49-BJ50)/BJ50)</f>
        <v>0</v>
      </c>
      <c r="BK51" s="8">
        <f t="shared" ref="BK51" si="563">IF(BK50=0, BK49-BK50,(BK49-BK50)/BK50)</f>
        <v>-9.8481397354927118E-16</v>
      </c>
      <c r="BL51" s="8">
        <f t="shared" ref="BL51" si="564">IF(BL50=0, BL49-BL50,(BL49-BL50)/BL50)</f>
        <v>-1.0103653852454226E-15</v>
      </c>
      <c r="BM51" s="8">
        <f t="shared" ref="BM51" si="565">IF(BM50=0, BM49-BM50,(BM49-BM50)/BM50)</f>
        <v>-8.8921689671428039E-16</v>
      </c>
      <c r="BN51" s="8">
        <f t="shared" ref="BN51" si="566">IF(BN50=0, BN49-BN50,(BN49-BN50)/BN50)</f>
        <v>0</v>
      </c>
      <c r="BO51" s="8">
        <f t="shared" ref="BO51" si="567">IF(BO50=0, BO49-BO50,(BO49-BO50)/BO50)</f>
        <v>-5.9310388250367028E-16</v>
      </c>
      <c r="BP51" s="8">
        <f t="shared" ref="BP51" si="568">IF(BP50=0, BP49-BP50,(BP49-BP50)/BP50)</f>
        <v>-2.4292902437263908E-15</v>
      </c>
      <c r="BQ51" s="8">
        <f t="shared" ref="BQ51" si="569">IF(BQ50=0, BQ49-BQ50,(BQ49-BQ50)/BQ50)</f>
        <v>-4.526540719656505E-15</v>
      </c>
      <c r="BR51" s="8">
        <f t="shared" ref="BR51" si="570">IF(BR50=0, BR49-BR50,(BR49-BR50)/BR50)</f>
        <v>-1.2507384843132666E-15</v>
      </c>
      <c r="BS51" s="8">
        <f t="shared" ref="BS51" si="571">IF(BS50=0, BS49-BS50,(BS49-BS50)/BS50)</f>
        <v>-2.1639995107257751E-15</v>
      </c>
      <c r="BT51" s="8">
        <f t="shared" ref="BT51" si="572">IF(BT50=0, BT49-BT50,(BT49-BT50)/BT50)</f>
        <v>-5.6150840236669361E-15</v>
      </c>
      <c r="BU51" s="8">
        <f t="shared" ref="BU51" si="573">IF(BU50=0, BU49-BU50,(BU49-BU50)/BU50)</f>
        <v>0</v>
      </c>
      <c r="BV51" s="8">
        <f t="shared" ref="BV51" si="574">IF(BV50=0, BV49-BV50,(BV49-BV50)/BV50)</f>
        <v>0</v>
      </c>
      <c r="BW51" s="8">
        <f t="shared" ref="BW51" si="575">IF(BW50=0, BW49-BW50,(BW49-BW50)/BW50)</f>
        <v>0</v>
      </c>
      <c r="BX51" s="8">
        <f t="shared" ref="BX51" si="576">IF(BX50=0, BX49-BX50,(BX49-BX50)/BX50)</f>
        <v>-1.4145746351011152E-15</v>
      </c>
      <c r="BY51" s="8">
        <f t="shared" ref="BY51" si="577">IF(BY50=0, BY49-BY50,(BY49-BY50)/BY50)</f>
        <v>-1.2294891279606428E-15</v>
      </c>
      <c r="BZ51" s="8">
        <f t="shared" ref="BZ51" si="578">IF(BZ50=0, BZ49-BZ50,(BZ49-BZ50)/BZ50)</f>
        <v>-1.0701813673091405E-15</v>
      </c>
    </row>
    <row r="52" spans="1:78" thickTop="1" thickBot="1" x14ac:dyDescent="0.3">
      <c r="A52">
        <v>50</v>
      </c>
      <c r="B52">
        <v>0</v>
      </c>
      <c r="C52">
        <v>1356.42</v>
      </c>
      <c r="D52" t="s">
        <v>26</v>
      </c>
      <c r="E52" t="s">
        <v>22</v>
      </c>
      <c r="F52" s="1">
        <v>9.8104500000000097E-5</v>
      </c>
      <c r="G52">
        <v>1.56E-3</v>
      </c>
      <c r="H52">
        <v>0.49</v>
      </c>
      <c r="I52">
        <v>3</v>
      </c>
      <c r="J52">
        <v>0</v>
      </c>
    </row>
    <row r="53" spans="1:78" thickTop="1" thickBot="1" x14ac:dyDescent="0.3">
      <c r="A53">
        <v>51</v>
      </c>
      <c r="B53">
        <v>0</v>
      </c>
      <c r="C53">
        <v>1017.3150000000001</v>
      </c>
      <c r="D53" t="s">
        <v>26</v>
      </c>
      <c r="E53" t="s">
        <v>23</v>
      </c>
      <c r="F53" s="1">
        <v>7.3578374999999998E-5</v>
      </c>
      <c r="G53">
        <v>1.17E-3</v>
      </c>
      <c r="H53">
        <v>0.49</v>
      </c>
      <c r="I53">
        <v>3</v>
      </c>
      <c r="J53">
        <v>0</v>
      </c>
      <c r="M53" t="s">
        <v>30</v>
      </c>
      <c r="N53" s="10">
        <f t="array" ref="N53:BZ53">TRANSPOSE(G2537:G2601)</f>
        <v>0.94016964071953602</v>
      </c>
      <c r="O53">
        <v>6.5748315410277198E-3</v>
      </c>
      <c r="P53">
        <v>1.9437992583600201E-2</v>
      </c>
      <c r="Q53">
        <v>2.05542205289511E-2</v>
      </c>
      <c r="R53">
        <v>6.3124445203648002E-3</v>
      </c>
      <c r="S53">
        <v>1.24033606788783E-3</v>
      </c>
      <c r="T53">
        <v>1.099740377638E-3</v>
      </c>
      <c r="U53">
        <v>0</v>
      </c>
      <c r="V53">
        <v>0</v>
      </c>
      <c r="W53">
        <v>0</v>
      </c>
      <c r="X53">
        <v>2.3165728422156798E-3</v>
      </c>
      <c r="Y53">
        <v>1.22365468112421E-3</v>
      </c>
      <c r="Z53">
        <v>1.07056613765392E-3</v>
      </c>
      <c r="AA53">
        <v>0.96896680494007603</v>
      </c>
      <c r="AB53">
        <v>3.3152134263987202E-3</v>
      </c>
      <c r="AC53">
        <v>9.8987096377079094E-3</v>
      </c>
      <c r="AD53">
        <v>1.06445898537355E-2</v>
      </c>
      <c r="AE53">
        <v>3.31465212180213E-3</v>
      </c>
      <c r="AF53">
        <v>6.58451677406855E-4</v>
      </c>
      <c r="AG53">
        <v>6.0224286586058398E-4</v>
      </c>
      <c r="AH53">
        <v>0</v>
      </c>
      <c r="AI53">
        <v>0</v>
      </c>
      <c r="AJ53">
        <v>0</v>
      </c>
      <c r="AK53">
        <v>1.2508306817548001E-3</v>
      </c>
      <c r="AL53">
        <v>6.8035966023103202E-4</v>
      </c>
      <c r="AM53">
        <v>6.6814513502560298E-4</v>
      </c>
      <c r="AN53">
        <v>0.416466144816103</v>
      </c>
      <c r="AO53">
        <v>6.5410582769123302E-2</v>
      </c>
      <c r="AP53">
        <v>0.19196444016818401</v>
      </c>
      <c r="AQ53">
        <v>0.200170572471704</v>
      </c>
      <c r="AR53">
        <v>6.06971473600703E-2</v>
      </c>
      <c r="AS53">
        <v>1.18119376166444E-2</v>
      </c>
      <c r="AT53">
        <v>1.03563421209917E-2</v>
      </c>
      <c r="AU53">
        <v>0</v>
      </c>
      <c r="AV53">
        <v>0</v>
      </c>
      <c r="AW53">
        <v>0</v>
      </c>
      <c r="AX53">
        <v>2.1581361133252701E-2</v>
      </c>
      <c r="AY53">
        <v>1.1265914663695999E-2</v>
      </c>
      <c r="AZ53">
        <v>1.02755568802295E-2</v>
      </c>
      <c r="BA53">
        <v>0.91215310453352905</v>
      </c>
      <c r="BB53">
        <v>1.0694089320356299E-2</v>
      </c>
      <c r="BC53">
        <v>3.0397154659569801E-2</v>
      </c>
      <c r="BD53">
        <v>3.01005604912454E-2</v>
      </c>
      <c r="BE53">
        <v>8.7212046781446097E-3</v>
      </c>
      <c r="BF53">
        <v>1.6337583477778899E-3</v>
      </c>
      <c r="BG53">
        <v>1.3156128350132099E-3</v>
      </c>
      <c r="BH53">
        <v>0</v>
      </c>
      <c r="BI53">
        <v>0</v>
      </c>
      <c r="BJ53">
        <v>0</v>
      </c>
      <c r="BK53">
        <v>2.73534283601973E-3</v>
      </c>
      <c r="BL53">
        <v>1.27976063473193E-3</v>
      </c>
      <c r="BM53">
        <v>9.6941166361149203E-4</v>
      </c>
      <c r="BN53">
        <v>0.39767135158119599</v>
      </c>
      <c r="BO53">
        <v>7.6549998009960998E-2</v>
      </c>
      <c r="BP53">
        <v>0.21220996867802</v>
      </c>
      <c r="BQ53">
        <v>0.20413156504181099</v>
      </c>
      <c r="BR53">
        <v>5.8080376155096501E-2</v>
      </c>
      <c r="BS53">
        <v>1.07643624669953E-2</v>
      </c>
      <c r="BT53">
        <v>8.5409923937074701E-3</v>
      </c>
      <c r="BU53">
        <v>0</v>
      </c>
      <c r="BV53">
        <v>0</v>
      </c>
      <c r="BW53">
        <v>0</v>
      </c>
      <c r="BX53">
        <v>1.7785149562271001E-2</v>
      </c>
      <c r="BY53">
        <v>8.2058093779300793E-3</v>
      </c>
      <c r="BZ53">
        <v>6.0604267330106399E-3</v>
      </c>
    </row>
    <row r="54" spans="1:78" thickTop="1" thickBot="1" x14ac:dyDescent="0.3">
      <c r="A54">
        <v>52</v>
      </c>
      <c r="B54">
        <v>0</v>
      </c>
      <c r="C54">
        <v>40957.199999999997</v>
      </c>
      <c r="D54" t="s">
        <v>27</v>
      </c>
      <c r="E54" t="s">
        <v>11</v>
      </c>
      <c r="F54">
        <v>0</v>
      </c>
      <c r="G54">
        <v>0.6</v>
      </c>
      <c r="H54">
        <v>0.19999999999999901</v>
      </c>
      <c r="I54">
        <v>4.5</v>
      </c>
      <c r="J54">
        <v>0</v>
      </c>
      <c r="M54" t="s">
        <v>31</v>
      </c>
      <c r="N54">
        <f>[1]Probability!B$43</f>
        <v>0.94016964071953679</v>
      </c>
      <c r="O54">
        <f>[1]Probability!C$43</f>
        <v>6.5748315410277258E-3</v>
      </c>
      <c r="P54">
        <f>[1]Probability!D$43</f>
        <v>1.9437992583600218E-2</v>
      </c>
      <c r="Q54">
        <f>[1]Probability!E$43</f>
        <v>2.0554220528951138E-2</v>
      </c>
      <c r="R54">
        <f>[1]Probability!F$43</f>
        <v>6.3124445203648107E-3</v>
      </c>
      <c r="S54">
        <f>[1]Probability!G$43</f>
        <v>1.2403360678878371E-3</v>
      </c>
      <c r="T54">
        <f>[1]Probability!H$43</f>
        <v>1.0997403776380008E-3</v>
      </c>
      <c r="U54">
        <f>[1]Probability!I$43</f>
        <v>0</v>
      </c>
      <c r="V54">
        <f>[1]Probability!J$43</f>
        <v>0</v>
      </c>
      <c r="W54">
        <f>[1]Probability!K$43</f>
        <v>0</v>
      </c>
      <c r="X54">
        <f>[1]Probability!L$43</f>
        <v>2.3165728422156807E-3</v>
      </c>
      <c r="Y54">
        <f>[1]Probability!M$43</f>
        <v>1.22365468112422E-3</v>
      </c>
      <c r="Z54">
        <f>[1]Probability!N$43</f>
        <v>1.0705661376539297E-3</v>
      </c>
      <c r="AA54">
        <f>[1]Probability!O$43</f>
        <v>0.96896680494007681</v>
      </c>
      <c r="AB54">
        <f>[1]Probability!P$43</f>
        <v>3.3152134263987262E-3</v>
      </c>
      <c r="AC54">
        <f>[1]Probability!Q$43</f>
        <v>9.8987096377079198E-3</v>
      </c>
      <c r="AD54">
        <f>[1]Probability!R$43</f>
        <v>1.0644589853735544E-2</v>
      </c>
      <c r="AE54">
        <f>[1]Probability!S$43</f>
        <v>3.3146521218021404E-3</v>
      </c>
      <c r="AF54">
        <f>[1]Probability!T$43</f>
        <v>6.5845167740685533E-4</v>
      </c>
      <c r="AG54">
        <f>[1]Probability!U$43</f>
        <v>6.0224286586058441E-4</v>
      </c>
      <c r="AH54">
        <f>[1]Probability!V$43</f>
        <v>0</v>
      </c>
      <c r="AI54">
        <f>[1]Probability!W$43</f>
        <v>0</v>
      </c>
      <c r="AJ54">
        <f>[1]Probability!X$43</f>
        <v>0</v>
      </c>
      <c r="AK54">
        <f>[1]Probability!Y$43</f>
        <v>1.2508306817548055E-3</v>
      </c>
      <c r="AL54">
        <f>[1]Probability!Z$43</f>
        <v>6.8035966023103267E-4</v>
      </c>
      <c r="AM54">
        <f>[1]Probability!AA$43</f>
        <v>6.6814513502560363E-4</v>
      </c>
      <c r="AN54">
        <f>[1]Probability!AB$43</f>
        <v>0.41646614481610295</v>
      </c>
      <c r="AO54">
        <f>[1]Probability!AC$43</f>
        <v>6.5410582769123315E-2</v>
      </c>
      <c r="AP54">
        <f>[1]Probability!AD$43</f>
        <v>0.19196444016818456</v>
      </c>
      <c r="AQ54">
        <f>[1]Probability!AE$43</f>
        <v>0.20017057247170425</v>
      </c>
      <c r="AR54">
        <f>[1]Probability!AF$43</f>
        <v>6.0697147360070321E-2</v>
      </c>
      <c r="AS54">
        <f>[1]Probability!AG$43</f>
        <v>1.1811937616644411E-2</v>
      </c>
      <c r="AT54">
        <f>[1]Probability!AH$43</f>
        <v>1.0356342120991719E-2</v>
      </c>
      <c r="AU54">
        <f>[1]Probability!AI$43</f>
        <v>0</v>
      </c>
      <c r="AV54">
        <f>[1]Probability!AJ$43</f>
        <v>0</v>
      </c>
      <c r="AW54">
        <f>[1]Probability!AK$43</f>
        <v>0</v>
      </c>
      <c r="AX54">
        <f>[1]Probability!AL$43</f>
        <v>2.1581361133252788E-2</v>
      </c>
      <c r="AY54">
        <f>[1]Probability!AM$43</f>
        <v>1.1265914663696076E-2</v>
      </c>
      <c r="AZ54">
        <f>[1]Probability!AN$43</f>
        <v>1.0275556880229544E-2</v>
      </c>
      <c r="BA54">
        <f>[1]Probability!AO$43</f>
        <v>0.91215310453352938</v>
      </c>
      <c r="BB54">
        <f>[1]Probability!AP$43</f>
        <v>1.0694089320356336E-2</v>
      </c>
      <c r="BC54">
        <f>[1]Probability!AQ$43</f>
        <v>3.0397154659569863E-2</v>
      </c>
      <c r="BD54">
        <f>[1]Probability!AR$43</f>
        <v>3.0100560491245456E-2</v>
      </c>
      <c r="BE54">
        <f>[1]Probability!AS$43</f>
        <v>8.7212046781446201E-3</v>
      </c>
      <c r="BF54">
        <f>[1]Probability!AT$43</f>
        <v>1.6337583477779001E-3</v>
      </c>
      <c r="BG54">
        <f>[1]Probability!AU$43</f>
        <v>1.3156128350132177E-3</v>
      </c>
      <c r="BH54">
        <f>[1]Probability!AV$43</f>
        <v>0</v>
      </c>
      <c r="BI54">
        <f>[1]Probability!AW$43</f>
        <v>0</v>
      </c>
      <c r="BJ54">
        <f>[1]Probability!AX$43</f>
        <v>0</v>
      </c>
      <c r="BK54">
        <f>[1]Probability!AY$43</f>
        <v>2.735342836019733E-3</v>
      </c>
      <c r="BL54">
        <f>[1]Probability!AZ$43</f>
        <v>1.2797606347319374E-3</v>
      </c>
      <c r="BM54">
        <f>[1]Probability!BA$43</f>
        <v>9.6941166361149366E-4</v>
      </c>
      <c r="BN54">
        <f>[1]Probability!BB$43</f>
        <v>0.39767135158119632</v>
      </c>
      <c r="BO54">
        <f>[1]Probability!BC$43</f>
        <v>7.6549998009961054E-2</v>
      </c>
      <c r="BP54">
        <f>[1]Probability!BD$43</f>
        <v>0.21220996867802025</v>
      </c>
      <c r="BQ54">
        <f>[1]Probability!BE$43</f>
        <v>0.20413156504181132</v>
      </c>
      <c r="BR54">
        <f>[1]Probability!BF$43</f>
        <v>5.8080376155096515E-2</v>
      </c>
      <c r="BS54">
        <f>[1]Probability!BG$43</f>
        <v>1.0764362466995362E-2</v>
      </c>
      <c r="BT54">
        <f>[1]Probability!BH$43</f>
        <v>8.5409923937074719E-3</v>
      </c>
      <c r="BU54">
        <f>[1]Probability!BI$43</f>
        <v>0</v>
      </c>
      <c r="BV54">
        <f>[1]Probability!BJ$43</f>
        <v>0</v>
      </c>
      <c r="BW54">
        <f>[1]Probability!BK$43</f>
        <v>0</v>
      </c>
      <c r="BX54">
        <f>[1]Probability!BL$43</f>
        <v>1.778514956227106E-2</v>
      </c>
      <c r="BY54">
        <f>[1]Probability!BM$43</f>
        <v>8.2058093779300845E-3</v>
      </c>
      <c r="BZ54">
        <f>[1]Probability!BN$43</f>
        <v>6.0604267330106407E-3</v>
      </c>
    </row>
    <row r="55" spans="1:78" thickTop="1" thickBot="1" x14ac:dyDescent="0.3">
      <c r="A55">
        <v>53</v>
      </c>
      <c r="B55">
        <v>0</v>
      </c>
      <c r="C55">
        <v>1365.24</v>
      </c>
      <c r="D55" t="s">
        <v>27</v>
      </c>
      <c r="E55" t="s">
        <v>12</v>
      </c>
      <c r="F55">
        <v>1.52832E-2</v>
      </c>
      <c r="G55">
        <v>0.02</v>
      </c>
      <c r="H55">
        <v>0.19999999999999901</v>
      </c>
      <c r="I55">
        <v>4.5</v>
      </c>
      <c r="J55">
        <v>0</v>
      </c>
      <c r="M55" t="s">
        <v>32</v>
      </c>
      <c r="N55" s="8">
        <f>IF(N54=0, N53-N54,(N53-N54)/N54)</f>
        <v>-8.2661264901388576E-16</v>
      </c>
      <c r="O55" s="8">
        <f t="shared" ref="O55" si="579">IF(O54=0, O53-O54,(O53-O54)/O54)</f>
        <v>-9.2345060524087152E-16</v>
      </c>
      <c r="P55" s="8">
        <f t="shared" ref="P55" si="580">IF(P54=0, P53-P54,(P53-P54)/P54)</f>
        <v>-8.9243962230975873E-16</v>
      </c>
      <c r="Q55" s="8">
        <f t="shared" ref="Q55" si="581">IF(Q54=0, Q53-Q54,(Q53-Q54)/Q54)</f>
        <v>-1.8567435538474892E-15</v>
      </c>
      <c r="R55" s="8">
        <f t="shared" ref="R55" si="582">IF(R54=0, R53-R54,(R53-R54)/R54)</f>
        <v>-1.6488605677692864E-15</v>
      </c>
      <c r="S55" s="8">
        <f t="shared" ref="S55" si="583">IF(S54=0, S53-S54,(S53-S54)/S54)</f>
        <v>-5.7691899184950721E-15</v>
      </c>
      <c r="T55" s="8">
        <f t="shared" ref="T55" si="584">IF(T54=0, T53-T54,(T53-T54)/T54)</f>
        <v>-7.8869681938141143E-16</v>
      </c>
      <c r="U55" s="8">
        <f t="shared" ref="U55" si="585">IF(U54=0, U53-U54,(U53-U54)/U54)</f>
        <v>0</v>
      </c>
      <c r="V55" s="8">
        <f t="shared" ref="V55" si="586">IF(V54=0, V53-V54,(V53-V54)/V54)</f>
        <v>0</v>
      </c>
      <c r="W55" s="8">
        <f t="shared" ref="W55" si="587">IF(W54=0, W53-W54,(W53-W54)/W54)</f>
        <v>0</v>
      </c>
      <c r="X55" s="8">
        <f t="shared" ref="X55" si="588">IF(X54=0, X53-X54,(X53-X54)/X54)</f>
        <v>-3.7441591396660659E-16</v>
      </c>
      <c r="Y55" s="8">
        <f t="shared" ref="Y55" si="589">IF(Y54=0, Y53-Y54,(Y53-Y54)/Y54)</f>
        <v>-8.1515317521627306E-15</v>
      </c>
      <c r="Z55" s="8">
        <f t="shared" ref="Z55" si="590">IF(Z54=0, Z53-Z54,(Z53-Z54)/Z54)</f>
        <v>-9.1146349666477532E-15</v>
      </c>
      <c r="AA55" s="8">
        <f t="shared" ref="AA55" si="591">IF(AA54=0, AA53-AA54,(AA53-AA54)/AA54)</f>
        <v>-8.0204617255765615E-16</v>
      </c>
      <c r="AB55" s="8">
        <f t="shared" ref="AB55" si="592">IF(AB54=0, AB53-AB54,(AB53-AB54)/AB54)</f>
        <v>-1.8314151715155944E-15</v>
      </c>
      <c r="AC55" s="8">
        <f t="shared" ref="AC55" si="593">IF(AC54=0, AC53-AC54,(AC53-AC54)/AC54)</f>
        <v>-1.0514846113084826E-15</v>
      </c>
      <c r="AD55" s="8">
        <f t="shared" ref="AD55" si="594">IF(AD54=0, AD53-AD54,(AD53-AD54)/AD54)</f>
        <v>-4.0741905038455628E-15</v>
      </c>
      <c r="AE55" s="8">
        <f t="shared" ref="AE55" si="595">IF(AE54=0, AE53-AE54,(AE53-AE54)/AE54)</f>
        <v>-3.1401005213789799E-15</v>
      </c>
      <c r="AF55" s="8">
        <f t="shared" ref="AF55" si="596">IF(AF54=0, AF53-AF54,(AF53-AF54)/AF54)</f>
        <v>-4.9397801373459597E-16</v>
      </c>
      <c r="AG55" s="8">
        <f t="shared" ref="AG55" si="597">IF(AG54=0, AG53-AG54,(AG53-AG54)/AG54)</f>
        <v>-7.2010959959564928E-16</v>
      </c>
      <c r="AH55" s="8">
        <f t="shared" ref="AH55" si="598">IF(AH54=0, AH53-AH54,(AH53-AH54)/AH54)</f>
        <v>0</v>
      </c>
      <c r="AI55" s="8">
        <f t="shared" ref="AI55" si="599">IF(AI54=0, AI53-AI54,(AI53-AI54)/AI54)</f>
        <v>0</v>
      </c>
      <c r="AJ55" s="8">
        <f t="shared" ref="AJ55" si="600">IF(AJ54=0, AJ53-AJ54,(AJ53-AJ54)/AJ54)</f>
        <v>0</v>
      </c>
      <c r="AK55" s="8">
        <f t="shared" ref="AK55" si="601">IF(AK54=0, AK53-AK54,(AK53-AK54)/AK54)</f>
        <v>-4.3339285976118854E-15</v>
      </c>
      <c r="AL55" s="8">
        <f t="shared" ref="AL55" si="602">IF(AL54=0, AL53-AL54,(AL53-AL54)/AL54)</f>
        <v>-9.5614325997870351E-16</v>
      </c>
      <c r="AM55" s="8">
        <f t="shared" ref="AM55" si="603">IF(AM54=0, AM53-AM54,(AM53-AM54)/AM54)</f>
        <v>-9.7362274959373065E-16</v>
      </c>
      <c r="AN55" s="8">
        <f t="shared" ref="AN55" si="604">IF(AN54=0, AN53-AN54,(AN53-AN54)/AN54)</f>
        <v>1.3329090953064056E-16</v>
      </c>
      <c r="AO55" s="8">
        <f t="shared" ref="AO55" si="605">IF(AO54=0, AO53-AO54,(AO53-AO54)/AO54)</f>
        <v>-2.1216425875302528E-16</v>
      </c>
      <c r="AP55" s="8">
        <f t="shared" ref="AP55" si="606">IF(AP54=0, AP53-AP54,(AP53-AP54)/AP54)</f>
        <v>-2.8917413653603344E-15</v>
      </c>
      <c r="AQ55" s="8">
        <f t="shared" ref="AQ55" si="607">IF(AQ54=0, AQ53-AQ54,(AQ53-AQ54)/AQ54)</f>
        <v>-1.2479365845645045E-15</v>
      </c>
      <c r="AR55" s="8">
        <f t="shared" ref="AR55" si="608">IF(AR54=0, AR53-AR54,(AR53-AR54)/AR54)</f>
        <v>-3.4295980317216623E-16</v>
      </c>
      <c r="AS55" s="8">
        <f t="shared" ref="AS55" si="609">IF(AS54=0, AS53-AS54,(AS53-AS54)/AS54)</f>
        <v>-8.8117133646170506E-16</v>
      </c>
      <c r="AT55" s="8">
        <f t="shared" ref="AT55" si="610">IF(AT54=0, AT53-AT54,(AT53-AT54)/AT54)</f>
        <v>-1.8425384187595376E-15</v>
      </c>
      <c r="AU55" s="8">
        <f t="shared" ref="AU55" si="611">IF(AU54=0, AU53-AU54,(AU53-AU54)/AU54)</f>
        <v>0</v>
      </c>
      <c r="AV55" s="8">
        <f t="shared" ref="AV55" si="612">IF(AV54=0, AV53-AV54,(AV53-AV54)/AV54)</f>
        <v>0</v>
      </c>
      <c r="AW55" s="8">
        <f t="shared" ref="AW55" si="613">IF(AW54=0, AW53-AW54,(AW53-AW54)/AW54)</f>
        <v>0</v>
      </c>
      <c r="AX55" s="8">
        <f t="shared" ref="AX55" si="614">IF(AX54=0, AX53-AX54,(AX53-AX54)/AX54)</f>
        <v>-4.0190316664131227E-15</v>
      </c>
      <c r="AY55" s="8">
        <f t="shared" ref="AY55" si="615">IF(AY54=0, AY53-AY54,(AY53-AY54)/AY54)</f>
        <v>-6.7751119391080304E-15</v>
      </c>
      <c r="AZ55" s="8">
        <f t="shared" ref="AZ55" si="616">IF(AZ54=0, AZ53-AZ54,(AZ53-AZ54)/AZ54)</f>
        <v>-4.2205096429237407E-15</v>
      </c>
      <c r="BA55" s="8">
        <f t="shared" ref="BA55" si="617">IF(BA54=0, BA53-BA54,(BA53-BA54)/BA54)</f>
        <v>-3.6514364280750403E-16</v>
      </c>
      <c r="BB55" s="8">
        <f t="shared" ref="BB55" si="618">IF(BB54=0, BB53-BB54,(BB53-BB54)/BB54)</f>
        <v>-3.4064792152212079E-15</v>
      </c>
      <c r="BC55" s="8">
        <f t="shared" ref="BC55" si="619">IF(BC54=0, BC53-BC54,(BC53-BC54)/BC54)</f>
        <v>-2.0544700921704214E-15</v>
      </c>
      <c r="BD55" s="8">
        <f t="shared" ref="BD55" si="620">IF(BD54=0, BD53-BD54,(BD53-BD54)/BD54)</f>
        <v>-1.8441899527885161E-15</v>
      </c>
      <c r="BE55" s="8">
        <f t="shared" ref="BE55" si="621">IF(BE54=0, BE53-BE54,(BE53-BE54)/BE54)</f>
        <v>-1.1934521938172365E-15</v>
      </c>
      <c r="BF55" s="8">
        <f t="shared" ref="BF55" si="622">IF(BF54=0, BF53-BF54,(BF53-BF54)/BF54)</f>
        <v>-6.2380709088497436E-15</v>
      </c>
      <c r="BG55" s="8">
        <f t="shared" ref="BG55" si="623">IF(BG54=0, BG53-BG54,(BG53-BG54)/BG54)</f>
        <v>-5.9335508396869691E-15</v>
      </c>
      <c r="BH55" s="8">
        <f t="shared" ref="BH55" si="624">IF(BH54=0, BH53-BH54,(BH53-BH54)/BH54)</f>
        <v>0</v>
      </c>
      <c r="BI55" s="8">
        <f t="shared" ref="BI55" si="625">IF(BI54=0, BI53-BI54,(BI53-BI54)/BI54)</f>
        <v>0</v>
      </c>
      <c r="BJ55" s="8">
        <f t="shared" ref="BJ55" si="626">IF(BJ54=0, BJ53-BJ54,(BJ53-BJ54)/BJ54)</f>
        <v>0</v>
      </c>
      <c r="BK55" s="8">
        <f t="shared" ref="BK55" si="627">IF(BK54=0, BK53-BK54,(BK53-BK54)/BK54)</f>
        <v>-1.1098301986075109E-15</v>
      </c>
      <c r="BL55" s="8">
        <f t="shared" ref="BL55" si="628">IF(BL54=0, BL53-BL54,(BL53-BL54)/BL54)</f>
        <v>-5.7609013535923558E-15</v>
      </c>
      <c r="BM55" s="8">
        <f t="shared" ref="BM55" si="629">IF(BM54=0, BM53-BM54,(BM53-BM54)/BM54)</f>
        <v>-1.6776188277635808E-15</v>
      </c>
      <c r="BN55" s="8">
        <f t="shared" ref="BN55" si="630">IF(BN54=0, BN53-BN54,(BN53-BN54)/BN54)</f>
        <v>-8.3754312716575345E-16</v>
      </c>
      <c r="BO55" s="8">
        <f t="shared" ref="BO55" si="631">IF(BO54=0, BO53-BO54,(BO53-BO54)/BO54)</f>
        <v>-7.2516202056640742E-16</v>
      </c>
      <c r="BP55" s="8">
        <f t="shared" ref="BP55" si="632">IF(BP54=0, BP53-BP54,(BP53-BP54)/BP54)</f>
        <v>-1.1771368805000601E-15</v>
      </c>
      <c r="BQ55" s="8">
        <f t="shared" ref="BQ55" si="633">IF(BQ54=0, BQ53-BQ54,(BQ53-BQ54)/BQ54)</f>
        <v>-1.6316286377333481E-15</v>
      </c>
      <c r="BR55" s="8">
        <f t="shared" ref="BR55" si="634">IF(BR54=0, BR53-BR54,(BR53-BR54)/BR54)</f>
        <v>-2.3894108004320645E-16</v>
      </c>
      <c r="BS55" s="8">
        <f t="shared" ref="BS55" si="635">IF(BS54=0, BS53-BS54,(BS53-BS54)/BS54)</f>
        <v>-5.8015553941669364E-15</v>
      </c>
      <c r="BT55" s="8">
        <f t="shared" ref="BT55" si="636">IF(BT54=0, BT53-BT54,(BT53-BT54)/BT54)</f>
        <v>-2.0310561068463834E-16</v>
      </c>
      <c r="BU55" s="8">
        <f t="shared" ref="BU55" si="637">IF(BU54=0, BU53-BU54,(BU53-BU54)/BU54)</f>
        <v>0</v>
      </c>
      <c r="BV55" s="8">
        <f t="shared" ref="BV55" si="638">IF(BV54=0, BV53-BV54,(BV53-BV54)/BV54)</f>
        <v>0</v>
      </c>
      <c r="BW55" s="8">
        <f t="shared" ref="BW55" si="639">IF(BW54=0, BW53-BW54,(BW53-BW54)/BW54)</f>
        <v>0</v>
      </c>
      <c r="BX55" s="8">
        <f t="shared" ref="BX55" si="640">IF(BX54=0, BX53-BX54,(BX53-BX54)/BX54)</f>
        <v>-3.316283508142732E-15</v>
      </c>
      <c r="BY55" s="8">
        <f t="shared" ref="BY55" si="641">IF(BY54=0, BY53-BY54,(BY53-BY54)/BY54)</f>
        <v>-6.3420562046289865E-16</v>
      </c>
      <c r="BZ55" s="8">
        <f t="shared" ref="BZ55" si="642">IF(BZ54=0, BZ53-BZ54,(BZ53-BZ54)/BZ54)</f>
        <v>-1.4311892152147575E-16</v>
      </c>
    </row>
    <row r="56" spans="1:78" thickTop="1" thickBot="1" x14ac:dyDescent="0.3">
      <c r="A56">
        <v>54</v>
      </c>
      <c r="B56">
        <v>0</v>
      </c>
      <c r="C56">
        <v>6826.2</v>
      </c>
      <c r="D56" t="s">
        <v>27</v>
      </c>
      <c r="E56" t="s">
        <v>13</v>
      </c>
      <c r="F56">
        <v>6.4607999999999999E-2</v>
      </c>
      <c r="G56">
        <v>0.1</v>
      </c>
      <c r="H56">
        <v>0.19999999999999901</v>
      </c>
      <c r="I56">
        <v>4.5</v>
      </c>
      <c r="J56">
        <v>0</v>
      </c>
    </row>
    <row r="57" spans="1:78" thickTop="1" thickBot="1" x14ac:dyDescent="0.3">
      <c r="A57">
        <v>55</v>
      </c>
      <c r="B57">
        <v>0</v>
      </c>
      <c r="C57">
        <v>5460.96</v>
      </c>
      <c r="D57" t="s">
        <v>27</v>
      </c>
      <c r="E57" t="s">
        <v>14</v>
      </c>
      <c r="F57">
        <v>5.2867200000000003E-2</v>
      </c>
      <c r="G57">
        <v>0.08</v>
      </c>
      <c r="H57">
        <v>0.19999999999999901</v>
      </c>
      <c r="I57">
        <v>4.5</v>
      </c>
      <c r="J57">
        <v>0</v>
      </c>
    </row>
    <row r="58" spans="1:78" thickTop="1" thickBot="1" x14ac:dyDescent="0.3">
      <c r="A58">
        <v>56</v>
      </c>
      <c r="B58">
        <v>0</v>
      </c>
      <c r="C58">
        <v>5460.96</v>
      </c>
      <c r="D58" t="s">
        <v>27</v>
      </c>
      <c r="E58" t="s">
        <v>15</v>
      </c>
      <c r="F58">
        <v>6.1132800000000001E-2</v>
      </c>
      <c r="G58">
        <v>0.08</v>
      </c>
      <c r="H58">
        <v>0.19999999999999901</v>
      </c>
      <c r="I58">
        <v>4.5</v>
      </c>
      <c r="J58">
        <v>0</v>
      </c>
    </row>
    <row r="59" spans="1:78" thickTop="1" thickBot="1" x14ac:dyDescent="0.3">
      <c r="A59">
        <v>57</v>
      </c>
      <c r="B59">
        <v>0</v>
      </c>
      <c r="C59">
        <v>4368.768</v>
      </c>
      <c r="D59" t="s">
        <v>27</v>
      </c>
      <c r="E59" t="s">
        <v>16</v>
      </c>
      <c r="F59">
        <v>8.1023999999999999E-2</v>
      </c>
      <c r="G59">
        <v>6.4000000000000001E-2</v>
      </c>
      <c r="H59">
        <v>0.19999999999999901</v>
      </c>
      <c r="I59">
        <v>4.5</v>
      </c>
      <c r="J59">
        <v>0</v>
      </c>
    </row>
    <row r="60" spans="1:78" thickTop="1" thickBot="1" x14ac:dyDescent="0.3">
      <c r="A60">
        <v>58</v>
      </c>
      <c r="B60">
        <v>0</v>
      </c>
      <c r="C60">
        <v>1911.336</v>
      </c>
      <c r="D60" t="s">
        <v>27</v>
      </c>
      <c r="E60" t="s">
        <v>17</v>
      </c>
      <c r="F60">
        <v>3.5448E-2</v>
      </c>
      <c r="G60">
        <v>2.8000000000000001E-2</v>
      </c>
      <c r="H60">
        <v>0.19999999999999901</v>
      </c>
      <c r="I60">
        <v>4.5</v>
      </c>
      <c r="J60">
        <v>0</v>
      </c>
    </row>
    <row r="61" spans="1:78" thickTop="1" thickBot="1" x14ac:dyDescent="0.3">
      <c r="A61">
        <v>59</v>
      </c>
      <c r="B61">
        <v>0</v>
      </c>
      <c r="C61">
        <v>0</v>
      </c>
      <c r="D61" t="s">
        <v>27</v>
      </c>
      <c r="E61" t="s">
        <v>18</v>
      </c>
      <c r="F61">
        <v>0</v>
      </c>
      <c r="G61">
        <v>0</v>
      </c>
      <c r="H61">
        <v>0.19999999999999901</v>
      </c>
      <c r="I61">
        <v>4.5</v>
      </c>
      <c r="J61">
        <v>0</v>
      </c>
    </row>
    <row r="62" spans="1:78" thickTop="1" thickBot="1" x14ac:dyDescent="0.3">
      <c r="A62">
        <v>60</v>
      </c>
      <c r="B62">
        <v>0</v>
      </c>
      <c r="C62">
        <v>0</v>
      </c>
      <c r="D62" t="s">
        <v>27</v>
      </c>
      <c r="E62" t="s">
        <v>19</v>
      </c>
      <c r="F62">
        <v>0</v>
      </c>
      <c r="G62">
        <v>0</v>
      </c>
      <c r="H62">
        <v>0.19999999999999901</v>
      </c>
      <c r="I62">
        <v>4.5</v>
      </c>
      <c r="J62">
        <v>0</v>
      </c>
    </row>
    <row r="63" spans="1:78" thickTop="1" thickBot="1" x14ac:dyDescent="0.3">
      <c r="A63">
        <v>61</v>
      </c>
      <c r="B63">
        <v>0</v>
      </c>
      <c r="C63">
        <v>0</v>
      </c>
      <c r="D63" t="s">
        <v>27</v>
      </c>
      <c r="E63" t="s">
        <v>20</v>
      </c>
      <c r="F63">
        <v>0</v>
      </c>
      <c r="G63">
        <v>0</v>
      </c>
      <c r="H63">
        <v>0.19999999999999901</v>
      </c>
      <c r="I63">
        <v>4.5</v>
      </c>
      <c r="J63">
        <v>0</v>
      </c>
    </row>
    <row r="64" spans="1:78" thickTop="1" thickBot="1" x14ac:dyDescent="0.3">
      <c r="A64">
        <v>62</v>
      </c>
      <c r="B64">
        <v>0</v>
      </c>
      <c r="C64">
        <v>0</v>
      </c>
      <c r="D64" t="s">
        <v>27</v>
      </c>
      <c r="E64" t="s">
        <v>21</v>
      </c>
      <c r="F64">
        <v>0</v>
      </c>
      <c r="G64">
        <v>0</v>
      </c>
      <c r="H64">
        <v>0.19999999999999901</v>
      </c>
      <c r="I64">
        <v>4.5</v>
      </c>
      <c r="J64">
        <v>0</v>
      </c>
    </row>
    <row r="65" spans="1:10" thickTop="1" thickBot="1" x14ac:dyDescent="0.3">
      <c r="A65">
        <v>63</v>
      </c>
      <c r="B65">
        <v>0</v>
      </c>
      <c r="C65">
        <v>1092.192</v>
      </c>
      <c r="D65" t="s">
        <v>27</v>
      </c>
      <c r="E65" t="s">
        <v>22</v>
      </c>
      <c r="F65">
        <v>4.8143999999999999E-3</v>
      </c>
      <c r="G65">
        <v>1.6E-2</v>
      </c>
      <c r="H65">
        <v>0.19999999999999901</v>
      </c>
      <c r="I65">
        <v>4.5</v>
      </c>
      <c r="J65">
        <v>0</v>
      </c>
    </row>
    <row r="66" spans="1:10" thickTop="1" thickBot="1" x14ac:dyDescent="0.3">
      <c r="A66">
        <v>64</v>
      </c>
      <c r="B66">
        <v>0</v>
      </c>
      <c r="C66">
        <v>819.14400000000001</v>
      </c>
      <c r="D66" t="s">
        <v>27</v>
      </c>
      <c r="E66" t="s">
        <v>23</v>
      </c>
      <c r="F66">
        <v>3.6107999999999999E-3</v>
      </c>
      <c r="G66">
        <v>1.2E-2</v>
      </c>
      <c r="H66">
        <v>0.19999999999999901</v>
      </c>
      <c r="I66">
        <v>4.5</v>
      </c>
      <c r="J66">
        <v>0</v>
      </c>
    </row>
    <row r="67" spans="1:10" thickTop="1" thickBot="1" x14ac:dyDescent="0.3">
      <c r="A67">
        <v>65</v>
      </c>
      <c r="B67">
        <v>1</v>
      </c>
      <c r="C67">
        <v>16141508.1292769</v>
      </c>
      <c r="D67" t="s">
        <v>10</v>
      </c>
      <c r="E67" t="s">
        <v>11</v>
      </c>
      <c r="F67">
        <v>0</v>
      </c>
      <c r="G67">
        <v>0.92961262665056599</v>
      </c>
      <c r="H67">
        <v>0.3</v>
      </c>
      <c r="I67">
        <v>1.5</v>
      </c>
      <c r="J67">
        <v>0</v>
      </c>
    </row>
    <row r="68" spans="1:10" thickTop="1" thickBot="1" x14ac:dyDescent="0.3">
      <c r="A68">
        <v>66</v>
      </c>
      <c r="B68">
        <v>1</v>
      </c>
      <c r="C68">
        <v>322151.69194087997</v>
      </c>
      <c r="D68" t="s">
        <v>10</v>
      </c>
      <c r="E68" t="s">
        <v>12</v>
      </c>
      <c r="F68">
        <v>4.5243547838464898E-3</v>
      </c>
      <c r="G68">
        <v>1.8553178434542E-2</v>
      </c>
      <c r="H68">
        <v>0.3</v>
      </c>
      <c r="I68">
        <v>1.5</v>
      </c>
      <c r="J68">
        <v>0</v>
      </c>
    </row>
    <row r="69" spans="1:10" thickTop="1" thickBot="1" x14ac:dyDescent="0.3">
      <c r="A69">
        <v>67</v>
      </c>
      <c r="B69">
        <v>1</v>
      </c>
      <c r="C69">
        <v>228057.409269</v>
      </c>
      <c r="D69" t="s">
        <v>10</v>
      </c>
      <c r="E69" t="s">
        <v>13</v>
      </c>
      <c r="F69">
        <v>3.5317114383639201E-3</v>
      </c>
      <c r="G69">
        <v>1.3134153609423301E-2</v>
      </c>
      <c r="H69">
        <v>0.3</v>
      </c>
      <c r="I69">
        <v>1.5</v>
      </c>
      <c r="J69">
        <v>0</v>
      </c>
    </row>
    <row r="70" spans="1:10" thickTop="1" thickBot="1" x14ac:dyDescent="0.3">
      <c r="A70">
        <v>68</v>
      </c>
      <c r="B70">
        <v>1</v>
      </c>
      <c r="C70">
        <v>227529.5024152</v>
      </c>
      <c r="D70" t="s">
        <v>10</v>
      </c>
      <c r="E70" t="s">
        <v>14</v>
      </c>
      <c r="F70">
        <v>3.9601421696049896E-3</v>
      </c>
      <c r="G70">
        <v>1.3103750695825801E-2</v>
      </c>
      <c r="H70">
        <v>0.3</v>
      </c>
      <c r="I70">
        <v>1.5</v>
      </c>
      <c r="J70">
        <v>0</v>
      </c>
    </row>
    <row r="71" spans="1:10" thickTop="1" thickBot="1" x14ac:dyDescent="0.3">
      <c r="A71">
        <v>69</v>
      </c>
      <c r="B71">
        <v>1</v>
      </c>
      <c r="C71">
        <v>161230.1274152</v>
      </c>
      <c r="D71" t="s">
        <v>10</v>
      </c>
      <c r="E71" t="s">
        <v>15</v>
      </c>
      <c r="F71">
        <v>4.9968491509906699E-3</v>
      </c>
      <c r="G71">
        <v>9.2854745071682208E-3</v>
      </c>
      <c r="H71">
        <v>0.3</v>
      </c>
      <c r="I71">
        <v>1.5</v>
      </c>
      <c r="J71">
        <v>0</v>
      </c>
    </row>
    <row r="72" spans="1:10" thickTop="1" thickBot="1" x14ac:dyDescent="0.3">
      <c r="A72">
        <v>70</v>
      </c>
      <c r="B72">
        <v>1</v>
      </c>
      <c r="C72">
        <v>100342.77193216</v>
      </c>
      <c r="D72" t="s">
        <v>10</v>
      </c>
      <c r="E72" t="s">
        <v>16</v>
      </c>
      <c r="F72">
        <v>9.7335280242621097E-3</v>
      </c>
      <c r="G72">
        <v>5.7788842922345002E-3</v>
      </c>
      <c r="H72">
        <v>0.3</v>
      </c>
      <c r="I72">
        <v>1.5</v>
      </c>
      <c r="J72">
        <v>0</v>
      </c>
    </row>
    <row r="73" spans="1:10" thickTop="1" thickBot="1" x14ac:dyDescent="0.3">
      <c r="A73">
        <v>71</v>
      </c>
      <c r="B73">
        <v>1</v>
      </c>
      <c r="C73">
        <v>94088.589595319994</v>
      </c>
      <c r="D73" t="s">
        <v>10</v>
      </c>
      <c r="E73" t="s">
        <v>17</v>
      </c>
      <c r="F73">
        <v>9.0923451399744695E-3</v>
      </c>
      <c r="G73">
        <v>5.4186969526663796E-3</v>
      </c>
      <c r="H73">
        <v>0.3</v>
      </c>
      <c r="I73">
        <v>1.5</v>
      </c>
      <c r="J73">
        <v>0</v>
      </c>
    </row>
    <row r="74" spans="1:10" thickTop="1" thickBot="1" x14ac:dyDescent="0.3">
      <c r="A74">
        <v>72</v>
      </c>
      <c r="B74">
        <v>1</v>
      </c>
      <c r="C74">
        <v>0</v>
      </c>
      <c r="D74" t="s">
        <v>10</v>
      </c>
      <c r="E74" t="s">
        <v>18</v>
      </c>
      <c r="F74">
        <v>0</v>
      </c>
      <c r="G74">
        <v>0</v>
      </c>
      <c r="H74">
        <v>0.3</v>
      </c>
      <c r="I74">
        <v>1.5</v>
      </c>
      <c r="J74">
        <v>0</v>
      </c>
    </row>
    <row r="75" spans="1:10" thickTop="1" thickBot="1" x14ac:dyDescent="0.3">
      <c r="A75">
        <v>73</v>
      </c>
      <c r="B75">
        <v>1</v>
      </c>
      <c r="C75">
        <v>0</v>
      </c>
      <c r="D75" t="s">
        <v>10</v>
      </c>
      <c r="E75" t="s">
        <v>19</v>
      </c>
      <c r="F75">
        <v>0</v>
      </c>
      <c r="G75">
        <v>0</v>
      </c>
      <c r="H75">
        <v>0.3</v>
      </c>
      <c r="I75">
        <v>1.5</v>
      </c>
      <c r="J75">
        <v>0</v>
      </c>
    </row>
    <row r="76" spans="1:10" thickTop="1" thickBot="1" x14ac:dyDescent="0.3">
      <c r="A76">
        <v>74</v>
      </c>
      <c r="B76">
        <v>1</v>
      </c>
      <c r="C76">
        <v>0</v>
      </c>
      <c r="D76" t="s">
        <v>10</v>
      </c>
      <c r="E76" t="s">
        <v>20</v>
      </c>
      <c r="F76">
        <v>0</v>
      </c>
      <c r="G76">
        <v>0</v>
      </c>
      <c r="H76">
        <v>0.3</v>
      </c>
      <c r="I76">
        <v>1.5</v>
      </c>
      <c r="J76">
        <v>0</v>
      </c>
    </row>
    <row r="77" spans="1:10" thickTop="1" thickBot="1" x14ac:dyDescent="0.3">
      <c r="A77">
        <v>75</v>
      </c>
      <c r="B77">
        <v>1</v>
      </c>
      <c r="C77">
        <v>10607.9</v>
      </c>
      <c r="D77" t="s">
        <v>10</v>
      </c>
      <c r="E77" t="s">
        <v>21</v>
      </c>
      <c r="F77" s="1">
        <v>1.63472287597901E-5</v>
      </c>
      <c r="G77">
        <v>6.1092419018521295E-4</v>
      </c>
      <c r="H77">
        <v>0.3</v>
      </c>
      <c r="I77">
        <v>1.5</v>
      </c>
      <c r="J77">
        <v>0</v>
      </c>
    </row>
    <row r="78" spans="1:10" thickTop="1" thickBot="1" x14ac:dyDescent="0.3">
      <c r="A78">
        <v>76</v>
      </c>
      <c r="B78">
        <v>1</v>
      </c>
      <c r="C78">
        <v>44339.031483040002</v>
      </c>
      <c r="D78" t="s">
        <v>10</v>
      </c>
      <c r="E78" t="s">
        <v>22</v>
      </c>
      <c r="F78">
        <v>2.14388538425211E-4</v>
      </c>
      <c r="G78">
        <v>2.5535484782447798E-3</v>
      </c>
      <c r="H78">
        <v>0.3</v>
      </c>
      <c r="I78">
        <v>1.5</v>
      </c>
      <c r="J78">
        <v>0</v>
      </c>
    </row>
    <row r="79" spans="1:10" thickTop="1" thickBot="1" x14ac:dyDescent="0.3">
      <c r="A79">
        <v>77</v>
      </c>
      <c r="B79">
        <v>1</v>
      </c>
      <c r="C79">
        <v>33837.708112280001</v>
      </c>
      <c r="D79" t="s">
        <v>10</v>
      </c>
      <c r="E79" t="s">
        <v>23</v>
      </c>
      <c r="F79">
        <v>1.6360108376199699E-4</v>
      </c>
      <c r="G79">
        <v>1.94876218914377E-3</v>
      </c>
      <c r="H79">
        <v>0.3</v>
      </c>
      <c r="I79">
        <v>1.5</v>
      </c>
      <c r="J79">
        <v>0</v>
      </c>
    </row>
    <row r="80" spans="1:10" thickTop="1" thickBot="1" x14ac:dyDescent="0.3">
      <c r="A80">
        <v>78</v>
      </c>
      <c r="B80">
        <v>1</v>
      </c>
      <c r="C80">
        <v>15419671.879433701</v>
      </c>
      <c r="D80" t="s">
        <v>24</v>
      </c>
      <c r="E80" t="s">
        <v>11</v>
      </c>
      <c r="F80">
        <v>0</v>
      </c>
      <c r="G80">
        <v>0.923415738109583</v>
      </c>
      <c r="H80">
        <v>0.3</v>
      </c>
      <c r="I80">
        <v>1.5</v>
      </c>
      <c r="J80">
        <v>0</v>
      </c>
    </row>
    <row r="81" spans="1:10" thickTop="1" thickBot="1" x14ac:dyDescent="0.3">
      <c r="A81">
        <v>79</v>
      </c>
      <c r="B81">
        <v>1</v>
      </c>
      <c r="C81">
        <v>100215.985286989</v>
      </c>
      <c r="D81" t="s">
        <v>24</v>
      </c>
      <c r="E81" t="s">
        <v>12</v>
      </c>
      <c r="F81">
        <v>3.3565274199789598E-3</v>
      </c>
      <c r="G81">
        <v>6.0014907416799804E-3</v>
      </c>
      <c r="H81">
        <v>0.3</v>
      </c>
      <c r="I81">
        <v>1.5</v>
      </c>
      <c r="J81">
        <v>0</v>
      </c>
    </row>
    <row r="82" spans="1:10" thickTop="1" thickBot="1" x14ac:dyDescent="0.3">
      <c r="A82">
        <v>80</v>
      </c>
      <c r="B82">
        <v>1</v>
      </c>
      <c r="C82">
        <v>298646.87977350003</v>
      </c>
      <c r="D82" t="s">
        <v>24</v>
      </c>
      <c r="E82" t="s">
        <v>13</v>
      </c>
      <c r="F82">
        <v>1.18813321057791E-3</v>
      </c>
      <c r="G82">
        <v>1.7884636656113999E-2</v>
      </c>
      <c r="H82">
        <v>0.3</v>
      </c>
      <c r="I82">
        <v>1.5</v>
      </c>
      <c r="J82">
        <v>0</v>
      </c>
    </row>
    <row r="83" spans="1:10" thickTop="1" thickBot="1" x14ac:dyDescent="0.3">
      <c r="A83">
        <v>81</v>
      </c>
      <c r="B83">
        <v>1</v>
      </c>
      <c r="C83">
        <v>297971.38131879998</v>
      </c>
      <c r="D83" t="s">
        <v>24</v>
      </c>
      <c r="E83" t="s">
        <v>14</v>
      </c>
      <c r="F83">
        <v>1.33355693504005E-3</v>
      </c>
      <c r="G83">
        <v>1.7844184050571098E-2</v>
      </c>
      <c r="H83">
        <v>0.3</v>
      </c>
      <c r="I83">
        <v>1.5</v>
      </c>
      <c r="J83">
        <v>0</v>
      </c>
    </row>
    <row r="84" spans="1:10" thickTop="1" thickBot="1" x14ac:dyDescent="0.3">
      <c r="A84">
        <v>82</v>
      </c>
      <c r="B84">
        <v>1</v>
      </c>
      <c r="C84">
        <v>211127.44381880001</v>
      </c>
      <c r="D84" t="s">
        <v>24</v>
      </c>
      <c r="E84" t="s">
        <v>15</v>
      </c>
      <c r="F84">
        <v>1.6799520792347899E-3</v>
      </c>
      <c r="G84">
        <v>1.26434859245712E-2</v>
      </c>
      <c r="H84">
        <v>0.3</v>
      </c>
      <c r="I84">
        <v>1.5</v>
      </c>
      <c r="J84">
        <v>0</v>
      </c>
    </row>
    <row r="85" spans="1:10" thickTop="1" thickBot="1" x14ac:dyDescent="0.3">
      <c r="A85">
        <v>83</v>
      </c>
      <c r="B85">
        <v>1</v>
      </c>
      <c r="C85">
        <v>131385.37405504001</v>
      </c>
      <c r="D85" t="s">
        <v>24</v>
      </c>
      <c r="E85" t="s">
        <v>16</v>
      </c>
      <c r="F85">
        <v>3.26727886095782E-3</v>
      </c>
      <c r="G85">
        <v>7.8680871492249893E-3</v>
      </c>
      <c r="H85">
        <v>0.3</v>
      </c>
      <c r="I85">
        <v>1.5</v>
      </c>
      <c r="J85">
        <v>0</v>
      </c>
    </row>
    <row r="86" spans="1:10" thickTop="1" thickBot="1" x14ac:dyDescent="0.3">
      <c r="A86">
        <v>84</v>
      </c>
      <c r="B86">
        <v>1</v>
      </c>
      <c r="C86">
        <v>123221.96183658</v>
      </c>
      <c r="D86" t="s">
        <v>24</v>
      </c>
      <c r="E86" t="s">
        <v>17</v>
      </c>
      <c r="F86">
        <v>3.06364564103657E-3</v>
      </c>
      <c r="G86">
        <v>7.3792166091678898E-3</v>
      </c>
      <c r="H86">
        <v>0.3</v>
      </c>
      <c r="I86">
        <v>1.5</v>
      </c>
      <c r="J86">
        <v>0</v>
      </c>
    </row>
    <row r="87" spans="1:10" thickTop="1" thickBot="1" x14ac:dyDescent="0.3">
      <c r="A87">
        <v>85</v>
      </c>
      <c r="B87">
        <v>1</v>
      </c>
      <c r="C87">
        <v>0</v>
      </c>
      <c r="D87" t="s">
        <v>24</v>
      </c>
      <c r="E87" t="s">
        <v>18</v>
      </c>
      <c r="F87">
        <v>0</v>
      </c>
      <c r="G87">
        <v>0</v>
      </c>
      <c r="H87">
        <v>0.3</v>
      </c>
      <c r="I87">
        <v>1.5</v>
      </c>
      <c r="J87">
        <v>0</v>
      </c>
    </row>
    <row r="88" spans="1:10" thickTop="1" thickBot="1" x14ac:dyDescent="0.3">
      <c r="A88">
        <v>86</v>
      </c>
      <c r="B88">
        <v>1</v>
      </c>
      <c r="C88">
        <v>0</v>
      </c>
      <c r="D88" t="s">
        <v>24</v>
      </c>
      <c r="E88" t="s">
        <v>19</v>
      </c>
      <c r="F88">
        <v>0</v>
      </c>
      <c r="G88">
        <v>0</v>
      </c>
      <c r="H88">
        <v>0.3</v>
      </c>
      <c r="I88">
        <v>1.5</v>
      </c>
      <c r="J88">
        <v>0</v>
      </c>
    </row>
    <row r="89" spans="1:10" thickTop="1" thickBot="1" x14ac:dyDescent="0.3">
      <c r="A89">
        <v>87</v>
      </c>
      <c r="B89">
        <v>1</v>
      </c>
      <c r="C89">
        <v>0</v>
      </c>
      <c r="D89" t="s">
        <v>24</v>
      </c>
      <c r="E89" t="s">
        <v>20</v>
      </c>
      <c r="F89">
        <v>0</v>
      </c>
      <c r="G89">
        <v>0</v>
      </c>
      <c r="H89">
        <v>0.3</v>
      </c>
      <c r="I89">
        <v>1.5</v>
      </c>
      <c r="J89">
        <v>0</v>
      </c>
    </row>
    <row r="90" spans="1:10" thickTop="1" thickBot="1" x14ac:dyDescent="0.3">
      <c r="A90">
        <v>88</v>
      </c>
      <c r="B90">
        <v>1</v>
      </c>
      <c r="C90">
        <v>13895.03</v>
      </c>
      <c r="D90" t="s">
        <v>24</v>
      </c>
      <c r="E90" t="s">
        <v>21</v>
      </c>
      <c r="F90" s="1">
        <v>5.5265264422468503E-6</v>
      </c>
      <c r="G90">
        <v>8.3211170015999104E-4</v>
      </c>
      <c r="H90">
        <v>0.3</v>
      </c>
      <c r="I90">
        <v>1.5</v>
      </c>
      <c r="J90">
        <v>0</v>
      </c>
    </row>
    <row r="91" spans="1:10" thickTop="1" thickBot="1" x14ac:dyDescent="0.3">
      <c r="A91">
        <v>89</v>
      </c>
      <c r="B91">
        <v>1</v>
      </c>
      <c r="C91">
        <v>58065.822963760002</v>
      </c>
      <c r="D91" t="s">
        <v>24</v>
      </c>
      <c r="E91" t="s">
        <v>22</v>
      </c>
      <c r="F91" s="1">
        <v>7.2186752926591696E-5</v>
      </c>
      <c r="G91">
        <v>3.4773045230966299E-3</v>
      </c>
      <c r="H91">
        <v>0.3</v>
      </c>
      <c r="I91">
        <v>1.5</v>
      </c>
      <c r="J91">
        <v>0</v>
      </c>
    </row>
    <row r="92" spans="1:10" thickTop="1" thickBot="1" x14ac:dyDescent="0.3">
      <c r="A92">
        <v>90</v>
      </c>
      <c r="B92">
        <v>1</v>
      </c>
      <c r="C92">
        <v>44313.593872819998</v>
      </c>
      <c r="D92" t="s">
        <v>24</v>
      </c>
      <c r="E92" t="s">
        <v>23</v>
      </c>
      <c r="F92" s="1">
        <v>5.5089936427204998E-5</v>
      </c>
      <c r="G92">
        <v>2.65374453583127E-3</v>
      </c>
      <c r="H92">
        <v>0.3</v>
      </c>
      <c r="I92">
        <v>1.5</v>
      </c>
      <c r="J92">
        <v>0</v>
      </c>
    </row>
    <row r="93" spans="1:10" thickTop="1" thickBot="1" x14ac:dyDescent="0.3">
      <c r="A93">
        <v>91</v>
      </c>
      <c r="B93">
        <v>1</v>
      </c>
      <c r="C93">
        <v>22501.157298224</v>
      </c>
      <c r="D93" t="s">
        <v>25</v>
      </c>
      <c r="E93" t="s">
        <v>11</v>
      </c>
      <c r="F93">
        <v>0</v>
      </c>
      <c r="G93">
        <v>0.34842255910410602</v>
      </c>
      <c r="H93">
        <v>0.66</v>
      </c>
      <c r="I93">
        <v>120</v>
      </c>
      <c r="J93">
        <v>0</v>
      </c>
    </row>
    <row r="94" spans="1:10" thickTop="1" thickBot="1" x14ac:dyDescent="0.3">
      <c r="A94">
        <v>92</v>
      </c>
      <c r="B94">
        <v>1</v>
      </c>
      <c r="C94">
        <v>7686.9672467760001</v>
      </c>
      <c r="D94" t="s">
        <v>25</v>
      </c>
      <c r="E94" t="s">
        <v>12</v>
      </c>
      <c r="F94">
        <v>0.144625736532942</v>
      </c>
      <c r="G94">
        <v>0.119030002073828</v>
      </c>
      <c r="H94">
        <v>0.66</v>
      </c>
      <c r="I94">
        <v>120</v>
      </c>
      <c r="J94">
        <v>0</v>
      </c>
    </row>
    <row r="95" spans="1:10" thickTop="1" thickBot="1" x14ac:dyDescent="0.3">
      <c r="A95">
        <v>93</v>
      </c>
      <c r="B95">
        <v>1</v>
      </c>
      <c r="C95">
        <v>8717.4572250000001</v>
      </c>
      <c r="D95" t="s">
        <v>25</v>
      </c>
      <c r="E95" t="s">
        <v>13</v>
      </c>
      <c r="F95">
        <v>5.11916771080883E-2</v>
      </c>
      <c r="G95">
        <v>0.13498677934466999</v>
      </c>
      <c r="H95">
        <v>0.66</v>
      </c>
      <c r="I95">
        <v>120</v>
      </c>
      <c r="J95">
        <v>0</v>
      </c>
    </row>
    <row r="96" spans="1:10" thickTop="1" thickBot="1" x14ac:dyDescent="0.3">
      <c r="A96">
        <v>94</v>
      </c>
      <c r="B96">
        <v>1</v>
      </c>
      <c r="C96">
        <v>8681.5477800000008</v>
      </c>
      <c r="D96" t="s">
        <v>25</v>
      </c>
      <c r="E96" t="s">
        <v>14</v>
      </c>
      <c r="F96">
        <v>5.7457326051056898E-2</v>
      </c>
      <c r="G96">
        <v>0.134430734135213</v>
      </c>
      <c r="H96">
        <v>0.66</v>
      </c>
      <c r="I96">
        <v>120</v>
      </c>
      <c r="J96">
        <v>0</v>
      </c>
    </row>
    <row r="97" spans="1:10" thickTop="1" thickBot="1" x14ac:dyDescent="0.3">
      <c r="A97">
        <v>95</v>
      </c>
      <c r="B97">
        <v>1</v>
      </c>
      <c r="C97">
        <v>6170.3977800000002</v>
      </c>
      <c r="D97" t="s">
        <v>25</v>
      </c>
      <c r="E97" t="s">
        <v>15</v>
      </c>
      <c r="F97">
        <v>7.2382130878277703E-2</v>
      </c>
      <c r="G97">
        <v>9.5546453753629093E-2</v>
      </c>
      <c r="H97">
        <v>0.66</v>
      </c>
      <c r="I97">
        <v>120</v>
      </c>
      <c r="J97">
        <v>0</v>
      </c>
    </row>
    <row r="98" spans="1:10" thickTop="1" thickBot="1" x14ac:dyDescent="0.3">
      <c r="A98">
        <v>96</v>
      </c>
      <c r="B98">
        <v>1</v>
      </c>
      <c r="C98">
        <v>3851.501424</v>
      </c>
      <c r="D98" t="s">
        <v>25</v>
      </c>
      <c r="E98" t="s">
        <v>16</v>
      </c>
      <c r="F98">
        <v>0.14077362135883201</v>
      </c>
      <c r="G98">
        <v>5.96391538780588E-2</v>
      </c>
      <c r="H98">
        <v>0.66</v>
      </c>
      <c r="I98">
        <v>120</v>
      </c>
      <c r="J98">
        <v>0</v>
      </c>
    </row>
    <row r="99" spans="1:10" thickTop="1" thickBot="1" x14ac:dyDescent="0.3">
      <c r="A99">
        <v>97</v>
      </c>
      <c r="B99">
        <v>1</v>
      </c>
      <c r="C99">
        <v>3585.9724230000002</v>
      </c>
      <c r="D99" t="s">
        <v>25</v>
      </c>
      <c r="E99" t="s">
        <v>17</v>
      </c>
      <c r="F99">
        <v>0.13199945776695299</v>
      </c>
      <c r="G99">
        <v>5.5527530070510103E-2</v>
      </c>
      <c r="H99">
        <v>0.66</v>
      </c>
      <c r="I99">
        <v>120</v>
      </c>
      <c r="J99">
        <v>0</v>
      </c>
    </row>
    <row r="100" spans="1:10" thickTop="1" thickBot="1" x14ac:dyDescent="0.3">
      <c r="A100">
        <v>98</v>
      </c>
      <c r="B100">
        <v>1</v>
      </c>
      <c r="C100">
        <v>0</v>
      </c>
      <c r="D100" t="s">
        <v>25</v>
      </c>
      <c r="E100" t="s">
        <v>18</v>
      </c>
      <c r="F100">
        <v>0</v>
      </c>
      <c r="G100">
        <v>0</v>
      </c>
      <c r="H100">
        <v>0.66</v>
      </c>
      <c r="I100">
        <v>120</v>
      </c>
      <c r="J100">
        <v>0</v>
      </c>
    </row>
    <row r="101" spans="1:10" thickTop="1" thickBot="1" x14ac:dyDescent="0.3">
      <c r="A101">
        <v>99</v>
      </c>
      <c r="B101">
        <v>1</v>
      </c>
      <c r="C101">
        <v>0</v>
      </c>
      <c r="D101" t="s">
        <v>25</v>
      </c>
      <c r="E101" t="s">
        <v>19</v>
      </c>
      <c r="F101">
        <v>0</v>
      </c>
      <c r="G101">
        <v>0</v>
      </c>
      <c r="H101">
        <v>0.66</v>
      </c>
      <c r="I101">
        <v>120</v>
      </c>
      <c r="J101">
        <v>0</v>
      </c>
    </row>
    <row r="102" spans="1:10" thickTop="1" thickBot="1" x14ac:dyDescent="0.3">
      <c r="A102">
        <v>100</v>
      </c>
      <c r="B102">
        <v>1</v>
      </c>
      <c r="C102">
        <v>0</v>
      </c>
      <c r="D102" t="s">
        <v>25</v>
      </c>
      <c r="E102" t="s">
        <v>20</v>
      </c>
      <c r="F102">
        <v>0</v>
      </c>
      <c r="G102">
        <v>0</v>
      </c>
      <c r="H102">
        <v>0.66</v>
      </c>
      <c r="I102">
        <v>120</v>
      </c>
      <c r="J102">
        <v>0</v>
      </c>
    </row>
    <row r="103" spans="1:10" thickTop="1" thickBot="1" x14ac:dyDescent="0.3">
      <c r="A103">
        <v>101</v>
      </c>
      <c r="B103">
        <v>1</v>
      </c>
      <c r="C103">
        <v>401.78399999999999</v>
      </c>
      <c r="D103" t="s">
        <v>25</v>
      </c>
      <c r="E103" t="s">
        <v>21</v>
      </c>
      <c r="F103">
        <v>2.3811381236658801E-4</v>
      </c>
      <c r="G103">
        <v>6.2214848610535004E-3</v>
      </c>
      <c r="H103">
        <v>0.66</v>
      </c>
      <c r="I103">
        <v>120</v>
      </c>
      <c r="J103">
        <v>0</v>
      </c>
    </row>
    <row r="104" spans="1:10" thickTop="1" thickBot="1" x14ac:dyDescent="0.3">
      <c r="A104">
        <v>102</v>
      </c>
      <c r="B104">
        <v>1</v>
      </c>
      <c r="C104">
        <v>1692.1133159999999</v>
      </c>
      <c r="D104" t="s">
        <v>25</v>
      </c>
      <c r="E104" t="s">
        <v>22</v>
      </c>
      <c r="F104">
        <v>3.1102220465021499E-3</v>
      </c>
      <c r="G104">
        <v>2.62017834923268E-2</v>
      </c>
      <c r="H104">
        <v>0.66</v>
      </c>
      <c r="I104">
        <v>120</v>
      </c>
      <c r="J104">
        <v>0</v>
      </c>
    </row>
    <row r="105" spans="1:10" thickTop="1" thickBot="1" x14ac:dyDescent="0.3">
      <c r="A105">
        <v>103</v>
      </c>
      <c r="B105">
        <v>1</v>
      </c>
      <c r="C105">
        <v>1291.1831070000001</v>
      </c>
      <c r="D105" t="s">
        <v>25</v>
      </c>
      <c r="E105" t="s">
        <v>23</v>
      </c>
      <c r="F105">
        <v>2.37359234637712E-3</v>
      </c>
      <c r="G105">
        <v>1.9993519286603E-2</v>
      </c>
      <c r="H105">
        <v>0.66</v>
      </c>
      <c r="I105">
        <v>120</v>
      </c>
      <c r="J105">
        <v>0</v>
      </c>
    </row>
    <row r="106" spans="1:10" thickTop="1" thickBot="1" x14ac:dyDescent="0.3">
      <c r="A106">
        <v>104</v>
      </c>
      <c r="B106">
        <v>1</v>
      </c>
      <c r="C106">
        <v>833711.28735124401</v>
      </c>
      <c r="D106" t="s">
        <v>26</v>
      </c>
      <c r="E106" t="s">
        <v>11</v>
      </c>
      <c r="F106">
        <v>0</v>
      </c>
      <c r="G106">
        <v>0.95784971148714704</v>
      </c>
      <c r="H106">
        <v>0.49</v>
      </c>
      <c r="I106">
        <v>3</v>
      </c>
      <c r="J106">
        <v>0</v>
      </c>
    </row>
    <row r="107" spans="1:10" thickTop="1" thickBot="1" x14ac:dyDescent="0.3">
      <c r="A107">
        <v>105</v>
      </c>
      <c r="B107">
        <v>1</v>
      </c>
      <c r="C107">
        <v>7914.5033987552797</v>
      </c>
      <c r="D107" t="s">
        <v>26</v>
      </c>
      <c r="E107" t="s">
        <v>12</v>
      </c>
      <c r="F107">
        <v>3.6597352213080499E-3</v>
      </c>
      <c r="G107">
        <v>9.0929616907872504E-3</v>
      </c>
      <c r="H107">
        <v>0.49</v>
      </c>
      <c r="I107">
        <v>3</v>
      </c>
      <c r="J107">
        <v>0</v>
      </c>
    </row>
    <row r="108" spans="1:10" thickTop="1" thickBot="1" x14ac:dyDescent="0.3">
      <c r="A108">
        <v>106</v>
      </c>
      <c r="B108">
        <v>1</v>
      </c>
      <c r="C108">
        <v>7290.7574999999997</v>
      </c>
      <c r="D108" t="s">
        <v>26</v>
      </c>
      <c r="E108" t="s">
        <v>13</v>
      </c>
      <c r="F108">
        <v>1.6856548458215399E-3</v>
      </c>
      <c r="G108">
        <v>8.3763409154320404E-3</v>
      </c>
      <c r="H108">
        <v>0.49</v>
      </c>
      <c r="I108">
        <v>3</v>
      </c>
      <c r="J108">
        <v>0</v>
      </c>
    </row>
    <row r="109" spans="1:10" thickTop="1" thickBot="1" x14ac:dyDescent="0.3">
      <c r="A109">
        <v>107</v>
      </c>
      <c r="B109">
        <v>1</v>
      </c>
      <c r="C109">
        <v>7273.8022499999997</v>
      </c>
      <c r="D109" t="s">
        <v>26</v>
      </c>
      <c r="E109" t="s">
        <v>14</v>
      </c>
      <c r="F109">
        <v>1.8919515580572599E-3</v>
      </c>
      <c r="G109">
        <v>8.3568610528380206E-3</v>
      </c>
      <c r="H109">
        <v>0.49</v>
      </c>
      <c r="I109">
        <v>3</v>
      </c>
      <c r="J109">
        <v>0</v>
      </c>
    </row>
    <row r="110" spans="1:10" thickTop="1" thickBot="1" x14ac:dyDescent="0.3">
      <c r="A110">
        <v>108</v>
      </c>
      <c r="B110">
        <v>1</v>
      </c>
      <c r="C110">
        <v>5154.3959999999997</v>
      </c>
      <c r="D110" t="s">
        <v>26</v>
      </c>
      <c r="E110" t="s">
        <v>15</v>
      </c>
      <c r="F110">
        <v>2.38343754944069E-3</v>
      </c>
      <c r="G110">
        <v>5.92187822858451E-3</v>
      </c>
      <c r="H110">
        <v>0.49</v>
      </c>
      <c r="I110">
        <v>3</v>
      </c>
      <c r="J110">
        <v>0</v>
      </c>
    </row>
    <row r="111" spans="1:10" thickTop="1" thickBot="1" x14ac:dyDescent="0.3">
      <c r="A111">
        <v>109</v>
      </c>
      <c r="B111">
        <v>1</v>
      </c>
      <c r="C111">
        <v>3207.9333000000001</v>
      </c>
      <c r="D111" t="s">
        <v>26</v>
      </c>
      <c r="E111" t="s">
        <v>16</v>
      </c>
      <c r="F111">
        <v>4.6355508260092397E-3</v>
      </c>
      <c r="G111">
        <v>3.6855900027901001E-3</v>
      </c>
      <c r="H111">
        <v>0.49</v>
      </c>
      <c r="I111">
        <v>3</v>
      </c>
      <c r="J111">
        <v>0</v>
      </c>
    </row>
    <row r="112" spans="1:10" thickTop="1" thickBot="1" x14ac:dyDescent="0.3">
      <c r="A112">
        <v>110</v>
      </c>
      <c r="B112">
        <v>1</v>
      </c>
      <c r="C112">
        <v>3007.8613500000001</v>
      </c>
      <c r="D112" t="s">
        <v>26</v>
      </c>
      <c r="E112" t="s">
        <v>17</v>
      </c>
      <c r="F112">
        <v>4.3464414193131098E-3</v>
      </c>
      <c r="G112">
        <v>3.4557276241805701E-3</v>
      </c>
      <c r="H112">
        <v>0.49</v>
      </c>
      <c r="I112">
        <v>3</v>
      </c>
      <c r="J112">
        <v>0</v>
      </c>
    </row>
    <row r="113" spans="1:10" thickTop="1" thickBot="1" x14ac:dyDescent="0.3">
      <c r="A113">
        <v>111</v>
      </c>
      <c r="B113">
        <v>1</v>
      </c>
      <c r="C113">
        <v>0</v>
      </c>
      <c r="D113" t="s">
        <v>26</v>
      </c>
      <c r="E113" t="s">
        <v>18</v>
      </c>
      <c r="F113">
        <v>0</v>
      </c>
      <c r="G113">
        <v>0</v>
      </c>
      <c r="H113">
        <v>0.49</v>
      </c>
      <c r="I113">
        <v>3</v>
      </c>
      <c r="J113">
        <v>0</v>
      </c>
    </row>
    <row r="114" spans="1:10" thickTop="1" thickBot="1" x14ac:dyDescent="0.3">
      <c r="A114">
        <v>112</v>
      </c>
      <c r="B114">
        <v>1</v>
      </c>
      <c r="C114">
        <v>0</v>
      </c>
      <c r="D114" t="s">
        <v>26</v>
      </c>
      <c r="E114" t="s">
        <v>19</v>
      </c>
      <c r="F114">
        <v>0</v>
      </c>
      <c r="G114">
        <v>0</v>
      </c>
      <c r="H114">
        <v>0.49</v>
      </c>
      <c r="I114">
        <v>3</v>
      </c>
      <c r="J114">
        <v>0</v>
      </c>
    </row>
    <row r="115" spans="1:10" thickTop="1" thickBot="1" x14ac:dyDescent="0.3">
      <c r="A115">
        <v>113</v>
      </c>
      <c r="B115">
        <v>1</v>
      </c>
      <c r="C115">
        <v>0</v>
      </c>
      <c r="D115" t="s">
        <v>26</v>
      </c>
      <c r="E115" t="s">
        <v>20</v>
      </c>
      <c r="F115">
        <v>0</v>
      </c>
      <c r="G115">
        <v>0</v>
      </c>
      <c r="H115">
        <v>0.49</v>
      </c>
      <c r="I115">
        <v>3</v>
      </c>
      <c r="J115">
        <v>0</v>
      </c>
    </row>
    <row r="116" spans="1:10" thickTop="1" thickBot="1" x14ac:dyDescent="0.3">
      <c r="A116">
        <v>114</v>
      </c>
      <c r="B116">
        <v>1</v>
      </c>
      <c r="C116">
        <v>339.10500000000002</v>
      </c>
      <c r="D116" t="s">
        <v>26</v>
      </c>
      <c r="E116" t="s">
        <v>21</v>
      </c>
      <c r="F116" s="1">
        <v>7.8402550968443994E-6</v>
      </c>
      <c r="G116">
        <v>3.8959725188056002E-4</v>
      </c>
      <c r="H116">
        <v>0.49</v>
      </c>
      <c r="I116">
        <v>3</v>
      </c>
      <c r="J116">
        <v>0</v>
      </c>
    </row>
    <row r="117" spans="1:10" thickTop="1" thickBot="1" x14ac:dyDescent="0.3">
      <c r="A117">
        <v>115</v>
      </c>
      <c r="B117">
        <v>1</v>
      </c>
      <c r="C117">
        <v>1417.4589000000001</v>
      </c>
      <c r="D117" t="s">
        <v>26</v>
      </c>
      <c r="E117" t="s">
        <v>22</v>
      </c>
      <c r="F117">
        <v>1.0241333220252999E-4</v>
      </c>
      <c r="G117">
        <v>1.62851651286074E-3</v>
      </c>
      <c r="H117">
        <v>0.49</v>
      </c>
      <c r="I117">
        <v>3</v>
      </c>
      <c r="J117">
        <v>0</v>
      </c>
    </row>
    <row r="118" spans="1:10" thickTop="1" thickBot="1" x14ac:dyDescent="0.3">
      <c r="A118">
        <v>116</v>
      </c>
      <c r="B118">
        <v>1</v>
      </c>
      <c r="C118">
        <v>1081.74495</v>
      </c>
      <c r="D118" t="s">
        <v>26</v>
      </c>
      <c r="E118" t="s">
        <v>23</v>
      </c>
      <c r="F118" s="1">
        <v>7.8157542996667599E-5</v>
      </c>
      <c r="G118">
        <v>1.2428152334989799E-3</v>
      </c>
      <c r="H118">
        <v>0.49</v>
      </c>
      <c r="I118">
        <v>3</v>
      </c>
      <c r="J118">
        <v>0</v>
      </c>
    </row>
    <row r="119" spans="1:10" thickTop="1" thickBot="1" x14ac:dyDescent="0.3">
      <c r="A119">
        <v>117</v>
      </c>
      <c r="B119">
        <v>1</v>
      </c>
      <c r="C119">
        <v>39873.750321760002</v>
      </c>
      <c r="D119" t="s">
        <v>27</v>
      </c>
      <c r="E119" t="s">
        <v>11</v>
      </c>
      <c r="F119">
        <v>0</v>
      </c>
      <c r="G119">
        <v>0.577144984595657</v>
      </c>
      <c r="H119">
        <v>0.19999999999999901</v>
      </c>
      <c r="I119">
        <v>4.5</v>
      </c>
      <c r="J119">
        <v>0</v>
      </c>
    </row>
    <row r="120" spans="1:10" thickTop="1" thickBot="1" x14ac:dyDescent="0.3">
      <c r="A120">
        <v>118</v>
      </c>
      <c r="B120">
        <v>1</v>
      </c>
      <c r="C120">
        <v>6452.3466747399998</v>
      </c>
      <c r="D120" t="s">
        <v>27</v>
      </c>
      <c r="E120" t="s">
        <v>12</v>
      </c>
      <c r="F120">
        <v>7.1367393393401701E-2</v>
      </c>
      <c r="G120">
        <v>9.3393259779891297E-2</v>
      </c>
      <c r="H120">
        <v>0.19999999999999901</v>
      </c>
      <c r="I120">
        <v>4.5</v>
      </c>
      <c r="J120">
        <v>0</v>
      </c>
    </row>
    <row r="121" spans="1:10" thickTop="1" thickBot="1" x14ac:dyDescent="0.3">
      <c r="A121">
        <v>119</v>
      </c>
      <c r="B121">
        <v>1</v>
      </c>
      <c r="C121">
        <v>5763.6127324999998</v>
      </c>
      <c r="D121" t="s">
        <v>27</v>
      </c>
      <c r="E121" t="s">
        <v>13</v>
      </c>
      <c r="F121">
        <v>5.3898779403977297E-2</v>
      </c>
      <c r="G121">
        <v>8.3424311856081707E-2</v>
      </c>
      <c r="H121">
        <v>0.19999999999999901</v>
      </c>
      <c r="I121">
        <v>4.5</v>
      </c>
      <c r="J121">
        <v>0</v>
      </c>
    </row>
    <row r="122" spans="1:10" thickTop="1" thickBot="1" x14ac:dyDescent="0.3">
      <c r="A122">
        <v>120</v>
      </c>
      <c r="B122">
        <v>1</v>
      </c>
      <c r="C122">
        <v>5771.3441860000003</v>
      </c>
      <c r="D122" t="s">
        <v>27</v>
      </c>
      <c r="E122" t="s">
        <v>14</v>
      </c>
      <c r="F122">
        <v>5.5204075164419802E-2</v>
      </c>
      <c r="G122">
        <v>8.3536219303340903E-2</v>
      </c>
      <c r="H122">
        <v>0.19999999999999901</v>
      </c>
      <c r="I122">
        <v>4.5</v>
      </c>
      <c r="J122">
        <v>0</v>
      </c>
    </row>
    <row r="123" spans="1:10" thickTop="1" thickBot="1" x14ac:dyDescent="0.3">
      <c r="A123">
        <v>121</v>
      </c>
      <c r="B123">
        <v>1</v>
      </c>
      <c r="C123">
        <v>4064.7941860000001</v>
      </c>
      <c r="D123" t="s">
        <v>27</v>
      </c>
      <c r="E123" t="s">
        <v>15</v>
      </c>
      <c r="F123">
        <v>4.4959420248008197E-2</v>
      </c>
      <c r="G123">
        <v>5.8835087217347502E-2</v>
      </c>
      <c r="H123">
        <v>0.19999999999999901</v>
      </c>
      <c r="I123">
        <v>4.5</v>
      </c>
      <c r="J123">
        <v>0</v>
      </c>
    </row>
    <row r="124" spans="1:10" thickTop="1" thickBot="1" x14ac:dyDescent="0.3">
      <c r="A124">
        <v>122</v>
      </c>
      <c r="B124">
        <v>1</v>
      </c>
      <c r="C124">
        <v>2514.6057488000001</v>
      </c>
      <c r="D124" t="s">
        <v>27</v>
      </c>
      <c r="E124" t="s">
        <v>16</v>
      </c>
      <c r="F124">
        <v>4.6078830782314603E-2</v>
      </c>
      <c r="G124">
        <v>3.6397180712728801E-2</v>
      </c>
      <c r="H124">
        <v>0.19999999999999901</v>
      </c>
      <c r="I124">
        <v>4.5</v>
      </c>
      <c r="J124">
        <v>0</v>
      </c>
    </row>
    <row r="125" spans="1:10" thickTop="1" thickBot="1" x14ac:dyDescent="0.3">
      <c r="A125">
        <v>123</v>
      </c>
      <c r="B125">
        <v>1</v>
      </c>
      <c r="C125">
        <v>2391.9983650999998</v>
      </c>
      <c r="D125" t="s">
        <v>27</v>
      </c>
      <c r="E125" t="s">
        <v>17</v>
      </c>
      <c r="F125">
        <v>4.3832114815459497E-2</v>
      </c>
      <c r="G125">
        <v>3.4622523550915899E-2</v>
      </c>
      <c r="H125">
        <v>0.19999999999999901</v>
      </c>
      <c r="I125">
        <v>4.5</v>
      </c>
      <c r="J125">
        <v>0</v>
      </c>
    </row>
    <row r="126" spans="1:10" thickTop="1" thickBot="1" x14ac:dyDescent="0.3">
      <c r="A126">
        <v>124</v>
      </c>
      <c r="B126">
        <v>1</v>
      </c>
      <c r="C126">
        <v>0</v>
      </c>
      <c r="D126" t="s">
        <v>27</v>
      </c>
      <c r="E126" t="s">
        <v>18</v>
      </c>
      <c r="F126">
        <v>0</v>
      </c>
      <c r="G126">
        <v>0</v>
      </c>
      <c r="H126">
        <v>0.19999999999999901</v>
      </c>
      <c r="I126">
        <v>4.5</v>
      </c>
      <c r="J126">
        <v>0</v>
      </c>
    </row>
    <row r="127" spans="1:10" thickTop="1" thickBot="1" x14ac:dyDescent="0.3">
      <c r="A127">
        <v>125</v>
      </c>
      <c r="B127">
        <v>1</v>
      </c>
      <c r="C127">
        <v>0</v>
      </c>
      <c r="D127" t="s">
        <v>27</v>
      </c>
      <c r="E127" t="s">
        <v>19</v>
      </c>
      <c r="F127">
        <v>0</v>
      </c>
      <c r="G127">
        <v>0</v>
      </c>
      <c r="H127">
        <v>0.19999999999999901</v>
      </c>
      <c r="I127">
        <v>4.5</v>
      </c>
      <c r="J127">
        <v>0</v>
      </c>
    </row>
    <row r="128" spans="1:10" thickTop="1" thickBot="1" x14ac:dyDescent="0.3">
      <c r="A128">
        <v>126</v>
      </c>
      <c r="B128">
        <v>1</v>
      </c>
      <c r="C128">
        <v>0</v>
      </c>
      <c r="D128" t="s">
        <v>27</v>
      </c>
      <c r="E128" t="s">
        <v>20</v>
      </c>
      <c r="F128">
        <v>0</v>
      </c>
      <c r="G128">
        <v>0</v>
      </c>
      <c r="H128">
        <v>0.19999999999999901</v>
      </c>
      <c r="I128">
        <v>4.5</v>
      </c>
      <c r="J128">
        <v>0</v>
      </c>
    </row>
    <row r="129" spans="1:10" thickTop="1" thickBot="1" x14ac:dyDescent="0.3">
      <c r="A129">
        <v>127</v>
      </c>
      <c r="B129">
        <v>1</v>
      </c>
      <c r="C129">
        <v>273.048</v>
      </c>
      <c r="D129" t="s">
        <v>27</v>
      </c>
      <c r="E129" t="s">
        <v>21</v>
      </c>
      <c r="F129">
        <v>1.09004317413979E-3</v>
      </c>
      <c r="G129">
        <v>3.95218113375895E-3</v>
      </c>
      <c r="H129">
        <v>0.19999999999999901</v>
      </c>
      <c r="I129">
        <v>4.5</v>
      </c>
      <c r="J129">
        <v>0</v>
      </c>
    </row>
    <row r="130" spans="1:10" thickTop="1" thickBot="1" x14ac:dyDescent="0.3">
      <c r="A130">
        <v>128</v>
      </c>
      <c r="B130">
        <v>1</v>
      </c>
      <c r="C130">
        <v>1124.2335572</v>
      </c>
      <c r="D130" t="s">
        <v>27</v>
      </c>
      <c r="E130" t="s">
        <v>22</v>
      </c>
      <c r="F130">
        <v>4.8963964343287699E-3</v>
      </c>
      <c r="G130">
        <v>1.62725039359547E-2</v>
      </c>
      <c r="H130">
        <v>0.19999999999999901</v>
      </c>
      <c r="I130">
        <v>4.5</v>
      </c>
      <c r="J130">
        <v>0</v>
      </c>
    </row>
    <row r="131" spans="1:10" thickTop="1" thickBot="1" x14ac:dyDescent="0.3">
      <c r="A131">
        <v>129</v>
      </c>
      <c r="B131">
        <v>1</v>
      </c>
      <c r="C131">
        <v>858.19280790000005</v>
      </c>
      <c r="D131" t="s">
        <v>27</v>
      </c>
      <c r="E131" t="s">
        <v>23</v>
      </c>
      <c r="F131">
        <v>3.7377039474197201E-3</v>
      </c>
      <c r="G131">
        <v>1.2421747914322699E-2</v>
      </c>
      <c r="H131">
        <v>0.19999999999999901</v>
      </c>
      <c r="I131">
        <v>4.5</v>
      </c>
      <c r="J131">
        <v>0</v>
      </c>
    </row>
    <row r="132" spans="1:10" thickTop="1" thickBot="1" x14ac:dyDescent="0.3">
      <c r="A132">
        <v>130</v>
      </c>
      <c r="B132">
        <v>2</v>
      </c>
      <c r="C132">
        <v>15991606.9112501</v>
      </c>
      <c r="D132" t="s">
        <v>10</v>
      </c>
      <c r="E132" t="s">
        <v>11</v>
      </c>
      <c r="F132">
        <v>0</v>
      </c>
      <c r="G132">
        <v>0.92150755633041304</v>
      </c>
      <c r="H132">
        <v>0.3</v>
      </c>
      <c r="I132">
        <v>1.5</v>
      </c>
      <c r="J132">
        <v>0</v>
      </c>
    </row>
    <row r="133" spans="1:10" thickTop="1" thickBot="1" x14ac:dyDescent="0.3">
      <c r="A133">
        <v>131</v>
      </c>
      <c r="B133">
        <v>2</v>
      </c>
      <c r="C133">
        <v>279528.39043814602</v>
      </c>
      <c r="D133" t="s">
        <v>10</v>
      </c>
      <c r="E133" t="s">
        <v>12</v>
      </c>
      <c r="F133">
        <v>4.0339274828905796E-3</v>
      </c>
      <c r="G133">
        <v>1.6107669818748199E-2</v>
      </c>
      <c r="H133">
        <v>0.3</v>
      </c>
      <c r="I133">
        <v>1.5</v>
      </c>
      <c r="J133">
        <v>0</v>
      </c>
    </row>
    <row r="134" spans="1:10" thickTop="1" thickBot="1" x14ac:dyDescent="0.3">
      <c r="A134">
        <v>132</v>
      </c>
      <c r="B134">
        <v>2</v>
      </c>
      <c r="C134">
        <v>472658.870821485</v>
      </c>
      <c r="D134" t="s">
        <v>10</v>
      </c>
      <c r="E134" t="s">
        <v>13</v>
      </c>
      <c r="F134">
        <v>4.6113242590212896E-3</v>
      </c>
      <c r="G134">
        <v>2.72367075707808E-2</v>
      </c>
      <c r="H134">
        <v>0.3</v>
      </c>
      <c r="I134">
        <v>1.5</v>
      </c>
      <c r="J134">
        <v>0</v>
      </c>
    </row>
    <row r="135" spans="1:10" thickTop="1" thickBot="1" x14ac:dyDescent="0.3">
      <c r="A135">
        <v>133</v>
      </c>
      <c r="B135">
        <v>2</v>
      </c>
      <c r="C135">
        <v>229926.09023898299</v>
      </c>
      <c r="D135" t="s">
        <v>10</v>
      </c>
      <c r="E135" t="s">
        <v>14</v>
      </c>
      <c r="F135">
        <v>4.0228145575655003E-3</v>
      </c>
      <c r="G135">
        <v>1.32493645403248E-2</v>
      </c>
      <c r="H135">
        <v>0.3</v>
      </c>
      <c r="I135">
        <v>1.5</v>
      </c>
      <c r="J135">
        <v>0</v>
      </c>
    </row>
    <row r="136" spans="1:10" thickTop="1" thickBot="1" x14ac:dyDescent="0.3">
      <c r="A136">
        <v>134</v>
      </c>
      <c r="B136">
        <v>2</v>
      </c>
      <c r="C136">
        <v>129422.458104483</v>
      </c>
      <c r="D136" t="s">
        <v>10</v>
      </c>
      <c r="E136" t="s">
        <v>15</v>
      </c>
      <c r="F136">
        <v>4.0341841937101197E-3</v>
      </c>
      <c r="G136">
        <v>7.4578979938679704E-3</v>
      </c>
      <c r="H136">
        <v>0.3</v>
      </c>
      <c r="I136">
        <v>1.5</v>
      </c>
      <c r="J136">
        <v>0</v>
      </c>
    </row>
    <row r="137" spans="1:10" thickTop="1" thickBot="1" x14ac:dyDescent="0.3">
      <c r="A137">
        <v>135</v>
      </c>
      <c r="B137">
        <v>2</v>
      </c>
      <c r="C137">
        <v>63384.448231482798</v>
      </c>
      <c r="D137" t="s">
        <v>10</v>
      </c>
      <c r="E137" t="s">
        <v>16</v>
      </c>
      <c r="F137">
        <v>6.1914976941941698E-3</v>
      </c>
      <c r="G137">
        <v>3.6524939815806802E-3</v>
      </c>
      <c r="H137">
        <v>0.3</v>
      </c>
      <c r="I137">
        <v>1.5</v>
      </c>
      <c r="J137">
        <v>0</v>
      </c>
    </row>
    <row r="138" spans="1:10" thickTop="1" thickBot="1" x14ac:dyDescent="0.3">
      <c r="A138">
        <v>136</v>
      </c>
      <c r="B138">
        <v>2</v>
      </c>
      <c r="C138">
        <v>90377.9021689652</v>
      </c>
      <c r="D138" t="s">
        <v>10</v>
      </c>
      <c r="E138" t="s">
        <v>17</v>
      </c>
      <c r="F138">
        <v>8.7885869088136694E-3</v>
      </c>
      <c r="G138">
        <v>5.20797692415773E-3</v>
      </c>
      <c r="H138">
        <v>0.3</v>
      </c>
      <c r="I138">
        <v>1.5</v>
      </c>
      <c r="J138">
        <v>0</v>
      </c>
    </row>
    <row r="139" spans="1:10" thickTop="1" thickBot="1" x14ac:dyDescent="0.3">
      <c r="A139">
        <v>137</v>
      </c>
      <c r="B139">
        <v>2</v>
      </c>
      <c r="C139">
        <v>0</v>
      </c>
      <c r="D139" t="s">
        <v>10</v>
      </c>
      <c r="E139" t="s">
        <v>18</v>
      </c>
      <c r="F139">
        <v>0</v>
      </c>
      <c r="G139">
        <v>0</v>
      </c>
      <c r="H139">
        <v>0.3</v>
      </c>
      <c r="I139">
        <v>1.5</v>
      </c>
      <c r="J139">
        <v>0</v>
      </c>
    </row>
    <row r="140" spans="1:10" thickTop="1" thickBot="1" x14ac:dyDescent="0.3">
      <c r="A140">
        <v>138</v>
      </c>
      <c r="B140">
        <v>2</v>
      </c>
      <c r="C140">
        <v>0</v>
      </c>
      <c r="D140" t="s">
        <v>10</v>
      </c>
      <c r="E140" t="s">
        <v>19</v>
      </c>
      <c r="F140">
        <v>0</v>
      </c>
      <c r="G140">
        <v>0</v>
      </c>
      <c r="H140">
        <v>0.3</v>
      </c>
      <c r="I140">
        <v>1.5</v>
      </c>
      <c r="J140">
        <v>0</v>
      </c>
    </row>
    <row r="141" spans="1:10" thickTop="1" thickBot="1" x14ac:dyDescent="0.3">
      <c r="A141">
        <v>139</v>
      </c>
      <c r="B141">
        <v>2</v>
      </c>
      <c r="C141">
        <v>0</v>
      </c>
      <c r="D141" t="s">
        <v>10</v>
      </c>
      <c r="E141" t="s">
        <v>20</v>
      </c>
      <c r="F141">
        <v>0</v>
      </c>
      <c r="G141">
        <v>0</v>
      </c>
      <c r="H141">
        <v>0.3</v>
      </c>
      <c r="I141">
        <v>1.5</v>
      </c>
      <c r="J141">
        <v>0</v>
      </c>
    </row>
    <row r="142" spans="1:10" thickTop="1" thickBot="1" x14ac:dyDescent="0.3">
      <c r="A142">
        <v>140</v>
      </c>
      <c r="B142">
        <v>2</v>
      </c>
      <c r="C142">
        <v>17130.763241519999</v>
      </c>
      <c r="D142" t="s">
        <v>10</v>
      </c>
      <c r="E142" t="s">
        <v>21</v>
      </c>
      <c r="F142" s="1">
        <v>2.6559633222050899E-5</v>
      </c>
      <c r="G142">
        <v>9.8715081357223303E-4</v>
      </c>
      <c r="H142">
        <v>0.3</v>
      </c>
      <c r="I142">
        <v>1.5</v>
      </c>
      <c r="J142">
        <v>0</v>
      </c>
    </row>
    <row r="143" spans="1:10" thickTop="1" thickBot="1" x14ac:dyDescent="0.3">
      <c r="A143">
        <v>141</v>
      </c>
      <c r="B143">
        <v>2</v>
      </c>
      <c r="C143">
        <v>43011.933156229497</v>
      </c>
      <c r="D143" t="s">
        <v>10</v>
      </c>
      <c r="E143" t="s">
        <v>22</v>
      </c>
      <c r="F143">
        <v>2.09111504922294E-4</v>
      </c>
      <c r="G143">
        <v>2.47853900085301E-3</v>
      </c>
      <c r="H143">
        <v>0.3</v>
      </c>
      <c r="I143">
        <v>1.5</v>
      </c>
      <c r="J143">
        <v>0</v>
      </c>
    </row>
    <row r="144" spans="1:10" thickTop="1" thickBot="1" x14ac:dyDescent="0.3">
      <c r="A144">
        <v>142</v>
      </c>
      <c r="B144">
        <v>2</v>
      </c>
      <c r="C144">
        <v>36696.975290455703</v>
      </c>
      <c r="D144" t="s">
        <v>10</v>
      </c>
      <c r="E144" t="s">
        <v>23</v>
      </c>
      <c r="F144">
        <v>1.7824789308079801E-4</v>
      </c>
      <c r="G144">
        <v>2.11464302570089E-3</v>
      </c>
      <c r="H144">
        <v>0.3</v>
      </c>
      <c r="I144">
        <v>1.5</v>
      </c>
      <c r="J144">
        <v>0</v>
      </c>
    </row>
    <row r="145" spans="1:10" thickTop="1" thickBot="1" x14ac:dyDescent="0.3">
      <c r="A145">
        <v>143</v>
      </c>
      <c r="B145">
        <v>2</v>
      </c>
      <c r="C145">
        <v>15478430.2290945</v>
      </c>
      <c r="D145" t="s">
        <v>24</v>
      </c>
      <c r="E145" t="s">
        <v>11</v>
      </c>
      <c r="F145">
        <v>0</v>
      </c>
      <c r="G145">
        <v>0.92805760503706103</v>
      </c>
      <c r="H145">
        <v>0.3</v>
      </c>
      <c r="I145">
        <v>1.5</v>
      </c>
      <c r="J145">
        <v>0</v>
      </c>
    </row>
    <row r="146" spans="1:10" thickTop="1" thickBot="1" x14ac:dyDescent="0.3">
      <c r="A146">
        <v>144</v>
      </c>
      <c r="B146">
        <v>2</v>
      </c>
      <c r="C146">
        <v>104082.22421155201</v>
      </c>
      <c r="D146" t="s">
        <v>24</v>
      </c>
      <c r="E146" t="s">
        <v>12</v>
      </c>
      <c r="F146">
        <v>2.9156340509626402E-3</v>
      </c>
      <c r="G146">
        <v>6.2405746770843396E-3</v>
      </c>
      <c r="H146">
        <v>0.3</v>
      </c>
      <c r="I146">
        <v>1.5</v>
      </c>
      <c r="J146">
        <v>0</v>
      </c>
    </row>
    <row r="147" spans="1:10" thickTop="1" thickBot="1" x14ac:dyDescent="0.3">
      <c r="A147">
        <v>145</v>
      </c>
      <c r="B147">
        <v>2</v>
      </c>
      <c r="C147">
        <v>297240.36608102301</v>
      </c>
      <c r="D147" t="s">
        <v>24</v>
      </c>
      <c r="E147" t="s">
        <v>13</v>
      </c>
      <c r="F147">
        <v>2.4650368550428502E-3</v>
      </c>
      <c r="G147">
        <v>1.78219740750565E-2</v>
      </c>
      <c r="H147">
        <v>0.3</v>
      </c>
      <c r="I147">
        <v>1.5</v>
      </c>
      <c r="J147">
        <v>0</v>
      </c>
    </row>
    <row r="148" spans="1:10" thickTop="1" thickBot="1" x14ac:dyDescent="0.3">
      <c r="A148">
        <v>146</v>
      </c>
      <c r="B148">
        <v>2</v>
      </c>
      <c r="C148">
        <v>301037.55677197699</v>
      </c>
      <c r="D148" t="s">
        <v>24</v>
      </c>
      <c r="E148" t="s">
        <v>14</v>
      </c>
      <c r="F148">
        <v>1.34905772448407E-3</v>
      </c>
      <c r="G148">
        <v>1.8049646497024199E-2</v>
      </c>
      <c r="H148">
        <v>0.3</v>
      </c>
      <c r="I148">
        <v>1.5</v>
      </c>
      <c r="J148">
        <v>0</v>
      </c>
    </row>
    <row r="149" spans="1:10" thickTop="1" thickBot="1" x14ac:dyDescent="0.3">
      <c r="A149">
        <v>147</v>
      </c>
      <c r="B149">
        <v>2</v>
      </c>
      <c r="C149">
        <v>169430.28013522699</v>
      </c>
      <c r="D149" t="s">
        <v>24</v>
      </c>
      <c r="E149" t="s">
        <v>15</v>
      </c>
      <c r="F149">
        <v>1.3499838497771301E-3</v>
      </c>
      <c r="G149">
        <v>1.0158721373921599E-2</v>
      </c>
      <c r="H149">
        <v>0.3</v>
      </c>
      <c r="I149">
        <v>1.5</v>
      </c>
      <c r="J149">
        <v>0</v>
      </c>
    </row>
    <row r="150" spans="1:10" thickTop="1" thickBot="1" x14ac:dyDescent="0.3">
      <c r="A150">
        <v>148</v>
      </c>
      <c r="B150">
        <v>2</v>
      </c>
      <c r="C150">
        <v>82965.381332105593</v>
      </c>
      <c r="D150" t="s">
        <v>24</v>
      </c>
      <c r="E150" t="s">
        <v>16</v>
      </c>
      <c r="F150">
        <v>2.0660964160786601E-3</v>
      </c>
      <c r="G150">
        <v>4.9744484395666498E-3</v>
      </c>
      <c r="H150">
        <v>0.3</v>
      </c>
      <c r="I150">
        <v>1.5</v>
      </c>
      <c r="J150">
        <v>0</v>
      </c>
    </row>
    <row r="151" spans="1:10" thickTop="1" thickBot="1" x14ac:dyDescent="0.3">
      <c r="A151">
        <v>149</v>
      </c>
      <c r="B151">
        <v>2</v>
      </c>
      <c r="C151">
        <v>118327.13622300301</v>
      </c>
      <c r="D151" t="s">
        <v>24</v>
      </c>
      <c r="E151" t="s">
        <v>17</v>
      </c>
      <c r="F151">
        <v>2.9459939886024101E-3</v>
      </c>
      <c r="G151">
        <v>7.0946728465783697E-3</v>
      </c>
      <c r="H151">
        <v>0.3</v>
      </c>
      <c r="I151">
        <v>1.5</v>
      </c>
      <c r="J151">
        <v>0</v>
      </c>
    </row>
    <row r="152" spans="1:10" thickTop="1" thickBot="1" x14ac:dyDescent="0.3">
      <c r="A152">
        <v>150</v>
      </c>
      <c r="B152">
        <v>2</v>
      </c>
      <c r="C152">
        <v>0</v>
      </c>
      <c r="D152" t="s">
        <v>24</v>
      </c>
      <c r="E152" t="s">
        <v>18</v>
      </c>
      <c r="F152">
        <v>0</v>
      </c>
      <c r="G152">
        <v>0</v>
      </c>
      <c r="H152">
        <v>0.3</v>
      </c>
      <c r="I152">
        <v>1.5</v>
      </c>
      <c r="J152">
        <v>0</v>
      </c>
    </row>
    <row r="153" spans="1:10" thickTop="1" thickBot="1" x14ac:dyDescent="0.3">
      <c r="A153">
        <v>151</v>
      </c>
      <c r="B153">
        <v>2</v>
      </c>
      <c r="C153">
        <v>0</v>
      </c>
      <c r="D153" t="s">
        <v>24</v>
      </c>
      <c r="E153" t="s">
        <v>19</v>
      </c>
      <c r="F153">
        <v>0</v>
      </c>
      <c r="G153">
        <v>0</v>
      </c>
      <c r="H153">
        <v>0.3</v>
      </c>
      <c r="I153">
        <v>1.5</v>
      </c>
      <c r="J153">
        <v>0</v>
      </c>
    </row>
    <row r="154" spans="1:10" thickTop="1" thickBot="1" x14ac:dyDescent="0.3">
      <c r="A154">
        <v>152</v>
      </c>
      <c r="B154">
        <v>2</v>
      </c>
      <c r="C154">
        <v>0</v>
      </c>
      <c r="D154" t="s">
        <v>24</v>
      </c>
      <c r="E154" t="s">
        <v>20</v>
      </c>
      <c r="F154">
        <v>0</v>
      </c>
      <c r="G154">
        <v>0</v>
      </c>
      <c r="H154">
        <v>0.3</v>
      </c>
      <c r="I154">
        <v>1.5</v>
      </c>
      <c r="J154">
        <v>0</v>
      </c>
    </row>
    <row r="155" spans="1:10" thickTop="1" thickBot="1" x14ac:dyDescent="0.3">
      <c r="A155">
        <v>153</v>
      </c>
      <c r="B155">
        <v>2</v>
      </c>
      <c r="C155">
        <v>22432.772231880001</v>
      </c>
      <c r="D155" t="s">
        <v>24</v>
      </c>
      <c r="E155" t="s">
        <v>21</v>
      </c>
      <c r="F155" s="1">
        <v>8.9344466987377608E-6</v>
      </c>
      <c r="G155">
        <v>1.3450268899185601E-3</v>
      </c>
      <c r="H155">
        <v>0.3</v>
      </c>
      <c r="I155">
        <v>1.5</v>
      </c>
      <c r="J155">
        <v>0</v>
      </c>
    </row>
    <row r="156" spans="1:10" thickTop="1" thickBot="1" x14ac:dyDescent="0.3">
      <c r="A156">
        <v>154</v>
      </c>
      <c r="B156">
        <v>2</v>
      </c>
      <c r="C156">
        <v>56313.581579388599</v>
      </c>
      <c r="D156" t="s">
        <v>24</v>
      </c>
      <c r="E156" t="s">
        <v>22</v>
      </c>
      <c r="F156" s="1">
        <v>7.0101708995734503E-5</v>
      </c>
      <c r="G156">
        <v>3.37645658365214E-3</v>
      </c>
      <c r="H156">
        <v>0.3</v>
      </c>
      <c r="I156">
        <v>1.5</v>
      </c>
      <c r="J156">
        <v>0</v>
      </c>
    </row>
    <row r="157" spans="1:10" thickTop="1" thickBot="1" x14ac:dyDescent="0.3">
      <c r="A157">
        <v>155</v>
      </c>
      <c r="B157">
        <v>2</v>
      </c>
      <c r="C157">
        <v>48048.095793794797</v>
      </c>
      <c r="D157" t="s">
        <v>24</v>
      </c>
      <c r="E157" t="s">
        <v>23</v>
      </c>
      <c r="F157" s="1">
        <v>5.9809513309960099E-5</v>
      </c>
      <c r="G157">
        <v>2.8808735801362402E-3</v>
      </c>
      <c r="H157">
        <v>0.3</v>
      </c>
      <c r="I157">
        <v>1.5</v>
      </c>
      <c r="J157">
        <v>0</v>
      </c>
    </row>
    <row r="158" spans="1:10" thickTop="1" thickBot="1" x14ac:dyDescent="0.3">
      <c r="A158">
        <v>156</v>
      </c>
      <c r="B158">
        <v>2</v>
      </c>
      <c r="C158">
        <v>19373.7014585412</v>
      </c>
      <c r="D158" t="s">
        <v>25</v>
      </c>
      <c r="E158" t="s">
        <v>11</v>
      </c>
      <c r="F158">
        <v>0</v>
      </c>
      <c r="G158">
        <v>0.30806920301256602</v>
      </c>
      <c r="H158">
        <v>0.66</v>
      </c>
      <c r="I158">
        <v>120</v>
      </c>
      <c r="J158">
        <v>0</v>
      </c>
    </row>
    <row r="159" spans="1:10" thickTop="1" thickBot="1" x14ac:dyDescent="0.3">
      <c r="A159">
        <v>157</v>
      </c>
      <c r="B159">
        <v>2</v>
      </c>
      <c r="C159">
        <v>6500.4269059364897</v>
      </c>
      <c r="D159" t="s">
        <v>25</v>
      </c>
      <c r="E159" t="s">
        <v>12</v>
      </c>
      <c r="F159">
        <v>0.125562507771106</v>
      </c>
      <c r="G159">
        <v>0.10336596444611899</v>
      </c>
      <c r="H159">
        <v>0.66</v>
      </c>
      <c r="I159">
        <v>120</v>
      </c>
      <c r="J159">
        <v>0</v>
      </c>
    </row>
    <row r="160" spans="1:10" thickTop="1" thickBot="1" x14ac:dyDescent="0.3">
      <c r="A160">
        <v>158</v>
      </c>
      <c r="B160">
        <v>2</v>
      </c>
      <c r="C160">
        <v>13508.2894361455</v>
      </c>
      <c r="D160" t="s">
        <v>25</v>
      </c>
      <c r="E160" t="s">
        <v>13</v>
      </c>
      <c r="F160">
        <v>0.106157791427875</v>
      </c>
      <c r="G160">
        <v>0.21480087166418901</v>
      </c>
      <c r="H160">
        <v>0.66</v>
      </c>
      <c r="I160">
        <v>120</v>
      </c>
      <c r="J160">
        <v>0</v>
      </c>
    </row>
    <row r="161" spans="1:10" thickTop="1" thickBot="1" x14ac:dyDescent="0.3">
      <c r="A161">
        <v>159</v>
      </c>
      <c r="B161">
        <v>2</v>
      </c>
      <c r="C161">
        <v>8845.0281639956393</v>
      </c>
      <c r="D161" t="s">
        <v>25</v>
      </c>
      <c r="E161" t="s">
        <v>14</v>
      </c>
      <c r="F161">
        <v>5.8095813636416298E-2</v>
      </c>
      <c r="G161">
        <v>0.140648434318911</v>
      </c>
      <c r="H161">
        <v>0.66</v>
      </c>
      <c r="I161">
        <v>120</v>
      </c>
      <c r="J161">
        <v>0</v>
      </c>
    </row>
    <row r="162" spans="1:10" thickTop="1" thickBot="1" x14ac:dyDescent="0.3">
      <c r="A162">
        <v>160</v>
      </c>
      <c r="B162">
        <v>2</v>
      </c>
      <c r="C162">
        <v>4998.5741514956399</v>
      </c>
      <c r="D162" t="s">
        <v>25</v>
      </c>
      <c r="E162" t="s">
        <v>15</v>
      </c>
      <c r="F162">
        <v>5.8135806441799602E-2</v>
      </c>
      <c r="G162">
        <v>7.9484385487502404E-2</v>
      </c>
      <c r="H162">
        <v>0.66</v>
      </c>
      <c r="I162">
        <v>120</v>
      </c>
      <c r="J162">
        <v>0</v>
      </c>
    </row>
    <row r="163" spans="1:10" thickTop="1" thickBot="1" x14ac:dyDescent="0.3">
      <c r="A163">
        <v>161</v>
      </c>
      <c r="B163">
        <v>2</v>
      </c>
      <c r="C163">
        <v>2460.8201245965101</v>
      </c>
      <c r="D163" t="s">
        <v>25</v>
      </c>
      <c r="E163" t="s">
        <v>16</v>
      </c>
      <c r="F163">
        <v>8.8974753391305395E-2</v>
      </c>
      <c r="G163">
        <v>3.9130513916715098E-2</v>
      </c>
      <c r="H163">
        <v>0.66</v>
      </c>
      <c r="I163">
        <v>120</v>
      </c>
      <c r="J163">
        <v>0</v>
      </c>
    </row>
    <row r="164" spans="1:10" thickTop="1" thickBot="1" x14ac:dyDescent="0.3">
      <c r="A164">
        <v>162</v>
      </c>
      <c r="B164">
        <v>2</v>
      </c>
      <c r="C164">
        <v>3479.5477009234701</v>
      </c>
      <c r="D164" t="s">
        <v>25</v>
      </c>
      <c r="E164" t="s">
        <v>17</v>
      </c>
      <c r="F164">
        <v>0.12686631787248201</v>
      </c>
      <c r="G164">
        <v>5.5329720516319798E-2</v>
      </c>
      <c r="H164">
        <v>0.66</v>
      </c>
      <c r="I164">
        <v>120</v>
      </c>
      <c r="J164">
        <v>0</v>
      </c>
    </row>
    <row r="165" spans="1:10" thickTop="1" thickBot="1" x14ac:dyDescent="0.3">
      <c r="A165">
        <v>163</v>
      </c>
      <c r="B165">
        <v>2</v>
      </c>
      <c r="C165">
        <v>0</v>
      </c>
      <c r="D165" t="s">
        <v>25</v>
      </c>
      <c r="E165" t="s">
        <v>18</v>
      </c>
      <c r="F165">
        <v>0</v>
      </c>
      <c r="G165">
        <v>0</v>
      </c>
      <c r="H165">
        <v>0.66</v>
      </c>
      <c r="I165">
        <v>120</v>
      </c>
      <c r="J165">
        <v>0</v>
      </c>
    </row>
    <row r="166" spans="1:10" thickTop="1" thickBot="1" x14ac:dyDescent="0.3">
      <c r="A166">
        <v>164</v>
      </c>
      <c r="B166">
        <v>2</v>
      </c>
      <c r="C166">
        <v>0</v>
      </c>
      <c r="D166" t="s">
        <v>25</v>
      </c>
      <c r="E166" t="s">
        <v>19</v>
      </c>
      <c r="F166">
        <v>0</v>
      </c>
      <c r="G166">
        <v>0</v>
      </c>
      <c r="H166">
        <v>0.66</v>
      </c>
      <c r="I166">
        <v>120</v>
      </c>
      <c r="J166">
        <v>0</v>
      </c>
    </row>
    <row r="167" spans="1:10" thickTop="1" thickBot="1" x14ac:dyDescent="0.3">
      <c r="A167">
        <v>165</v>
      </c>
      <c r="B167">
        <v>2</v>
      </c>
      <c r="C167">
        <v>0</v>
      </c>
      <c r="D167" t="s">
        <v>25</v>
      </c>
      <c r="E167" t="s">
        <v>20</v>
      </c>
      <c r="F167">
        <v>0</v>
      </c>
      <c r="G167">
        <v>0</v>
      </c>
      <c r="H167">
        <v>0.66</v>
      </c>
      <c r="I167">
        <v>120</v>
      </c>
      <c r="J167">
        <v>0</v>
      </c>
    </row>
    <row r="168" spans="1:10" thickTop="1" thickBot="1" x14ac:dyDescent="0.3">
      <c r="A168">
        <v>166</v>
      </c>
      <c r="B168">
        <v>2</v>
      </c>
      <c r="C168">
        <v>655.20925799999998</v>
      </c>
      <c r="D168" t="s">
        <v>25</v>
      </c>
      <c r="E168" t="s">
        <v>21</v>
      </c>
      <c r="F168">
        <v>3.8475190109791299E-4</v>
      </c>
      <c r="G168">
        <v>1.04187521600074E-2</v>
      </c>
      <c r="H168">
        <v>0.66</v>
      </c>
      <c r="I168">
        <v>120</v>
      </c>
      <c r="J168">
        <v>0</v>
      </c>
    </row>
    <row r="169" spans="1:10" thickTop="1" thickBot="1" x14ac:dyDescent="0.3">
      <c r="A169">
        <v>167</v>
      </c>
      <c r="B169">
        <v>2</v>
      </c>
      <c r="C169">
        <v>1655.68948681912</v>
      </c>
      <c r="D169" t="s">
        <v>25</v>
      </c>
      <c r="E169" t="s">
        <v>22</v>
      </c>
      <c r="F169">
        <v>3.0188605030389698E-3</v>
      </c>
      <c r="G169">
        <v>2.63278001744877E-2</v>
      </c>
      <c r="H169">
        <v>0.66</v>
      </c>
      <c r="I169">
        <v>120</v>
      </c>
      <c r="J169">
        <v>0</v>
      </c>
    </row>
    <row r="170" spans="1:10" thickTop="1" thickBot="1" x14ac:dyDescent="0.3">
      <c r="A170">
        <v>168</v>
      </c>
      <c r="B170">
        <v>2</v>
      </c>
      <c r="C170">
        <v>1410.2115415043399</v>
      </c>
      <c r="D170" t="s">
        <v>25</v>
      </c>
      <c r="E170" t="s">
        <v>23</v>
      </c>
      <c r="F170">
        <v>2.57563520530369E-3</v>
      </c>
      <c r="G170">
        <v>2.24243543031801E-2</v>
      </c>
      <c r="H170">
        <v>0.66</v>
      </c>
      <c r="I170">
        <v>120</v>
      </c>
      <c r="J170">
        <v>0</v>
      </c>
    </row>
    <row r="171" spans="1:10" thickTop="1" thickBot="1" x14ac:dyDescent="0.3">
      <c r="A171">
        <v>169</v>
      </c>
      <c r="B171">
        <v>2</v>
      </c>
      <c r="C171">
        <v>831979.18481576303</v>
      </c>
      <c r="D171" t="s">
        <v>26</v>
      </c>
      <c r="E171" t="s">
        <v>11</v>
      </c>
      <c r="F171">
        <v>0</v>
      </c>
      <c r="G171">
        <v>0.95440812514207596</v>
      </c>
      <c r="H171">
        <v>0.49</v>
      </c>
      <c r="I171">
        <v>3</v>
      </c>
      <c r="J171">
        <v>0</v>
      </c>
    </row>
    <row r="172" spans="1:10" thickTop="1" thickBot="1" x14ac:dyDescent="0.3">
      <c r="A172">
        <v>170</v>
      </c>
      <c r="B172">
        <v>2</v>
      </c>
      <c r="C172">
        <v>7516.6303614586895</v>
      </c>
      <c r="D172" t="s">
        <v>26</v>
      </c>
      <c r="E172" t="s">
        <v>12</v>
      </c>
      <c r="F172">
        <v>3.4704769578707099E-3</v>
      </c>
      <c r="G172">
        <v>8.6227314596271001E-3</v>
      </c>
      <c r="H172">
        <v>0.49</v>
      </c>
      <c r="I172">
        <v>3</v>
      </c>
      <c r="J172">
        <v>0</v>
      </c>
    </row>
    <row r="173" spans="1:10" thickTop="1" thickBot="1" x14ac:dyDescent="0.3">
      <c r="A173">
        <v>171</v>
      </c>
      <c r="B173">
        <v>2</v>
      </c>
      <c r="C173">
        <v>12726.403348755201</v>
      </c>
      <c r="D173" t="s">
        <v>26</v>
      </c>
      <c r="E173" t="s">
        <v>13</v>
      </c>
      <c r="F173">
        <v>2.9379314569522598E-3</v>
      </c>
      <c r="G173">
        <v>1.4599142600637299E-2</v>
      </c>
      <c r="H173">
        <v>0.49</v>
      </c>
      <c r="I173">
        <v>3</v>
      </c>
      <c r="J173">
        <v>0</v>
      </c>
    </row>
    <row r="174" spans="1:10" thickTop="1" thickBot="1" x14ac:dyDescent="0.3">
      <c r="A174">
        <v>172</v>
      </c>
      <c r="B174">
        <v>2</v>
      </c>
      <c r="C174">
        <v>7350.7790850000001</v>
      </c>
      <c r="D174" t="s">
        <v>26</v>
      </c>
      <c r="E174" t="s">
        <v>14</v>
      </c>
      <c r="F174">
        <v>1.9090700710559E-3</v>
      </c>
      <c r="G174">
        <v>8.4324745292780404E-3</v>
      </c>
      <c r="H174">
        <v>0.49</v>
      </c>
      <c r="I174">
        <v>3</v>
      </c>
      <c r="J174">
        <v>0</v>
      </c>
    </row>
    <row r="175" spans="1:10" thickTop="1" thickBot="1" x14ac:dyDescent="0.3">
      <c r="A175">
        <v>173</v>
      </c>
      <c r="B175">
        <v>2</v>
      </c>
      <c r="C175">
        <v>4137.7592100000002</v>
      </c>
      <c r="D175" t="s">
        <v>26</v>
      </c>
      <c r="E175" t="s">
        <v>15</v>
      </c>
      <c r="F175">
        <v>1.9104302466638201E-3</v>
      </c>
      <c r="G175">
        <v>4.7466464089242297E-3</v>
      </c>
      <c r="H175">
        <v>0.49</v>
      </c>
      <c r="I175">
        <v>3</v>
      </c>
      <c r="J175">
        <v>0</v>
      </c>
    </row>
    <row r="176" spans="1:10" thickTop="1" thickBot="1" x14ac:dyDescent="0.3">
      <c r="A176">
        <v>174</v>
      </c>
      <c r="B176">
        <v>2</v>
      </c>
      <c r="C176">
        <v>2026.5253905</v>
      </c>
      <c r="D176" t="s">
        <v>26</v>
      </c>
      <c r="E176" t="s">
        <v>16</v>
      </c>
      <c r="F176">
        <v>2.9239372124159201E-3</v>
      </c>
      <c r="G176">
        <v>2.3247364042265298E-3</v>
      </c>
      <c r="H176">
        <v>0.49</v>
      </c>
      <c r="I176">
        <v>3</v>
      </c>
      <c r="J176">
        <v>0</v>
      </c>
    </row>
    <row r="177" spans="1:10" thickTop="1" thickBot="1" x14ac:dyDescent="0.3">
      <c r="A177">
        <v>175</v>
      </c>
      <c r="B177">
        <v>2</v>
      </c>
      <c r="C177">
        <v>2889.4119734999999</v>
      </c>
      <c r="D177" t="s">
        <v>26</v>
      </c>
      <c r="E177" t="s">
        <v>17</v>
      </c>
      <c r="F177">
        <v>4.1689382382879003E-3</v>
      </c>
      <c r="G177">
        <v>3.3146000701951102E-3</v>
      </c>
      <c r="H177">
        <v>0.49</v>
      </c>
      <c r="I177">
        <v>3</v>
      </c>
      <c r="J177">
        <v>0</v>
      </c>
    </row>
    <row r="178" spans="1:10" thickTop="1" thickBot="1" x14ac:dyDescent="0.3">
      <c r="A178">
        <v>176</v>
      </c>
      <c r="B178">
        <v>2</v>
      </c>
      <c r="C178">
        <v>0</v>
      </c>
      <c r="D178" t="s">
        <v>26</v>
      </c>
      <c r="E178" t="s">
        <v>18</v>
      </c>
      <c r="F178">
        <v>0</v>
      </c>
      <c r="G178">
        <v>0</v>
      </c>
      <c r="H178">
        <v>0.49</v>
      </c>
      <c r="I178">
        <v>3</v>
      </c>
      <c r="J178">
        <v>0</v>
      </c>
    </row>
    <row r="179" spans="1:10" thickTop="1" thickBot="1" x14ac:dyDescent="0.3">
      <c r="A179">
        <v>177</v>
      </c>
      <c r="B179">
        <v>2</v>
      </c>
      <c r="C179">
        <v>0</v>
      </c>
      <c r="D179" t="s">
        <v>26</v>
      </c>
      <c r="E179" t="s">
        <v>19</v>
      </c>
      <c r="F179">
        <v>0</v>
      </c>
      <c r="G179">
        <v>0</v>
      </c>
      <c r="H179">
        <v>0.49</v>
      </c>
      <c r="I179">
        <v>3</v>
      </c>
      <c r="J179">
        <v>0</v>
      </c>
    </row>
    <row r="180" spans="1:10" thickTop="1" thickBot="1" x14ac:dyDescent="0.3">
      <c r="A180">
        <v>178</v>
      </c>
      <c r="B180">
        <v>2</v>
      </c>
      <c r="C180">
        <v>0</v>
      </c>
      <c r="D180" t="s">
        <v>26</v>
      </c>
      <c r="E180" t="s">
        <v>20</v>
      </c>
      <c r="F180">
        <v>0</v>
      </c>
      <c r="G180">
        <v>0</v>
      </c>
      <c r="H180">
        <v>0.49</v>
      </c>
      <c r="I180">
        <v>3</v>
      </c>
      <c r="J180">
        <v>0</v>
      </c>
    </row>
    <row r="181" spans="1:10" thickTop="1" thickBot="1" x14ac:dyDescent="0.3">
      <c r="A181">
        <v>179</v>
      </c>
      <c r="B181">
        <v>2</v>
      </c>
      <c r="C181">
        <v>547.65457500000002</v>
      </c>
      <c r="D181" t="s">
        <v>26</v>
      </c>
      <c r="E181" t="s">
        <v>21</v>
      </c>
      <c r="F181" s="1">
        <v>1.2642783348476001E-5</v>
      </c>
      <c r="G181">
        <v>6.2824405428721895E-4</v>
      </c>
      <c r="H181">
        <v>0.49</v>
      </c>
      <c r="I181">
        <v>3</v>
      </c>
      <c r="J181">
        <v>0</v>
      </c>
    </row>
    <row r="182" spans="1:10" thickTop="1" thickBot="1" x14ac:dyDescent="0.3">
      <c r="A182">
        <v>180</v>
      </c>
      <c r="B182">
        <v>2</v>
      </c>
      <c r="C182">
        <v>1375.1046855</v>
      </c>
      <c r="D182" t="s">
        <v>26</v>
      </c>
      <c r="E182" t="s">
        <v>22</v>
      </c>
      <c r="F182" s="1">
        <v>9.9202304095210997E-5</v>
      </c>
      <c r="G182">
        <v>1.5774566343901501E-3</v>
      </c>
      <c r="H182">
        <v>0.49</v>
      </c>
      <c r="I182">
        <v>3</v>
      </c>
      <c r="J182">
        <v>0</v>
      </c>
    </row>
    <row r="183" spans="1:10" thickTop="1" thickBot="1" x14ac:dyDescent="0.3">
      <c r="A183">
        <v>181</v>
      </c>
      <c r="B183">
        <v>2</v>
      </c>
      <c r="C183">
        <v>1173.2015684999999</v>
      </c>
      <c r="D183" t="s">
        <v>26</v>
      </c>
      <c r="E183" t="s">
        <v>23</v>
      </c>
      <c r="F183" s="1">
        <v>8.4636682567187295E-5</v>
      </c>
      <c r="G183">
        <v>1.34584269635758E-3</v>
      </c>
      <c r="H183">
        <v>0.49</v>
      </c>
      <c r="I183">
        <v>3</v>
      </c>
      <c r="J183">
        <v>0</v>
      </c>
    </row>
    <row r="184" spans="1:10" thickTop="1" thickBot="1" x14ac:dyDescent="0.3">
      <c r="A184">
        <v>182</v>
      </c>
      <c r="B184">
        <v>2</v>
      </c>
      <c r="C184">
        <v>38884.557266540804</v>
      </c>
      <c r="D184" t="s">
        <v>27</v>
      </c>
      <c r="E184" t="s">
        <v>11</v>
      </c>
      <c r="F184">
        <v>0</v>
      </c>
      <c r="G184">
        <v>0.55288082861752996</v>
      </c>
      <c r="H184">
        <v>0.19999999999999901</v>
      </c>
      <c r="I184">
        <v>4.5</v>
      </c>
      <c r="J184">
        <v>0</v>
      </c>
    </row>
    <row r="185" spans="1:10" thickTop="1" thickBot="1" x14ac:dyDescent="0.3">
      <c r="A185">
        <v>183</v>
      </c>
      <c r="B185">
        <v>2</v>
      </c>
      <c r="C185">
        <v>6113.78521813302</v>
      </c>
      <c r="D185" t="s">
        <v>27</v>
      </c>
      <c r="E185" t="s">
        <v>12</v>
      </c>
      <c r="F185">
        <v>6.6427644177687997E-2</v>
      </c>
      <c r="G185">
        <v>8.6928973222476905E-2</v>
      </c>
      <c r="H185">
        <v>0.19999999999999901</v>
      </c>
      <c r="I185">
        <v>4.5</v>
      </c>
      <c r="J185">
        <v>0</v>
      </c>
    </row>
    <row r="186" spans="1:10" thickTop="1" thickBot="1" x14ac:dyDescent="0.3">
      <c r="A186">
        <v>184</v>
      </c>
      <c r="B186">
        <v>2</v>
      </c>
      <c r="C186">
        <v>10166.529496082199</v>
      </c>
      <c r="D186" t="s">
        <v>27</v>
      </c>
      <c r="E186" t="s">
        <v>13</v>
      </c>
      <c r="F186">
        <v>9.3392799671405999E-2</v>
      </c>
      <c r="G186">
        <v>0.14455299602433999</v>
      </c>
      <c r="H186">
        <v>0.19999999999999901</v>
      </c>
      <c r="I186">
        <v>4.5</v>
      </c>
      <c r="J186">
        <v>0</v>
      </c>
    </row>
    <row r="187" spans="1:10" thickTop="1" thickBot="1" x14ac:dyDescent="0.3">
      <c r="A187">
        <v>185</v>
      </c>
      <c r="B187">
        <v>2</v>
      </c>
      <c r="C187">
        <v>5737.1072233238001</v>
      </c>
      <c r="D187" t="s">
        <v>27</v>
      </c>
      <c r="E187" t="s">
        <v>14</v>
      </c>
      <c r="F187">
        <v>5.3906813581574703E-2</v>
      </c>
      <c r="G187">
        <v>8.1573169877087806E-2</v>
      </c>
      <c r="H187">
        <v>0.19999999999999901</v>
      </c>
      <c r="I187">
        <v>4.5</v>
      </c>
      <c r="J187">
        <v>0</v>
      </c>
    </row>
    <row r="188" spans="1:10" thickTop="1" thickBot="1" x14ac:dyDescent="0.3">
      <c r="A188">
        <v>186</v>
      </c>
      <c r="B188">
        <v>2</v>
      </c>
      <c r="C188">
        <v>3203.4370570738001</v>
      </c>
      <c r="D188" t="s">
        <v>27</v>
      </c>
      <c r="E188" t="s">
        <v>15</v>
      </c>
      <c r="F188">
        <v>3.4806060301526297E-2</v>
      </c>
      <c r="G188">
        <v>4.5548131675992302E-2</v>
      </c>
      <c r="H188">
        <v>0.19999999999999901</v>
      </c>
      <c r="I188">
        <v>4.5</v>
      </c>
      <c r="J188">
        <v>0</v>
      </c>
    </row>
    <row r="189" spans="1:10" thickTop="1" thickBot="1" x14ac:dyDescent="0.3">
      <c r="A189">
        <v>187</v>
      </c>
      <c r="B189">
        <v>2</v>
      </c>
      <c r="C189">
        <v>1552.22100343904</v>
      </c>
      <c r="D189" t="s">
        <v>27</v>
      </c>
      <c r="E189" t="s">
        <v>16</v>
      </c>
      <c r="F189">
        <v>2.7940979950716399E-2</v>
      </c>
      <c r="G189">
        <v>2.2070284321260999E-2</v>
      </c>
      <c r="H189">
        <v>0.19999999999999901</v>
      </c>
      <c r="I189">
        <v>4.5</v>
      </c>
      <c r="J189">
        <v>0</v>
      </c>
    </row>
    <row r="190" spans="1:10" thickTop="1" thickBot="1" x14ac:dyDescent="0.3">
      <c r="A190">
        <v>188</v>
      </c>
      <c r="B190">
        <v>2</v>
      </c>
      <c r="C190">
        <v>2251.2918980058298</v>
      </c>
      <c r="D190" t="s">
        <v>27</v>
      </c>
      <c r="E190" t="s">
        <v>17</v>
      </c>
      <c r="F190">
        <v>4.0524707271725503E-2</v>
      </c>
      <c r="G190">
        <v>3.2010037339435603E-2</v>
      </c>
      <c r="H190">
        <v>0.19999999999999901</v>
      </c>
      <c r="I190">
        <v>4.5</v>
      </c>
      <c r="J190">
        <v>0</v>
      </c>
    </row>
    <row r="191" spans="1:10" thickTop="1" thickBot="1" x14ac:dyDescent="0.3">
      <c r="A191">
        <v>189</v>
      </c>
      <c r="B191">
        <v>2</v>
      </c>
      <c r="C191">
        <v>0</v>
      </c>
      <c r="D191" t="s">
        <v>27</v>
      </c>
      <c r="E191" t="s">
        <v>18</v>
      </c>
      <c r="F191">
        <v>0</v>
      </c>
      <c r="G191">
        <v>0</v>
      </c>
      <c r="H191">
        <v>0.19999999999999901</v>
      </c>
      <c r="I191">
        <v>4.5</v>
      </c>
      <c r="J191">
        <v>0</v>
      </c>
    </row>
    <row r="192" spans="1:10" thickTop="1" thickBot="1" x14ac:dyDescent="0.3">
      <c r="A192">
        <v>190</v>
      </c>
      <c r="B192">
        <v>2</v>
      </c>
      <c r="C192">
        <v>0</v>
      </c>
      <c r="D192" t="s">
        <v>27</v>
      </c>
      <c r="E192" t="s">
        <v>19</v>
      </c>
      <c r="F192">
        <v>0</v>
      </c>
      <c r="G192">
        <v>0</v>
      </c>
      <c r="H192">
        <v>0.19999999999999901</v>
      </c>
      <c r="I192">
        <v>4.5</v>
      </c>
      <c r="J192">
        <v>0</v>
      </c>
    </row>
    <row r="193" spans="1:10" thickTop="1" thickBot="1" x14ac:dyDescent="0.3">
      <c r="A193">
        <v>191</v>
      </c>
      <c r="B193">
        <v>2</v>
      </c>
      <c r="C193">
        <v>0</v>
      </c>
      <c r="D193" t="s">
        <v>27</v>
      </c>
      <c r="E193" t="s">
        <v>20</v>
      </c>
      <c r="F193">
        <v>0</v>
      </c>
      <c r="G193">
        <v>0</v>
      </c>
      <c r="H193">
        <v>0.19999999999999901</v>
      </c>
      <c r="I193">
        <v>4.5</v>
      </c>
      <c r="J193">
        <v>0</v>
      </c>
    </row>
    <row r="194" spans="1:10" thickTop="1" thickBot="1" x14ac:dyDescent="0.3">
      <c r="A194">
        <v>192</v>
      </c>
      <c r="B194">
        <v>2</v>
      </c>
      <c r="C194">
        <v>432.4189786</v>
      </c>
      <c r="D194" t="s">
        <v>27</v>
      </c>
      <c r="E194" t="s">
        <v>21</v>
      </c>
      <c r="F194">
        <v>1.6957662129829501E-3</v>
      </c>
      <c r="G194">
        <v>6.1483576001528303E-3</v>
      </c>
      <c r="H194">
        <v>0.19999999999999901</v>
      </c>
      <c r="I194">
        <v>4.5</v>
      </c>
      <c r="J194">
        <v>0</v>
      </c>
    </row>
    <row r="195" spans="1:10" thickTop="1" thickBot="1" x14ac:dyDescent="0.3">
      <c r="A195">
        <v>193</v>
      </c>
      <c r="B195">
        <v>2</v>
      </c>
      <c r="C195">
        <v>1071.82697981876</v>
      </c>
      <c r="D195" t="s">
        <v>27</v>
      </c>
      <c r="E195" t="s">
        <v>22</v>
      </c>
      <c r="F195">
        <v>4.5856535983847197E-3</v>
      </c>
      <c r="G195">
        <v>1.5239792616765399E-2</v>
      </c>
      <c r="H195">
        <v>0.19999999999999901</v>
      </c>
      <c r="I195">
        <v>4.5</v>
      </c>
      <c r="J195">
        <v>0</v>
      </c>
    </row>
    <row r="196" spans="1:10" thickTop="1" thickBot="1" x14ac:dyDescent="0.3">
      <c r="A196">
        <v>194</v>
      </c>
      <c r="B196">
        <v>2</v>
      </c>
      <c r="C196">
        <v>917.63624708707005</v>
      </c>
      <c r="D196" t="s">
        <v>27</v>
      </c>
      <c r="E196" t="s">
        <v>23</v>
      </c>
      <c r="F196">
        <v>3.9259712973213397E-3</v>
      </c>
      <c r="G196">
        <v>1.3047428704956201E-2</v>
      </c>
      <c r="H196">
        <v>0.19999999999999901</v>
      </c>
      <c r="I196">
        <v>4.5</v>
      </c>
      <c r="J196">
        <v>0</v>
      </c>
    </row>
    <row r="197" spans="1:10" thickTop="1" thickBot="1" x14ac:dyDescent="0.3">
      <c r="A197">
        <v>195</v>
      </c>
      <c r="B197">
        <v>3</v>
      </c>
      <c r="C197">
        <v>15882844.730884399</v>
      </c>
      <c r="D197" t="s">
        <v>10</v>
      </c>
      <c r="E197" t="s">
        <v>11</v>
      </c>
      <c r="F197">
        <v>0</v>
      </c>
      <c r="G197">
        <v>0.91576685941436797</v>
      </c>
      <c r="H197">
        <v>0.3</v>
      </c>
      <c r="I197">
        <v>1.5</v>
      </c>
      <c r="J197">
        <v>0</v>
      </c>
    </row>
    <row r="198" spans="1:10" thickTop="1" thickBot="1" x14ac:dyDescent="0.3">
      <c r="A198">
        <v>196</v>
      </c>
      <c r="B198">
        <v>3</v>
      </c>
      <c r="C198">
        <v>245440.961281828</v>
      </c>
      <c r="D198" t="s">
        <v>10</v>
      </c>
      <c r="E198" t="s">
        <v>12</v>
      </c>
      <c r="F198">
        <v>3.4227652774774199E-3</v>
      </c>
      <c r="G198">
        <v>1.41515391035486E-2</v>
      </c>
      <c r="H198">
        <v>0.3</v>
      </c>
      <c r="I198">
        <v>1.5</v>
      </c>
      <c r="J198">
        <v>0</v>
      </c>
    </row>
    <row r="199" spans="1:10" thickTop="1" thickBot="1" x14ac:dyDescent="0.3">
      <c r="A199">
        <v>197</v>
      </c>
      <c r="B199">
        <v>3</v>
      </c>
      <c r="C199">
        <v>591460.83222032501</v>
      </c>
      <c r="D199" t="s">
        <v>10</v>
      </c>
      <c r="E199" t="s">
        <v>13</v>
      </c>
      <c r="F199">
        <v>5.0745246563513296E-3</v>
      </c>
      <c r="G199">
        <v>3.4102217705105797E-2</v>
      </c>
      <c r="H199">
        <v>0.3</v>
      </c>
      <c r="I199">
        <v>1.5</v>
      </c>
      <c r="J199">
        <v>0</v>
      </c>
    </row>
    <row r="200" spans="1:10" thickTop="1" thickBot="1" x14ac:dyDescent="0.3">
      <c r="A200">
        <v>198</v>
      </c>
      <c r="B200">
        <v>3</v>
      </c>
      <c r="C200">
        <v>292897.73843535298</v>
      </c>
      <c r="D200" t="s">
        <v>10</v>
      </c>
      <c r="E200" t="s">
        <v>14</v>
      </c>
      <c r="F200">
        <v>4.3726610765235799E-3</v>
      </c>
      <c r="G200">
        <v>1.68877834293087E-2</v>
      </c>
      <c r="H200">
        <v>0.3</v>
      </c>
      <c r="I200">
        <v>1.5</v>
      </c>
      <c r="J200">
        <v>0</v>
      </c>
    </row>
    <row r="201" spans="1:10" thickTop="1" thickBot="1" x14ac:dyDescent="0.3">
      <c r="A201">
        <v>199</v>
      </c>
      <c r="B201">
        <v>3</v>
      </c>
      <c r="C201">
        <v>108833.613743437</v>
      </c>
      <c r="D201" t="s">
        <v>10</v>
      </c>
      <c r="E201" t="s">
        <v>15</v>
      </c>
      <c r="F201">
        <v>3.40894310316404E-3</v>
      </c>
      <c r="G201">
        <v>6.2750860028708199E-3</v>
      </c>
      <c r="H201">
        <v>0.3</v>
      </c>
      <c r="I201">
        <v>1.5</v>
      </c>
      <c r="J201">
        <v>0</v>
      </c>
    </row>
    <row r="202" spans="1:10" thickTop="1" thickBot="1" x14ac:dyDescent="0.3">
      <c r="A202">
        <v>200</v>
      </c>
      <c r="B202">
        <v>3</v>
      </c>
      <c r="C202">
        <v>43171.407369945002</v>
      </c>
      <c r="D202" t="s">
        <v>10</v>
      </c>
      <c r="E202" t="s">
        <v>16</v>
      </c>
      <c r="F202">
        <v>4.2403357480309302E-3</v>
      </c>
      <c r="G202">
        <v>2.48916014816895E-3</v>
      </c>
      <c r="H202">
        <v>0.3</v>
      </c>
      <c r="I202">
        <v>1.5</v>
      </c>
      <c r="J202">
        <v>0</v>
      </c>
    </row>
    <row r="203" spans="1:10" thickTop="1" thickBot="1" x14ac:dyDescent="0.3">
      <c r="A203">
        <v>201</v>
      </c>
      <c r="B203">
        <v>3</v>
      </c>
      <c r="C203">
        <v>78668.1506857926</v>
      </c>
      <c r="D203" t="s">
        <v>10</v>
      </c>
      <c r="E203" t="s">
        <v>17</v>
      </c>
      <c r="F203">
        <v>7.6964612997221299E-3</v>
      </c>
      <c r="G203">
        <v>4.5358175131800004E-3</v>
      </c>
      <c r="H203">
        <v>0.3</v>
      </c>
      <c r="I203">
        <v>1.5</v>
      </c>
      <c r="J203">
        <v>0</v>
      </c>
    </row>
    <row r="204" spans="1:10" thickTop="1" thickBot="1" x14ac:dyDescent="0.3">
      <c r="A204">
        <v>202</v>
      </c>
      <c r="B204">
        <v>3</v>
      </c>
      <c r="C204">
        <v>0</v>
      </c>
      <c r="D204" t="s">
        <v>10</v>
      </c>
      <c r="E204" t="s">
        <v>18</v>
      </c>
      <c r="F204">
        <v>0</v>
      </c>
      <c r="G204">
        <v>0</v>
      </c>
      <c r="H204">
        <v>0.3</v>
      </c>
      <c r="I204">
        <v>1.5</v>
      </c>
      <c r="J204">
        <v>0</v>
      </c>
    </row>
    <row r="205" spans="1:10" thickTop="1" thickBot="1" x14ac:dyDescent="0.3">
      <c r="A205">
        <v>203</v>
      </c>
      <c r="B205">
        <v>3</v>
      </c>
      <c r="C205">
        <v>0</v>
      </c>
      <c r="D205" t="s">
        <v>10</v>
      </c>
      <c r="E205" t="s">
        <v>19</v>
      </c>
      <c r="F205">
        <v>0</v>
      </c>
      <c r="G205">
        <v>0</v>
      </c>
      <c r="H205">
        <v>0.3</v>
      </c>
      <c r="I205">
        <v>1.5</v>
      </c>
      <c r="J205">
        <v>0</v>
      </c>
    </row>
    <row r="206" spans="1:10" thickTop="1" thickBot="1" x14ac:dyDescent="0.3">
      <c r="A206">
        <v>204</v>
      </c>
      <c r="B206">
        <v>3</v>
      </c>
      <c r="C206">
        <v>0</v>
      </c>
      <c r="D206" t="s">
        <v>10</v>
      </c>
      <c r="E206" t="s">
        <v>20</v>
      </c>
      <c r="F206">
        <v>0</v>
      </c>
      <c r="G206">
        <v>0</v>
      </c>
      <c r="H206">
        <v>0.3</v>
      </c>
      <c r="I206">
        <v>1.5</v>
      </c>
      <c r="J206">
        <v>0</v>
      </c>
    </row>
    <row r="207" spans="1:10" thickTop="1" thickBot="1" x14ac:dyDescent="0.3">
      <c r="A207">
        <v>205</v>
      </c>
      <c r="B207">
        <v>3</v>
      </c>
      <c r="C207">
        <v>21117.120828839099</v>
      </c>
      <c r="D207" t="s">
        <v>10</v>
      </c>
      <c r="E207" t="s">
        <v>21</v>
      </c>
      <c r="F207" s="1">
        <v>3.2917188524703698E-5</v>
      </c>
      <c r="G207">
        <v>1.21756270674207E-3</v>
      </c>
      <c r="H207">
        <v>0.3</v>
      </c>
      <c r="I207">
        <v>1.5</v>
      </c>
      <c r="J207">
        <v>0</v>
      </c>
    </row>
    <row r="208" spans="1:10" thickTop="1" thickBot="1" x14ac:dyDescent="0.3">
      <c r="A208">
        <v>206</v>
      </c>
      <c r="B208">
        <v>3</v>
      </c>
      <c r="C208">
        <v>40368.822113243798</v>
      </c>
      <c r="D208" t="s">
        <v>10</v>
      </c>
      <c r="E208" t="s">
        <v>22</v>
      </c>
      <c r="F208">
        <v>1.97268374522082E-4</v>
      </c>
      <c r="G208">
        <v>2.32756978181728E-3</v>
      </c>
      <c r="H208">
        <v>0.3</v>
      </c>
      <c r="I208">
        <v>1.5</v>
      </c>
      <c r="J208">
        <v>0</v>
      </c>
    </row>
    <row r="209" spans="1:10" thickTop="1" thickBot="1" x14ac:dyDescent="0.3">
      <c r="A209">
        <v>207</v>
      </c>
      <c r="B209">
        <v>3</v>
      </c>
      <c r="C209">
        <v>38961.105289445899</v>
      </c>
      <c r="D209" t="s">
        <v>10</v>
      </c>
      <c r="E209" t="s">
        <v>23</v>
      </c>
      <c r="F209">
        <v>1.90096801829427E-4</v>
      </c>
      <c r="G209">
        <v>2.2464041948889201E-3</v>
      </c>
      <c r="H209">
        <v>0.3</v>
      </c>
      <c r="I209">
        <v>1.5</v>
      </c>
      <c r="J209">
        <v>0</v>
      </c>
    </row>
    <row r="210" spans="1:10" thickTop="1" thickBot="1" x14ac:dyDescent="0.3">
      <c r="A210">
        <v>208</v>
      </c>
      <c r="B210">
        <v>3</v>
      </c>
      <c r="C210">
        <v>15539862.6848245</v>
      </c>
      <c r="D210" t="s">
        <v>24</v>
      </c>
      <c r="E210" t="s">
        <v>11</v>
      </c>
      <c r="F210">
        <v>0</v>
      </c>
      <c r="G210">
        <v>0.93194455333845505</v>
      </c>
      <c r="H210">
        <v>0.3</v>
      </c>
      <c r="I210">
        <v>1.5</v>
      </c>
      <c r="J210">
        <v>0</v>
      </c>
    </row>
    <row r="211" spans="1:10" thickTop="1" thickBot="1" x14ac:dyDescent="0.3">
      <c r="A211">
        <v>209</v>
      </c>
      <c r="B211">
        <v>3</v>
      </c>
      <c r="C211">
        <v>98211.551997895003</v>
      </c>
      <c r="D211" t="s">
        <v>24</v>
      </c>
      <c r="E211" t="s">
        <v>12</v>
      </c>
      <c r="F211">
        <v>2.5603644655041299E-3</v>
      </c>
      <c r="G211">
        <v>5.8898667778278504E-3</v>
      </c>
      <c r="H211">
        <v>0.3</v>
      </c>
      <c r="I211">
        <v>1.5</v>
      </c>
      <c r="J211">
        <v>0</v>
      </c>
    </row>
    <row r="212" spans="1:10" thickTop="1" thickBot="1" x14ac:dyDescent="0.3">
      <c r="A212">
        <v>210</v>
      </c>
      <c r="B212">
        <v>3</v>
      </c>
      <c r="C212">
        <v>300190.907416375</v>
      </c>
      <c r="D212" t="s">
        <v>24</v>
      </c>
      <c r="E212" t="s">
        <v>13</v>
      </c>
      <c r="F212">
        <v>3.0848763495268201E-3</v>
      </c>
      <c r="G212">
        <v>1.8002815520475599E-2</v>
      </c>
      <c r="H212">
        <v>0.3</v>
      </c>
      <c r="I212">
        <v>1.5</v>
      </c>
      <c r="J212">
        <v>0</v>
      </c>
    </row>
    <row r="213" spans="1:10" thickTop="1" thickBot="1" x14ac:dyDescent="0.3">
      <c r="A213">
        <v>211</v>
      </c>
      <c r="B213">
        <v>3</v>
      </c>
      <c r="C213">
        <v>303015.55620571401</v>
      </c>
      <c r="D213" t="s">
        <v>24</v>
      </c>
      <c r="E213" t="s">
        <v>14</v>
      </c>
      <c r="F213">
        <v>1.71865261191861E-3</v>
      </c>
      <c r="G213">
        <v>1.8172213159805401E-2</v>
      </c>
      <c r="H213">
        <v>0.3</v>
      </c>
      <c r="I213">
        <v>1.5</v>
      </c>
      <c r="J213">
        <v>0</v>
      </c>
    </row>
    <row r="214" spans="1:10" thickTop="1" thickBot="1" x14ac:dyDescent="0.3">
      <c r="A214">
        <v>212</v>
      </c>
      <c r="B214">
        <v>3</v>
      </c>
      <c r="C214">
        <v>142441.851812687</v>
      </c>
      <c r="D214" t="s">
        <v>24</v>
      </c>
      <c r="E214" t="s">
        <v>15</v>
      </c>
      <c r="F214">
        <v>1.1353169926325E-3</v>
      </c>
      <c r="G214">
        <v>8.54241190264266E-3</v>
      </c>
      <c r="H214">
        <v>0.3</v>
      </c>
      <c r="I214">
        <v>1.5</v>
      </c>
      <c r="J214">
        <v>0</v>
      </c>
    </row>
    <row r="215" spans="1:10" thickTop="1" thickBot="1" x14ac:dyDescent="0.3">
      <c r="A215">
        <v>213</v>
      </c>
      <c r="B215">
        <v>3</v>
      </c>
      <c r="C215">
        <v>56492.103699251304</v>
      </c>
      <c r="D215" t="s">
        <v>24</v>
      </c>
      <c r="E215" t="s">
        <v>16</v>
      </c>
      <c r="F215">
        <v>1.4073398695853101E-3</v>
      </c>
      <c r="G215">
        <v>3.38790048644133E-3</v>
      </c>
      <c r="H215">
        <v>0.3</v>
      </c>
      <c r="I215">
        <v>1.5</v>
      </c>
      <c r="J215">
        <v>0</v>
      </c>
    </row>
    <row r="216" spans="1:10" thickTop="1" thickBot="1" x14ac:dyDescent="0.3">
      <c r="A216">
        <v>214</v>
      </c>
      <c r="B216">
        <v>3</v>
      </c>
      <c r="C216">
        <v>102963.987950959</v>
      </c>
      <c r="D216" t="s">
        <v>24</v>
      </c>
      <c r="E216" t="s">
        <v>17</v>
      </c>
      <c r="F216">
        <v>2.56450308822049E-3</v>
      </c>
      <c r="G216">
        <v>6.1748761689258604E-3</v>
      </c>
      <c r="H216">
        <v>0.3</v>
      </c>
      <c r="I216">
        <v>1.5</v>
      </c>
      <c r="J216">
        <v>0</v>
      </c>
    </row>
    <row r="217" spans="1:10" thickTop="1" thickBot="1" x14ac:dyDescent="0.3">
      <c r="A217">
        <v>215</v>
      </c>
      <c r="B217">
        <v>3</v>
      </c>
      <c r="C217">
        <v>0</v>
      </c>
      <c r="D217" t="s">
        <v>24</v>
      </c>
      <c r="E217" t="s">
        <v>18</v>
      </c>
      <c r="F217">
        <v>0</v>
      </c>
      <c r="G217">
        <v>0</v>
      </c>
      <c r="H217">
        <v>0.3</v>
      </c>
      <c r="I217">
        <v>1.5</v>
      </c>
      <c r="J217">
        <v>0</v>
      </c>
    </row>
    <row r="218" spans="1:10" thickTop="1" thickBot="1" x14ac:dyDescent="0.3">
      <c r="A218">
        <v>216</v>
      </c>
      <c r="B218">
        <v>3</v>
      </c>
      <c r="C218">
        <v>0</v>
      </c>
      <c r="D218" t="s">
        <v>24</v>
      </c>
      <c r="E218" t="s">
        <v>19</v>
      </c>
      <c r="F218">
        <v>0</v>
      </c>
      <c r="G218">
        <v>0</v>
      </c>
      <c r="H218">
        <v>0.3</v>
      </c>
      <c r="I218">
        <v>1.5</v>
      </c>
      <c r="J218">
        <v>0</v>
      </c>
    </row>
    <row r="219" spans="1:10" thickTop="1" thickBot="1" x14ac:dyDescent="0.3">
      <c r="A219">
        <v>217</v>
      </c>
      <c r="B219">
        <v>3</v>
      </c>
      <c r="C219">
        <v>0</v>
      </c>
      <c r="D219" t="s">
        <v>24</v>
      </c>
      <c r="E219" t="s">
        <v>20</v>
      </c>
      <c r="F219">
        <v>0</v>
      </c>
      <c r="G219">
        <v>0</v>
      </c>
      <c r="H219">
        <v>0.3</v>
      </c>
      <c r="I219">
        <v>1.5</v>
      </c>
      <c r="J219">
        <v>0</v>
      </c>
    </row>
    <row r="220" spans="1:10" thickTop="1" thickBot="1" x14ac:dyDescent="0.3">
      <c r="A220">
        <v>218</v>
      </c>
      <c r="B220">
        <v>3</v>
      </c>
      <c r="C220">
        <v>27645.333790451899</v>
      </c>
      <c r="D220" t="s">
        <v>24</v>
      </c>
      <c r="E220" t="s">
        <v>21</v>
      </c>
      <c r="F220" s="1">
        <v>1.1014394024749501E-5</v>
      </c>
      <c r="G220">
        <v>1.65792444719572E-3</v>
      </c>
      <c r="H220">
        <v>0.3</v>
      </c>
      <c r="I220">
        <v>1.5</v>
      </c>
      <c r="J220">
        <v>0</v>
      </c>
    </row>
    <row r="221" spans="1:10" thickTop="1" thickBot="1" x14ac:dyDescent="0.3">
      <c r="A221">
        <v>219</v>
      </c>
      <c r="B221">
        <v>3</v>
      </c>
      <c r="C221">
        <v>52839.345737756303</v>
      </c>
      <c r="D221" t="s">
        <v>24</v>
      </c>
      <c r="E221" t="s">
        <v>22</v>
      </c>
      <c r="F221" s="1">
        <v>6.5799225030387104E-5</v>
      </c>
      <c r="G221">
        <v>3.1688401281922598E-3</v>
      </c>
      <c r="H221">
        <v>0.3</v>
      </c>
      <c r="I221">
        <v>1.5</v>
      </c>
      <c r="J221">
        <v>0</v>
      </c>
    </row>
    <row r="222" spans="1:10" thickTop="1" thickBot="1" x14ac:dyDescent="0.3">
      <c r="A222">
        <v>220</v>
      </c>
      <c r="B222">
        <v>3</v>
      </c>
      <c r="C222">
        <v>51001.096413072402</v>
      </c>
      <c r="D222" t="s">
        <v>24</v>
      </c>
      <c r="E222" t="s">
        <v>23</v>
      </c>
      <c r="F222" s="1">
        <v>6.35048026821791E-5</v>
      </c>
      <c r="G222">
        <v>3.0585980700375101E-3</v>
      </c>
      <c r="H222">
        <v>0.3</v>
      </c>
      <c r="I222">
        <v>1.5</v>
      </c>
      <c r="J222">
        <v>0</v>
      </c>
    </row>
    <row r="223" spans="1:10" thickTop="1" thickBot="1" x14ac:dyDescent="0.3">
      <c r="A223">
        <v>221</v>
      </c>
      <c r="B223">
        <v>3</v>
      </c>
      <c r="C223">
        <v>17674.549594635901</v>
      </c>
      <c r="D223" t="s">
        <v>25</v>
      </c>
      <c r="E223" t="s">
        <v>11</v>
      </c>
      <c r="F223">
        <v>0</v>
      </c>
      <c r="G223">
        <v>0.28753102566006999</v>
      </c>
      <c r="H223">
        <v>0.66</v>
      </c>
      <c r="I223">
        <v>120</v>
      </c>
      <c r="J223">
        <v>0</v>
      </c>
    </row>
    <row r="224" spans="1:10" thickTop="1" thickBot="1" x14ac:dyDescent="0.3">
      <c r="A224">
        <v>222</v>
      </c>
      <c r="B224">
        <v>3</v>
      </c>
      <c r="C224">
        <v>5274.2551444067603</v>
      </c>
      <c r="D224" t="s">
        <v>25</v>
      </c>
      <c r="E224" t="s">
        <v>12</v>
      </c>
      <c r="F224">
        <v>0.11031407761998201</v>
      </c>
      <c r="G224">
        <v>8.5802016234938494E-2</v>
      </c>
      <c r="H224">
        <v>0.66</v>
      </c>
      <c r="I224">
        <v>120</v>
      </c>
      <c r="J224">
        <v>0</v>
      </c>
    </row>
    <row r="225" spans="1:10" thickTop="1" thickBot="1" x14ac:dyDescent="0.3">
      <c r="A225">
        <v>223</v>
      </c>
      <c r="B225">
        <v>3</v>
      </c>
      <c r="C225">
        <v>15471.299320026499</v>
      </c>
      <c r="D225" t="s">
        <v>25</v>
      </c>
      <c r="E225" t="s">
        <v>13</v>
      </c>
      <c r="F225">
        <v>0.13291680372742001</v>
      </c>
      <c r="G225">
        <v>0.25168836908473302</v>
      </c>
      <c r="H225">
        <v>0.66</v>
      </c>
      <c r="I225">
        <v>120</v>
      </c>
      <c r="J225">
        <v>0</v>
      </c>
    </row>
    <row r="226" spans="1:10" thickTop="1" thickBot="1" x14ac:dyDescent="0.3">
      <c r="A226">
        <v>224</v>
      </c>
      <c r="B226">
        <v>3</v>
      </c>
      <c r="C226">
        <v>10167.492460294599</v>
      </c>
      <c r="D226" t="s">
        <v>25</v>
      </c>
      <c r="E226" t="s">
        <v>14</v>
      </c>
      <c r="F226">
        <v>7.4049552780833E-2</v>
      </c>
      <c r="G226">
        <v>0.165405603115725</v>
      </c>
      <c r="H226">
        <v>0.66</v>
      </c>
      <c r="I226">
        <v>120</v>
      </c>
      <c r="J226">
        <v>0</v>
      </c>
    </row>
    <row r="227" spans="1:10" thickTop="1" thickBot="1" x14ac:dyDescent="0.3">
      <c r="A227">
        <v>225</v>
      </c>
      <c r="B227">
        <v>3</v>
      </c>
      <c r="C227">
        <v>4238.2746364985096</v>
      </c>
      <c r="D227" t="s">
        <v>25</v>
      </c>
      <c r="E227" t="s">
        <v>15</v>
      </c>
      <c r="F227">
        <v>4.8915550409578602E-2</v>
      </c>
      <c r="G227">
        <v>6.8948600174305E-2</v>
      </c>
      <c r="H227">
        <v>0.66</v>
      </c>
      <c r="I227">
        <v>120</v>
      </c>
      <c r="J227">
        <v>0</v>
      </c>
    </row>
    <row r="228" spans="1:10" thickTop="1" thickBot="1" x14ac:dyDescent="0.3">
      <c r="A228">
        <v>226</v>
      </c>
      <c r="B228">
        <v>3</v>
      </c>
      <c r="C228">
        <v>1691.9644737225699</v>
      </c>
      <c r="D228" t="s">
        <v>25</v>
      </c>
      <c r="E228" t="s">
        <v>16</v>
      </c>
      <c r="F228">
        <v>6.0635941209395597E-2</v>
      </c>
      <c r="G228">
        <v>2.75250171386262E-2</v>
      </c>
      <c r="H228">
        <v>0.66</v>
      </c>
      <c r="I228">
        <v>120</v>
      </c>
      <c r="J228">
        <v>0</v>
      </c>
    </row>
    <row r="229" spans="1:10" thickTop="1" thickBot="1" x14ac:dyDescent="0.3">
      <c r="A229">
        <v>227</v>
      </c>
      <c r="B229">
        <v>3</v>
      </c>
      <c r="C229">
        <v>3060.7497664338998</v>
      </c>
      <c r="D229" t="s">
        <v>25</v>
      </c>
      <c r="E229" t="s">
        <v>17</v>
      </c>
      <c r="F229">
        <v>0.11049251462106401</v>
      </c>
      <c r="G229">
        <v>4.9792528795112902E-2</v>
      </c>
      <c r="H229">
        <v>0.66</v>
      </c>
      <c r="I229">
        <v>120</v>
      </c>
      <c r="J229">
        <v>0</v>
      </c>
    </row>
    <row r="230" spans="1:10" thickTop="1" thickBot="1" x14ac:dyDescent="0.3">
      <c r="A230">
        <v>228</v>
      </c>
      <c r="B230">
        <v>3</v>
      </c>
      <c r="C230">
        <v>0</v>
      </c>
      <c r="D230" t="s">
        <v>25</v>
      </c>
      <c r="E230" t="s">
        <v>18</v>
      </c>
      <c r="F230">
        <v>0</v>
      </c>
      <c r="G230">
        <v>0</v>
      </c>
      <c r="H230">
        <v>0.66</v>
      </c>
      <c r="I230">
        <v>120</v>
      </c>
      <c r="J230">
        <v>0</v>
      </c>
    </row>
    <row r="231" spans="1:10" thickTop="1" thickBot="1" x14ac:dyDescent="0.3">
      <c r="A231">
        <v>229</v>
      </c>
      <c r="B231">
        <v>3</v>
      </c>
      <c r="C231">
        <v>0</v>
      </c>
      <c r="D231" t="s">
        <v>25</v>
      </c>
      <c r="E231" t="s">
        <v>19</v>
      </c>
      <c r="F231">
        <v>0</v>
      </c>
      <c r="G231">
        <v>0</v>
      </c>
      <c r="H231">
        <v>0.66</v>
      </c>
      <c r="I231">
        <v>120</v>
      </c>
      <c r="J231">
        <v>0</v>
      </c>
    </row>
    <row r="232" spans="1:10" thickTop="1" thickBot="1" x14ac:dyDescent="0.3">
      <c r="A232">
        <v>230</v>
      </c>
      <c r="B232">
        <v>3</v>
      </c>
      <c r="C232">
        <v>0</v>
      </c>
      <c r="D232" t="s">
        <v>25</v>
      </c>
      <c r="E232" t="s">
        <v>20</v>
      </c>
      <c r="F232">
        <v>0</v>
      </c>
      <c r="G232">
        <v>0</v>
      </c>
      <c r="H232">
        <v>0.66</v>
      </c>
      <c r="I232">
        <v>120</v>
      </c>
      <c r="J232">
        <v>0</v>
      </c>
    </row>
    <row r="233" spans="1:10" thickTop="1" thickBot="1" x14ac:dyDescent="0.3">
      <c r="A233">
        <v>231</v>
      </c>
      <c r="B233">
        <v>3</v>
      </c>
      <c r="C233">
        <v>815.22443168934603</v>
      </c>
      <c r="D233" t="s">
        <v>25</v>
      </c>
      <c r="E233" t="s">
        <v>21</v>
      </c>
      <c r="F233">
        <v>4.7455724057978999E-4</v>
      </c>
      <c r="G233">
        <v>1.32621380664729E-2</v>
      </c>
      <c r="H233">
        <v>0.66</v>
      </c>
      <c r="I233">
        <v>120</v>
      </c>
      <c r="J233">
        <v>0</v>
      </c>
    </row>
    <row r="234" spans="1:10" thickTop="1" thickBot="1" x14ac:dyDescent="0.3">
      <c r="A234">
        <v>232</v>
      </c>
      <c r="B234">
        <v>3</v>
      </c>
      <c r="C234">
        <v>1567.61393624875</v>
      </c>
      <c r="D234" t="s">
        <v>25</v>
      </c>
      <c r="E234" t="s">
        <v>22</v>
      </c>
      <c r="F234">
        <v>2.83497999425345E-3</v>
      </c>
      <c r="G234">
        <v>2.5502072373341799E-2</v>
      </c>
      <c r="H234">
        <v>0.66</v>
      </c>
      <c r="I234">
        <v>120</v>
      </c>
      <c r="J234">
        <v>0</v>
      </c>
    </row>
    <row r="235" spans="1:10" thickTop="1" thickBot="1" x14ac:dyDescent="0.3">
      <c r="A235">
        <v>233</v>
      </c>
      <c r="B235">
        <v>3</v>
      </c>
      <c r="C235">
        <v>1508.63691579533</v>
      </c>
      <c r="D235" t="s">
        <v>25</v>
      </c>
      <c r="E235" t="s">
        <v>23</v>
      </c>
      <c r="F235">
        <v>2.7361203093747102E-3</v>
      </c>
      <c r="G235">
        <v>2.45426293566725E-2</v>
      </c>
      <c r="H235">
        <v>0.66</v>
      </c>
      <c r="I235">
        <v>120</v>
      </c>
      <c r="J235">
        <v>0</v>
      </c>
    </row>
    <row r="236" spans="1:10" thickTop="1" thickBot="1" x14ac:dyDescent="0.3">
      <c r="A236">
        <v>234</v>
      </c>
      <c r="B236">
        <v>3</v>
      </c>
      <c r="C236">
        <v>830829.63459651906</v>
      </c>
      <c r="D236" t="s">
        <v>26</v>
      </c>
      <c r="E236" t="s">
        <v>11</v>
      </c>
      <c r="F236">
        <v>0</v>
      </c>
      <c r="G236">
        <v>0.95160013736899496</v>
      </c>
      <c r="H236">
        <v>0.49</v>
      </c>
      <c r="I236">
        <v>3</v>
      </c>
      <c r="J236">
        <v>0</v>
      </c>
    </row>
    <row r="237" spans="1:10" thickTop="1" thickBot="1" x14ac:dyDescent="0.3">
      <c r="A237">
        <v>235</v>
      </c>
      <c r="B237">
        <v>3</v>
      </c>
      <c r="C237">
        <v>6986.3351095376602</v>
      </c>
      <c r="D237" t="s">
        <v>26</v>
      </c>
      <c r="E237" t="s">
        <v>12</v>
      </c>
      <c r="F237">
        <v>3.22059589382852E-3</v>
      </c>
      <c r="G237">
        <v>8.0018780904107696E-3</v>
      </c>
      <c r="H237">
        <v>0.49</v>
      </c>
      <c r="I237">
        <v>3</v>
      </c>
      <c r="J237">
        <v>0</v>
      </c>
    </row>
    <row r="238" spans="1:10" thickTop="1" thickBot="1" x14ac:dyDescent="0.3">
      <c r="A238">
        <v>236</v>
      </c>
      <c r="B238">
        <v>3</v>
      </c>
      <c r="C238">
        <v>15916.0565716371</v>
      </c>
      <c r="D238" t="s">
        <v>26</v>
      </c>
      <c r="E238" t="s">
        <v>13</v>
      </c>
      <c r="F238">
        <v>3.66853190098044E-3</v>
      </c>
      <c r="G238">
        <v>1.82296357631705E-2</v>
      </c>
      <c r="H238">
        <v>0.49</v>
      </c>
      <c r="I238">
        <v>3</v>
      </c>
      <c r="J238">
        <v>0</v>
      </c>
    </row>
    <row r="239" spans="1:10" thickTop="1" thickBot="1" x14ac:dyDescent="0.3">
      <c r="A239">
        <v>237</v>
      </c>
      <c r="B239">
        <v>3</v>
      </c>
      <c r="C239">
        <v>8768.1929417888205</v>
      </c>
      <c r="D239" t="s">
        <v>26</v>
      </c>
      <c r="E239" t="s">
        <v>14</v>
      </c>
      <c r="F239">
        <v>2.2736281941535198E-3</v>
      </c>
      <c r="G239">
        <v>1.00427491514986E-2</v>
      </c>
      <c r="H239">
        <v>0.49</v>
      </c>
      <c r="I239">
        <v>3</v>
      </c>
      <c r="J239">
        <v>0</v>
      </c>
    </row>
    <row r="240" spans="1:10" thickTop="1" thickBot="1" x14ac:dyDescent="0.3">
      <c r="A240">
        <v>238</v>
      </c>
      <c r="B240">
        <v>3</v>
      </c>
      <c r="C240">
        <v>3479.6903514750002</v>
      </c>
      <c r="D240" t="s">
        <v>26</v>
      </c>
      <c r="E240" t="s">
        <v>15</v>
      </c>
      <c r="F240">
        <v>1.60408515796156E-3</v>
      </c>
      <c r="G240">
        <v>3.9855027776822703E-3</v>
      </c>
      <c r="H240">
        <v>0.49</v>
      </c>
      <c r="I240">
        <v>3</v>
      </c>
      <c r="J240">
        <v>0</v>
      </c>
    </row>
    <row r="241" spans="1:10" thickTop="1" thickBot="1" x14ac:dyDescent="0.3">
      <c r="A241">
        <v>239</v>
      </c>
      <c r="B241">
        <v>3</v>
      </c>
      <c r="C241">
        <v>1380.3552177674901</v>
      </c>
      <c r="D241" t="s">
        <v>26</v>
      </c>
      <c r="E241" t="s">
        <v>16</v>
      </c>
      <c r="F241">
        <v>1.9885096570060701E-3</v>
      </c>
      <c r="G241">
        <v>1.5810054915572E-3</v>
      </c>
      <c r="H241">
        <v>0.49</v>
      </c>
      <c r="I241">
        <v>3</v>
      </c>
      <c r="J241">
        <v>0</v>
      </c>
    </row>
    <row r="242" spans="1:10" thickTop="1" thickBot="1" x14ac:dyDescent="0.3">
      <c r="A242">
        <v>240</v>
      </c>
      <c r="B242">
        <v>3</v>
      </c>
      <c r="C242">
        <v>2515.208588685</v>
      </c>
      <c r="D242" t="s">
        <v>26</v>
      </c>
      <c r="E242" t="s">
        <v>17</v>
      </c>
      <c r="F242">
        <v>3.6233547014614602E-3</v>
      </c>
      <c r="G242">
        <v>2.8808226606730001E-3</v>
      </c>
      <c r="H242">
        <v>0.49</v>
      </c>
      <c r="I242">
        <v>3</v>
      </c>
      <c r="J242">
        <v>0</v>
      </c>
    </row>
    <row r="243" spans="1:10" thickTop="1" thickBot="1" x14ac:dyDescent="0.3">
      <c r="A243">
        <v>241</v>
      </c>
      <c r="B243">
        <v>3</v>
      </c>
      <c r="C243">
        <v>0</v>
      </c>
      <c r="D243" t="s">
        <v>26</v>
      </c>
      <c r="E243" t="s">
        <v>18</v>
      </c>
      <c r="F243">
        <v>0</v>
      </c>
      <c r="G243">
        <v>0</v>
      </c>
      <c r="H243">
        <v>0.49</v>
      </c>
      <c r="I243">
        <v>3</v>
      </c>
      <c r="J243">
        <v>0</v>
      </c>
    </row>
    <row r="244" spans="1:10" thickTop="1" thickBot="1" x14ac:dyDescent="0.3">
      <c r="A244">
        <v>242</v>
      </c>
      <c r="B244">
        <v>3</v>
      </c>
      <c r="C244">
        <v>0</v>
      </c>
      <c r="D244" t="s">
        <v>26</v>
      </c>
      <c r="E244" t="s">
        <v>19</v>
      </c>
      <c r="F244">
        <v>0</v>
      </c>
      <c r="G244">
        <v>0</v>
      </c>
      <c r="H244">
        <v>0.49</v>
      </c>
      <c r="I244">
        <v>3</v>
      </c>
      <c r="J244">
        <v>0</v>
      </c>
    </row>
    <row r="245" spans="1:10" thickTop="1" thickBot="1" x14ac:dyDescent="0.3">
      <c r="A245">
        <v>243</v>
      </c>
      <c r="B245">
        <v>3</v>
      </c>
      <c r="C245">
        <v>0</v>
      </c>
      <c r="D245" t="s">
        <v>26</v>
      </c>
      <c r="E245" t="s">
        <v>20</v>
      </c>
      <c r="F245">
        <v>0</v>
      </c>
      <c r="G245">
        <v>0</v>
      </c>
      <c r="H245">
        <v>0.49</v>
      </c>
      <c r="I245">
        <v>3</v>
      </c>
      <c r="J245">
        <v>0</v>
      </c>
    </row>
    <row r="246" spans="1:10" thickTop="1" thickBot="1" x14ac:dyDescent="0.3">
      <c r="A246">
        <v>244</v>
      </c>
      <c r="B246">
        <v>3</v>
      </c>
      <c r="C246">
        <v>675.13262212500001</v>
      </c>
      <c r="D246" t="s">
        <v>26</v>
      </c>
      <c r="E246" t="s">
        <v>21</v>
      </c>
      <c r="F246" s="1">
        <v>1.5561301573102999E-5</v>
      </c>
      <c r="G246">
        <v>7.7327079969702795E-4</v>
      </c>
      <c r="H246">
        <v>0.49</v>
      </c>
      <c r="I246">
        <v>3</v>
      </c>
      <c r="J246">
        <v>0</v>
      </c>
    </row>
    <row r="247" spans="1:10" thickTop="1" thickBot="1" x14ac:dyDescent="0.3">
      <c r="A247">
        <v>245</v>
      </c>
      <c r="B247">
        <v>3</v>
      </c>
      <c r="C247">
        <v>1290.6724575225001</v>
      </c>
      <c r="D247" t="s">
        <v>26</v>
      </c>
      <c r="E247" t="s">
        <v>22</v>
      </c>
      <c r="F247" s="1">
        <v>9.2965731312486902E-5</v>
      </c>
      <c r="G247">
        <v>1.47828632577995E-3</v>
      </c>
      <c r="H247">
        <v>0.49</v>
      </c>
      <c r="I247">
        <v>3</v>
      </c>
      <c r="J247">
        <v>0</v>
      </c>
    </row>
    <row r="248" spans="1:10" thickTop="1" thickBot="1" x14ac:dyDescent="0.3">
      <c r="A248">
        <v>246</v>
      </c>
      <c r="B248">
        <v>3</v>
      </c>
      <c r="C248">
        <v>1245.6432132299999</v>
      </c>
      <c r="D248" t="s">
        <v>26</v>
      </c>
      <c r="E248" t="s">
        <v>23</v>
      </c>
      <c r="F248" s="1">
        <v>8.9722323892035296E-5</v>
      </c>
      <c r="G248">
        <v>1.4267115705352399E-3</v>
      </c>
      <c r="H248">
        <v>0.49</v>
      </c>
      <c r="I248">
        <v>3</v>
      </c>
      <c r="J248">
        <v>0</v>
      </c>
    </row>
    <row r="249" spans="1:10" thickTop="1" thickBot="1" x14ac:dyDescent="0.3">
      <c r="A249">
        <v>247</v>
      </c>
      <c r="B249">
        <v>3</v>
      </c>
      <c r="C249">
        <v>38064.173880705297</v>
      </c>
      <c r="D249" t="s">
        <v>27</v>
      </c>
      <c r="E249" t="s">
        <v>11</v>
      </c>
      <c r="F249">
        <v>0</v>
      </c>
      <c r="G249">
        <v>0.53145314914205399</v>
      </c>
      <c r="H249">
        <v>0.19999999999999901</v>
      </c>
      <c r="I249">
        <v>4.5</v>
      </c>
      <c r="J249">
        <v>0</v>
      </c>
    </row>
    <row r="250" spans="1:10" thickTop="1" thickBot="1" x14ac:dyDescent="0.3">
      <c r="A250">
        <v>248</v>
      </c>
      <c r="B250">
        <v>3</v>
      </c>
      <c r="C250">
        <v>6013.0742727132001</v>
      </c>
      <c r="D250" t="s">
        <v>27</v>
      </c>
      <c r="E250" t="s">
        <v>12</v>
      </c>
      <c r="F250">
        <v>6.4154842811619706E-2</v>
      </c>
      <c r="G250">
        <v>8.3954725203648106E-2</v>
      </c>
      <c r="H250">
        <v>0.19999999999999901</v>
      </c>
      <c r="I250">
        <v>4.5</v>
      </c>
      <c r="J250">
        <v>0</v>
      </c>
    </row>
    <row r="251" spans="1:10" thickTop="1" thickBot="1" x14ac:dyDescent="0.3">
      <c r="A251">
        <v>249</v>
      </c>
      <c r="B251">
        <v>3</v>
      </c>
      <c r="C251">
        <v>12657.3340780463</v>
      </c>
      <c r="D251" t="s">
        <v>27</v>
      </c>
      <c r="E251" t="s">
        <v>13</v>
      </c>
      <c r="F251">
        <v>0.114176602699733</v>
      </c>
      <c r="G251">
        <v>0.17672208193990399</v>
      </c>
      <c r="H251">
        <v>0.19999999999999901</v>
      </c>
      <c r="I251">
        <v>4.5</v>
      </c>
      <c r="J251">
        <v>0</v>
      </c>
    </row>
    <row r="252" spans="1:10" thickTop="1" thickBot="1" x14ac:dyDescent="0.3">
      <c r="A252">
        <v>250</v>
      </c>
      <c r="B252">
        <v>3</v>
      </c>
      <c r="C252">
        <v>6812.7793355472204</v>
      </c>
      <c r="D252" t="s">
        <v>27</v>
      </c>
      <c r="E252" t="s">
        <v>14</v>
      </c>
      <c r="F252">
        <v>6.28592538000423E-2</v>
      </c>
      <c r="G252">
        <v>9.5120231523579499E-2</v>
      </c>
      <c r="H252">
        <v>0.19999999999999901</v>
      </c>
      <c r="I252">
        <v>4.5</v>
      </c>
      <c r="J252">
        <v>0</v>
      </c>
    </row>
    <row r="253" spans="1:10" thickTop="1" thickBot="1" x14ac:dyDescent="0.3">
      <c r="A253">
        <v>251</v>
      </c>
      <c r="B253">
        <v>3</v>
      </c>
      <c r="C253">
        <v>2649.1830346780298</v>
      </c>
      <c r="D253" t="s">
        <v>27</v>
      </c>
      <c r="E253" t="s">
        <v>15</v>
      </c>
      <c r="F253">
        <v>2.8264730063327699E-2</v>
      </c>
      <c r="G253">
        <v>3.6987973805652802E-2</v>
      </c>
      <c r="H253">
        <v>0.19999999999999901</v>
      </c>
      <c r="I253">
        <v>4.5</v>
      </c>
      <c r="J253">
        <v>0</v>
      </c>
    </row>
    <row r="254" spans="1:10" thickTop="1" thickBot="1" x14ac:dyDescent="0.3">
      <c r="A254">
        <v>252</v>
      </c>
      <c r="B254">
        <v>3</v>
      </c>
      <c r="C254">
        <v>1037.2012800436901</v>
      </c>
      <c r="D254" t="s">
        <v>27</v>
      </c>
      <c r="E254" t="s">
        <v>16</v>
      </c>
      <c r="F254">
        <v>1.8333497597741E-2</v>
      </c>
      <c r="G254">
        <v>1.44814357012172E-2</v>
      </c>
      <c r="H254">
        <v>0.19999999999999901</v>
      </c>
      <c r="I254">
        <v>4.5</v>
      </c>
      <c r="J254">
        <v>0</v>
      </c>
    </row>
    <row r="255" spans="1:10" thickTop="1" thickBot="1" x14ac:dyDescent="0.3">
      <c r="A255">
        <v>253</v>
      </c>
      <c r="B255">
        <v>3</v>
      </c>
      <c r="C255">
        <v>1918.2028273457099</v>
      </c>
      <c r="D255" t="s">
        <v>27</v>
      </c>
      <c r="E255" t="s">
        <v>17</v>
      </c>
      <c r="F255">
        <v>3.3906019596930403E-2</v>
      </c>
      <c r="G255">
        <v>2.6782006000734899E-2</v>
      </c>
      <c r="H255">
        <v>0.19999999999999901</v>
      </c>
      <c r="I255">
        <v>4.5</v>
      </c>
      <c r="J255">
        <v>0</v>
      </c>
    </row>
    <row r="256" spans="1:10" thickTop="1" thickBot="1" x14ac:dyDescent="0.3">
      <c r="A256">
        <v>254</v>
      </c>
      <c r="B256">
        <v>3</v>
      </c>
      <c r="C256">
        <v>0</v>
      </c>
      <c r="D256" t="s">
        <v>27</v>
      </c>
      <c r="E256" t="s">
        <v>18</v>
      </c>
      <c r="F256">
        <v>0</v>
      </c>
      <c r="G256">
        <v>0</v>
      </c>
      <c r="H256">
        <v>0.19999999999999901</v>
      </c>
      <c r="I256">
        <v>4.5</v>
      </c>
      <c r="J256">
        <v>0</v>
      </c>
    </row>
    <row r="257" spans="1:10" thickTop="1" thickBot="1" x14ac:dyDescent="0.3">
      <c r="A257">
        <v>255</v>
      </c>
      <c r="B257">
        <v>3</v>
      </c>
      <c r="C257">
        <v>0</v>
      </c>
      <c r="D257" t="s">
        <v>27</v>
      </c>
      <c r="E257" t="s">
        <v>19</v>
      </c>
      <c r="F257">
        <v>0</v>
      </c>
      <c r="G257">
        <v>0</v>
      </c>
      <c r="H257">
        <v>0.19999999999999901</v>
      </c>
      <c r="I257">
        <v>4.5</v>
      </c>
      <c r="J257">
        <v>0</v>
      </c>
    </row>
    <row r="258" spans="1:10" thickTop="1" thickBot="1" x14ac:dyDescent="0.3">
      <c r="A258">
        <v>256</v>
      </c>
      <c r="B258">
        <v>3</v>
      </c>
      <c r="C258">
        <v>0</v>
      </c>
      <c r="D258" t="s">
        <v>27</v>
      </c>
      <c r="E258" t="s">
        <v>20</v>
      </c>
      <c r="F258">
        <v>0</v>
      </c>
      <c r="G258">
        <v>0</v>
      </c>
      <c r="H258">
        <v>0.19999999999999901</v>
      </c>
      <c r="I258">
        <v>4.5</v>
      </c>
      <c r="J258">
        <v>0</v>
      </c>
    </row>
    <row r="259" spans="1:10" thickTop="1" thickBot="1" x14ac:dyDescent="0.3">
      <c r="A259">
        <v>257</v>
      </c>
      <c r="B259">
        <v>3</v>
      </c>
      <c r="C259">
        <v>523.15501391156999</v>
      </c>
      <c r="D259" t="s">
        <v>27</v>
      </c>
      <c r="E259" t="s">
        <v>21</v>
      </c>
      <c r="F259">
        <v>2.0145860725121999E-3</v>
      </c>
      <c r="G259">
        <v>7.3043061568634996E-3</v>
      </c>
      <c r="H259">
        <v>0.19999999999999901</v>
      </c>
      <c r="I259">
        <v>4.5</v>
      </c>
      <c r="J259">
        <v>0</v>
      </c>
    </row>
    <row r="260" spans="1:10" thickTop="1" thickBot="1" x14ac:dyDescent="0.3">
      <c r="A260">
        <v>258</v>
      </c>
      <c r="B260">
        <v>3</v>
      </c>
      <c r="C260">
        <v>988.29475914223701</v>
      </c>
      <c r="D260" t="s">
        <v>27</v>
      </c>
      <c r="E260" t="s">
        <v>22</v>
      </c>
      <c r="F260">
        <v>4.1519991535650903E-3</v>
      </c>
      <c r="G260">
        <v>1.3798601374427E-2</v>
      </c>
      <c r="H260">
        <v>0.19999999999999901</v>
      </c>
      <c r="I260">
        <v>4.5</v>
      </c>
      <c r="J260">
        <v>0</v>
      </c>
    </row>
    <row r="261" spans="1:10" thickTop="1" thickBot="1" x14ac:dyDescent="0.3">
      <c r="A261">
        <v>259</v>
      </c>
      <c r="B261">
        <v>3</v>
      </c>
      <c r="C261">
        <v>959.42272450325902</v>
      </c>
      <c r="D261" t="s">
        <v>27</v>
      </c>
      <c r="E261" t="s">
        <v>23</v>
      </c>
      <c r="F261">
        <v>4.0307026858121004E-3</v>
      </c>
      <c r="G261">
        <v>1.33954891519179E-2</v>
      </c>
      <c r="H261">
        <v>0.19999999999999901</v>
      </c>
      <c r="I261">
        <v>4.5</v>
      </c>
      <c r="J261">
        <v>0</v>
      </c>
    </row>
    <row r="262" spans="1:10" thickTop="1" thickBot="1" x14ac:dyDescent="0.3">
      <c r="A262">
        <v>260</v>
      </c>
      <c r="B262">
        <v>4</v>
      </c>
      <c r="C262">
        <v>15807384.7023874</v>
      </c>
      <c r="D262" t="s">
        <v>10</v>
      </c>
      <c r="E262" t="s">
        <v>11</v>
      </c>
      <c r="F262">
        <v>0</v>
      </c>
      <c r="G262">
        <v>0.91207173683877496</v>
      </c>
      <c r="H262">
        <v>0.3</v>
      </c>
      <c r="I262">
        <v>1.5</v>
      </c>
      <c r="J262">
        <v>0</v>
      </c>
    </row>
    <row r="263" spans="1:10" thickTop="1" thickBot="1" x14ac:dyDescent="0.3">
      <c r="A263">
        <v>261</v>
      </c>
      <c r="B263">
        <v>4</v>
      </c>
      <c r="C263">
        <v>217581.17168632001</v>
      </c>
      <c r="D263" t="s">
        <v>10</v>
      </c>
      <c r="E263" t="s">
        <v>12</v>
      </c>
      <c r="F263">
        <v>3.0800264983256199E-3</v>
      </c>
      <c r="G263">
        <v>1.2554235940964E-2</v>
      </c>
      <c r="H263">
        <v>0.3</v>
      </c>
      <c r="I263">
        <v>1.5</v>
      </c>
      <c r="J263">
        <v>0</v>
      </c>
    </row>
    <row r="264" spans="1:10" thickTop="1" thickBot="1" x14ac:dyDescent="0.3">
      <c r="A264">
        <v>262</v>
      </c>
      <c r="B264">
        <v>4</v>
      </c>
      <c r="C264">
        <v>635777.05638572096</v>
      </c>
      <c r="D264" t="s">
        <v>10</v>
      </c>
      <c r="E264" t="s">
        <v>13</v>
      </c>
      <c r="F264">
        <v>5.0730835255438401E-3</v>
      </c>
      <c r="G264">
        <v>3.66837585709157E-2</v>
      </c>
      <c r="H264">
        <v>0.3</v>
      </c>
      <c r="I264">
        <v>1.5</v>
      </c>
      <c r="J264">
        <v>0</v>
      </c>
    </row>
    <row r="265" spans="1:10" thickTop="1" thickBot="1" x14ac:dyDescent="0.3">
      <c r="A265">
        <v>263</v>
      </c>
      <c r="B265">
        <v>4</v>
      </c>
      <c r="C265">
        <v>370453.66191254801</v>
      </c>
      <c r="D265" t="s">
        <v>10</v>
      </c>
      <c r="E265" t="s">
        <v>14</v>
      </c>
      <c r="F265">
        <v>4.7674612515125701E-3</v>
      </c>
      <c r="G265">
        <v>2.1374839747389102E-2</v>
      </c>
      <c r="H265">
        <v>0.3</v>
      </c>
      <c r="I265">
        <v>1.5</v>
      </c>
      <c r="J265">
        <v>0</v>
      </c>
    </row>
    <row r="266" spans="1:10" thickTop="1" thickBot="1" x14ac:dyDescent="0.3">
      <c r="A266">
        <v>264</v>
      </c>
      <c r="B266">
        <v>4</v>
      </c>
      <c r="C266">
        <v>101642.76315620101</v>
      </c>
      <c r="D266" t="s">
        <v>10</v>
      </c>
      <c r="E266" t="s">
        <v>15</v>
      </c>
      <c r="F266">
        <v>3.0581612580778701E-3</v>
      </c>
      <c r="G266">
        <v>5.8646950950062803E-3</v>
      </c>
      <c r="H266">
        <v>0.3</v>
      </c>
      <c r="I266">
        <v>1.5</v>
      </c>
      <c r="J266">
        <v>0</v>
      </c>
    </row>
    <row r="267" spans="1:10" thickTop="1" thickBot="1" x14ac:dyDescent="0.3">
      <c r="A267">
        <v>265</v>
      </c>
      <c r="B267">
        <v>4</v>
      </c>
      <c r="C267">
        <v>31749.395211134601</v>
      </c>
      <c r="D267" t="s">
        <v>10</v>
      </c>
      <c r="E267" t="s">
        <v>16</v>
      </c>
      <c r="F267">
        <v>3.13219978357517E-3</v>
      </c>
      <c r="G267">
        <v>1.83191126040138E-3</v>
      </c>
      <c r="H267">
        <v>0.3</v>
      </c>
      <c r="I267">
        <v>1.5</v>
      </c>
      <c r="J267">
        <v>0</v>
      </c>
    </row>
    <row r="268" spans="1:10" thickTop="1" thickBot="1" x14ac:dyDescent="0.3">
      <c r="A268">
        <v>266</v>
      </c>
      <c r="B268">
        <v>4</v>
      </c>
      <c r="C268">
        <v>65650.859471295305</v>
      </c>
      <c r="D268" t="s">
        <v>10</v>
      </c>
      <c r="E268" t="s">
        <v>17</v>
      </c>
      <c r="F268">
        <v>6.4596919783497797E-3</v>
      </c>
      <c r="G268">
        <v>3.78799494984764E-3</v>
      </c>
      <c r="H268">
        <v>0.3</v>
      </c>
      <c r="I268">
        <v>1.5</v>
      </c>
      <c r="J268">
        <v>0</v>
      </c>
    </row>
    <row r="269" spans="1:10" thickTop="1" thickBot="1" x14ac:dyDescent="0.3">
      <c r="A269">
        <v>267</v>
      </c>
      <c r="B269">
        <v>4</v>
      </c>
      <c r="C269">
        <v>0</v>
      </c>
      <c r="D269" t="s">
        <v>10</v>
      </c>
      <c r="E269" t="s">
        <v>18</v>
      </c>
      <c r="F269">
        <v>0</v>
      </c>
      <c r="G269">
        <v>0</v>
      </c>
      <c r="H269">
        <v>0.3</v>
      </c>
      <c r="I269">
        <v>1.5</v>
      </c>
      <c r="J269">
        <v>0</v>
      </c>
    </row>
    <row r="270" spans="1:10" thickTop="1" thickBot="1" x14ac:dyDescent="0.3">
      <c r="A270">
        <v>268</v>
      </c>
      <c r="B270">
        <v>4</v>
      </c>
      <c r="C270">
        <v>0</v>
      </c>
      <c r="D270" t="s">
        <v>10</v>
      </c>
      <c r="E270" t="s">
        <v>19</v>
      </c>
      <c r="F270">
        <v>0</v>
      </c>
      <c r="G270">
        <v>0</v>
      </c>
      <c r="H270">
        <v>0.3</v>
      </c>
      <c r="I270">
        <v>1.5</v>
      </c>
      <c r="J270">
        <v>0</v>
      </c>
    </row>
    <row r="271" spans="1:10" thickTop="1" thickBot="1" x14ac:dyDescent="0.3">
      <c r="A271">
        <v>269</v>
      </c>
      <c r="B271">
        <v>4</v>
      </c>
      <c r="C271">
        <v>0</v>
      </c>
      <c r="D271" t="s">
        <v>10</v>
      </c>
      <c r="E271" t="s">
        <v>20</v>
      </c>
      <c r="F271">
        <v>0</v>
      </c>
      <c r="G271">
        <v>0</v>
      </c>
      <c r="H271">
        <v>0.3</v>
      </c>
      <c r="I271">
        <v>1.5</v>
      </c>
      <c r="J271">
        <v>0</v>
      </c>
    </row>
    <row r="272" spans="1:10" thickTop="1" thickBot="1" x14ac:dyDescent="0.3">
      <c r="A272">
        <v>270</v>
      </c>
      <c r="B272">
        <v>4</v>
      </c>
      <c r="C272">
        <v>23495.825918389499</v>
      </c>
      <c r="D272" t="s">
        <v>10</v>
      </c>
      <c r="E272" t="s">
        <v>21</v>
      </c>
      <c r="F272" s="1">
        <v>3.6807884466710397E-5</v>
      </c>
      <c r="G272">
        <v>1.35568781030617E-3</v>
      </c>
      <c r="H272">
        <v>0.3</v>
      </c>
      <c r="I272">
        <v>1.5</v>
      </c>
      <c r="J272">
        <v>0</v>
      </c>
    </row>
    <row r="273" spans="1:10" thickTop="1" thickBot="1" x14ac:dyDescent="0.3">
      <c r="A273">
        <v>271</v>
      </c>
      <c r="B273">
        <v>4</v>
      </c>
      <c r="C273">
        <v>37324.181249895701</v>
      </c>
      <c r="D273" t="s">
        <v>10</v>
      </c>
      <c r="E273" t="s">
        <v>22</v>
      </c>
      <c r="F273">
        <v>1.8327272727177501E-4</v>
      </c>
      <c r="G273">
        <v>2.1535713503281701E-3</v>
      </c>
      <c r="H273">
        <v>0.3</v>
      </c>
      <c r="I273">
        <v>1.5</v>
      </c>
      <c r="J273">
        <v>0</v>
      </c>
    </row>
    <row r="274" spans="1:10" thickTop="1" thickBot="1" x14ac:dyDescent="0.3">
      <c r="A274">
        <v>272</v>
      </c>
      <c r="B274">
        <v>4</v>
      </c>
      <c r="C274">
        <v>40235.788370126698</v>
      </c>
      <c r="D274" t="s">
        <v>10</v>
      </c>
      <c r="E274" t="s">
        <v>23</v>
      </c>
      <c r="F274">
        <v>1.97201400769834E-4</v>
      </c>
      <c r="G274">
        <v>2.32156843606622E-3</v>
      </c>
      <c r="H274">
        <v>0.3</v>
      </c>
      <c r="I274">
        <v>1.5</v>
      </c>
      <c r="J274">
        <v>0</v>
      </c>
    </row>
    <row r="275" spans="1:10" thickTop="1" thickBot="1" x14ac:dyDescent="0.3">
      <c r="A275">
        <v>273</v>
      </c>
      <c r="B275">
        <v>4</v>
      </c>
      <c r="C275">
        <v>15602938.756669</v>
      </c>
      <c r="D275" t="s">
        <v>24</v>
      </c>
      <c r="E275" t="s">
        <v>11</v>
      </c>
      <c r="F275">
        <v>0</v>
      </c>
      <c r="G275">
        <v>0.93525077097451503</v>
      </c>
      <c r="H275">
        <v>0.3</v>
      </c>
      <c r="I275">
        <v>1.5</v>
      </c>
      <c r="J275">
        <v>0</v>
      </c>
    </row>
    <row r="276" spans="1:10" thickTop="1" thickBot="1" x14ac:dyDescent="0.3">
      <c r="A276">
        <v>274</v>
      </c>
      <c r="B276">
        <v>4</v>
      </c>
      <c r="C276">
        <v>94040.022919811294</v>
      </c>
      <c r="D276" t="s">
        <v>24</v>
      </c>
      <c r="E276" t="s">
        <v>12</v>
      </c>
      <c r="F276">
        <v>2.2683558737064602E-3</v>
      </c>
      <c r="G276">
        <v>5.6368229927597699E-3</v>
      </c>
      <c r="H276">
        <v>0.3</v>
      </c>
      <c r="I276">
        <v>1.5</v>
      </c>
      <c r="J276">
        <v>0</v>
      </c>
    </row>
    <row r="277" spans="1:10" thickTop="1" thickBot="1" x14ac:dyDescent="0.3">
      <c r="A277">
        <v>275</v>
      </c>
      <c r="B277">
        <v>4</v>
      </c>
      <c r="C277">
        <v>296271.54204342898</v>
      </c>
      <c r="D277" t="s">
        <v>24</v>
      </c>
      <c r="E277" t="s">
        <v>13</v>
      </c>
      <c r="F277">
        <v>3.3139247206299301E-3</v>
      </c>
      <c r="G277">
        <v>1.7758717920718099E-2</v>
      </c>
      <c r="H277">
        <v>0.3</v>
      </c>
      <c r="I277">
        <v>1.5</v>
      </c>
      <c r="J277">
        <v>0</v>
      </c>
    </row>
    <row r="278" spans="1:10" thickTop="1" thickBot="1" x14ac:dyDescent="0.3">
      <c r="A278">
        <v>276</v>
      </c>
      <c r="B278">
        <v>4</v>
      </c>
      <c r="C278">
        <v>305259.11724029499</v>
      </c>
      <c r="D278" t="s">
        <v>24</v>
      </c>
      <c r="E278" t="s">
        <v>14</v>
      </c>
      <c r="F278">
        <v>2.1723211959267601E-3</v>
      </c>
      <c r="G278">
        <v>1.82974392964248E-2</v>
      </c>
      <c r="H278">
        <v>0.3</v>
      </c>
      <c r="I278">
        <v>1.5</v>
      </c>
      <c r="J278">
        <v>0</v>
      </c>
    </row>
    <row r="279" spans="1:10" thickTop="1" thickBot="1" x14ac:dyDescent="0.3">
      <c r="A279">
        <v>277</v>
      </c>
      <c r="B279">
        <v>4</v>
      </c>
      <c r="C279">
        <v>124965.131675654</v>
      </c>
      <c r="D279" t="s">
        <v>24</v>
      </c>
      <c r="E279" t="s">
        <v>15</v>
      </c>
      <c r="F279">
        <v>1.05961980996395E-3</v>
      </c>
      <c r="G279">
        <v>7.49049506424764E-3</v>
      </c>
      <c r="H279">
        <v>0.3</v>
      </c>
      <c r="I279">
        <v>1.5</v>
      </c>
      <c r="J279">
        <v>0</v>
      </c>
    </row>
    <row r="280" spans="1:10" thickTop="1" thickBot="1" x14ac:dyDescent="0.3">
      <c r="A280">
        <v>278</v>
      </c>
      <c r="B280">
        <v>4</v>
      </c>
      <c r="C280">
        <v>41536.025317296197</v>
      </c>
      <c r="D280" t="s">
        <v>24</v>
      </c>
      <c r="E280" t="s">
        <v>16</v>
      </c>
      <c r="F280">
        <v>1.0343300815599801E-3</v>
      </c>
      <c r="G280">
        <v>2.4896976336982899E-3</v>
      </c>
      <c r="H280">
        <v>0.3</v>
      </c>
      <c r="I280">
        <v>1.5</v>
      </c>
      <c r="J280">
        <v>0</v>
      </c>
    </row>
    <row r="281" spans="1:10" thickTop="1" thickBot="1" x14ac:dyDescent="0.3">
      <c r="A281">
        <v>279</v>
      </c>
      <c r="B281">
        <v>4</v>
      </c>
      <c r="C281">
        <v>85900.057106265202</v>
      </c>
      <c r="D281" t="s">
        <v>24</v>
      </c>
      <c r="E281" t="s">
        <v>17</v>
      </c>
      <c r="F281">
        <v>2.1387749982450001E-3</v>
      </c>
      <c r="G281">
        <v>5.1489079005101598E-3</v>
      </c>
      <c r="H281">
        <v>0.3</v>
      </c>
      <c r="I281">
        <v>1.5</v>
      </c>
      <c r="J281">
        <v>0</v>
      </c>
    </row>
    <row r="282" spans="1:10" thickTop="1" thickBot="1" x14ac:dyDescent="0.3">
      <c r="A282">
        <v>280</v>
      </c>
      <c r="B282">
        <v>4</v>
      </c>
      <c r="C282">
        <v>0</v>
      </c>
      <c r="D282" t="s">
        <v>24</v>
      </c>
      <c r="E282" t="s">
        <v>18</v>
      </c>
      <c r="F282">
        <v>0</v>
      </c>
      <c r="G282">
        <v>0</v>
      </c>
      <c r="H282">
        <v>0.3</v>
      </c>
      <c r="I282">
        <v>1.5</v>
      </c>
      <c r="J282">
        <v>0</v>
      </c>
    </row>
    <row r="283" spans="1:10" thickTop="1" thickBot="1" x14ac:dyDescent="0.3">
      <c r="A283">
        <v>281</v>
      </c>
      <c r="B283">
        <v>4</v>
      </c>
      <c r="C283">
        <v>0</v>
      </c>
      <c r="D283" t="s">
        <v>24</v>
      </c>
      <c r="E283" t="s">
        <v>19</v>
      </c>
      <c r="F283">
        <v>0</v>
      </c>
      <c r="G283">
        <v>0</v>
      </c>
      <c r="H283">
        <v>0.3</v>
      </c>
      <c r="I283">
        <v>1.5</v>
      </c>
      <c r="J283">
        <v>0</v>
      </c>
    </row>
    <row r="284" spans="1:10" thickTop="1" thickBot="1" x14ac:dyDescent="0.3">
      <c r="A284">
        <v>282</v>
      </c>
      <c r="B284">
        <v>4</v>
      </c>
      <c r="C284">
        <v>0</v>
      </c>
      <c r="D284" t="s">
        <v>24</v>
      </c>
      <c r="E284" t="s">
        <v>20</v>
      </c>
      <c r="F284">
        <v>0</v>
      </c>
      <c r="G284">
        <v>0</v>
      </c>
      <c r="H284">
        <v>0.3</v>
      </c>
      <c r="I284">
        <v>1.5</v>
      </c>
      <c r="J284">
        <v>0</v>
      </c>
    </row>
    <row r="285" spans="1:10" thickTop="1" thickBot="1" x14ac:dyDescent="0.3">
      <c r="A285">
        <v>283</v>
      </c>
      <c r="B285">
        <v>4</v>
      </c>
      <c r="C285">
        <v>30751.2308703737</v>
      </c>
      <c r="D285" t="s">
        <v>24</v>
      </c>
      <c r="E285" t="s">
        <v>21</v>
      </c>
      <c r="F285" s="1">
        <v>1.22472139265484E-5</v>
      </c>
      <c r="G285">
        <v>1.84324971266324E-3</v>
      </c>
      <c r="H285">
        <v>0.3</v>
      </c>
      <c r="I285">
        <v>1.5</v>
      </c>
      <c r="J285">
        <v>0</v>
      </c>
    </row>
    <row r="286" spans="1:10" thickTop="1" thickBot="1" x14ac:dyDescent="0.3">
      <c r="A286">
        <v>284</v>
      </c>
      <c r="B286">
        <v>4</v>
      </c>
      <c r="C286">
        <v>48841.573935564396</v>
      </c>
      <c r="D286" t="s">
        <v>24</v>
      </c>
      <c r="E286" t="s">
        <v>22</v>
      </c>
      <c r="F286" s="1">
        <v>6.0797501388864001E-5</v>
      </c>
      <c r="G286">
        <v>2.9275971912227799E-3</v>
      </c>
      <c r="H286">
        <v>0.3</v>
      </c>
      <c r="I286">
        <v>1.5</v>
      </c>
      <c r="J286">
        <v>0</v>
      </c>
    </row>
    <row r="287" spans="1:10" thickTop="1" thickBot="1" x14ac:dyDescent="0.3">
      <c r="A287">
        <v>285</v>
      </c>
      <c r="B287">
        <v>4</v>
      </c>
      <c r="C287">
        <v>52657.081519166102</v>
      </c>
      <c r="D287" t="s">
        <v>24</v>
      </c>
      <c r="E287" t="s">
        <v>23</v>
      </c>
      <c r="F287" s="1">
        <v>6.55403391968832E-5</v>
      </c>
      <c r="G287">
        <v>3.15630131323937E-3</v>
      </c>
      <c r="H287">
        <v>0.3</v>
      </c>
      <c r="I287">
        <v>1.5</v>
      </c>
      <c r="J287">
        <v>0</v>
      </c>
    </row>
    <row r="288" spans="1:10" thickTop="1" thickBot="1" x14ac:dyDescent="0.3">
      <c r="A288">
        <v>286</v>
      </c>
      <c r="B288">
        <v>4</v>
      </c>
      <c r="C288">
        <v>16783.429170413099</v>
      </c>
      <c r="D288" t="s">
        <v>25</v>
      </c>
      <c r="E288" t="s">
        <v>11</v>
      </c>
      <c r="F288">
        <v>0</v>
      </c>
      <c r="G288">
        <v>0.278624510649993</v>
      </c>
      <c r="H288">
        <v>0.66</v>
      </c>
      <c r="I288">
        <v>120</v>
      </c>
      <c r="J288">
        <v>0</v>
      </c>
    </row>
    <row r="289" spans="1:10" thickTop="1" thickBot="1" x14ac:dyDescent="0.3">
      <c r="A289">
        <v>287</v>
      </c>
      <c r="B289">
        <v>4</v>
      </c>
      <c r="C289">
        <v>4607.2184938602704</v>
      </c>
      <c r="D289" t="s">
        <v>25</v>
      </c>
      <c r="E289" t="s">
        <v>12</v>
      </c>
      <c r="F289">
        <v>9.7862780007002895E-2</v>
      </c>
      <c r="G289">
        <v>7.6485203665790702E-2</v>
      </c>
      <c r="H289">
        <v>0.66</v>
      </c>
      <c r="I289">
        <v>120</v>
      </c>
      <c r="J289">
        <v>0</v>
      </c>
    </row>
    <row r="290" spans="1:10" thickTop="1" thickBot="1" x14ac:dyDescent="0.3">
      <c r="A290">
        <v>288</v>
      </c>
      <c r="B290">
        <v>4</v>
      </c>
      <c r="C290">
        <v>15536.691719549101</v>
      </c>
      <c r="D290" t="s">
        <v>25</v>
      </c>
      <c r="E290" t="s">
        <v>13</v>
      </c>
      <c r="F290">
        <v>0.14297861740600101</v>
      </c>
      <c r="G290">
        <v>0.25792721401121299</v>
      </c>
      <c r="H290">
        <v>0.66</v>
      </c>
      <c r="I290">
        <v>120</v>
      </c>
      <c r="J290">
        <v>0</v>
      </c>
    </row>
    <row r="291" spans="1:10" thickTop="1" thickBot="1" x14ac:dyDescent="0.3">
      <c r="A291">
        <v>289</v>
      </c>
      <c r="B291">
        <v>4</v>
      </c>
      <c r="C291">
        <v>11660.605035541499</v>
      </c>
      <c r="D291" t="s">
        <v>25</v>
      </c>
      <c r="E291" t="s">
        <v>14</v>
      </c>
      <c r="F291">
        <v>9.3724397324351699E-2</v>
      </c>
      <c r="G291">
        <v>0.19357965162673901</v>
      </c>
      <c r="H291">
        <v>0.66</v>
      </c>
      <c r="I291">
        <v>120</v>
      </c>
      <c r="J291">
        <v>0</v>
      </c>
    </row>
    <row r="292" spans="1:10" thickTop="1" thickBot="1" x14ac:dyDescent="0.3">
      <c r="A292">
        <v>290</v>
      </c>
      <c r="B292">
        <v>4</v>
      </c>
      <c r="C292">
        <v>3866.5279858632798</v>
      </c>
      <c r="D292" t="s">
        <v>25</v>
      </c>
      <c r="E292" t="s">
        <v>15</v>
      </c>
      <c r="F292">
        <v>4.57164712045929E-2</v>
      </c>
      <c r="G292">
        <v>6.41888768401878E-2</v>
      </c>
      <c r="H292">
        <v>0.66</v>
      </c>
      <c r="I292">
        <v>120</v>
      </c>
      <c r="J292">
        <v>0</v>
      </c>
    </row>
    <row r="293" spans="1:10" thickTop="1" thickBot="1" x14ac:dyDescent="0.3">
      <c r="A293">
        <v>291</v>
      </c>
      <c r="B293">
        <v>4</v>
      </c>
      <c r="C293">
        <v>1254.0391898939199</v>
      </c>
      <c r="D293" t="s">
        <v>25</v>
      </c>
      <c r="E293" t="s">
        <v>16</v>
      </c>
      <c r="F293">
        <v>4.4625358303377702E-2</v>
      </c>
      <c r="G293">
        <v>2.0818514027876E-2</v>
      </c>
      <c r="H293">
        <v>0.66</v>
      </c>
      <c r="I293">
        <v>120</v>
      </c>
      <c r="J293">
        <v>0</v>
      </c>
    </row>
    <row r="294" spans="1:10" thickTop="1" thickBot="1" x14ac:dyDescent="0.3">
      <c r="A294">
        <v>292</v>
      </c>
      <c r="B294">
        <v>4</v>
      </c>
      <c r="C294">
        <v>2580.55795330195</v>
      </c>
      <c r="D294" t="s">
        <v>25</v>
      </c>
      <c r="E294" t="s">
        <v>17</v>
      </c>
      <c r="F294">
        <v>9.22755569782885E-2</v>
      </c>
      <c r="G294">
        <v>4.2840273560436501E-2</v>
      </c>
      <c r="H294">
        <v>0.66</v>
      </c>
      <c r="I294">
        <v>120</v>
      </c>
      <c r="J294">
        <v>0</v>
      </c>
    </row>
    <row r="295" spans="1:10" thickTop="1" thickBot="1" x14ac:dyDescent="0.3">
      <c r="A295">
        <v>293</v>
      </c>
      <c r="B295">
        <v>4</v>
      </c>
      <c r="C295">
        <v>0</v>
      </c>
      <c r="D295" t="s">
        <v>25</v>
      </c>
      <c r="E295" t="s">
        <v>18</v>
      </c>
      <c r="F295">
        <v>0</v>
      </c>
      <c r="G295">
        <v>0</v>
      </c>
      <c r="H295">
        <v>0.66</v>
      </c>
      <c r="I295">
        <v>120</v>
      </c>
      <c r="J295">
        <v>0</v>
      </c>
    </row>
    <row r="296" spans="1:10" thickTop="1" thickBot="1" x14ac:dyDescent="0.3">
      <c r="A296">
        <v>294</v>
      </c>
      <c r="B296">
        <v>4</v>
      </c>
      <c r="C296">
        <v>0</v>
      </c>
      <c r="D296" t="s">
        <v>25</v>
      </c>
      <c r="E296" t="s">
        <v>19</v>
      </c>
      <c r="F296">
        <v>0</v>
      </c>
      <c r="G296">
        <v>0</v>
      </c>
      <c r="H296">
        <v>0.66</v>
      </c>
      <c r="I296">
        <v>120</v>
      </c>
      <c r="J296">
        <v>0</v>
      </c>
    </row>
    <row r="297" spans="1:10" thickTop="1" thickBot="1" x14ac:dyDescent="0.3">
      <c r="A297">
        <v>295</v>
      </c>
      <c r="B297">
        <v>4</v>
      </c>
      <c r="C297">
        <v>0</v>
      </c>
      <c r="D297" t="s">
        <v>25</v>
      </c>
      <c r="E297" t="s">
        <v>20</v>
      </c>
      <c r="F297">
        <v>0</v>
      </c>
      <c r="G297">
        <v>0</v>
      </c>
      <c r="H297">
        <v>0.66</v>
      </c>
      <c r="I297">
        <v>120</v>
      </c>
      <c r="J297">
        <v>0</v>
      </c>
    </row>
    <row r="298" spans="1:10" thickTop="1" thickBot="1" x14ac:dyDescent="0.3">
      <c r="A298">
        <v>296</v>
      </c>
      <c r="B298">
        <v>4</v>
      </c>
      <c r="C298">
        <v>915.18615997722804</v>
      </c>
      <c r="D298" t="s">
        <v>25</v>
      </c>
      <c r="E298" t="s">
        <v>21</v>
      </c>
      <c r="F298">
        <v>5.2839288094493596E-4</v>
      </c>
      <c r="G298">
        <v>1.5193158286556799E-2</v>
      </c>
      <c r="H298">
        <v>0.66</v>
      </c>
      <c r="I298">
        <v>120</v>
      </c>
      <c r="J298">
        <v>0</v>
      </c>
    </row>
    <row r="299" spans="1:10" thickTop="1" thickBot="1" x14ac:dyDescent="0.3">
      <c r="A299">
        <v>297</v>
      </c>
      <c r="B299">
        <v>4</v>
      </c>
      <c r="C299">
        <v>1461.9259902814999</v>
      </c>
      <c r="D299" t="s">
        <v>25</v>
      </c>
      <c r="E299" t="s">
        <v>22</v>
      </c>
      <c r="F299">
        <v>2.6230499046997202E-3</v>
      </c>
      <c r="G299">
        <v>2.42696775201789E-2</v>
      </c>
      <c r="H299">
        <v>0.66</v>
      </c>
      <c r="I299">
        <v>120</v>
      </c>
      <c r="J299">
        <v>0</v>
      </c>
    </row>
    <row r="300" spans="1:10" thickTop="1" thickBot="1" x14ac:dyDescent="0.3">
      <c r="A300">
        <v>298</v>
      </c>
      <c r="B300">
        <v>4</v>
      </c>
      <c r="C300">
        <v>1570.54740766845</v>
      </c>
      <c r="D300" t="s">
        <v>25</v>
      </c>
      <c r="E300" t="s">
        <v>23</v>
      </c>
      <c r="F300">
        <v>2.82767035512866E-3</v>
      </c>
      <c r="G300">
        <v>2.6072919811027401E-2</v>
      </c>
      <c r="H300">
        <v>0.66</v>
      </c>
      <c r="I300">
        <v>120</v>
      </c>
      <c r="J300">
        <v>0</v>
      </c>
    </row>
    <row r="301" spans="1:10" thickTop="1" thickBot="1" x14ac:dyDescent="0.3">
      <c r="A301">
        <v>299</v>
      </c>
      <c r="B301">
        <v>4</v>
      </c>
      <c r="C301">
        <v>830112.821331769</v>
      </c>
      <c r="D301" t="s">
        <v>26</v>
      </c>
      <c r="E301" t="s">
        <v>11</v>
      </c>
      <c r="F301">
        <v>0</v>
      </c>
      <c r="G301">
        <v>0.94936310981914396</v>
      </c>
      <c r="H301">
        <v>0.49</v>
      </c>
      <c r="I301">
        <v>3</v>
      </c>
      <c r="J301">
        <v>0</v>
      </c>
    </row>
    <row r="302" spans="1:10" thickTop="1" thickBot="1" x14ac:dyDescent="0.3">
      <c r="A302">
        <v>300</v>
      </c>
      <c r="B302">
        <v>4</v>
      </c>
      <c r="C302">
        <v>6606.8592710480198</v>
      </c>
      <c r="D302" t="s">
        <v>26</v>
      </c>
      <c r="E302" t="s">
        <v>12</v>
      </c>
      <c r="F302">
        <v>3.0411272366805899E-3</v>
      </c>
      <c r="G302">
        <v>7.5559710710609001E-3</v>
      </c>
      <c r="H302">
        <v>0.49</v>
      </c>
      <c r="I302">
        <v>3</v>
      </c>
      <c r="J302">
        <v>0</v>
      </c>
    </row>
    <row r="303" spans="1:10" thickTop="1" thickBot="1" x14ac:dyDescent="0.3">
      <c r="A303">
        <v>301</v>
      </c>
      <c r="B303">
        <v>4</v>
      </c>
      <c r="C303">
        <v>17490.932446818199</v>
      </c>
      <c r="D303" t="s">
        <v>26</v>
      </c>
      <c r="E303" t="s">
        <v>13</v>
      </c>
      <c r="F303">
        <v>4.0255247521354797E-3</v>
      </c>
      <c r="G303">
        <v>2.0003601431800199E-2</v>
      </c>
      <c r="H303">
        <v>0.49</v>
      </c>
      <c r="I303">
        <v>3</v>
      </c>
      <c r="J303">
        <v>0</v>
      </c>
    </row>
    <row r="304" spans="1:10" thickTop="1" thickBot="1" x14ac:dyDescent="0.3">
      <c r="A304">
        <v>302</v>
      </c>
      <c r="B304">
        <v>4</v>
      </c>
      <c r="C304">
        <v>10642.8407786687</v>
      </c>
      <c r="D304" t="s">
        <v>26</v>
      </c>
      <c r="E304" t="s">
        <v>14</v>
      </c>
      <c r="F304">
        <v>2.7556218919467502E-3</v>
      </c>
      <c r="G304">
        <v>1.2171743598342499E-2</v>
      </c>
      <c r="H304">
        <v>0.49</v>
      </c>
      <c r="I304">
        <v>3</v>
      </c>
      <c r="J304">
        <v>0</v>
      </c>
    </row>
    <row r="305" spans="1:10" thickTop="1" thickBot="1" x14ac:dyDescent="0.3">
      <c r="A305">
        <v>303</v>
      </c>
      <c r="B305">
        <v>4</v>
      </c>
      <c r="C305">
        <v>3190.2932417054999</v>
      </c>
      <c r="D305" t="s">
        <v>26</v>
      </c>
      <c r="E305" t="s">
        <v>15</v>
      </c>
      <c r="F305">
        <v>1.4684871089754E-3</v>
      </c>
      <c r="G305">
        <v>3.6485964742978502E-3</v>
      </c>
      <c r="H305">
        <v>0.49</v>
      </c>
      <c r="I305">
        <v>3</v>
      </c>
      <c r="J305">
        <v>0</v>
      </c>
    </row>
    <row r="306" spans="1:10" thickTop="1" thickBot="1" x14ac:dyDescent="0.3">
      <c r="A306">
        <v>304</v>
      </c>
      <c r="B306">
        <v>4</v>
      </c>
      <c r="C306">
        <v>1015.19924675861</v>
      </c>
      <c r="D306" t="s">
        <v>26</v>
      </c>
      <c r="E306" t="s">
        <v>16</v>
      </c>
      <c r="F306">
        <v>1.46029582349378E-3</v>
      </c>
      <c r="G306">
        <v>1.16103822181974E-3</v>
      </c>
      <c r="H306">
        <v>0.49</v>
      </c>
      <c r="I306">
        <v>3</v>
      </c>
      <c r="J306">
        <v>0</v>
      </c>
    </row>
    <row r="307" spans="1:10" thickTop="1" thickBot="1" x14ac:dyDescent="0.3">
      <c r="A307">
        <v>305</v>
      </c>
      <c r="B307">
        <v>4</v>
      </c>
      <c r="C307">
        <v>2099.14776802185</v>
      </c>
      <c r="D307" t="s">
        <v>26</v>
      </c>
      <c r="E307" t="s">
        <v>17</v>
      </c>
      <c r="F307">
        <v>3.0194828535638901E-3</v>
      </c>
      <c r="G307">
        <v>2.4007019308796501E-3</v>
      </c>
      <c r="H307">
        <v>0.49</v>
      </c>
      <c r="I307">
        <v>3</v>
      </c>
      <c r="J307">
        <v>0</v>
      </c>
    </row>
    <row r="308" spans="1:10" thickTop="1" thickBot="1" x14ac:dyDescent="0.3">
      <c r="A308">
        <v>306</v>
      </c>
      <c r="B308">
        <v>4</v>
      </c>
      <c r="C308">
        <v>0</v>
      </c>
      <c r="D308" t="s">
        <v>26</v>
      </c>
      <c r="E308" t="s">
        <v>18</v>
      </c>
      <c r="F308">
        <v>0</v>
      </c>
      <c r="G308">
        <v>0</v>
      </c>
      <c r="H308">
        <v>0.49</v>
      </c>
      <c r="I308">
        <v>3</v>
      </c>
      <c r="J308">
        <v>0</v>
      </c>
    </row>
    <row r="309" spans="1:10" thickTop="1" thickBot="1" x14ac:dyDescent="0.3">
      <c r="A309">
        <v>307</v>
      </c>
      <c r="B309">
        <v>4</v>
      </c>
      <c r="C309">
        <v>0</v>
      </c>
      <c r="D309" t="s">
        <v>26</v>
      </c>
      <c r="E309" t="s">
        <v>19</v>
      </c>
      <c r="F309">
        <v>0</v>
      </c>
      <c r="G309">
        <v>0</v>
      </c>
      <c r="H309">
        <v>0.49</v>
      </c>
      <c r="I309">
        <v>3</v>
      </c>
      <c r="J309">
        <v>0</v>
      </c>
    </row>
    <row r="310" spans="1:10" thickTop="1" thickBot="1" x14ac:dyDescent="0.3">
      <c r="A310">
        <v>308</v>
      </c>
      <c r="B310">
        <v>4</v>
      </c>
      <c r="C310">
        <v>0</v>
      </c>
      <c r="D310" t="s">
        <v>26</v>
      </c>
      <c r="E310" t="s">
        <v>20</v>
      </c>
      <c r="F310">
        <v>0</v>
      </c>
      <c r="G310">
        <v>0</v>
      </c>
      <c r="H310">
        <v>0.49</v>
      </c>
      <c r="I310">
        <v>3</v>
      </c>
      <c r="J310">
        <v>0</v>
      </c>
    </row>
    <row r="311" spans="1:10" thickTop="1" thickBot="1" x14ac:dyDescent="0.3">
      <c r="A311">
        <v>309</v>
      </c>
      <c r="B311">
        <v>4</v>
      </c>
      <c r="C311">
        <v>751.22290949062506</v>
      </c>
      <c r="D311" t="s">
        <v>26</v>
      </c>
      <c r="E311" t="s">
        <v>21</v>
      </c>
      <c r="F311" s="1">
        <v>1.7289337922495101E-5</v>
      </c>
      <c r="G311">
        <v>8.5914022671909705E-4</v>
      </c>
      <c r="H311">
        <v>0.49</v>
      </c>
      <c r="I311">
        <v>3</v>
      </c>
      <c r="J311">
        <v>0</v>
      </c>
    </row>
    <row r="312" spans="1:10" thickTop="1" thickBot="1" x14ac:dyDescent="0.3">
      <c r="A312">
        <v>310</v>
      </c>
      <c r="B312">
        <v>4</v>
      </c>
      <c r="C312">
        <v>1193.3926186011299</v>
      </c>
      <c r="D312" t="s">
        <v>26</v>
      </c>
      <c r="E312" t="s">
        <v>22</v>
      </c>
      <c r="F312" s="1">
        <v>8.5830750086535605E-5</v>
      </c>
      <c r="G312">
        <v>1.3648300550433E-3</v>
      </c>
      <c r="H312">
        <v>0.49</v>
      </c>
      <c r="I312">
        <v>3</v>
      </c>
      <c r="J312">
        <v>0</v>
      </c>
    </row>
    <row r="313" spans="1:10" thickTop="1" thickBot="1" x14ac:dyDescent="0.3">
      <c r="A313">
        <v>311</v>
      </c>
      <c r="B313">
        <v>4</v>
      </c>
      <c r="C313">
        <v>1286.46007995277</v>
      </c>
      <c r="D313" t="s">
        <v>26</v>
      </c>
      <c r="E313" t="s">
        <v>23</v>
      </c>
      <c r="F313" s="1">
        <v>9.25243142094846E-5</v>
      </c>
      <c r="G313">
        <v>1.4712671708922199E-3</v>
      </c>
      <c r="H313">
        <v>0.49</v>
      </c>
      <c r="I313">
        <v>3</v>
      </c>
      <c r="J313">
        <v>0</v>
      </c>
    </row>
    <row r="314" spans="1:10" thickTop="1" thickBot="1" x14ac:dyDescent="0.3">
      <c r="A314">
        <v>312</v>
      </c>
      <c r="B314">
        <v>4</v>
      </c>
      <c r="C314">
        <v>37333.576898217099</v>
      </c>
      <c r="D314" t="s">
        <v>27</v>
      </c>
      <c r="E314" t="s">
        <v>11</v>
      </c>
      <c r="F314">
        <v>0</v>
      </c>
      <c r="G314">
        <v>0.51239095255287703</v>
      </c>
      <c r="H314">
        <v>0.19999999999999901</v>
      </c>
      <c r="I314">
        <v>4.5</v>
      </c>
      <c r="J314">
        <v>0</v>
      </c>
    </row>
    <row r="315" spans="1:10" thickTop="1" thickBot="1" x14ac:dyDescent="0.3">
      <c r="A315">
        <v>313</v>
      </c>
      <c r="B315">
        <v>4</v>
      </c>
      <c r="C315">
        <v>5972.0980696360002</v>
      </c>
      <c r="D315" t="s">
        <v>27</v>
      </c>
      <c r="E315" t="s">
        <v>12</v>
      </c>
      <c r="F315">
        <v>6.2634423282265497E-2</v>
      </c>
      <c r="G315">
        <v>8.1965063968626295E-2</v>
      </c>
      <c r="H315">
        <v>0.19999999999999901</v>
      </c>
      <c r="I315">
        <v>4.5</v>
      </c>
      <c r="J315">
        <v>0</v>
      </c>
    </row>
    <row r="316" spans="1:10" thickTop="1" thickBot="1" x14ac:dyDescent="0.3">
      <c r="A316">
        <v>314</v>
      </c>
      <c r="B316">
        <v>4</v>
      </c>
      <c r="C316">
        <v>14156.452069532999</v>
      </c>
      <c r="D316" t="s">
        <v>27</v>
      </c>
      <c r="E316" t="s">
        <v>13</v>
      </c>
      <c r="F316">
        <v>0.125528567123663</v>
      </c>
      <c r="G316">
        <v>0.19429260637020701</v>
      </c>
      <c r="H316">
        <v>0.19999999999999901</v>
      </c>
      <c r="I316">
        <v>4.5</v>
      </c>
      <c r="J316">
        <v>0</v>
      </c>
    </row>
    <row r="317" spans="1:10" thickTop="1" thickBot="1" x14ac:dyDescent="0.3">
      <c r="A317">
        <v>315</v>
      </c>
      <c r="B317">
        <v>4</v>
      </c>
      <c r="C317">
        <v>8234.5639756482597</v>
      </c>
      <c r="D317" t="s">
        <v>27</v>
      </c>
      <c r="E317" t="s">
        <v>14</v>
      </c>
      <c r="F317">
        <v>7.4685928044687794E-2</v>
      </c>
      <c r="G317">
        <v>0.113016657654935</v>
      </c>
      <c r="H317">
        <v>0.19999999999999901</v>
      </c>
      <c r="I317">
        <v>4.5</v>
      </c>
      <c r="J317">
        <v>0</v>
      </c>
    </row>
    <row r="318" spans="1:10" thickTop="1" thickBot="1" x14ac:dyDescent="0.3">
      <c r="A318">
        <v>316</v>
      </c>
      <c r="B318">
        <v>4</v>
      </c>
      <c r="C318">
        <v>2402.0003469190501</v>
      </c>
      <c r="D318" t="s">
        <v>27</v>
      </c>
      <c r="E318" t="s">
        <v>15</v>
      </c>
      <c r="F318">
        <v>2.5191801055310901E-2</v>
      </c>
      <c r="G318">
        <v>3.2966657578662802E-2</v>
      </c>
      <c r="H318">
        <v>0.19999999999999901</v>
      </c>
      <c r="I318">
        <v>4.5</v>
      </c>
      <c r="J318">
        <v>0</v>
      </c>
    </row>
    <row r="319" spans="1:10" thickTop="1" thickBot="1" x14ac:dyDescent="0.3">
      <c r="A319">
        <v>317</v>
      </c>
      <c r="B319">
        <v>4</v>
      </c>
      <c r="C319">
        <v>750.82183102703596</v>
      </c>
      <c r="D319" t="s">
        <v>27</v>
      </c>
      <c r="E319" t="s">
        <v>16</v>
      </c>
      <c r="F319">
        <v>1.30458520445496E-2</v>
      </c>
      <c r="G319">
        <v>1.03047804459318E-2</v>
      </c>
      <c r="H319">
        <v>0.19999999999999901</v>
      </c>
      <c r="I319">
        <v>4.5</v>
      </c>
      <c r="J319">
        <v>0</v>
      </c>
    </row>
    <row r="320" spans="1:10" thickTop="1" thickBot="1" x14ac:dyDescent="0.3">
      <c r="A320">
        <v>318</v>
      </c>
      <c r="B320">
        <v>4</v>
      </c>
      <c r="C320">
        <v>1567.68464481613</v>
      </c>
      <c r="D320" t="s">
        <v>27</v>
      </c>
      <c r="E320" t="s">
        <v>17</v>
      </c>
      <c r="F320">
        <v>2.7239194551399799E-2</v>
      </c>
      <c r="G320">
        <v>2.1515951462401098E-2</v>
      </c>
      <c r="H320">
        <v>0.19999999999999901</v>
      </c>
      <c r="I320">
        <v>4.5</v>
      </c>
      <c r="J320">
        <v>0</v>
      </c>
    </row>
    <row r="321" spans="1:10" thickTop="1" thickBot="1" x14ac:dyDescent="0.3">
      <c r="A321">
        <v>319</v>
      </c>
      <c r="B321">
        <v>4</v>
      </c>
      <c r="C321">
        <v>0</v>
      </c>
      <c r="D321" t="s">
        <v>27</v>
      </c>
      <c r="E321" t="s">
        <v>18</v>
      </c>
      <c r="F321">
        <v>0</v>
      </c>
      <c r="G321">
        <v>0</v>
      </c>
      <c r="H321">
        <v>0.19999999999999901</v>
      </c>
      <c r="I321">
        <v>4.5</v>
      </c>
      <c r="J321">
        <v>0</v>
      </c>
    </row>
    <row r="322" spans="1:10" thickTop="1" thickBot="1" x14ac:dyDescent="0.3">
      <c r="A322">
        <v>320</v>
      </c>
      <c r="B322">
        <v>4</v>
      </c>
      <c r="C322">
        <v>0</v>
      </c>
      <c r="D322" t="s">
        <v>27</v>
      </c>
      <c r="E322" t="s">
        <v>19</v>
      </c>
      <c r="F322">
        <v>0</v>
      </c>
      <c r="G322">
        <v>0</v>
      </c>
      <c r="H322">
        <v>0.19999999999999901</v>
      </c>
      <c r="I322">
        <v>4.5</v>
      </c>
      <c r="J322">
        <v>0</v>
      </c>
    </row>
    <row r="323" spans="1:10" thickTop="1" thickBot="1" x14ac:dyDescent="0.3">
      <c r="A323">
        <v>321</v>
      </c>
      <c r="B323">
        <v>4</v>
      </c>
      <c r="C323">
        <v>0</v>
      </c>
      <c r="D323" t="s">
        <v>27</v>
      </c>
      <c r="E323" t="s">
        <v>20</v>
      </c>
      <c r="F323">
        <v>0</v>
      </c>
      <c r="G323">
        <v>0</v>
      </c>
      <c r="H323">
        <v>0.19999999999999901</v>
      </c>
      <c r="I323">
        <v>4.5</v>
      </c>
      <c r="J323">
        <v>0</v>
      </c>
    </row>
    <row r="324" spans="1:10" thickTop="1" thickBot="1" x14ac:dyDescent="0.3">
      <c r="A324">
        <v>322</v>
      </c>
      <c r="B324">
        <v>4</v>
      </c>
      <c r="C324">
        <v>571.65323782893995</v>
      </c>
      <c r="D324" t="s">
        <v>27</v>
      </c>
      <c r="E324" t="s">
        <v>21</v>
      </c>
      <c r="F324">
        <v>2.1639208827828101E-3</v>
      </c>
      <c r="G324">
        <v>7.8457509672772794E-3</v>
      </c>
      <c r="H324">
        <v>0.19999999999999901</v>
      </c>
      <c r="I324">
        <v>4.5</v>
      </c>
      <c r="J324">
        <v>0</v>
      </c>
    </row>
    <row r="325" spans="1:10" thickTop="1" thickBot="1" x14ac:dyDescent="0.3">
      <c r="A325">
        <v>323</v>
      </c>
      <c r="B325">
        <v>4</v>
      </c>
      <c r="C325">
        <v>897.87315516878698</v>
      </c>
      <c r="D325" t="s">
        <v>27</v>
      </c>
      <c r="E325" t="s">
        <v>22</v>
      </c>
      <c r="F325">
        <v>3.7079940297473201E-3</v>
      </c>
      <c r="G325">
        <v>1.23230110659598E-2</v>
      </c>
      <c r="H325">
        <v>0.19999999999999901</v>
      </c>
      <c r="I325">
        <v>4.5</v>
      </c>
      <c r="J325">
        <v>0</v>
      </c>
    </row>
    <row r="326" spans="1:10" thickTop="1" thickBot="1" x14ac:dyDescent="0.3">
      <c r="A326">
        <v>324</v>
      </c>
      <c r="B326">
        <v>4</v>
      </c>
      <c r="C326">
        <v>974.78261907365095</v>
      </c>
      <c r="D326" t="s">
        <v>27</v>
      </c>
      <c r="E326" t="s">
        <v>23</v>
      </c>
      <c r="F326">
        <v>4.0256110910756402E-3</v>
      </c>
      <c r="G326">
        <v>1.33785679331194E-2</v>
      </c>
      <c r="H326">
        <v>0.19999999999999901</v>
      </c>
      <c r="I326">
        <v>4.5</v>
      </c>
      <c r="J326">
        <v>0</v>
      </c>
    </row>
    <row r="327" spans="1:10" thickTop="1" thickBot="1" x14ac:dyDescent="0.3">
      <c r="A327">
        <v>325</v>
      </c>
      <c r="B327">
        <v>5</v>
      </c>
      <c r="C327">
        <v>15756896.734167401</v>
      </c>
      <c r="D327" t="s">
        <v>10</v>
      </c>
      <c r="E327" t="s">
        <v>11</v>
      </c>
      <c r="F327">
        <v>0</v>
      </c>
      <c r="G327">
        <v>0.90998446556144097</v>
      </c>
      <c r="H327">
        <v>0.3</v>
      </c>
      <c r="I327">
        <v>1.5</v>
      </c>
      <c r="J327">
        <v>0</v>
      </c>
    </row>
    <row r="328" spans="1:10" thickTop="1" thickBot="1" x14ac:dyDescent="0.3">
      <c r="A328">
        <v>326</v>
      </c>
      <c r="B328">
        <v>5</v>
      </c>
      <c r="C328">
        <v>196687.00703496599</v>
      </c>
      <c r="D328" t="s">
        <v>10</v>
      </c>
      <c r="E328" t="s">
        <v>12</v>
      </c>
      <c r="F328">
        <v>2.8739711977560302E-3</v>
      </c>
      <c r="G328">
        <v>1.13589702337444E-2</v>
      </c>
      <c r="H328">
        <v>0.3</v>
      </c>
      <c r="I328">
        <v>1.5</v>
      </c>
      <c r="J328">
        <v>0</v>
      </c>
    </row>
    <row r="329" spans="1:10" thickTop="1" thickBot="1" x14ac:dyDescent="0.3">
      <c r="A329">
        <v>327</v>
      </c>
      <c r="B329">
        <v>5</v>
      </c>
      <c r="C329">
        <v>637163.93882232602</v>
      </c>
      <c r="D329" t="s">
        <v>10</v>
      </c>
      <c r="E329" t="s">
        <v>13</v>
      </c>
      <c r="F329">
        <v>4.9001736067698304E-3</v>
      </c>
      <c r="G329">
        <v>3.6797174984779302E-2</v>
      </c>
      <c r="H329">
        <v>0.3</v>
      </c>
      <c r="I329">
        <v>1.5</v>
      </c>
      <c r="J329">
        <v>0</v>
      </c>
    </row>
    <row r="330" spans="1:10" thickTop="1" thickBot="1" x14ac:dyDescent="0.3">
      <c r="A330">
        <v>328</v>
      </c>
      <c r="B330">
        <v>5</v>
      </c>
      <c r="C330">
        <v>440471.51261454797</v>
      </c>
      <c r="D330" t="s">
        <v>10</v>
      </c>
      <c r="E330" t="s">
        <v>14</v>
      </c>
      <c r="F330">
        <v>5.0661687552917998E-3</v>
      </c>
      <c r="G330">
        <v>2.5437891785661099E-2</v>
      </c>
      <c r="H330">
        <v>0.3</v>
      </c>
      <c r="I330">
        <v>1.5</v>
      </c>
      <c r="J330">
        <v>0</v>
      </c>
    </row>
    <row r="331" spans="1:10" thickTop="1" thickBot="1" x14ac:dyDescent="0.3">
      <c r="A331">
        <v>329</v>
      </c>
      <c r="B331">
        <v>5</v>
      </c>
      <c r="C331">
        <v>104712.19162419099</v>
      </c>
      <c r="D331" t="s">
        <v>10</v>
      </c>
      <c r="E331" t="s">
        <v>15</v>
      </c>
      <c r="F331">
        <v>2.8966310318047101E-3</v>
      </c>
      <c r="G331">
        <v>6.0472864257774097E-3</v>
      </c>
      <c r="H331">
        <v>0.3</v>
      </c>
      <c r="I331">
        <v>1.5</v>
      </c>
      <c r="J331">
        <v>0</v>
      </c>
    </row>
    <row r="332" spans="1:10" thickTop="1" thickBot="1" x14ac:dyDescent="0.3">
      <c r="A332">
        <v>330</v>
      </c>
      <c r="B332">
        <v>5</v>
      </c>
      <c r="C332">
        <v>25700.605272848599</v>
      </c>
      <c r="D332" t="s">
        <v>10</v>
      </c>
      <c r="E332" t="s">
        <v>16</v>
      </c>
      <c r="F332">
        <v>2.50087046099366E-3</v>
      </c>
      <c r="G332">
        <v>1.4842485768854299E-3</v>
      </c>
      <c r="H332">
        <v>0.3</v>
      </c>
      <c r="I332">
        <v>1.5</v>
      </c>
      <c r="J332">
        <v>0</v>
      </c>
    </row>
    <row r="333" spans="1:10" thickTop="1" thickBot="1" x14ac:dyDescent="0.3">
      <c r="A333">
        <v>331</v>
      </c>
      <c r="B333">
        <v>5</v>
      </c>
      <c r="C333">
        <v>53910.9878290579</v>
      </c>
      <c r="D333" t="s">
        <v>10</v>
      </c>
      <c r="E333" t="s">
        <v>17</v>
      </c>
      <c r="F333">
        <v>5.3329156515924802E-3</v>
      </c>
      <c r="G333">
        <v>3.1134405635302701E-3</v>
      </c>
      <c r="H333">
        <v>0.3</v>
      </c>
      <c r="I333">
        <v>1.5</v>
      </c>
      <c r="J333">
        <v>0</v>
      </c>
    </row>
    <row r="334" spans="1:10" thickTop="1" thickBot="1" x14ac:dyDescent="0.3">
      <c r="A334">
        <v>332</v>
      </c>
      <c r="B334">
        <v>5</v>
      </c>
      <c r="C334">
        <v>0</v>
      </c>
      <c r="D334" t="s">
        <v>10</v>
      </c>
      <c r="E334" t="s">
        <v>18</v>
      </c>
      <c r="F334">
        <v>0</v>
      </c>
      <c r="G334">
        <v>0</v>
      </c>
      <c r="H334">
        <v>0.3</v>
      </c>
      <c r="I334">
        <v>1.5</v>
      </c>
      <c r="J334">
        <v>0</v>
      </c>
    </row>
    <row r="335" spans="1:10" thickTop="1" thickBot="1" x14ac:dyDescent="0.3">
      <c r="A335">
        <v>333</v>
      </c>
      <c r="B335">
        <v>5</v>
      </c>
      <c r="C335">
        <v>0</v>
      </c>
      <c r="D335" t="s">
        <v>10</v>
      </c>
      <c r="E335" t="s">
        <v>19</v>
      </c>
      <c r="F335">
        <v>0</v>
      </c>
      <c r="G335">
        <v>0</v>
      </c>
      <c r="H335">
        <v>0.3</v>
      </c>
      <c r="I335">
        <v>1.5</v>
      </c>
      <c r="J335">
        <v>0</v>
      </c>
    </row>
    <row r="336" spans="1:10" thickTop="1" thickBot="1" x14ac:dyDescent="0.3">
      <c r="A336">
        <v>334</v>
      </c>
      <c r="B336">
        <v>5</v>
      </c>
      <c r="C336">
        <v>0</v>
      </c>
      <c r="D336" t="s">
        <v>10</v>
      </c>
      <c r="E336" t="s">
        <v>20</v>
      </c>
      <c r="F336">
        <v>0</v>
      </c>
      <c r="G336">
        <v>0</v>
      </c>
      <c r="H336">
        <v>0.3</v>
      </c>
      <c r="I336">
        <v>1.5</v>
      </c>
      <c r="J336">
        <v>0</v>
      </c>
    </row>
    <row r="337" spans="1:10" thickTop="1" thickBot="1" x14ac:dyDescent="0.3">
      <c r="A337">
        <v>335</v>
      </c>
      <c r="B337">
        <v>5</v>
      </c>
      <c r="C337">
        <v>25169.963125125701</v>
      </c>
      <c r="D337" t="s">
        <v>10</v>
      </c>
      <c r="E337" t="s">
        <v>21</v>
      </c>
      <c r="F337" s="1">
        <v>3.9268013029783799E-5</v>
      </c>
      <c r="G337">
        <v>1.45360319541555E-3</v>
      </c>
      <c r="H337">
        <v>0.3</v>
      </c>
      <c r="I337">
        <v>1.5</v>
      </c>
      <c r="J337">
        <v>0</v>
      </c>
    </row>
    <row r="338" spans="1:10" thickTop="1" thickBot="1" x14ac:dyDescent="0.3">
      <c r="A338">
        <v>336</v>
      </c>
      <c r="B338">
        <v>5</v>
      </c>
      <c r="C338">
        <v>34299.435748354197</v>
      </c>
      <c r="D338" t="s">
        <v>10</v>
      </c>
      <c r="E338" t="s">
        <v>22</v>
      </c>
      <c r="F338">
        <v>1.69198358148051E-4</v>
      </c>
      <c r="G338">
        <v>1.9808439590039699E-3</v>
      </c>
      <c r="H338">
        <v>0.3</v>
      </c>
      <c r="I338">
        <v>1.5</v>
      </c>
      <c r="J338">
        <v>0</v>
      </c>
    </row>
    <row r="339" spans="1:10" thickTop="1" thickBot="1" x14ac:dyDescent="0.3">
      <c r="A339">
        <v>337</v>
      </c>
      <c r="B339">
        <v>5</v>
      </c>
      <c r="C339">
        <v>40554.3509862668</v>
      </c>
      <c r="D339" t="s">
        <v>10</v>
      </c>
      <c r="E339" t="s">
        <v>23</v>
      </c>
      <c r="F339">
        <v>1.9966130295809799E-4</v>
      </c>
      <c r="G339">
        <v>2.3420747137604999E-3</v>
      </c>
      <c r="H339">
        <v>0.3</v>
      </c>
      <c r="I339">
        <v>1.5</v>
      </c>
      <c r="J339">
        <v>0</v>
      </c>
    </row>
    <row r="340" spans="1:10" thickTop="1" thickBot="1" x14ac:dyDescent="0.3">
      <c r="A340">
        <v>338</v>
      </c>
      <c r="B340">
        <v>5</v>
      </c>
      <c r="C340">
        <v>15666797.0527268</v>
      </c>
      <c r="D340" t="s">
        <v>24</v>
      </c>
      <c r="E340" t="s">
        <v>11</v>
      </c>
      <c r="F340">
        <v>0</v>
      </c>
      <c r="G340">
        <v>0.93809503619870205</v>
      </c>
      <c r="H340">
        <v>0.3</v>
      </c>
      <c r="I340">
        <v>1.5</v>
      </c>
      <c r="J340">
        <v>0</v>
      </c>
    </row>
    <row r="341" spans="1:10" thickTop="1" thickBot="1" x14ac:dyDescent="0.3">
      <c r="A341">
        <v>339</v>
      </c>
      <c r="B341">
        <v>5</v>
      </c>
      <c r="C341">
        <v>90817.111365797697</v>
      </c>
      <c r="D341" t="s">
        <v>24</v>
      </c>
      <c r="E341" t="s">
        <v>12</v>
      </c>
      <c r="F341">
        <v>2.0481960677324901E-3</v>
      </c>
      <c r="G341">
        <v>5.4379386601763101E-3</v>
      </c>
      <c r="H341">
        <v>0.3</v>
      </c>
      <c r="I341">
        <v>1.5</v>
      </c>
      <c r="J341">
        <v>0</v>
      </c>
    </row>
    <row r="342" spans="1:10" thickTop="1" thickBot="1" x14ac:dyDescent="0.3">
      <c r="A342">
        <v>340</v>
      </c>
      <c r="B342">
        <v>5</v>
      </c>
      <c r="C342">
        <v>289514.81205161999</v>
      </c>
      <c r="D342" t="s">
        <v>24</v>
      </c>
      <c r="E342" t="s">
        <v>13</v>
      </c>
      <c r="F342">
        <v>3.3173252358975201E-3</v>
      </c>
      <c r="G342">
        <v>1.7335541347575801E-2</v>
      </c>
      <c r="H342">
        <v>0.3</v>
      </c>
      <c r="I342">
        <v>1.5</v>
      </c>
      <c r="J342">
        <v>0</v>
      </c>
    </row>
    <row r="343" spans="1:10" thickTop="1" thickBot="1" x14ac:dyDescent="0.3">
      <c r="A343">
        <v>341</v>
      </c>
      <c r="B343">
        <v>5</v>
      </c>
      <c r="C343">
        <v>305987.37247195601</v>
      </c>
      <c r="D343" t="s">
        <v>24</v>
      </c>
      <c r="E343" t="s">
        <v>14</v>
      </c>
      <c r="F343">
        <v>2.5798815127999601E-3</v>
      </c>
      <c r="G343">
        <v>1.8321883808756202E-2</v>
      </c>
      <c r="H343">
        <v>0.3</v>
      </c>
      <c r="I343">
        <v>1.5</v>
      </c>
      <c r="J343">
        <v>0</v>
      </c>
    </row>
    <row r="344" spans="1:10" thickTop="1" thickBot="1" x14ac:dyDescent="0.3">
      <c r="A344">
        <v>342</v>
      </c>
      <c r="B344">
        <v>5</v>
      </c>
      <c r="C344">
        <v>113737.67998560899</v>
      </c>
      <c r="D344" t="s">
        <v>24</v>
      </c>
      <c r="E344" t="s">
        <v>15</v>
      </c>
      <c r="F344">
        <v>1.0903359020998601E-3</v>
      </c>
      <c r="G344">
        <v>6.8103743645984097E-3</v>
      </c>
      <c r="H344">
        <v>0.3</v>
      </c>
      <c r="I344">
        <v>1.5</v>
      </c>
      <c r="J344">
        <v>0</v>
      </c>
    </row>
    <row r="345" spans="1:10" thickTop="1" thickBot="1" x14ac:dyDescent="0.3">
      <c r="A345">
        <v>343</v>
      </c>
      <c r="B345">
        <v>5</v>
      </c>
      <c r="C345">
        <v>32812.7441756794</v>
      </c>
      <c r="D345" t="s">
        <v>24</v>
      </c>
      <c r="E345" t="s">
        <v>16</v>
      </c>
      <c r="F345">
        <v>8.3629265267294605E-4</v>
      </c>
      <c r="G345">
        <v>1.9647584845624302E-3</v>
      </c>
      <c r="H345">
        <v>0.3</v>
      </c>
      <c r="I345">
        <v>1.5</v>
      </c>
      <c r="J345">
        <v>0</v>
      </c>
    </row>
    <row r="346" spans="1:10" thickTop="1" thickBot="1" x14ac:dyDescent="0.3">
      <c r="A346">
        <v>344</v>
      </c>
      <c r="B346">
        <v>5</v>
      </c>
      <c r="C346">
        <v>70518.405890530295</v>
      </c>
      <c r="D346" t="s">
        <v>24</v>
      </c>
      <c r="E346" t="s">
        <v>17</v>
      </c>
      <c r="F346">
        <v>1.75425639211844E-3</v>
      </c>
      <c r="G346">
        <v>4.2224946365177901E-3</v>
      </c>
      <c r="H346">
        <v>0.3</v>
      </c>
      <c r="I346">
        <v>1.5</v>
      </c>
      <c r="J346">
        <v>0</v>
      </c>
    </row>
    <row r="347" spans="1:10" thickTop="1" thickBot="1" x14ac:dyDescent="0.3">
      <c r="A347">
        <v>345</v>
      </c>
      <c r="B347">
        <v>5</v>
      </c>
      <c r="C347">
        <v>0</v>
      </c>
      <c r="D347" t="s">
        <v>24</v>
      </c>
      <c r="E347" t="s">
        <v>18</v>
      </c>
      <c r="F347">
        <v>0</v>
      </c>
      <c r="G347">
        <v>0</v>
      </c>
      <c r="H347">
        <v>0.3</v>
      </c>
      <c r="I347">
        <v>1.5</v>
      </c>
      <c r="J347">
        <v>0</v>
      </c>
    </row>
    <row r="348" spans="1:10" thickTop="1" thickBot="1" x14ac:dyDescent="0.3">
      <c r="A348">
        <v>346</v>
      </c>
      <c r="B348">
        <v>5</v>
      </c>
      <c r="C348">
        <v>0</v>
      </c>
      <c r="D348" t="s">
        <v>24</v>
      </c>
      <c r="E348" t="s">
        <v>19</v>
      </c>
      <c r="F348">
        <v>0</v>
      </c>
      <c r="G348">
        <v>0</v>
      </c>
      <c r="H348">
        <v>0.3</v>
      </c>
      <c r="I348">
        <v>1.5</v>
      </c>
      <c r="J348">
        <v>0</v>
      </c>
    </row>
    <row r="349" spans="1:10" thickTop="1" thickBot="1" x14ac:dyDescent="0.3">
      <c r="A349">
        <v>347</v>
      </c>
      <c r="B349">
        <v>5</v>
      </c>
      <c r="C349">
        <v>0</v>
      </c>
      <c r="D349" t="s">
        <v>24</v>
      </c>
      <c r="E349" t="s">
        <v>20</v>
      </c>
      <c r="F349">
        <v>0</v>
      </c>
      <c r="G349">
        <v>0</v>
      </c>
      <c r="H349">
        <v>0.3</v>
      </c>
      <c r="I349">
        <v>1.5</v>
      </c>
      <c r="J349">
        <v>0</v>
      </c>
    </row>
    <row r="350" spans="1:10" thickTop="1" thickBot="1" x14ac:dyDescent="0.3">
      <c r="A350">
        <v>348</v>
      </c>
      <c r="B350">
        <v>5</v>
      </c>
      <c r="C350">
        <v>32532.1011621447</v>
      </c>
      <c r="D350" t="s">
        <v>24</v>
      </c>
      <c r="E350" t="s">
        <v>21</v>
      </c>
      <c r="F350" s="1">
        <v>1.3104492753253099E-5</v>
      </c>
      <c r="G350">
        <v>1.9479541679523001E-3</v>
      </c>
      <c r="H350">
        <v>0.3</v>
      </c>
      <c r="I350">
        <v>1.5</v>
      </c>
      <c r="J350">
        <v>0</v>
      </c>
    </row>
    <row r="351" spans="1:10" thickTop="1" thickBot="1" x14ac:dyDescent="0.3">
      <c r="A351">
        <v>349</v>
      </c>
      <c r="B351">
        <v>5</v>
      </c>
      <c r="C351">
        <v>44872.079985228302</v>
      </c>
      <c r="D351" t="s">
        <v>24</v>
      </c>
      <c r="E351" t="s">
        <v>22</v>
      </c>
      <c r="F351" s="1">
        <v>5.5805087193735703E-5</v>
      </c>
      <c r="G351">
        <v>2.6868462874948202E-3</v>
      </c>
      <c r="H351">
        <v>0.3</v>
      </c>
      <c r="I351">
        <v>1.5</v>
      </c>
      <c r="J351">
        <v>0</v>
      </c>
    </row>
    <row r="352" spans="1:10" thickTop="1" thickBot="1" x14ac:dyDescent="0.3">
      <c r="A352">
        <v>350</v>
      </c>
      <c r="B352">
        <v>5</v>
      </c>
      <c r="C352">
        <v>53060.838922423703</v>
      </c>
      <c r="D352" t="s">
        <v>24</v>
      </c>
      <c r="E352" t="s">
        <v>23</v>
      </c>
      <c r="F352" s="1">
        <v>6.5981932994714897E-5</v>
      </c>
      <c r="G352">
        <v>3.1771720436629398E-3</v>
      </c>
      <c r="H352">
        <v>0.3</v>
      </c>
      <c r="I352">
        <v>1.5</v>
      </c>
      <c r="J352">
        <v>0</v>
      </c>
    </row>
    <row r="353" spans="1:10" thickTop="1" thickBot="1" x14ac:dyDescent="0.3">
      <c r="A353">
        <v>351</v>
      </c>
      <c r="B353">
        <v>5</v>
      </c>
      <c r="C353">
        <v>16360.7864016234</v>
      </c>
      <c r="D353" t="s">
        <v>25</v>
      </c>
      <c r="E353" t="s">
        <v>11</v>
      </c>
      <c r="F353">
        <v>0</v>
      </c>
      <c r="G353">
        <v>0.27657488868048102</v>
      </c>
      <c r="H353">
        <v>0.66</v>
      </c>
      <c r="I353">
        <v>120</v>
      </c>
      <c r="J353">
        <v>0</v>
      </c>
    </row>
    <row r="354" spans="1:10" thickTop="1" thickBot="1" x14ac:dyDescent="0.3">
      <c r="A354">
        <v>352</v>
      </c>
      <c r="B354">
        <v>5</v>
      </c>
      <c r="C354">
        <v>4222.6338769346403</v>
      </c>
      <c r="D354" t="s">
        <v>25</v>
      </c>
      <c r="E354" t="s">
        <v>12</v>
      </c>
      <c r="F354">
        <v>8.8545444766084697E-2</v>
      </c>
      <c r="G354">
        <v>7.1382540287656296E-2</v>
      </c>
      <c r="H354">
        <v>0.66</v>
      </c>
      <c r="I354">
        <v>120</v>
      </c>
      <c r="J354">
        <v>0</v>
      </c>
    </row>
    <row r="355" spans="1:10" thickTop="1" thickBot="1" x14ac:dyDescent="0.3">
      <c r="A355">
        <v>353</v>
      </c>
      <c r="B355">
        <v>5</v>
      </c>
      <c r="C355">
        <v>14911.474762076799</v>
      </c>
      <c r="D355" t="s">
        <v>25</v>
      </c>
      <c r="E355" t="s">
        <v>13</v>
      </c>
      <c r="F355">
        <v>0.14342066922067501</v>
      </c>
      <c r="G355">
        <v>0.25207464795053902</v>
      </c>
      <c r="H355">
        <v>0.66</v>
      </c>
      <c r="I355">
        <v>120</v>
      </c>
      <c r="J355">
        <v>0</v>
      </c>
    </row>
    <row r="356" spans="1:10" thickTop="1" thickBot="1" x14ac:dyDescent="0.3">
      <c r="A356">
        <v>354</v>
      </c>
      <c r="B356">
        <v>5</v>
      </c>
      <c r="C356">
        <v>12808.658979481999</v>
      </c>
      <c r="D356" t="s">
        <v>25</v>
      </c>
      <c r="E356" t="s">
        <v>14</v>
      </c>
      <c r="F356">
        <v>0.111540067901767</v>
      </c>
      <c r="G356">
        <v>0.216527087661567</v>
      </c>
      <c r="H356">
        <v>0.66</v>
      </c>
      <c r="I356">
        <v>120</v>
      </c>
      <c r="J356">
        <v>0</v>
      </c>
    </row>
    <row r="357" spans="1:10" thickTop="1" thickBot="1" x14ac:dyDescent="0.3">
      <c r="A357">
        <v>355</v>
      </c>
      <c r="B357">
        <v>5</v>
      </c>
      <c r="C357">
        <v>3768.6718477613899</v>
      </c>
      <c r="D357" t="s">
        <v>25</v>
      </c>
      <c r="E357" t="s">
        <v>15</v>
      </c>
      <c r="F357">
        <v>4.713980714622E-2</v>
      </c>
      <c r="G357">
        <v>6.3708428872614603E-2</v>
      </c>
      <c r="H357">
        <v>0.66</v>
      </c>
      <c r="I357">
        <v>120</v>
      </c>
      <c r="J357">
        <v>0</v>
      </c>
    </row>
    <row r="358" spans="1:10" thickTop="1" thickBot="1" x14ac:dyDescent="0.3">
      <c r="A358">
        <v>356</v>
      </c>
      <c r="B358">
        <v>5</v>
      </c>
      <c r="C358">
        <v>1009.38468531502</v>
      </c>
      <c r="D358" t="s">
        <v>25</v>
      </c>
      <c r="E358" t="s">
        <v>16</v>
      </c>
      <c r="F358">
        <v>3.6156295332929099E-2</v>
      </c>
      <c r="G358">
        <v>1.7063388649159499E-2</v>
      </c>
      <c r="H358">
        <v>0.66</v>
      </c>
      <c r="I358">
        <v>120</v>
      </c>
      <c r="J358">
        <v>0</v>
      </c>
    </row>
    <row r="359" spans="1:10" thickTop="1" thickBot="1" x14ac:dyDescent="0.3">
      <c r="A359">
        <v>357</v>
      </c>
      <c r="B359">
        <v>5</v>
      </c>
      <c r="C359">
        <v>2139.7743029256499</v>
      </c>
      <c r="D359" t="s">
        <v>25</v>
      </c>
      <c r="E359" t="s">
        <v>17</v>
      </c>
      <c r="F359">
        <v>7.5843412127597501E-2</v>
      </c>
      <c r="G359">
        <v>3.6172334575206799E-2</v>
      </c>
      <c r="H359">
        <v>0.66</v>
      </c>
      <c r="I359">
        <v>120</v>
      </c>
      <c r="J359">
        <v>0</v>
      </c>
    </row>
    <row r="360" spans="1:10" thickTop="1" thickBot="1" x14ac:dyDescent="0.3">
      <c r="A360">
        <v>358</v>
      </c>
      <c r="B360">
        <v>5</v>
      </c>
      <c r="C360">
        <v>0</v>
      </c>
      <c r="D360" t="s">
        <v>25</v>
      </c>
      <c r="E360" t="s">
        <v>18</v>
      </c>
      <c r="F360">
        <v>0</v>
      </c>
      <c r="G360">
        <v>0</v>
      </c>
      <c r="H360">
        <v>0.66</v>
      </c>
      <c r="I360">
        <v>120</v>
      </c>
      <c r="J360">
        <v>0</v>
      </c>
    </row>
    <row r="361" spans="1:10" thickTop="1" thickBot="1" x14ac:dyDescent="0.3">
      <c r="A361">
        <v>359</v>
      </c>
      <c r="B361">
        <v>5</v>
      </c>
      <c r="C361">
        <v>0</v>
      </c>
      <c r="D361" t="s">
        <v>25</v>
      </c>
      <c r="E361" t="s">
        <v>19</v>
      </c>
      <c r="F361">
        <v>0</v>
      </c>
      <c r="G361">
        <v>0</v>
      </c>
      <c r="H361">
        <v>0.66</v>
      </c>
      <c r="I361">
        <v>120</v>
      </c>
      <c r="J361">
        <v>0</v>
      </c>
    </row>
    <row r="362" spans="1:10" thickTop="1" thickBot="1" x14ac:dyDescent="0.3">
      <c r="A362">
        <v>360</v>
      </c>
      <c r="B362">
        <v>5</v>
      </c>
      <c r="C362">
        <v>0</v>
      </c>
      <c r="D362" t="s">
        <v>25</v>
      </c>
      <c r="E362" t="s">
        <v>20</v>
      </c>
      <c r="F362">
        <v>0</v>
      </c>
      <c r="G362">
        <v>0</v>
      </c>
      <c r="H362">
        <v>0.66</v>
      </c>
      <c r="I362">
        <v>120</v>
      </c>
      <c r="J362">
        <v>0</v>
      </c>
    </row>
    <row r="363" spans="1:10" thickTop="1" thickBot="1" x14ac:dyDescent="0.3">
      <c r="A363">
        <v>361</v>
      </c>
      <c r="B363">
        <v>5</v>
      </c>
      <c r="C363">
        <v>982.74796993486302</v>
      </c>
      <c r="D363" t="s">
        <v>25</v>
      </c>
      <c r="E363" t="s">
        <v>21</v>
      </c>
      <c r="F363">
        <v>5.6655638144516795E-4</v>
      </c>
      <c r="G363">
        <v>1.6613101822460799E-2</v>
      </c>
      <c r="H363">
        <v>0.66</v>
      </c>
      <c r="I363">
        <v>120</v>
      </c>
      <c r="J363">
        <v>0</v>
      </c>
    </row>
    <row r="364" spans="1:10" thickTop="1" thickBot="1" x14ac:dyDescent="0.3">
      <c r="A364">
        <v>362</v>
      </c>
      <c r="B364">
        <v>5</v>
      </c>
      <c r="C364">
        <v>1354.78638648639</v>
      </c>
      <c r="D364" t="s">
        <v>25</v>
      </c>
      <c r="E364" t="s">
        <v>22</v>
      </c>
      <c r="F364">
        <v>2.4126679420668402E-3</v>
      </c>
      <c r="G364">
        <v>2.29023156240903E-2</v>
      </c>
      <c r="H364">
        <v>0.66</v>
      </c>
      <c r="I364">
        <v>120</v>
      </c>
      <c r="J364">
        <v>0</v>
      </c>
    </row>
    <row r="365" spans="1:10" thickTop="1" thickBot="1" x14ac:dyDescent="0.3">
      <c r="A365">
        <v>363</v>
      </c>
      <c r="B365">
        <v>5</v>
      </c>
      <c r="C365">
        <v>1596.07667186399</v>
      </c>
      <c r="D365" t="s">
        <v>25</v>
      </c>
      <c r="E365" t="s">
        <v>23</v>
      </c>
      <c r="F365">
        <v>2.8526470013603001E-3</v>
      </c>
      <c r="G365">
        <v>2.6981265876223001E-2</v>
      </c>
      <c r="H365">
        <v>0.66</v>
      </c>
      <c r="I365">
        <v>120</v>
      </c>
      <c r="J365">
        <v>0</v>
      </c>
    </row>
    <row r="366" spans="1:10" thickTop="1" thickBot="1" x14ac:dyDescent="0.3">
      <c r="A366">
        <v>364</v>
      </c>
      <c r="B366">
        <v>5</v>
      </c>
      <c r="C366">
        <v>829681.12769631203</v>
      </c>
      <c r="D366" t="s">
        <v>26</v>
      </c>
      <c r="E366" t="s">
        <v>11</v>
      </c>
      <c r="F366">
        <v>0</v>
      </c>
      <c r="G366">
        <v>0.94757939288220205</v>
      </c>
      <c r="H366">
        <v>0.49</v>
      </c>
      <c r="I366">
        <v>3</v>
      </c>
      <c r="J366">
        <v>0</v>
      </c>
    </row>
    <row r="367" spans="1:10" thickTop="1" thickBot="1" x14ac:dyDescent="0.3">
      <c r="A367">
        <v>365</v>
      </c>
      <c r="B367">
        <v>5</v>
      </c>
      <c r="C367">
        <v>6362.5926808740296</v>
      </c>
      <c r="D367" t="s">
        <v>26</v>
      </c>
      <c r="E367" t="s">
        <v>12</v>
      </c>
      <c r="F367">
        <v>2.9247100794704299E-3</v>
      </c>
      <c r="G367">
        <v>7.26672152521971E-3</v>
      </c>
      <c r="H367">
        <v>0.49</v>
      </c>
      <c r="I367">
        <v>3</v>
      </c>
      <c r="J367">
        <v>0</v>
      </c>
    </row>
    <row r="368" spans="1:10" thickTop="1" thickBot="1" x14ac:dyDescent="0.3">
      <c r="A368">
        <v>366</v>
      </c>
      <c r="B368">
        <v>5</v>
      </c>
      <c r="C368">
        <v>18150.874685948002</v>
      </c>
      <c r="D368" t="s">
        <v>26</v>
      </c>
      <c r="E368" t="s">
        <v>13</v>
      </c>
      <c r="F368">
        <v>4.1717306770849604E-3</v>
      </c>
      <c r="G368">
        <v>2.0730126600501698E-2</v>
      </c>
      <c r="H368">
        <v>0.49</v>
      </c>
      <c r="I368">
        <v>3</v>
      </c>
      <c r="J368">
        <v>0</v>
      </c>
    </row>
    <row r="369" spans="1:10" thickTop="1" thickBot="1" x14ac:dyDescent="0.3">
      <c r="A369">
        <v>367</v>
      </c>
      <c r="B369">
        <v>5</v>
      </c>
      <c r="C369">
        <v>12461.2921034928</v>
      </c>
      <c r="D369" t="s">
        <v>26</v>
      </c>
      <c r="E369" t="s">
        <v>14</v>
      </c>
      <c r="F369">
        <v>3.22206504502872E-3</v>
      </c>
      <c r="G369">
        <v>1.4232050376681101E-2</v>
      </c>
      <c r="H369">
        <v>0.49</v>
      </c>
      <c r="I369">
        <v>3</v>
      </c>
      <c r="J369">
        <v>0</v>
      </c>
    </row>
    <row r="370" spans="1:10" thickTop="1" thickBot="1" x14ac:dyDescent="0.3">
      <c r="A370">
        <v>368</v>
      </c>
      <c r="B370">
        <v>5</v>
      </c>
      <c r="C370">
        <v>3188.65819012978</v>
      </c>
      <c r="D370" t="s">
        <v>26</v>
      </c>
      <c r="E370" t="s">
        <v>15</v>
      </c>
      <c r="F370">
        <v>1.46573908097121E-3</v>
      </c>
      <c r="G370">
        <v>3.6417687362632102E-3</v>
      </c>
      <c r="H370">
        <v>0.49</v>
      </c>
      <c r="I370">
        <v>3</v>
      </c>
      <c r="J370">
        <v>0</v>
      </c>
    </row>
    <row r="371" spans="1:10" thickTop="1" thickBot="1" x14ac:dyDescent="0.3">
      <c r="A371">
        <v>369</v>
      </c>
      <c r="B371">
        <v>5</v>
      </c>
      <c r="C371">
        <v>815.85579314454003</v>
      </c>
      <c r="D371" t="s">
        <v>26</v>
      </c>
      <c r="E371" t="s">
        <v>16</v>
      </c>
      <c r="F371">
        <v>1.17195820422827E-3</v>
      </c>
      <c r="G371">
        <v>9.3178946867682004E-4</v>
      </c>
      <c r="H371">
        <v>0.49</v>
      </c>
      <c r="I371">
        <v>3</v>
      </c>
      <c r="J371">
        <v>0</v>
      </c>
    </row>
    <row r="372" spans="1:10" thickTop="1" thickBot="1" x14ac:dyDescent="0.3">
      <c r="A372">
        <v>370</v>
      </c>
      <c r="B372">
        <v>5</v>
      </c>
      <c r="C372">
        <v>1723.8775347834301</v>
      </c>
      <c r="D372" t="s">
        <v>26</v>
      </c>
      <c r="E372" t="s">
        <v>17</v>
      </c>
      <c r="F372">
        <v>2.47631068744072E-3</v>
      </c>
      <c r="G372">
        <v>1.96884173121902E-3</v>
      </c>
      <c r="H372">
        <v>0.49</v>
      </c>
      <c r="I372">
        <v>3</v>
      </c>
      <c r="J372">
        <v>0</v>
      </c>
    </row>
    <row r="373" spans="1:10" thickTop="1" thickBot="1" x14ac:dyDescent="0.3">
      <c r="A373">
        <v>371</v>
      </c>
      <c r="B373">
        <v>5</v>
      </c>
      <c r="C373">
        <v>0</v>
      </c>
      <c r="D373" t="s">
        <v>26</v>
      </c>
      <c r="E373" t="s">
        <v>18</v>
      </c>
      <c r="F373">
        <v>0</v>
      </c>
      <c r="G373">
        <v>0</v>
      </c>
      <c r="H373">
        <v>0.49</v>
      </c>
      <c r="I373">
        <v>3</v>
      </c>
      <c r="J373">
        <v>0</v>
      </c>
    </row>
    <row r="374" spans="1:10" thickTop="1" thickBot="1" x14ac:dyDescent="0.3">
      <c r="A374">
        <v>372</v>
      </c>
      <c r="B374">
        <v>5</v>
      </c>
      <c r="C374">
        <v>0</v>
      </c>
      <c r="D374" t="s">
        <v>26</v>
      </c>
      <c r="E374" t="s">
        <v>19</v>
      </c>
      <c r="F374">
        <v>0</v>
      </c>
      <c r="G374">
        <v>0</v>
      </c>
      <c r="H374">
        <v>0.49</v>
      </c>
      <c r="I374">
        <v>3</v>
      </c>
      <c r="J374">
        <v>0</v>
      </c>
    </row>
    <row r="375" spans="1:10" thickTop="1" thickBot="1" x14ac:dyDescent="0.3">
      <c r="A375">
        <v>373</v>
      </c>
      <c r="B375">
        <v>5</v>
      </c>
      <c r="C375">
        <v>0</v>
      </c>
      <c r="D375" t="s">
        <v>26</v>
      </c>
      <c r="E375" t="s">
        <v>20</v>
      </c>
      <c r="F375">
        <v>0</v>
      </c>
      <c r="G375">
        <v>0</v>
      </c>
      <c r="H375">
        <v>0.49</v>
      </c>
      <c r="I375">
        <v>3</v>
      </c>
      <c r="J375">
        <v>0</v>
      </c>
    </row>
    <row r="376" spans="1:10" thickTop="1" thickBot="1" x14ac:dyDescent="0.3">
      <c r="A376">
        <v>374</v>
      </c>
      <c r="B376">
        <v>5</v>
      </c>
      <c r="C376">
        <v>801.81024969975897</v>
      </c>
      <c r="D376" t="s">
        <v>26</v>
      </c>
      <c r="E376" t="s">
        <v>21</v>
      </c>
      <c r="F376" s="1">
        <v>1.8428513632256001E-5</v>
      </c>
      <c r="G376">
        <v>9.1574804374160298E-4</v>
      </c>
      <c r="H376">
        <v>0.49</v>
      </c>
      <c r="I376">
        <v>3</v>
      </c>
      <c r="J376">
        <v>0</v>
      </c>
    </row>
    <row r="377" spans="1:10" thickTop="1" thickBot="1" x14ac:dyDescent="0.3">
      <c r="A377">
        <v>375</v>
      </c>
      <c r="B377">
        <v>5</v>
      </c>
      <c r="C377">
        <v>1096.73787053042</v>
      </c>
      <c r="D377" t="s">
        <v>26</v>
      </c>
      <c r="E377" t="s">
        <v>22</v>
      </c>
      <c r="F377" s="1">
        <v>7.87719445063901E-5</v>
      </c>
      <c r="G377">
        <v>1.25258508457785E-3</v>
      </c>
      <c r="H377">
        <v>0.49</v>
      </c>
      <c r="I377">
        <v>3</v>
      </c>
      <c r="J377">
        <v>0</v>
      </c>
    </row>
    <row r="378" spans="1:10" thickTop="1" thickBot="1" x14ac:dyDescent="0.3">
      <c r="A378">
        <v>376</v>
      </c>
      <c r="B378">
        <v>5</v>
      </c>
      <c r="C378">
        <v>1296.71188968959</v>
      </c>
      <c r="D378" t="s">
        <v>26</v>
      </c>
      <c r="E378" t="s">
        <v>23</v>
      </c>
      <c r="F378" s="1">
        <v>9.3134849958271103E-5</v>
      </c>
      <c r="G378">
        <v>1.48097555091665E-3</v>
      </c>
      <c r="H378">
        <v>0.49</v>
      </c>
      <c r="I378">
        <v>3</v>
      </c>
      <c r="J378">
        <v>0</v>
      </c>
    </row>
    <row r="379" spans="1:10" thickTop="1" thickBot="1" x14ac:dyDescent="0.3">
      <c r="A379">
        <v>377</v>
      </c>
      <c r="B379">
        <v>5</v>
      </c>
      <c r="C379">
        <v>36648.885581572802</v>
      </c>
      <c r="D379" t="s">
        <v>27</v>
      </c>
      <c r="E379" t="s">
        <v>11</v>
      </c>
      <c r="F379">
        <v>0</v>
      </c>
      <c r="G379">
        <v>0.495372963529568</v>
      </c>
      <c r="H379">
        <v>0.19999999999999901</v>
      </c>
      <c r="I379">
        <v>4.5</v>
      </c>
      <c r="J379">
        <v>0</v>
      </c>
    </row>
    <row r="380" spans="1:10" thickTop="1" thickBot="1" x14ac:dyDescent="0.3">
      <c r="A380">
        <v>378</v>
      </c>
      <c r="B380">
        <v>5</v>
      </c>
      <c r="C380">
        <v>5969.9020031358104</v>
      </c>
      <c r="D380" t="s">
        <v>27</v>
      </c>
      <c r="E380" t="s">
        <v>12</v>
      </c>
      <c r="F380">
        <v>6.1662769951770301E-2</v>
      </c>
      <c r="G380">
        <v>8.0693532704892004E-2</v>
      </c>
      <c r="H380">
        <v>0.19999999999999901</v>
      </c>
      <c r="I380">
        <v>4.5</v>
      </c>
      <c r="J380">
        <v>0</v>
      </c>
    </row>
    <row r="381" spans="1:10" thickTop="1" thickBot="1" x14ac:dyDescent="0.3">
      <c r="A381">
        <v>379</v>
      </c>
      <c r="B381">
        <v>5</v>
      </c>
      <c r="C381">
        <v>15076.7063562481</v>
      </c>
      <c r="D381" t="s">
        <v>27</v>
      </c>
      <c r="E381" t="s">
        <v>13</v>
      </c>
      <c r="F381">
        <v>0.13166316792958099</v>
      </c>
      <c r="G381">
        <v>0.203787716582437</v>
      </c>
      <c r="H381">
        <v>0.19999999999999901</v>
      </c>
      <c r="I381">
        <v>4.5</v>
      </c>
      <c r="J381">
        <v>0</v>
      </c>
    </row>
    <row r="382" spans="1:10" thickTop="1" thickBot="1" x14ac:dyDescent="0.3">
      <c r="A382">
        <v>380</v>
      </c>
      <c r="B382">
        <v>5</v>
      </c>
      <c r="C382">
        <v>9665.2408137242601</v>
      </c>
      <c r="D382" t="s">
        <v>27</v>
      </c>
      <c r="E382" t="s">
        <v>14</v>
      </c>
      <c r="F382">
        <v>8.6333734713030297E-2</v>
      </c>
      <c r="G382">
        <v>0.13064241679231001</v>
      </c>
      <c r="H382">
        <v>0.19999999999999901</v>
      </c>
      <c r="I382">
        <v>4.5</v>
      </c>
      <c r="J382">
        <v>0</v>
      </c>
    </row>
    <row r="383" spans="1:10" thickTop="1" thickBot="1" x14ac:dyDescent="0.3">
      <c r="A383">
        <v>381</v>
      </c>
      <c r="B383">
        <v>5</v>
      </c>
      <c r="C383">
        <v>2385.9980452282998</v>
      </c>
      <c r="D383" t="s">
        <v>27</v>
      </c>
      <c r="E383" t="s">
        <v>15</v>
      </c>
      <c r="F383">
        <v>2.4644834788076001E-2</v>
      </c>
      <c r="G383">
        <v>3.2250883045535E-2</v>
      </c>
      <c r="H383">
        <v>0.19999999999999901</v>
      </c>
      <c r="I383">
        <v>4.5</v>
      </c>
      <c r="J383">
        <v>0</v>
      </c>
    </row>
    <row r="384" spans="1:10" thickTop="1" thickBot="1" x14ac:dyDescent="0.3">
      <c r="A384">
        <v>382</v>
      </c>
      <c r="B384">
        <v>5</v>
      </c>
      <c r="C384">
        <v>596.56011697478903</v>
      </c>
      <c r="D384" t="s">
        <v>27</v>
      </c>
      <c r="E384" t="s">
        <v>16</v>
      </c>
      <c r="F384">
        <v>1.02084415787503E-2</v>
      </c>
      <c r="G384">
        <v>8.0635399516195798E-3</v>
      </c>
      <c r="H384">
        <v>0.19999999999999901</v>
      </c>
      <c r="I384">
        <v>4.5</v>
      </c>
      <c r="J384">
        <v>0</v>
      </c>
    </row>
    <row r="385" spans="1:10" thickTop="1" thickBot="1" x14ac:dyDescent="0.3">
      <c r="A385">
        <v>383</v>
      </c>
      <c r="B385">
        <v>5</v>
      </c>
      <c r="C385">
        <v>1261.9277051684801</v>
      </c>
      <c r="D385" t="s">
        <v>27</v>
      </c>
      <c r="E385" t="s">
        <v>17</v>
      </c>
      <c r="F385">
        <v>2.1594328699254001E-2</v>
      </c>
      <c r="G385">
        <v>1.7057131673976302E-2</v>
      </c>
      <c r="H385">
        <v>0.19999999999999901</v>
      </c>
      <c r="I385">
        <v>4.5</v>
      </c>
      <c r="J385">
        <v>0</v>
      </c>
    </row>
    <row r="386" spans="1:10" thickTop="1" thickBot="1" x14ac:dyDescent="0.3">
      <c r="A386">
        <v>384</v>
      </c>
      <c r="B386">
        <v>5</v>
      </c>
      <c r="C386">
        <v>0</v>
      </c>
      <c r="D386" t="s">
        <v>27</v>
      </c>
      <c r="E386" t="s">
        <v>18</v>
      </c>
      <c r="F386">
        <v>0</v>
      </c>
      <c r="G386">
        <v>0</v>
      </c>
      <c r="H386">
        <v>0.19999999999999901</v>
      </c>
      <c r="I386">
        <v>4.5</v>
      </c>
      <c r="J386">
        <v>0</v>
      </c>
    </row>
    <row r="387" spans="1:10" thickTop="1" thickBot="1" x14ac:dyDescent="0.3">
      <c r="A387">
        <v>385</v>
      </c>
      <c r="B387">
        <v>5</v>
      </c>
      <c r="C387">
        <v>0</v>
      </c>
      <c r="D387" t="s">
        <v>27</v>
      </c>
      <c r="E387" t="s">
        <v>19</v>
      </c>
      <c r="F387">
        <v>0</v>
      </c>
      <c r="G387">
        <v>0</v>
      </c>
      <c r="H387">
        <v>0.19999999999999901</v>
      </c>
      <c r="I387">
        <v>4.5</v>
      </c>
      <c r="J387">
        <v>0</v>
      </c>
    </row>
    <row r="388" spans="1:10" thickTop="1" thickBot="1" x14ac:dyDescent="0.3">
      <c r="A388">
        <v>386</v>
      </c>
      <c r="B388">
        <v>5</v>
      </c>
      <c r="C388">
        <v>0</v>
      </c>
      <c r="D388" t="s">
        <v>27</v>
      </c>
      <c r="E388" t="s">
        <v>20</v>
      </c>
      <c r="F388">
        <v>0</v>
      </c>
      <c r="G388">
        <v>0</v>
      </c>
      <c r="H388">
        <v>0.19999999999999901</v>
      </c>
      <c r="I388">
        <v>4.5</v>
      </c>
      <c r="J388">
        <v>0</v>
      </c>
    </row>
    <row r="389" spans="1:10" thickTop="1" thickBot="1" x14ac:dyDescent="0.3">
      <c r="A389">
        <v>387</v>
      </c>
      <c r="B389">
        <v>5</v>
      </c>
      <c r="C389">
        <v>600.05707578688202</v>
      </c>
      <c r="D389" t="s">
        <v>27</v>
      </c>
      <c r="E389" t="s">
        <v>21</v>
      </c>
      <c r="F389">
        <v>2.2370255639373999E-3</v>
      </c>
      <c r="G389">
        <v>8.1108073875210494E-3</v>
      </c>
      <c r="H389">
        <v>0.19999999999999901</v>
      </c>
      <c r="I389">
        <v>4.5</v>
      </c>
      <c r="J389">
        <v>0</v>
      </c>
    </row>
    <row r="390" spans="1:10" thickTop="1" thickBot="1" x14ac:dyDescent="0.3">
      <c r="A390">
        <v>388</v>
      </c>
      <c r="B390">
        <v>5</v>
      </c>
      <c r="C390">
        <v>811.04271324304602</v>
      </c>
      <c r="D390" t="s">
        <v>27</v>
      </c>
      <c r="E390" t="s">
        <v>22</v>
      </c>
      <c r="F390">
        <v>3.2986591426516199E-3</v>
      </c>
      <c r="G390">
        <v>1.0962642547861799E-2</v>
      </c>
      <c r="H390">
        <v>0.19999999999999901</v>
      </c>
      <c r="I390">
        <v>4.5</v>
      </c>
      <c r="J390">
        <v>0</v>
      </c>
    </row>
    <row r="391" spans="1:10" thickTop="1" thickBot="1" x14ac:dyDescent="0.3">
      <c r="A391">
        <v>389</v>
      </c>
      <c r="B391">
        <v>5</v>
      </c>
      <c r="C391">
        <v>966.089368504189</v>
      </c>
      <c r="D391" t="s">
        <v>27</v>
      </c>
      <c r="E391" t="s">
        <v>23</v>
      </c>
      <c r="F391">
        <v>3.9292622644892397E-3</v>
      </c>
      <c r="G391">
        <v>1.30583657842779E-2</v>
      </c>
      <c r="H391">
        <v>0.19999999999999901</v>
      </c>
      <c r="I391">
        <v>4.5</v>
      </c>
      <c r="J391">
        <v>0</v>
      </c>
    </row>
    <row r="392" spans="1:10" thickTop="1" thickBot="1" x14ac:dyDescent="0.3">
      <c r="A392">
        <v>390</v>
      </c>
      <c r="B392">
        <v>6</v>
      </c>
      <c r="C392">
        <v>15724982.232277101</v>
      </c>
      <c r="D392" t="s">
        <v>10</v>
      </c>
      <c r="E392" t="s">
        <v>11</v>
      </c>
      <c r="F392">
        <v>0</v>
      </c>
      <c r="G392">
        <v>0.90912097865924801</v>
      </c>
      <c r="H392">
        <v>0.3</v>
      </c>
      <c r="I392">
        <v>1.5</v>
      </c>
      <c r="J392">
        <v>0</v>
      </c>
    </row>
    <row r="393" spans="1:10" thickTop="1" thickBot="1" x14ac:dyDescent="0.3">
      <c r="A393">
        <v>391</v>
      </c>
      <c r="B393">
        <v>6</v>
      </c>
      <c r="C393">
        <v>181039.599391889</v>
      </c>
      <c r="D393" t="s">
        <v>10</v>
      </c>
      <c r="E393" t="s">
        <v>12</v>
      </c>
      <c r="F393">
        <v>2.7532049715232E-3</v>
      </c>
      <c r="G393">
        <v>1.04665872014406E-2</v>
      </c>
      <c r="H393">
        <v>0.3</v>
      </c>
      <c r="I393">
        <v>1.5</v>
      </c>
      <c r="J393">
        <v>0</v>
      </c>
    </row>
    <row r="394" spans="1:10" thickTop="1" thickBot="1" x14ac:dyDescent="0.3">
      <c r="A394">
        <v>392</v>
      </c>
      <c r="B394">
        <v>6</v>
      </c>
      <c r="C394">
        <v>617185.157665523</v>
      </c>
      <c r="D394" t="s">
        <v>10</v>
      </c>
      <c r="E394" t="s">
        <v>13</v>
      </c>
      <c r="F394">
        <v>4.6827570702195004E-3</v>
      </c>
      <c r="G394">
        <v>3.5681819302735701E-2</v>
      </c>
      <c r="H394">
        <v>0.3</v>
      </c>
      <c r="I394">
        <v>1.5</v>
      </c>
      <c r="J394">
        <v>0</v>
      </c>
    </row>
    <row r="395" spans="1:10" thickTop="1" thickBot="1" x14ac:dyDescent="0.3">
      <c r="A395">
        <v>393</v>
      </c>
      <c r="B395">
        <v>6</v>
      </c>
      <c r="C395">
        <v>494028.470545905</v>
      </c>
      <c r="D395" t="s">
        <v>10</v>
      </c>
      <c r="E395" t="s">
        <v>14</v>
      </c>
      <c r="F395">
        <v>5.2439274718921501E-3</v>
      </c>
      <c r="G395">
        <v>2.8561663218056602E-2</v>
      </c>
      <c r="H395">
        <v>0.3</v>
      </c>
      <c r="I395">
        <v>1.5</v>
      </c>
      <c r="J395">
        <v>0</v>
      </c>
    </row>
    <row r="396" spans="1:10" thickTop="1" thickBot="1" x14ac:dyDescent="0.3">
      <c r="A396">
        <v>394</v>
      </c>
      <c r="B396">
        <v>6</v>
      </c>
      <c r="C396">
        <v>113781.49752173301</v>
      </c>
      <c r="D396" t="s">
        <v>10</v>
      </c>
      <c r="E396" t="s">
        <v>15</v>
      </c>
      <c r="F396">
        <v>2.8429628187251598E-3</v>
      </c>
      <c r="G396">
        <v>6.5781407477809202E-3</v>
      </c>
      <c r="H396">
        <v>0.3</v>
      </c>
      <c r="I396">
        <v>1.5</v>
      </c>
      <c r="J396">
        <v>0</v>
      </c>
    </row>
    <row r="397" spans="1:10" thickTop="1" thickBot="1" x14ac:dyDescent="0.3">
      <c r="A397">
        <v>395</v>
      </c>
      <c r="B397">
        <v>6</v>
      </c>
      <c r="C397">
        <v>23149.770038588798</v>
      </c>
      <c r="D397" t="s">
        <v>10</v>
      </c>
      <c r="E397" t="s">
        <v>16</v>
      </c>
      <c r="F397">
        <v>2.1501246150469199E-3</v>
      </c>
      <c r="G397">
        <v>1.3383761763507301E-3</v>
      </c>
      <c r="H397">
        <v>0.3</v>
      </c>
      <c r="I397">
        <v>1.5</v>
      </c>
      <c r="J397">
        <v>0</v>
      </c>
    </row>
    <row r="398" spans="1:10" thickTop="1" thickBot="1" x14ac:dyDescent="0.3">
      <c r="A398">
        <v>396</v>
      </c>
      <c r="B398">
        <v>6</v>
      </c>
      <c r="C398">
        <v>44365.4926377066</v>
      </c>
      <c r="D398" t="s">
        <v>10</v>
      </c>
      <c r="E398" t="s">
        <v>17</v>
      </c>
      <c r="F398">
        <v>4.3994192834094399E-3</v>
      </c>
      <c r="G398">
        <v>2.5649377207372999E-3</v>
      </c>
      <c r="H398">
        <v>0.3</v>
      </c>
      <c r="I398">
        <v>1.5</v>
      </c>
      <c r="J398">
        <v>0</v>
      </c>
    </row>
    <row r="399" spans="1:10" thickTop="1" thickBot="1" x14ac:dyDescent="0.3">
      <c r="A399">
        <v>397</v>
      </c>
      <c r="B399">
        <v>6</v>
      </c>
      <c r="C399">
        <v>0</v>
      </c>
      <c r="D399" t="s">
        <v>10</v>
      </c>
      <c r="E399" t="s">
        <v>18</v>
      </c>
      <c r="F399">
        <v>0</v>
      </c>
      <c r="G399">
        <v>0</v>
      </c>
      <c r="H399">
        <v>0.3</v>
      </c>
      <c r="I399">
        <v>1.5</v>
      </c>
      <c r="J399">
        <v>0</v>
      </c>
    </row>
    <row r="400" spans="1:10" thickTop="1" thickBot="1" x14ac:dyDescent="0.3">
      <c r="A400">
        <v>398</v>
      </c>
      <c r="B400">
        <v>6</v>
      </c>
      <c r="C400">
        <v>0</v>
      </c>
      <c r="D400" t="s">
        <v>10</v>
      </c>
      <c r="E400" t="s">
        <v>19</v>
      </c>
      <c r="F400">
        <v>0</v>
      </c>
      <c r="G400">
        <v>0</v>
      </c>
      <c r="H400">
        <v>0.3</v>
      </c>
      <c r="I400">
        <v>1.5</v>
      </c>
      <c r="J400">
        <v>0</v>
      </c>
    </row>
    <row r="401" spans="1:10" thickTop="1" thickBot="1" x14ac:dyDescent="0.3">
      <c r="A401">
        <v>399</v>
      </c>
      <c r="B401">
        <v>6</v>
      </c>
      <c r="C401">
        <v>0</v>
      </c>
      <c r="D401" t="s">
        <v>10</v>
      </c>
      <c r="E401" t="s">
        <v>20</v>
      </c>
      <c r="F401">
        <v>0</v>
      </c>
      <c r="G401">
        <v>0</v>
      </c>
      <c r="H401">
        <v>0.3</v>
      </c>
      <c r="I401">
        <v>1.5</v>
      </c>
      <c r="J401">
        <v>0</v>
      </c>
    </row>
    <row r="402" spans="1:10" thickTop="1" thickBot="1" x14ac:dyDescent="0.3">
      <c r="A402">
        <v>400</v>
      </c>
      <c r="B402">
        <v>6</v>
      </c>
      <c r="C402">
        <v>26754.741561884901</v>
      </c>
      <c r="D402" t="s">
        <v>10</v>
      </c>
      <c r="E402" t="s">
        <v>21</v>
      </c>
      <c r="F402" s="1">
        <v>4.0973396330645598E-5</v>
      </c>
      <c r="G402">
        <v>1.54679327920574E-3</v>
      </c>
      <c r="H402">
        <v>0.3</v>
      </c>
      <c r="I402">
        <v>1.5</v>
      </c>
      <c r="J402">
        <v>0</v>
      </c>
    </row>
    <row r="403" spans="1:10" thickTop="1" thickBot="1" x14ac:dyDescent="0.3">
      <c r="A403">
        <v>401</v>
      </c>
      <c r="B403">
        <v>6</v>
      </c>
      <c r="C403">
        <v>31524.933980596099</v>
      </c>
      <c r="D403" t="s">
        <v>10</v>
      </c>
      <c r="E403" t="s">
        <v>22</v>
      </c>
      <c r="F403">
        <v>1.5603903317970301E-4</v>
      </c>
      <c r="G403">
        <v>1.82257622992922E-3</v>
      </c>
      <c r="H403">
        <v>0.3</v>
      </c>
      <c r="I403">
        <v>1.5</v>
      </c>
      <c r="J403">
        <v>0</v>
      </c>
    </row>
    <row r="404" spans="1:10" thickTop="1" thickBot="1" x14ac:dyDescent="0.3">
      <c r="A404">
        <v>402</v>
      </c>
      <c r="B404">
        <v>6</v>
      </c>
      <c r="C404">
        <v>40096.438259960298</v>
      </c>
      <c r="D404" t="s">
        <v>10</v>
      </c>
      <c r="E404" t="s">
        <v>23</v>
      </c>
      <c r="F404">
        <v>1.9829677303133899E-4</v>
      </c>
      <c r="G404">
        <v>2.3181274645145602E-3</v>
      </c>
      <c r="H404">
        <v>0.3</v>
      </c>
      <c r="I404">
        <v>1.5</v>
      </c>
      <c r="J404">
        <v>0</v>
      </c>
    </row>
    <row r="405" spans="1:10" thickTop="1" thickBot="1" x14ac:dyDescent="0.3">
      <c r="A405">
        <v>403</v>
      </c>
      <c r="B405">
        <v>6</v>
      </c>
      <c r="C405">
        <v>15730614.8007531</v>
      </c>
      <c r="D405" t="s">
        <v>24</v>
      </c>
      <c r="E405" t="s">
        <v>11</v>
      </c>
      <c r="F405">
        <v>0</v>
      </c>
      <c r="G405">
        <v>0.94055979506923404</v>
      </c>
      <c r="H405">
        <v>0.3</v>
      </c>
      <c r="I405">
        <v>1.5</v>
      </c>
      <c r="J405">
        <v>0</v>
      </c>
    </row>
    <row r="406" spans="1:10" thickTop="1" thickBot="1" x14ac:dyDescent="0.3">
      <c r="A406">
        <v>404</v>
      </c>
      <c r="B406">
        <v>6</v>
      </c>
      <c r="C406">
        <v>88476.269649116497</v>
      </c>
      <c r="D406" t="s">
        <v>24</v>
      </c>
      <c r="E406" t="s">
        <v>12</v>
      </c>
      <c r="F406">
        <v>1.8823917947651801E-3</v>
      </c>
      <c r="G406">
        <v>5.2901442889364504E-3</v>
      </c>
      <c r="H406">
        <v>0.3</v>
      </c>
      <c r="I406">
        <v>1.5</v>
      </c>
      <c r="J406">
        <v>0</v>
      </c>
    </row>
    <row r="407" spans="1:10" thickTop="1" thickBot="1" x14ac:dyDescent="0.3">
      <c r="A407">
        <v>405</v>
      </c>
      <c r="B407">
        <v>6</v>
      </c>
      <c r="C407">
        <v>281833.28812374501</v>
      </c>
      <c r="D407" t="s">
        <v>24</v>
      </c>
      <c r="E407" t="s">
        <v>13</v>
      </c>
      <c r="F407">
        <v>3.20839690870493E-3</v>
      </c>
      <c r="G407">
        <v>1.6851284141079202E-2</v>
      </c>
      <c r="H407">
        <v>0.3</v>
      </c>
      <c r="I407">
        <v>1.5</v>
      </c>
      <c r="J407">
        <v>0</v>
      </c>
    </row>
    <row r="408" spans="1:10" thickTop="1" thickBot="1" x14ac:dyDescent="0.3">
      <c r="A408">
        <v>406</v>
      </c>
      <c r="B408">
        <v>6</v>
      </c>
      <c r="C408">
        <v>304854.32211589901</v>
      </c>
      <c r="D408" t="s">
        <v>24</v>
      </c>
      <c r="E408" t="s">
        <v>14</v>
      </c>
      <c r="F408">
        <v>2.8891031927394399E-3</v>
      </c>
      <c r="G408">
        <v>1.82277503051929E-2</v>
      </c>
      <c r="H408">
        <v>0.3</v>
      </c>
      <c r="I408">
        <v>1.5</v>
      </c>
      <c r="J408">
        <v>0</v>
      </c>
    </row>
    <row r="409" spans="1:10" thickTop="1" thickBot="1" x14ac:dyDescent="0.3">
      <c r="A409">
        <v>407</v>
      </c>
      <c r="B409">
        <v>6</v>
      </c>
      <c r="C409">
        <v>106448.593638317</v>
      </c>
      <c r="D409" t="s">
        <v>24</v>
      </c>
      <c r="E409" t="s">
        <v>15</v>
      </c>
      <c r="F409">
        <v>1.1829326570113299E-3</v>
      </c>
      <c r="G409">
        <v>6.3647396294434899E-3</v>
      </c>
      <c r="H409">
        <v>0.3</v>
      </c>
      <c r="I409">
        <v>1.5</v>
      </c>
      <c r="J409">
        <v>0</v>
      </c>
    </row>
    <row r="410" spans="1:10" thickTop="1" thickBot="1" x14ac:dyDescent="0.3">
      <c r="A410">
        <v>408</v>
      </c>
      <c r="B410">
        <v>6</v>
      </c>
      <c r="C410">
        <v>27580.489217059501</v>
      </c>
      <c r="D410" t="s">
        <v>24</v>
      </c>
      <c r="E410" t="s">
        <v>16</v>
      </c>
      <c r="F410">
        <v>7.5212027037314401E-4</v>
      </c>
      <c r="G410">
        <v>1.64908362543241E-3</v>
      </c>
      <c r="H410">
        <v>0.3</v>
      </c>
      <c r="I410">
        <v>1.5</v>
      </c>
      <c r="J410">
        <v>0</v>
      </c>
    </row>
    <row r="411" spans="1:10" thickTop="1" thickBot="1" x14ac:dyDescent="0.3">
      <c r="A411">
        <v>409</v>
      </c>
      <c r="B411">
        <v>6</v>
      </c>
      <c r="C411">
        <v>57815.520903520402</v>
      </c>
      <c r="D411" t="s">
        <v>24</v>
      </c>
      <c r="E411" t="s">
        <v>17</v>
      </c>
      <c r="F411">
        <v>1.4414092284772001E-3</v>
      </c>
      <c r="G411">
        <v>3.4568867893346898E-3</v>
      </c>
      <c r="H411">
        <v>0.3</v>
      </c>
      <c r="I411">
        <v>1.5</v>
      </c>
      <c r="J411">
        <v>0</v>
      </c>
    </row>
    <row r="412" spans="1:10" thickTop="1" thickBot="1" x14ac:dyDescent="0.3">
      <c r="A412">
        <v>410</v>
      </c>
      <c r="B412">
        <v>6</v>
      </c>
      <c r="C412">
        <v>0</v>
      </c>
      <c r="D412" t="s">
        <v>24</v>
      </c>
      <c r="E412" t="s">
        <v>18</v>
      </c>
      <c r="F412">
        <v>0</v>
      </c>
      <c r="G412">
        <v>0</v>
      </c>
      <c r="H412">
        <v>0.3</v>
      </c>
      <c r="I412">
        <v>1.5</v>
      </c>
      <c r="J412">
        <v>0</v>
      </c>
    </row>
    <row r="413" spans="1:10" thickTop="1" thickBot="1" x14ac:dyDescent="0.3">
      <c r="A413">
        <v>411</v>
      </c>
      <c r="B413">
        <v>6</v>
      </c>
      <c r="C413">
        <v>0</v>
      </c>
      <c r="D413" t="s">
        <v>24</v>
      </c>
      <c r="E413" t="s">
        <v>19</v>
      </c>
      <c r="F413">
        <v>0</v>
      </c>
      <c r="G413">
        <v>0</v>
      </c>
      <c r="H413">
        <v>0.3</v>
      </c>
      <c r="I413">
        <v>1.5</v>
      </c>
      <c r="J413">
        <v>0</v>
      </c>
    </row>
    <row r="414" spans="1:10" thickTop="1" thickBot="1" x14ac:dyDescent="0.3">
      <c r="A414">
        <v>412</v>
      </c>
      <c r="B414">
        <v>6</v>
      </c>
      <c r="C414">
        <v>0</v>
      </c>
      <c r="D414" t="s">
        <v>24</v>
      </c>
      <c r="E414" t="s">
        <v>20</v>
      </c>
      <c r="F414">
        <v>0</v>
      </c>
      <c r="G414">
        <v>0</v>
      </c>
      <c r="H414">
        <v>0.3</v>
      </c>
      <c r="I414">
        <v>1.5</v>
      </c>
      <c r="J414">
        <v>0</v>
      </c>
    </row>
    <row r="415" spans="1:10" thickTop="1" thickBot="1" x14ac:dyDescent="0.3">
      <c r="A415">
        <v>413</v>
      </c>
      <c r="B415">
        <v>6</v>
      </c>
      <c r="C415">
        <v>33492.919129144597</v>
      </c>
      <c r="D415" t="s">
        <v>24</v>
      </c>
      <c r="E415" t="s">
        <v>21</v>
      </c>
      <c r="F415" s="1">
        <v>1.39079845658346E-5</v>
      </c>
      <c r="G415">
        <v>2.0025977084424198E-3</v>
      </c>
      <c r="H415">
        <v>0.3</v>
      </c>
      <c r="I415">
        <v>1.5</v>
      </c>
      <c r="J415">
        <v>0</v>
      </c>
    </row>
    <row r="416" spans="1:10" thickTop="1" thickBot="1" x14ac:dyDescent="0.3">
      <c r="A416">
        <v>414</v>
      </c>
      <c r="B416">
        <v>6</v>
      </c>
      <c r="C416">
        <v>41171.855923661897</v>
      </c>
      <c r="D416" t="s">
        <v>24</v>
      </c>
      <c r="E416" t="s">
        <v>22</v>
      </c>
      <c r="F416" s="1">
        <v>5.12114936386324E-5</v>
      </c>
      <c r="G416">
        <v>2.4617341954317898E-3</v>
      </c>
      <c r="H416">
        <v>0.3</v>
      </c>
      <c r="I416">
        <v>1.5</v>
      </c>
      <c r="J416">
        <v>0</v>
      </c>
    </row>
    <row r="417" spans="1:10" thickTop="1" thickBot="1" x14ac:dyDescent="0.3">
      <c r="A417">
        <v>415</v>
      </c>
      <c r="B417">
        <v>6</v>
      </c>
      <c r="C417">
        <v>52448.510426258697</v>
      </c>
      <c r="D417" t="s">
        <v>24</v>
      </c>
      <c r="E417" t="s">
        <v>23</v>
      </c>
      <c r="F417" s="1">
        <v>6.5135810429373803E-5</v>
      </c>
      <c r="G417">
        <v>3.1359842474717901E-3</v>
      </c>
      <c r="H417">
        <v>0.3</v>
      </c>
      <c r="I417">
        <v>1.5</v>
      </c>
      <c r="J417">
        <v>0</v>
      </c>
    </row>
    <row r="418" spans="1:10" thickTop="1" thickBot="1" x14ac:dyDescent="0.3">
      <c r="A418">
        <v>416</v>
      </c>
      <c r="B418">
        <v>6</v>
      </c>
      <c r="C418">
        <v>16205.9456568113</v>
      </c>
      <c r="D418" t="s">
        <v>25</v>
      </c>
      <c r="E418" t="s">
        <v>11</v>
      </c>
      <c r="F418">
        <v>0</v>
      </c>
      <c r="G418">
        <v>0.27843076871663403</v>
      </c>
      <c r="H418">
        <v>0.66</v>
      </c>
      <c r="I418">
        <v>120</v>
      </c>
      <c r="J418">
        <v>0</v>
      </c>
    </row>
    <row r="419" spans="1:10" thickTop="1" thickBot="1" x14ac:dyDescent="0.3">
      <c r="A419">
        <v>417</v>
      </c>
      <c r="B419">
        <v>6</v>
      </c>
      <c r="C419">
        <v>4007.3296322012402</v>
      </c>
      <c r="D419" t="s">
        <v>25</v>
      </c>
      <c r="E419" t="s">
        <v>12</v>
      </c>
      <c r="F419">
        <v>8.15891405526699E-2</v>
      </c>
      <c r="G419">
        <v>6.8849044271957496E-2</v>
      </c>
      <c r="H419">
        <v>0.66</v>
      </c>
      <c r="I419">
        <v>120</v>
      </c>
      <c r="J419">
        <v>0</v>
      </c>
    </row>
    <row r="420" spans="1:10" thickTop="1" thickBot="1" x14ac:dyDescent="0.3">
      <c r="A420">
        <v>418</v>
      </c>
      <c r="B420">
        <v>6</v>
      </c>
      <c r="C420">
        <v>14113.782976615599</v>
      </c>
      <c r="D420" t="s">
        <v>25</v>
      </c>
      <c r="E420" t="s">
        <v>13</v>
      </c>
      <c r="F420">
        <v>0.139073458914342</v>
      </c>
      <c r="G420">
        <v>0.242485784347129</v>
      </c>
      <c r="H420">
        <v>0.66</v>
      </c>
      <c r="I420">
        <v>120</v>
      </c>
      <c r="J420">
        <v>0</v>
      </c>
    </row>
    <row r="421" spans="1:10" thickTop="1" thickBot="1" x14ac:dyDescent="0.3">
      <c r="A421">
        <v>419</v>
      </c>
      <c r="B421">
        <v>6</v>
      </c>
      <c r="C421">
        <v>13522.2240792184</v>
      </c>
      <c r="D421" t="s">
        <v>25</v>
      </c>
      <c r="E421" t="s">
        <v>14</v>
      </c>
      <c r="F421">
        <v>0.125237180878534</v>
      </c>
      <c r="G421">
        <v>0.23232234174208499</v>
      </c>
      <c r="H421">
        <v>0.66</v>
      </c>
      <c r="I421">
        <v>120</v>
      </c>
      <c r="J421">
        <v>0</v>
      </c>
    </row>
    <row r="422" spans="1:10" thickTop="1" thickBot="1" x14ac:dyDescent="0.3">
      <c r="A422">
        <v>420</v>
      </c>
      <c r="B422">
        <v>6</v>
      </c>
      <c r="C422">
        <v>3817.45764109537</v>
      </c>
      <c r="D422" t="s">
        <v>25</v>
      </c>
      <c r="E422" t="s">
        <v>15</v>
      </c>
      <c r="F422">
        <v>5.1277922757101801E-2</v>
      </c>
      <c r="G422">
        <v>6.5586895579070603E-2</v>
      </c>
      <c r="H422">
        <v>0.66</v>
      </c>
      <c r="I422">
        <v>120</v>
      </c>
      <c r="J422">
        <v>0</v>
      </c>
    </row>
    <row r="423" spans="1:10" thickTop="1" thickBot="1" x14ac:dyDescent="0.3">
      <c r="A423">
        <v>421</v>
      </c>
      <c r="B423">
        <v>6</v>
      </c>
      <c r="C423">
        <v>882.37416122262596</v>
      </c>
      <c r="D423" t="s">
        <v>25</v>
      </c>
      <c r="E423" t="s">
        <v>16</v>
      </c>
      <c r="F423">
        <v>3.2602843655903997E-2</v>
      </c>
      <c r="G423">
        <v>1.51598753449881E-2</v>
      </c>
      <c r="H423">
        <v>0.66</v>
      </c>
      <c r="I423">
        <v>120</v>
      </c>
      <c r="J423">
        <v>0</v>
      </c>
    </row>
    <row r="424" spans="1:10" thickTop="1" thickBot="1" x14ac:dyDescent="0.3">
      <c r="A424">
        <v>422</v>
      </c>
      <c r="B424">
        <v>6</v>
      </c>
      <c r="C424">
        <v>1773.79957163927</v>
      </c>
      <c r="D424" t="s">
        <v>25</v>
      </c>
      <c r="E424" t="s">
        <v>17</v>
      </c>
      <c r="F424">
        <v>6.2481882877160701E-2</v>
      </c>
      <c r="G424">
        <v>3.0475258200880401E-2</v>
      </c>
      <c r="H424">
        <v>0.66</v>
      </c>
      <c r="I424">
        <v>120</v>
      </c>
      <c r="J424">
        <v>0</v>
      </c>
    </row>
    <row r="425" spans="1:10" thickTop="1" thickBot="1" x14ac:dyDescent="0.3">
      <c r="A425">
        <v>423</v>
      </c>
      <c r="B425">
        <v>6</v>
      </c>
      <c r="C425">
        <v>0</v>
      </c>
      <c r="D425" t="s">
        <v>25</v>
      </c>
      <c r="E425" t="s">
        <v>18</v>
      </c>
      <c r="F425">
        <v>0</v>
      </c>
      <c r="G425">
        <v>0</v>
      </c>
      <c r="H425">
        <v>0.66</v>
      </c>
      <c r="I425">
        <v>120</v>
      </c>
      <c r="J425">
        <v>0</v>
      </c>
    </row>
    <row r="426" spans="1:10" thickTop="1" thickBot="1" x14ac:dyDescent="0.3">
      <c r="A426">
        <v>424</v>
      </c>
      <c r="B426">
        <v>6</v>
      </c>
      <c r="C426">
        <v>0</v>
      </c>
      <c r="D426" t="s">
        <v>25</v>
      </c>
      <c r="E426" t="s">
        <v>19</v>
      </c>
      <c r="F426">
        <v>0</v>
      </c>
      <c r="G426">
        <v>0</v>
      </c>
      <c r="H426">
        <v>0.66</v>
      </c>
      <c r="I426">
        <v>120</v>
      </c>
      <c r="J426">
        <v>0</v>
      </c>
    </row>
    <row r="427" spans="1:10" thickTop="1" thickBot="1" x14ac:dyDescent="0.3">
      <c r="A427">
        <v>425</v>
      </c>
      <c r="B427">
        <v>6</v>
      </c>
      <c r="C427">
        <v>0</v>
      </c>
      <c r="D427" t="s">
        <v>25</v>
      </c>
      <c r="E427" t="s">
        <v>20</v>
      </c>
      <c r="F427">
        <v>0</v>
      </c>
      <c r="G427">
        <v>0</v>
      </c>
      <c r="H427">
        <v>0.66</v>
      </c>
      <c r="I427">
        <v>120</v>
      </c>
      <c r="J427">
        <v>0</v>
      </c>
    </row>
    <row r="428" spans="1:10" thickTop="1" thickBot="1" x14ac:dyDescent="0.3">
      <c r="A428">
        <v>426</v>
      </c>
      <c r="B428">
        <v>6</v>
      </c>
      <c r="C428">
        <v>1035.98586710618</v>
      </c>
      <c r="D428" t="s">
        <v>25</v>
      </c>
      <c r="E428" t="s">
        <v>21</v>
      </c>
      <c r="F428">
        <v>6.0287814850323298E-4</v>
      </c>
      <c r="G428">
        <v>1.7799044095690199E-2</v>
      </c>
      <c r="H428">
        <v>0.66</v>
      </c>
      <c r="I428">
        <v>120</v>
      </c>
      <c r="J428">
        <v>0</v>
      </c>
    </row>
    <row r="429" spans="1:10" thickTop="1" thickBot="1" x14ac:dyDescent="0.3">
      <c r="A429">
        <v>427</v>
      </c>
      <c r="B429">
        <v>6</v>
      </c>
      <c r="C429">
        <v>1254.4757873728399</v>
      </c>
      <c r="D429" t="s">
        <v>25</v>
      </c>
      <c r="E429" t="s">
        <v>22</v>
      </c>
      <c r="F429">
        <v>2.2198978480538001E-3</v>
      </c>
      <c r="G429">
        <v>2.1552871101219801E-2</v>
      </c>
      <c r="H429">
        <v>0.66</v>
      </c>
      <c r="I429">
        <v>120</v>
      </c>
      <c r="J429">
        <v>0</v>
      </c>
    </row>
    <row r="430" spans="1:10" thickTop="1" thickBot="1" x14ac:dyDescent="0.3">
      <c r="A430">
        <v>428</v>
      </c>
      <c r="B430">
        <v>6</v>
      </c>
      <c r="C430">
        <v>1591.20356570798</v>
      </c>
      <c r="D430" t="s">
        <v>25</v>
      </c>
      <c r="E430" t="s">
        <v>23</v>
      </c>
      <c r="F430">
        <v>2.8234792517787401E-3</v>
      </c>
      <c r="G430">
        <v>2.7338116600342601E-2</v>
      </c>
      <c r="H430">
        <v>0.66</v>
      </c>
      <c r="I430">
        <v>120</v>
      </c>
      <c r="J430">
        <v>0</v>
      </c>
    </row>
    <row r="431" spans="1:10" thickTop="1" thickBot="1" x14ac:dyDescent="0.3">
      <c r="A431">
        <v>429</v>
      </c>
      <c r="B431">
        <v>6</v>
      </c>
      <c r="C431">
        <v>829415.94167034596</v>
      </c>
      <c r="D431" t="s">
        <v>26</v>
      </c>
      <c r="E431" t="s">
        <v>11</v>
      </c>
      <c r="F431">
        <v>0</v>
      </c>
      <c r="G431">
        <v>0.94613369071310305</v>
      </c>
      <c r="H431">
        <v>0.49</v>
      </c>
      <c r="I431">
        <v>3</v>
      </c>
      <c r="J431">
        <v>0</v>
      </c>
    </row>
    <row r="432" spans="1:10" thickTop="1" thickBot="1" x14ac:dyDescent="0.3">
      <c r="A432">
        <v>430</v>
      </c>
      <c r="B432">
        <v>6</v>
      </c>
      <c r="C432">
        <v>6226.4878149898304</v>
      </c>
      <c r="D432" t="s">
        <v>26</v>
      </c>
      <c r="E432" t="s">
        <v>12</v>
      </c>
      <c r="F432">
        <v>2.8586933798247201E-3</v>
      </c>
      <c r="G432">
        <v>7.1026967298368198E-3</v>
      </c>
      <c r="H432">
        <v>0.49</v>
      </c>
      <c r="I432">
        <v>3</v>
      </c>
      <c r="J432">
        <v>0</v>
      </c>
    </row>
    <row r="433" spans="1:10" thickTop="1" thickBot="1" x14ac:dyDescent="0.3">
      <c r="A433">
        <v>431</v>
      </c>
      <c r="B433">
        <v>6</v>
      </c>
      <c r="C433">
        <v>18342.169973599699</v>
      </c>
      <c r="D433" t="s">
        <v>26</v>
      </c>
      <c r="E433" t="s">
        <v>13</v>
      </c>
      <c r="F433">
        <v>4.2106112975051997E-3</v>
      </c>
      <c r="G433">
        <v>2.0923331830178901E-2</v>
      </c>
      <c r="H433">
        <v>0.49</v>
      </c>
      <c r="I433">
        <v>3</v>
      </c>
      <c r="J433">
        <v>0</v>
      </c>
    </row>
    <row r="434" spans="1:10" thickTop="1" thickBot="1" x14ac:dyDescent="0.3">
      <c r="A434">
        <v>432</v>
      </c>
      <c r="B434">
        <v>6</v>
      </c>
      <c r="C434">
        <v>14008.3006701415</v>
      </c>
      <c r="D434" t="s">
        <v>26</v>
      </c>
      <c r="E434" t="s">
        <v>14</v>
      </c>
      <c r="F434">
        <v>3.6176988757941099E-3</v>
      </c>
      <c r="G434">
        <v>1.5979588223212101E-2</v>
      </c>
      <c r="H434">
        <v>0.49</v>
      </c>
      <c r="I434">
        <v>3</v>
      </c>
      <c r="J434">
        <v>0</v>
      </c>
    </row>
    <row r="435" spans="1:10" thickTop="1" thickBot="1" x14ac:dyDescent="0.3">
      <c r="A435">
        <v>433</v>
      </c>
      <c r="B435">
        <v>6</v>
      </c>
      <c r="C435">
        <v>3370.68887207743</v>
      </c>
      <c r="D435" t="s">
        <v>26</v>
      </c>
      <c r="E435" t="s">
        <v>15</v>
      </c>
      <c r="F435">
        <v>1.5475443380551001E-3</v>
      </c>
      <c r="G435">
        <v>3.8450217105324598E-3</v>
      </c>
      <c r="H435">
        <v>0.49</v>
      </c>
      <c r="I435">
        <v>3</v>
      </c>
      <c r="J435">
        <v>0</v>
      </c>
    </row>
    <row r="436" spans="1:10" thickTop="1" thickBot="1" x14ac:dyDescent="0.3">
      <c r="A436">
        <v>434</v>
      </c>
      <c r="B436">
        <v>6</v>
      </c>
      <c r="C436">
        <v>721.57793062272697</v>
      </c>
      <c r="D436" t="s">
        <v>26</v>
      </c>
      <c r="E436" t="s">
        <v>16</v>
      </c>
      <c r="F436">
        <v>1.0352796966919401E-3</v>
      </c>
      <c r="G436">
        <v>8.2312041080655901E-4</v>
      </c>
      <c r="H436">
        <v>0.49</v>
      </c>
      <c r="I436">
        <v>3</v>
      </c>
      <c r="J436">
        <v>0</v>
      </c>
    </row>
    <row r="437" spans="1:10" thickTop="1" thickBot="1" x14ac:dyDescent="0.3">
      <c r="A437">
        <v>435</v>
      </c>
      <c r="B437">
        <v>6</v>
      </c>
      <c r="C437">
        <v>1417.23785685503</v>
      </c>
      <c r="D437" t="s">
        <v>26</v>
      </c>
      <c r="E437" t="s">
        <v>17</v>
      </c>
      <c r="F437">
        <v>2.0333736888529601E-3</v>
      </c>
      <c r="G437">
        <v>1.6166755625942799E-3</v>
      </c>
      <c r="H437">
        <v>0.49</v>
      </c>
      <c r="I437">
        <v>3</v>
      </c>
      <c r="J437">
        <v>0</v>
      </c>
    </row>
    <row r="438" spans="1:10" thickTop="1" thickBot="1" x14ac:dyDescent="0.3">
      <c r="A438">
        <v>436</v>
      </c>
      <c r="B438">
        <v>6</v>
      </c>
      <c r="C438">
        <v>0</v>
      </c>
      <c r="D438" t="s">
        <v>26</v>
      </c>
      <c r="E438" t="s">
        <v>18</v>
      </c>
      <c r="F438">
        <v>0</v>
      </c>
      <c r="G438">
        <v>0</v>
      </c>
      <c r="H438">
        <v>0.49</v>
      </c>
      <c r="I438">
        <v>3</v>
      </c>
      <c r="J438">
        <v>0</v>
      </c>
    </row>
    <row r="439" spans="1:10" thickTop="1" thickBot="1" x14ac:dyDescent="0.3">
      <c r="A439">
        <v>437</v>
      </c>
      <c r="B439">
        <v>6</v>
      </c>
      <c r="C439">
        <v>0</v>
      </c>
      <c r="D439" t="s">
        <v>26</v>
      </c>
      <c r="E439" t="s">
        <v>19</v>
      </c>
      <c r="F439">
        <v>0</v>
      </c>
      <c r="G439">
        <v>0</v>
      </c>
      <c r="H439">
        <v>0.49</v>
      </c>
      <c r="I439">
        <v>3</v>
      </c>
      <c r="J439">
        <v>0</v>
      </c>
    </row>
    <row r="440" spans="1:10" thickTop="1" thickBot="1" x14ac:dyDescent="0.3">
      <c r="A440">
        <v>438</v>
      </c>
      <c r="B440">
        <v>6</v>
      </c>
      <c r="C440">
        <v>0</v>
      </c>
      <c r="D440" t="s">
        <v>26</v>
      </c>
      <c r="E440" t="s">
        <v>20</v>
      </c>
      <c r="F440">
        <v>0</v>
      </c>
      <c r="G440">
        <v>0</v>
      </c>
      <c r="H440">
        <v>0.49</v>
      </c>
      <c r="I440">
        <v>3</v>
      </c>
      <c r="J440">
        <v>0</v>
      </c>
    </row>
    <row r="441" spans="1:10" thickTop="1" thickBot="1" x14ac:dyDescent="0.3">
      <c r="A441">
        <v>439</v>
      </c>
      <c r="B441">
        <v>6</v>
      </c>
      <c r="C441">
        <v>844.980672999783</v>
      </c>
      <c r="D441" t="s">
        <v>26</v>
      </c>
      <c r="E441" t="s">
        <v>21</v>
      </c>
      <c r="F441" s="1">
        <v>1.9397296901224699E-5</v>
      </c>
      <c r="G441">
        <v>9.6388873490482795E-4</v>
      </c>
      <c r="H441">
        <v>0.49</v>
      </c>
      <c r="I441">
        <v>3</v>
      </c>
      <c r="J441">
        <v>0</v>
      </c>
    </row>
    <row r="442" spans="1:10" thickTop="1" thickBot="1" x14ac:dyDescent="0.3">
      <c r="A442">
        <v>440</v>
      </c>
      <c r="B442">
        <v>6</v>
      </c>
      <c r="C442">
        <v>1007.62680274042</v>
      </c>
      <c r="D442" t="s">
        <v>26</v>
      </c>
      <c r="E442" t="s">
        <v>22</v>
      </c>
      <c r="F442" s="1">
        <v>7.2284331771310905E-5</v>
      </c>
      <c r="G442">
        <v>1.14942288644501E-3</v>
      </c>
      <c r="H442">
        <v>0.49</v>
      </c>
      <c r="I442">
        <v>3</v>
      </c>
      <c r="J442">
        <v>0</v>
      </c>
    </row>
    <row r="443" spans="1:10" thickTop="1" thickBot="1" x14ac:dyDescent="0.3">
      <c r="A443">
        <v>441</v>
      </c>
      <c r="B443">
        <v>6</v>
      </c>
      <c r="C443">
        <v>1282.1372331925299</v>
      </c>
      <c r="D443" t="s">
        <v>26</v>
      </c>
      <c r="E443" t="s">
        <v>23</v>
      </c>
      <c r="F443" s="1">
        <v>9.1976943138455695E-5</v>
      </c>
      <c r="G443">
        <v>1.4625631983853E-3</v>
      </c>
      <c r="H443">
        <v>0.49</v>
      </c>
      <c r="I443">
        <v>3</v>
      </c>
      <c r="J443">
        <v>0</v>
      </c>
    </row>
    <row r="444" spans="1:10" thickTop="1" thickBot="1" x14ac:dyDescent="0.3">
      <c r="A444">
        <v>442</v>
      </c>
      <c r="B444">
        <v>6</v>
      </c>
      <c r="C444">
        <v>35987.7094394983</v>
      </c>
      <c r="D444" t="s">
        <v>27</v>
      </c>
      <c r="E444" t="s">
        <v>11</v>
      </c>
      <c r="F444">
        <v>0</v>
      </c>
      <c r="G444">
        <v>0.48013967928657902</v>
      </c>
      <c r="H444">
        <v>0.19999999999999901</v>
      </c>
      <c r="I444">
        <v>4.5</v>
      </c>
      <c r="J444">
        <v>0</v>
      </c>
    </row>
    <row r="445" spans="1:10" thickTop="1" thickBot="1" x14ac:dyDescent="0.3">
      <c r="A445">
        <v>443</v>
      </c>
      <c r="B445">
        <v>6</v>
      </c>
      <c r="C445">
        <v>5987.7040607768704</v>
      </c>
      <c r="D445" t="s">
        <v>27</v>
      </c>
      <c r="E445" t="s">
        <v>12</v>
      </c>
      <c r="F445">
        <v>6.1046113647202402E-2</v>
      </c>
      <c r="G445">
        <v>7.9886559944517294E-2</v>
      </c>
      <c r="H445">
        <v>0.19999999999999901</v>
      </c>
      <c r="I445">
        <v>4.5</v>
      </c>
      <c r="J445">
        <v>0</v>
      </c>
    </row>
    <row r="446" spans="1:10" thickTop="1" thickBot="1" x14ac:dyDescent="0.3">
      <c r="A446">
        <v>444</v>
      </c>
      <c r="B446">
        <v>6</v>
      </c>
      <c r="C446">
        <v>15663.0665027248</v>
      </c>
      <c r="D446" t="s">
        <v>27</v>
      </c>
      <c r="E446" t="s">
        <v>13</v>
      </c>
      <c r="F446">
        <v>0.135013278040337</v>
      </c>
      <c r="G446">
        <v>0.20897300340567401</v>
      </c>
      <c r="H446">
        <v>0.19999999999999901</v>
      </c>
      <c r="I446">
        <v>4.5</v>
      </c>
      <c r="J446">
        <v>0</v>
      </c>
    </row>
    <row r="447" spans="1:10" thickTop="1" thickBot="1" x14ac:dyDescent="0.3">
      <c r="A447">
        <v>445</v>
      </c>
      <c r="B447">
        <v>6</v>
      </c>
      <c r="C447">
        <v>10957.3279493502</v>
      </c>
      <c r="D447" t="s">
        <v>27</v>
      </c>
      <c r="E447" t="s">
        <v>14</v>
      </c>
      <c r="F447">
        <v>9.6608285620780804E-2</v>
      </c>
      <c r="G447">
        <v>0.14619013016884699</v>
      </c>
      <c r="H447">
        <v>0.19999999999999901</v>
      </c>
      <c r="I447">
        <v>4.5</v>
      </c>
      <c r="J447">
        <v>0</v>
      </c>
    </row>
    <row r="448" spans="1:10" thickTop="1" thickBot="1" x14ac:dyDescent="0.3">
      <c r="A448">
        <v>446</v>
      </c>
      <c r="B448">
        <v>6</v>
      </c>
      <c r="C448">
        <v>2519.1288510869099</v>
      </c>
      <c r="D448" t="s">
        <v>27</v>
      </c>
      <c r="E448" t="s">
        <v>15</v>
      </c>
      <c r="F448">
        <v>2.56831374053322E-2</v>
      </c>
      <c r="G448">
        <v>3.3609633329842202E-2</v>
      </c>
      <c r="H448">
        <v>0.19999999999999901</v>
      </c>
      <c r="I448">
        <v>4.5</v>
      </c>
      <c r="J448">
        <v>0</v>
      </c>
    </row>
    <row r="449" spans="1:10" thickTop="1" thickBot="1" x14ac:dyDescent="0.3">
      <c r="A449">
        <v>447</v>
      </c>
      <c r="B449">
        <v>6</v>
      </c>
      <c r="C449">
        <v>524.19850727769301</v>
      </c>
      <c r="D449" t="s">
        <v>27</v>
      </c>
      <c r="E449" t="s">
        <v>16</v>
      </c>
      <c r="F449">
        <v>8.8540685131648696E-3</v>
      </c>
      <c r="G449">
        <v>6.9937350024998996E-3</v>
      </c>
      <c r="H449">
        <v>0.19999999999999901</v>
      </c>
      <c r="I449">
        <v>4.5</v>
      </c>
      <c r="J449">
        <v>0</v>
      </c>
    </row>
    <row r="450" spans="1:10" thickTop="1" thickBot="1" x14ac:dyDescent="0.3">
      <c r="A450">
        <v>448</v>
      </c>
      <c r="B450">
        <v>6</v>
      </c>
      <c r="C450">
        <v>1018.50636792355</v>
      </c>
      <c r="D450" t="s">
        <v>27</v>
      </c>
      <c r="E450" t="s">
        <v>17</v>
      </c>
      <c r="F450">
        <v>1.7203263720689199E-2</v>
      </c>
      <c r="G450">
        <v>1.3588675924715E-2</v>
      </c>
      <c r="H450">
        <v>0.19999999999999901</v>
      </c>
      <c r="I450">
        <v>4.5</v>
      </c>
      <c r="J450">
        <v>0</v>
      </c>
    </row>
    <row r="451" spans="1:10" thickTop="1" thickBot="1" x14ac:dyDescent="0.3">
      <c r="A451">
        <v>449</v>
      </c>
      <c r="B451">
        <v>6</v>
      </c>
      <c r="C451">
        <v>0</v>
      </c>
      <c r="D451" t="s">
        <v>27</v>
      </c>
      <c r="E451" t="s">
        <v>18</v>
      </c>
      <c r="F451">
        <v>0</v>
      </c>
      <c r="G451">
        <v>0</v>
      </c>
      <c r="H451">
        <v>0.19999999999999901</v>
      </c>
      <c r="I451">
        <v>4.5</v>
      </c>
      <c r="J451">
        <v>0</v>
      </c>
    </row>
    <row r="452" spans="1:10" thickTop="1" thickBot="1" x14ac:dyDescent="0.3">
      <c r="A452">
        <v>450</v>
      </c>
      <c r="B452">
        <v>6</v>
      </c>
      <c r="C452">
        <v>0</v>
      </c>
      <c r="D452" t="s">
        <v>27</v>
      </c>
      <c r="E452" t="s">
        <v>19</v>
      </c>
      <c r="F452">
        <v>0</v>
      </c>
      <c r="G452">
        <v>0</v>
      </c>
      <c r="H452">
        <v>0.19999999999999901</v>
      </c>
      <c r="I452">
        <v>4.5</v>
      </c>
      <c r="J452">
        <v>0</v>
      </c>
    </row>
    <row r="453" spans="1:10" thickTop="1" thickBot="1" x14ac:dyDescent="0.3">
      <c r="A453">
        <v>451</v>
      </c>
      <c r="B453">
        <v>6</v>
      </c>
      <c r="C453">
        <v>0</v>
      </c>
      <c r="D453" t="s">
        <v>27</v>
      </c>
      <c r="E453" t="s">
        <v>20</v>
      </c>
      <c r="F453">
        <v>0</v>
      </c>
      <c r="G453">
        <v>0</v>
      </c>
      <c r="H453">
        <v>0.19999999999999901</v>
      </c>
      <c r="I453">
        <v>4.5</v>
      </c>
      <c r="J453">
        <v>0</v>
      </c>
    </row>
    <row r="454" spans="1:10" thickTop="1" thickBot="1" x14ac:dyDescent="0.3">
      <c r="A454">
        <v>452</v>
      </c>
      <c r="B454">
        <v>6</v>
      </c>
      <c r="C454">
        <v>623.14265519645699</v>
      </c>
      <c r="D454" t="s">
        <v>27</v>
      </c>
      <c r="E454" t="s">
        <v>21</v>
      </c>
      <c r="F454">
        <v>2.2930194163618498E-3</v>
      </c>
      <c r="G454">
        <v>8.3138248939909499E-3</v>
      </c>
      <c r="H454">
        <v>0.19999999999999901</v>
      </c>
      <c r="I454">
        <v>4.5</v>
      </c>
      <c r="J454">
        <v>0</v>
      </c>
    </row>
    <row r="455" spans="1:10" thickTop="1" thickBot="1" x14ac:dyDescent="0.3">
      <c r="A455">
        <v>453</v>
      </c>
      <c r="B455">
        <v>6</v>
      </c>
      <c r="C455">
        <v>732.77801744328895</v>
      </c>
      <c r="D455" t="s">
        <v>27</v>
      </c>
      <c r="E455" t="s">
        <v>22</v>
      </c>
      <c r="F455">
        <v>2.9417652458564899E-3</v>
      </c>
      <c r="G455">
        <v>9.7765544893868295E-3</v>
      </c>
      <c r="H455">
        <v>0.19999999999999901</v>
      </c>
      <c r="I455">
        <v>4.5</v>
      </c>
      <c r="J455">
        <v>0</v>
      </c>
    </row>
    <row r="456" spans="1:10" thickTop="1" thickBot="1" x14ac:dyDescent="0.3">
      <c r="A456">
        <v>454</v>
      </c>
      <c r="B456">
        <v>6</v>
      </c>
      <c r="C456">
        <v>939.02122392433796</v>
      </c>
      <c r="D456" t="s">
        <v>27</v>
      </c>
      <c r="E456" t="s">
        <v>23</v>
      </c>
      <c r="F456">
        <v>3.7697364493825499E-3</v>
      </c>
      <c r="G456">
        <v>1.25282035539466E-2</v>
      </c>
      <c r="H456">
        <v>0.19999999999999901</v>
      </c>
      <c r="I456">
        <v>4.5</v>
      </c>
      <c r="J456">
        <v>0</v>
      </c>
    </row>
    <row r="457" spans="1:10" thickTop="1" thickBot="1" x14ac:dyDescent="0.3">
      <c r="A457">
        <v>455</v>
      </c>
      <c r="B457">
        <v>7</v>
      </c>
      <c r="C457">
        <v>15706756.260384601</v>
      </c>
      <c r="D457" t="s">
        <v>10</v>
      </c>
      <c r="E457" t="s">
        <v>11</v>
      </c>
      <c r="F457">
        <v>0</v>
      </c>
      <c r="G457">
        <v>0.90915714944359904</v>
      </c>
      <c r="H457">
        <v>0.3</v>
      </c>
      <c r="I457">
        <v>1.5</v>
      </c>
      <c r="J457">
        <v>0</v>
      </c>
    </row>
    <row r="458" spans="1:10" thickTop="1" thickBot="1" x14ac:dyDescent="0.3">
      <c r="A458">
        <v>456</v>
      </c>
      <c r="B458">
        <v>7</v>
      </c>
      <c r="C458">
        <v>169402.21693863801</v>
      </c>
      <c r="D458" t="s">
        <v>10</v>
      </c>
      <c r="E458" t="s">
        <v>12</v>
      </c>
      <c r="F458">
        <v>2.6836343735132098E-3</v>
      </c>
      <c r="G458">
        <v>9.8055406290227104E-3</v>
      </c>
      <c r="H458">
        <v>0.3</v>
      </c>
      <c r="I458">
        <v>1.5</v>
      </c>
      <c r="J458">
        <v>0</v>
      </c>
    </row>
    <row r="459" spans="1:10" thickTop="1" thickBot="1" x14ac:dyDescent="0.3">
      <c r="A459">
        <v>457</v>
      </c>
      <c r="B459">
        <v>7</v>
      </c>
      <c r="C459">
        <v>588352.82376123196</v>
      </c>
      <c r="D459" t="s">
        <v>10</v>
      </c>
      <c r="E459" t="s">
        <v>13</v>
      </c>
      <c r="F459">
        <v>4.4786495997489201E-3</v>
      </c>
      <c r="G459">
        <v>3.40557380053692E-2</v>
      </c>
      <c r="H459">
        <v>0.3</v>
      </c>
      <c r="I459">
        <v>1.5</v>
      </c>
      <c r="J459">
        <v>0</v>
      </c>
    </row>
    <row r="460" spans="1:10" thickTop="1" thickBot="1" x14ac:dyDescent="0.3">
      <c r="A460">
        <v>458</v>
      </c>
      <c r="B460">
        <v>7</v>
      </c>
      <c r="C460">
        <v>529734.54048709502</v>
      </c>
      <c r="D460" t="s">
        <v>10</v>
      </c>
      <c r="E460" t="s">
        <v>14</v>
      </c>
      <c r="F460">
        <v>5.3173750511258701E-3</v>
      </c>
      <c r="G460">
        <v>3.0662724804979301E-2</v>
      </c>
      <c r="H460">
        <v>0.3</v>
      </c>
      <c r="I460">
        <v>1.5</v>
      </c>
      <c r="J460">
        <v>0</v>
      </c>
    </row>
    <row r="461" spans="1:10" thickTop="1" thickBot="1" x14ac:dyDescent="0.3">
      <c r="A461">
        <v>459</v>
      </c>
      <c r="B461">
        <v>7</v>
      </c>
      <c r="C461">
        <v>125162.117178567</v>
      </c>
      <c r="D461" t="s">
        <v>10</v>
      </c>
      <c r="E461" t="s">
        <v>15</v>
      </c>
      <c r="F461">
        <v>2.8390326961576602E-3</v>
      </c>
      <c r="G461">
        <v>7.2447825500034603E-3</v>
      </c>
      <c r="H461">
        <v>0.3</v>
      </c>
      <c r="I461">
        <v>1.5</v>
      </c>
      <c r="J461">
        <v>0</v>
      </c>
    </row>
    <row r="462" spans="1:10" thickTop="1" thickBot="1" x14ac:dyDescent="0.3">
      <c r="A462">
        <v>460</v>
      </c>
      <c r="B462">
        <v>7</v>
      </c>
      <c r="C462">
        <v>22814.072734758</v>
      </c>
      <c r="D462" t="s">
        <v>10</v>
      </c>
      <c r="E462" t="s">
        <v>16</v>
      </c>
      <c r="F462">
        <v>1.9637277082822698E-3</v>
      </c>
      <c r="G462">
        <v>1.3205512959442499E-3</v>
      </c>
      <c r="H462">
        <v>0.3</v>
      </c>
      <c r="I462">
        <v>1.5</v>
      </c>
      <c r="J462">
        <v>0</v>
      </c>
    </row>
    <row r="463" spans="1:10" thickTop="1" thickBot="1" x14ac:dyDescent="0.3">
      <c r="A463">
        <v>461</v>
      </c>
      <c r="B463">
        <v>7</v>
      </c>
      <c r="C463">
        <v>37178.119869107497</v>
      </c>
      <c r="D463" t="s">
        <v>10</v>
      </c>
      <c r="E463" t="s">
        <v>17</v>
      </c>
      <c r="F463">
        <v>3.6675752726670098E-3</v>
      </c>
      <c r="G463">
        <v>2.1519881585685499E-3</v>
      </c>
      <c r="H463">
        <v>0.3</v>
      </c>
      <c r="I463">
        <v>1.5</v>
      </c>
      <c r="J463">
        <v>0</v>
      </c>
    </row>
    <row r="464" spans="1:10" thickTop="1" thickBot="1" x14ac:dyDescent="0.3">
      <c r="A464">
        <v>462</v>
      </c>
      <c r="B464">
        <v>7</v>
      </c>
      <c r="C464">
        <v>0</v>
      </c>
      <c r="D464" t="s">
        <v>10</v>
      </c>
      <c r="E464" t="s">
        <v>18</v>
      </c>
      <c r="F464">
        <v>0</v>
      </c>
      <c r="G464">
        <v>0</v>
      </c>
      <c r="H464">
        <v>0.3</v>
      </c>
      <c r="I464">
        <v>1.5</v>
      </c>
      <c r="J464">
        <v>0</v>
      </c>
    </row>
    <row r="465" spans="1:10" thickTop="1" thickBot="1" x14ac:dyDescent="0.3">
      <c r="A465">
        <v>463</v>
      </c>
      <c r="B465">
        <v>7</v>
      </c>
      <c r="C465">
        <v>0</v>
      </c>
      <c r="D465" t="s">
        <v>10</v>
      </c>
      <c r="E465" t="s">
        <v>19</v>
      </c>
      <c r="F465">
        <v>0</v>
      </c>
      <c r="G465">
        <v>0</v>
      </c>
      <c r="H465">
        <v>0.3</v>
      </c>
      <c r="I465">
        <v>1.5</v>
      </c>
      <c r="J465">
        <v>0</v>
      </c>
    </row>
    <row r="466" spans="1:10" thickTop="1" thickBot="1" x14ac:dyDescent="0.3">
      <c r="A466">
        <v>464</v>
      </c>
      <c r="B466">
        <v>7</v>
      </c>
      <c r="C466">
        <v>0</v>
      </c>
      <c r="D466" t="s">
        <v>10</v>
      </c>
      <c r="E466" t="s">
        <v>20</v>
      </c>
      <c r="F466">
        <v>0</v>
      </c>
      <c r="G466">
        <v>0</v>
      </c>
      <c r="H466">
        <v>0.3</v>
      </c>
      <c r="I466">
        <v>1.5</v>
      </c>
      <c r="J466">
        <v>0</v>
      </c>
    </row>
    <row r="467" spans="1:10" thickTop="1" thickBot="1" x14ac:dyDescent="0.3">
      <c r="A467">
        <v>465</v>
      </c>
      <c r="B467">
        <v>7</v>
      </c>
      <c r="C467">
        <v>28563.115951538799</v>
      </c>
      <c r="D467" t="s">
        <v>10</v>
      </c>
      <c r="E467" t="s">
        <v>21</v>
      </c>
      <c r="F467" s="1">
        <v>4.2299703997566801E-5</v>
      </c>
      <c r="G467">
        <v>1.6533242540488699E-3</v>
      </c>
      <c r="H467">
        <v>0.3</v>
      </c>
      <c r="I467">
        <v>1.5</v>
      </c>
      <c r="J467">
        <v>0</v>
      </c>
    </row>
    <row r="468" spans="1:10" thickTop="1" thickBot="1" x14ac:dyDescent="0.3">
      <c r="A468">
        <v>466</v>
      </c>
      <c r="B468">
        <v>7</v>
      </c>
      <c r="C468">
        <v>29132.306480290499</v>
      </c>
      <c r="D468" t="s">
        <v>10</v>
      </c>
      <c r="E468" t="s">
        <v>22</v>
      </c>
      <c r="F468">
        <v>1.4424567457947099E-4</v>
      </c>
      <c r="G468">
        <v>1.6862708173004701E-3</v>
      </c>
      <c r="H468">
        <v>0.3</v>
      </c>
      <c r="I468">
        <v>1.5</v>
      </c>
      <c r="J468">
        <v>0</v>
      </c>
    </row>
    <row r="469" spans="1:10" thickTop="1" thickBot="1" x14ac:dyDescent="0.3">
      <c r="A469">
        <v>467</v>
      </c>
      <c r="B469">
        <v>7</v>
      </c>
      <c r="C469">
        <v>39077.494860314102</v>
      </c>
      <c r="D469" t="s">
        <v>10</v>
      </c>
      <c r="E469" t="s">
        <v>23</v>
      </c>
      <c r="F469">
        <v>1.9408505642466199E-4</v>
      </c>
      <c r="G469">
        <v>2.2619300411636902E-3</v>
      </c>
      <c r="H469">
        <v>0.3</v>
      </c>
      <c r="I469">
        <v>1.5</v>
      </c>
      <c r="J469">
        <v>0</v>
      </c>
    </row>
    <row r="470" spans="1:10" thickTop="1" thickBot="1" x14ac:dyDescent="0.3">
      <c r="A470">
        <v>468</v>
      </c>
      <c r="B470">
        <v>7</v>
      </c>
      <c r="C470">
        <v>15793787.7569403</v>
      </c>
      <c r="D470" t="s">
        <v>24</v>
      </c>
      <c r="E470" t="s">
        <v>11</v>
      </c>
      <c r="F470">
        <v>0</v>
      </c>
      <c r="G470">
        <v>0.942707653926944</v>
      </c>
      <c r="H470">
        <v>0.3</v>
      </c>
      <c r="I470">
        <v>1.5</v>
      </c>
      <c r="J470">
        <v>0</v>
      </c>
    </row>
    <row r="471" spans="1:10" thickTop="1" thickBot="1" x14ac:dyDescent="0.3">
      <c r="A471">
        <v>469</v>
      </c>
      <c r="B471">
        <v>7</v>
      </c>
      <c r="C471">
        <v>86785.8939275429</v>
      </c>
      <c r="D471" t="s">
        <v>24</v>
      </c>
      <c r="E471" t="s">
        <v>12</v>
      </c>
      <c r="F471">
        <v>1.75823745160197E-3</v>
      </c>
      <c r="G471">
        <v>5.1801206726001803E-3</v>
      </c>
      <c r="H471">
        <v>0.3</v>
      </c>
      <c r="I471">
        <v>1.5</v>
      </c>
      <c r="J471">
        <v>0</v>
      </c>
    </row>
    <row r="472" spans="1:10" thickTop="1" thickBot="1" x14ac:dyDescent="0.3">
      <c r="A472">
        <v>470</v>
      </c>
      <c r="B472">
        <v>7</v>
      </c>
      <c r="C472">
        <v>274423.35250938102</v>
      </c>
      <c r="D472" t="s">
        <v>24</v>
      </c>
      <c r="E472" t="s">
        <v>13</v>
      </c>
      <c r="F472">
        <v>3.0530209227215299E-3</v>
      </c>
      <c r="G472">
        <v>1.6379920941586801E-2</v>
      </c>
      <c r="H472">
        <v>0.3</v>
      </c>
      <c r="I472">
        <v>1.5</v>
      </c>
      <c r="J472">
        <v>0</v>
      </c>
    </row>
    <row r="473" spans="1:10" thickTop="1" thickBot="1" x14ac:dyDescent="0.3">
      <c r="A473">
        <v>471</v>
      </c>
      <c r="B473">
        <v>7</v>
      </c>
      <c r="C473">
        <v>302075.04210631503</v>
      </c>
      <c r="D473" t="s">
        <v>24</v>
      </c>
      <c r="E473" t="s">
        <v>14</v>
      </c>
      <c r="F473">
        <v>3.0923073864887801E-3</v>
      </c>
      <c r="G473">
        <v>1.8030409084659801E-2</v>
      </c>
      <c r="H473">
        <v>0.3</v>
      </c>
      <c r="I473">
        <v>1.5</v>
      </c>
      <c r="J473">
        <v>0</v>
      </c>
    </row>
    <row r="474" spans="1:10" thickTop="1" thickBot="1" x14ac:dyDescent="0.3">
      <c r="A474">
        <v>472</v>
      </c>
      <c r="B474">
        <v>7</v>
      </c>
      <c r="C474">
        <v>101551.189201302</v>
      </c>
      <c r="D474" t="s">
        <v>24</v>
      </c>
      <c r="E474" t="s">
        <v>15</v>
      </c>
      <c r="F474">
        <v>1.29888476321845E-3</v>
      </c>
      <c r="G474">
        <v>6.0614391429555997E-3</v>
      </c>
      <c r="H474">
        <v>0.3</v>
      </c>
      <c r="I474">
        <v>1.5</v>
      </c>
      <c r="J474">
        <v>0</v>
      </c>
    </row>
    <row r="475" spans="1:10" thickTop="1" thickBot="1" x14ac:dyDescent="0.3">
      <c r="A475">
        <v>473</v>
      </c>
      <c r="B475">
        <v>7</v>
      </c>
      <c r="C475">
        <v>24353.749291902899</v>
      </c>
      <c r="D475" t="s">
        <v>24</v>
      </c>
      <c r="E475" t="s">
        <v>16</v>
      </c>
      <c r="F475">
        <v>7.3986338012823098E-4</v>
      </c>
      <c r="G475">
        <v>1.45363900114499E-3</v>
      </c>
      <c r="H475">
        <v>0.3</v>
      </c>
      <c r="I475">
        <v>1.5</v>
      </c>
      <c r="J475">
        <v>0</v>
      </c>
    </row>
    <row r="476" spans="1:10" thickTop="1" thickBot="1" x14ac:dyDescent="0.3">
      <c r="A476">
        <v>474</v>
      </c>
      <c r="B476">
        <v>7</v>
      </c>
      <c r="C476">
        <v>47794.196505636697</v>
      </c>
      <c r="D476" t="s">
        <v>24</v>
      </c>
      <c r="E476" t="s">
        <v>17</v>
      </c>
      <c r="F476">
        <v>1.2056968142367601E-3</v>
      </c>
      <c r="G476">
        <v>2.85276436232676E-3</v>
      </c>
      <c r="H476">
        <v>0.3</v>
      </c>
      <c r="I476">
        <v>1.5</v>
      </c>
      <c r="J476">
        <v>0</v>
      </c>
    </row>
    <row r="477" spans="1:10" thickTop="1" thickBot="1" x14ac:dyDescent="0.3">
      <c r="A477">
        <v>475</v>
      </c>
      <c r="B477">
        <v>7</v>
      </c>
      <c r="C477">
        <v>0</v>
      </c>
      <c r="D477" t="s">
        <v>24</v>
      </c>
      <c r="E477" t="s">
        <v>18</v>
      </c>
      <c r="F477">
        <v>0</v>
      </c>
      <c r="G477">
        <v>0</v>
      </c>
      <c r="H477">
        <v>0.3</v>
      </c>
      <c r="I477">
        <v>1.5</v>
      </c>
      <c r="J477">
        <v>0</v>
      </c>
    </row>
    <row r="478" spans="1:10" thickTop="1" thickBot="1" x14ac:dyDescent="0.3">
      <c r="A478">
        <v>476</v>
      </c>
      <c r="B478">
        <v>7</v>
      </c>
      <c r="C478">
        <v>0</v>
      </c>
      <c r="D478" t="s">
        <v>24</v>
      </c>
      <c r="E478" t="s">
        <v>19</v>
      </c>
      <c r="F478">
        <v>0</v>
      </c>
      <c r="G478">
        <v>0</v>
      </c>
      <c r="H478">
        <v>0.3</v>
      </c>
      <c r="I478">
        <v>1.5</v>
      </c>
      <c r="J478">
        <v>0</v>
      </c>
    </row>
    <row r="479" spans="1:10" thickTop="1" thickBot="1" x14ac:dyDescent="0.3">
      <c r="A479">
        <v>477</v>
      </c>
      <c r="B479">
        <v>7</v>
      </c>
      <c r="C479">
        <v>0</v>
      </c>
      <c r="D479" t="s">
        <v>24</v>
      </c>
      <c r="E479" t="s">
        <v>20</v>
      </c>
      <c r="F479">
        <v>0</v>
      </c>
      <c r="G479">
        <v>0</v>
      </c>
      <c r="H479">
        <v>0.3</v>
      </c>
      <c r="I479">
        <v>1.5</v>
      </c>
      <c r="J479">
        <v>0</v>
      </c>
    </row>
    <row r="480" spans="1:10" thickTop="1" thickBot="1" x14ac:dyDescent="0.3">
      <c r="A480">
        <v>478</v>
      </c>
      <c r="B480">
        <v>7</v>
      </c>
      <c r="C480">
        <v>33949.761674586698</v>
      </c>
      <c r="D480" t="s">
        <v>24</v>
      </c>
      <c r="E480" t="s">
        <v>21</v>
      </c>
      <c r="F480" s="1">
        <v>1.4820990847294399E-5</v>
      </c>
      <c r="G480">
        <v>2.0264106794498598E-3</v>
      </c>
      <c r="H480">
        <v>0.3</v>
      </c>
      <c r="I480">
        <v>1.5</v>
      </c>
      <c r="J480">
        <v>0</v>
      </c>
    </row>
    <row r="481" spans="1:10" thickTop="1" thickBot="1" x14ac:dyDescent="0.3">
      <c r="A481">
        <v>479</v>
      </c>
      <c r="B481">
        <v>7</v>
      </c>
      <c r="C481">
        <v>37832.636696040201</v>
      </c>
      <c r="D481" t="s">
        <v>24</v>
      </c>
      <c r="E481" t="s">
        <v>22</v>
      </c>
      <c r="F481" s="1">
        <v>4.7238603656661798E-5</v>
      </c>
      <c r="G481">
        <v>2.2581737028802302E-3</v>
      </c>
      <c r="H481">
        <v>0.3</v>
      </c>
      <c r="I481">
        <v>1.5</v>
      </c>
      <c r="J481">
        <v>0</v>
      </c>
    </row>
    <row r="482" spans="1:10" thickTop="1" thickBot="1" x14ac:dyDescent="0.3">
      <c r="A482">
        <v>480</v>
      </c>
      <c r="B482">
        <v>7</v>
      </c>
      <c r="C482">
        <v>51089.707217368501</v>
      </c>
      <c r="D482" t="s">
        <v>24</v>
      </c>
      <c r="E482" t="s">
        <v>23</v>
      </c>
      <c r="F482" s="1">
        <v>6.3365037189045301E-5</v>
      </c>
      <c r="G482">
        <v>3.0494684854515302E-3</v>
      </c>
      <c r="H482">
        <v>0.3</v>
      </c>
      <c r="I482">
        <v>1.5</v>
      </c>
      <c r="J482">
        <v>0</v>
      </c>
    </row>
    <row r="483" spans="1:10" thickTop="1" thickBot="1" x14ac:dyDescent="0.3">
      <c r="A483">
        <v>481</v>
      </c>
      <c r="B483">
        <v>7</v>
      </c>
      <c r="C483">
        <v>16201.8368619801</v>
      </c>
      <c r="D483" t="s">
        <v>25</v>
      </c>
      <c r="E483" t="s">
        <v>11</v>
      </c>
      <c r="F483">
        <v>0</v>
      </c>
      <c r="G483">
        <v>0.28239272999749898</v>
      </c>
      <c r="H483">
        <v>0.66</v>
      </c>
      <c r="I483">
        <v>120</v>
      </c>
      <c r="J483">
        <v>0</v>
      </c>
    </row>
    <row r="484" spans="1:10" thickTop="1" thickBot="1" x14ac:dyDescent="0.3">
      <c r="A484">
        <v>482</v>
      </c>
      <c r="B484">
        <v>7</v>
      </c>
      <c r="C484">
        <v>3890.7719161688301</v>
      </c>
      <c r="D484" t="s">
        <v>25</v>
      </c>
      <c r="E484" t="s">
        <v>12</v>
      </c>
      <c r="F484">
        <v>7.6436150311357795E-2</v>
      </c>
      <c r="G484">
        <v>6.7814884976581405E-2</v>
      </c>
      <c r="H484">
        <v>0.66</v>
      </c>
      <c r="I484">
        <v>120</v>
      </c>
      <c r="J484">
        <v>0</v>
      </c>
    </row>
    <row r="485" spans="1:10" thickTop="1" thickBot="1" x14ac:dyDescent="0.3">
      <c r="A485">
        <v>483</v>
      </c>
      <c r="B485">
        <v>7</v>
      </c>
      <c r="C485">
        <v>13371.6919257631</v>
      </c>
      <c r="D485" t="s">
        <v>25</v>
      </c>
      <c r="E485" t="s">
        <v>13</v>
      </c>
      <c r="F485">
        <v>0.13273564444972699</v>
      </c>
      <c r="G485">
        <v>0.23306422720888201</v>
      </c>
      <c r="H485">
        <v>0.66</v>
      </c>
      <c r="I485">
        <v>120</v>
      </c>
      <c r="J485">
        <v>0</v>
      </c>
    </row>
    <row r="486" spans="1:10" thickTop="1" thickBot="1" x14ac:dyDescent="0.3">
      <c r="A486">
        <v>484</v>
      </c>
      <c r="B486">
        <v>7</v>
      </c>
      <c r="C486">
        <v>13862.9867807966</v>
      </c>
      <c r="D486" t="s">
        <v>25</v>
      </c>
      <c r="E486" t="s">
        <v>14</v>
      </c>
      <c r="F486">
        <v>0.134449915724873</v>
      </c>
      <c r="G486">
        <v>0.24162733622723101</v>
      </c>
      <c r="H486">
        <v>0.66</v>
      </c>
      <c r="I486">
        <v>120</v>
      </c>
      <c r="J486">
        <v>0</v>
      </c>
    </row>
    <row r="487" spans="1:10" thickTop="1" thickBot="1" x14ac:dyDescent="0.3">
      <c r="A487">
        <v>485</v>
      </c>
      <c r="B487">
        <v>7</v>
      </c>
      <c r="C487">
        <v>3920.0350317112002</v>
      </c>
      <c r="D487" t="s">
        <v>25</v>
      </c>
      <c r="E487" t="s">
        <v>15</v>
      </c>
      <c r="F487">
        <v>5.6474528933787002E-2</v>
      </c>
      <c r="G487">
        <v>6.8324931532205896E-2</v>
      </c>
      <c r="H487">
        <v>0.66</v>
      </c>
      <c r="I487">
        <v>120</v>
      </c>
      <c r="J487">
        <v>0</v>
      </c>
    </row>
    <row r="488" spans="1:10" thickTop="1" thickBot="1" x14ac:dyDescent="0.3">
      <c r="A488">
        <v>486</v>
      </c>
      <c r="B488">
        <v>7</v>
      </c>
      <c r="C488">
        <v>825.06798431832794</v>
      </c>
      <c r="D488" t="s">
        <v>25</v>
      </c>
      <c r="E488" t="s">
        <v>16</v>
      </c>
      <c r="F488">
        <v>3.2168629569202099E-2</v>
      </c>
      <c r="G488">
        <v>1.43806657547538E-2</v>
      </c>
      <c r="H488">
        <v>0.66</v>
      </c>
      <c r="I488">
        <v>120</v>
      </c>
      <c r="J488">
        <v>0</v>
      </c>
    </row>
    <row r="489" spans="1:10" thickTop="1" thickBot="1" x14ac:dyDescent="0.3">
      <c r="A489">
        <v>487</v>
      </c>
      <c r="B489">
        <v>7</v>
      </c>
      <c r="C489">
        <v>1488.3364933632099</v>
      </c>
      <c r="D489" t="s">
        <v>25</v>
      </c>
      <c r="E489" t="s">
        <v>17</v>
      </c>
      <c r="F489">
        <v>5.2422431542729797E-2</v>
      </c>
      <c r="G489">
        <v>2.5941219449137E-2</v>
      </c>
      <c r="H489">
        <v>0.66</v>
      </c>
      <c r="I489">
        <v>120</v>
      </c>
      <c r="J489">
        <v>0</v>
      </c>
    </row>
    <row r="490" spans="1:10" thickTop="1" thickBot="1" x14ac:dyDescent="0.3">
      <c r="A490">
        <v>488</v>
      </c>
      <c r="B490">
        <v>7</v>
      </c>
      <c r="C490">
        <v>0</v>
      </c>
      <c r="D490" t="s">
        <v>25</v>
      </c>
      <c r="E490" t="s">
        <v>18</v>
      </c>
      <c r="F490">
        <v>0</v>
      </c>
      <c r="G490">
        <v>0</v>
      </c>
      <c r="H490">
        <v>0.66</v>
      </c>
      <c r="I490">
        <v>120</v>
      </c>
      <c r="J490">
        <v>0</v>
      </c>
    </row>
    <row r="491" spans="1:10" thickTop="1" thickBot="1" x14ac:dyDescent="0.3">
      <c r="A491">
        <v>489</v>
      </c>
      <c r="B491">
        <v>7</v>
      </c>
      <c r="C491">
        <v>0</v>
      </c>
      <c r="D491" t="s">
        <v>25</v>
      </c>
      <c r="E491" t="s">
        <v>19</v>
      </c>
      <c r="F491">
        <v>0</v>
      </c>
      <c r="G491">
        <v>0</v>
      </c>
      <c r="H491">
        <v>0.66</v>
      </c>
      <c r="I491">
        <v>120</v>
      </c>
      <c r="J491">
        <v>0</v>
      </c>
    </row>
    <row r="492" spans="1:10" thickTop="1" thickBot="1" x14ac:dyDescent="0.3">
      <c r="A492">
        <v>490</v>
      </c>
      <c r="B492">
        <v>7</v>
      </c>
      <c r="C492">
        <v>0</v>
      </c>
      <c r="D492" t="s">
        <v>25</v>
      </c>
      <c r="E492" t="s">
        <v>20</v>
      </c>
      <c r="F492">
        <v>0</v>
      </c>
      <c r="G492">
        <v>0</v>
      </c>
      <c r="H492">
        <v>0.66</v>
      </c>
      <c r="I492">
        <v>120</v>
      </c>
      <c r="J492">
        <v>0</v>
      </c>
    </row>
    <row r="493" spans="1:10" thickTop="1" thickBot="1" x14ac:dyDescent="0.3">
      <c r="A493">
        <v>491</v>
      </c>
      <c r="B493">
        <v>7</v>
      </c>
      <c r="C493">
        <v>1084.09870950153</v>
      </c>
      <c r="D493" t="s">
        <v>25</v>
      </c>
      <c r="E493" t="s">
        <v>21</v>
      </c>
      <c r="F493">
        <v>6.4439966125809096E-4</v>
      </c>
      <c r="G493">
        <v>1.8895486775410499E-2</v>
      </c>
      <c r="H493">
        <v>0.66</v>
      </c>
      <c r="I493">
        <v>120</v>
      </c>
      <c r="J493">
        <v>0</v>
      </c>
    </row>
    <row r="494" spans="1:10" thickTop="1" thickBot="1" x14ac:dyDescent="0.3">
      <c r="A494">
        <v>492</v>
      </c>
      <c r="B494">
        <v>7</v>
      </c>
      <c r="C494">
        <v>1165.1654090551599</v>
      </c>
      <c r="D494" t="s">
        <v>25</v>
      </c>
      <c r="E494" t="s">
        <v>22</v>
      </c>
      <c r="F494">
        <v>2.0538778554719801E-3</v>
      </c>
      <c r="G494">
        <v>2.03084528973295E-2</v>
      </c>
      <c r="H494">
        <v>0.66</v>
      </c>
      <c r="I494">
        <v>120</v>
      </c>
      <c r="J494">
        <v>0</v>
      </c>
    </row>
    <row r="495" spans="1:10" thickTop="1" thickBot="1" x14ac:dyDescent="0.3">
      <c r="A495">
        <v>493</v>
      </c>
      <c r="B495">
        <v>7</v>
      </c>
      <c r="C495">
        <v>1563.4294499872401</v>
      </c>
      <c r="D495" t="s">
        <v>25</v>
      </c>
      <c r="E495" t="s">
        <v>23</v>
      </c>
      <c r="F495">
        <v>2.7550307901373799E-3</v>
      </c>
      <c r="G495">
        <v>2.7250065180969001E-2</v>
      </c>
      <c r="H495">
        <v>0.66</v>
      </c>
      <c r="I495">
        <v>120</v>
      </c>
      <c r="J495">
        <v>0</v>
      </c>
    </row>
    <row r="496" spans="1:10" thickTop="1" thickBot="1" x14ac:dyDescent="0.3">
      <c r="A496">
        <v>494</v>
      </c>
      <c r="B496">
        <v>7</v>
      </c>
      <c r="C496">
        <v>829227.14889888198</v>
      </c>
      <c r="D496" t="s">
        <v>26</v>
      </c>
      <c r="E496" t="s">
        <v>11</v>
      </c>
      <c r="F496">
        <v>0</v>
      </c>
      <c r="G496">
        <v>0.94492453631737805</v>
      </c>
      <c r="H496">
        <v>0.49</v>
      </c>
      <c r="I496">
        <v>3</v>
      </c>
      <c r="J496">
        <v>0</v>
      </c>
    </row>
    <row r="497" spans="1:10" thickTop="1" thickBot="1" x14ac:dyDescent="0.3">
      <c r="A497">
        <v>495</v>
      </c>
      <c r="B497">
        <v>7</v>
      </c>
      <c r="C497">
        <v>6173.4647097951001</v>
      </c>
      <c r="D497" t="s">
        <v>26</v>
      </c>
      <c r="E497" t="s">
        <v>12</v>
      </c>
      <c r="F497">
        <v>2.8313717067729601E-3</v>
      </c>
      <c r="G497">
        <v>7.0348134237054197E-3</v>
      </c>
      <c r="H497">
        <v>0.49</v>
      </c>
      <c r="I497">
        <v>3</v>
      </c>
      <c r="J497">
        <v>0</v>
      </c>
    </row>
    <row r="498" spans="1:10" thickTop="1" thickBot="1" x14ac:dyDescent="0.3">
      <c r="A498">
        <v>496</v>
      </c>
      <c r="B498">
        <v>7</v>
      </c>
      <c r="C498">
        <v>18332.319997565599</v>
      </c>
      <c r="D498" t="s">
        <v>26</v>
      </c>
      <c r="E498" t="s">
        <v>13</v>
      </c>
      <c r="F498">
        <v>4.2039287985448197E-3</v>
      </c>
      <c r="G498">
        <v>2.0890125216382501E-2</v>
      </c>
      <c r="H498">
        <v>0.49</v>
      </c>
      <c r="I498">
        <v>3</v>
      </c>
      <c r="J498">
        <v>0</v>
      </c>
    </row>
    <row r="499" spans="1:10" thickTop="1" thickBot="1" x14ac:dyDescent="0.3">
      <c r="A499">
        <v>497</v>
      </c>
      <c r="B499">
        <v>7</v>
      </c>
      <c r="C499">
        <v>15231.851002707501</v>
      </c>
      <c r="D499" t="s">
        <v>26</v>
      </c>
      <c r="E499" t="s">
        <v>14</v>
      </c>
      <c r="F499">
        <v>3.9295527914999301E-3</v>
      </c>
      <c r="G499">
        <v>1.7357065268667302E-2</v>
      </c>
      <c r="H499">
        <v>0.49</v>
      </c>
      <c r="I499">
        <v>3</v>
      </c>
      <c r="J499">
        <v>0</v>
      </c>
    </row>
    <row r="500" spans="1:10" thickTop="1" thickBot="1" x14ac:dyDescent="0.3">
      <c r="A500">
        <v>498</v>
      </c>
      <c r="B500">
        <v>7</v>
      </c>
      <c r="C500">
        <v>3646.6092394102502</v>
      </c>
      <c r="D500" t="s">
        <v>26</v>
      </c>
      <c r="E500" t="s">
        <v>15</v>
      </c>
      <c r="F500">
        <v>1.67246541633923E-3</v>
      </c>
      <c r="G500">
        <v>4.1554000604731604E-3</v>
      </c>
      <c r="H500">
        <v>0.49</v>
      </c>
      <c r="I500">
        <v>3</v>
      </c>
      <c r="J500">
        <v>0</v>
      </c>
    </row>
    <row r="501" spans="1:10" thickTop="1" thickBot="1" x14ac:dyDescent="0.3">
      <c r="A501">
        <v>499</v>
      </c>
      <c r="B501">
        <v>7</v>
      </c>
      <c r="C501">
        <v>694.18540536270802</v>
      </c>
      <c r="D501" t="s">
        <v>26</v>
      </c>
      <c r="E501" t="s">
        <v>16</v>
      </c>
      <c r="F501">
        <v>9.9493204403524791E-4</v>
      </c>
      <c r="G501">
        <v>7.9104117991273904E-4</v>
      </c>
      <c r="H501">
        <v>0.49</v>
      </c>
      <c r="I501">
        <v>3</v>
      </c>
      <c r="J501">
        <v>0</v>
      </c>
    </row>
    <row r="502" spans="1:10" thickTop="1" thickBot="1" x14ac:dyDescent="0.3">
      <c r="A502">
        <v>500</v>
      </c>
      <c r="B502">
        <v>7</v>
      </c>
      <c r="C502">
        <v>1183.25584543119</v>
      </c>
      <c r="D502" t="s">
        <v>26</v>
      </c>
      <c r="E502" t="s">
        <v>17</v>
      </c>
      <c r="F502">
        <v>1.6958857789532401E-3</v>
      </c>
      <c r="G502">
        <v>1.3483488602291701E-3</v>
      </c>
      <c r="H502">
        <v>0.49</v>
      </c>
      <c r="I502">
        <v>3</v>
      </c>
      <c r="J502">
        <v>0</v>
      </c>
    </row>
    <row r="503" spans="1:10" thickTop="1" thickBot="1" x14ac:dyDescent="0.3">
      <c r="A503">
        <v>501</v>
      </c>
      <c r="B503">
        <v>7</v>
      </c>
      <c r="C503">
        <v>0</v>
      </c>
      <c r="D503" t="s">
        <v>26</v>
      </c>
      <c r="E503" t="s">
        <v>18</v>
      </c>
      <c r="F503">
        <v>0</v>
      </c>
      <c r="G503">
        <v>0</v>
      </c>
      <c r="H503">
        <v>0.49</v>
      </c>
      <c r="I503">
        <v>3</v>
      </c>
      <c r="J503">
        <v>0</v>
      </c>
    </row>
    <row r="504" spans="1:10" thickTop="1" thickBot="1" x14ac:dyDescent="0.3">
      <c r="A504">
        <v>502</v>
      </c>
      <c r="B504">
        <v>7</v>
      </c>
      <c r="C504">
        <v>0</v>
      </c>
      <c r="D504" t="s">
        <v>26</v>
      </c>
      <c r="E504" t="s">
        <v>19</v>
      </c>
      <c r="F504">
        <v>0</v>
      </c>
      <c r="G504">
        <v>0</v>
      </c>
      <c r="H504">
        <v>0.49</v>
      </c>
      <c r="I504">
        <v>3</v>
      </c>
      <c r="J504">
        <v>0</v>
      </c>
    </row>
    <row r="505" spans="1:10" thickTop="1" thickBot="1" x14ac:dyDescent="0.3">
      <c r="A505">
        <v>503</v>
      </c>
      <c r="B505">
        <v>7</v>
      </c>
      <c r="C505">
        <v>0</v>
      </c>
      <c r="D505" t="s">
        <v>26</v>
      </c>
      <c r="E505" t="s">
        <v>20</v>
      </c>
      <c r="F505">
        <v>0</v>
      </c>
      <c r="G505">
        <v>0</v>
      </c>
      <c r="H505">
        <v>0.49</v>
      </c>
      <c r="I505">
        <v>3</v>
      </c>
      <c r="J505">
        <v>0</v>
      </c>
    </row>
    <row r="506" spans="1:10" thickTop="1" thickBot="1" x14ac:dyDescent="0.3">
      <c r="A506">
        <v>504</v>
      </c>
      <c r="B506">
        <v>7</v>
      </c>
      <c r="C506">
        <v>890.99291901868605</v>
      </c>
      <c r="D506" t="s">
        <v>26</v>
      </c>
      <c r="E506" t="s">
        <v>21</v>
      </c>
      <c r="F506" s="1">
        <v>2.0432060928783401E-5</v>
      </c>
      <c r="G506">
        <v>1.01530813599599E-3</v>
      </c>
      <c r="H506">
        <v>0.49</v>
      </c>
      <c r="I506">
        <v>3</v>
      </c>
      <c r="J506">
        <v>0</v>
      </c>
    </row>
    <row r="507" spans="1:10" thickTop="1" thickBot="1" x14ac:dyDescent="0.3">
      <c r="A507">
        <v>505</v>
      </c>
      <c r="B507">
        <v>7</v>
      </c>
      <c r="C507">
        <v>929.77257849678199</v>
      </c>
      <c r="D507" t="s">
        <v>26</v>
      </c>
      <c r="E507" t="s">
        <v>22</v>
      </c>
      <c r="F507" s="1">
        <v>6.6629212085522594E-5</v>
      </c>
      <c r="G507">
        <v>1.05949850265191E-3</v>
      </c>
      <c r="H507">
        <v>0.49</v>
      </c>
      <c r="I507">
        <v>3</v>
      </c>
      <c r="J507">
        <v>0</v>
      </c>
    </row>
    <row r="508" spans="1:10" thickTop="1" thickBot="1" x14ac:dyDescent="0.3">
      <c r="A508">
        <v>506</v>
      </c>
      <c r="B508">
        <v>7</v>
      </c>
      <c r="C508">
        <v>1249.5239981892</v>
      </c>
      <c r="D508" t="s">
        <v>26</v>
      </c>
      <c r="E508" t="s">
        <v>23</v>
      </c>
      <c r="F508" s="1">
        <v>8.95431865885972E-5</v>
      </c>
      <c r="G508">
        <v>1.4238630346030099E-3</v>
      </c>
      <c r="H508">
        <v>0.49</v>
      </c>
      <c r="I508">
        <v>3</v>
      </c>
      <c r="J508">
        <v>0</v>
      </c>
    </row>
    <row r="509" spans="1:10" thickTop="1" thickBot="1" x14ac:dyDescent="0.3">
      <c r="A509">
        <v>507</v>
      </c>
      <c r="B509">
        <v>7</v>
      </c>
      <c r="C509">
        <v>35342.231422028497</v>
      </c>
      <c r="D509" t="s">
        <v>27</v>
      </c>
      <c r="E509" t="s">
        <v>11</v>
      </c>
      <c r="F509">
        <v>0</v>
      </c>
      <c r="G509">
        <v>0.46649934735438903</v>
      </c>
      <c r="H509">
        <v>0.19999999999999901</v>
      </c>
      <c r="I509">
        <v>4.5</v>
      </c>
      <c r="J509">
        <v>0</v>
      </c>
    </row>
    <row r="510" spans="1:10" thickTop="1" thickBot="1" x14ac:dyDescent="0.3">
      <c r="A510">
        <v>508</v>
      </c>
      <c r="B510">
        <v>7</v>
      </c>
      <c r="C510">
        <v>6012.57159937086</v>
      </c>
      <c r="D510" t="s">
        <v>27</v>
      </c>
      <c r="E510" t="s">
        <v>12</v>
      </c>
      <c r="F510">
        <v>6.0645926613162399E-2</v>
      </c>
      <c r="G510">
        <v>7.9362864600557997E-2</v>
      </c>
      <c r="H510">
        <v>0.19999999999999901</v>
      </c>
      <c r="I510">
        <v>4.5</v>
      </c>
      <c r="J510">
        <v>0</v>
      </c>
    </row>
    <row r="511" spans="1:10" thickTop="1" thickBot="1" x14ac:dyDescent="0.3">
      <c r="A511">
        <v>509</v>
      </c>
      <c r="B511">
        <v>7</v>
      </c>
      <c r="C511">
        <v>16054.668084834801</v>
      </c>
      <c r="D511" t="s">
        <v>27</v>
      </c>
      <c r="E511" t="s">
        <v>13</v>
      </c>
      <c r="F511">
        <v>0.13691300507253301</v>
      </c>
      <c r="G511">
        <v>0.21191339319052299</v>
      </c>
      <c r="H511">
        <v>0.19999999999999901</v>
      </c>
      <c r="I511">
        <v>4.5</v>
      </c>
      <c r="J511">
        <v>0</v>
      </c>
    </row>
    <row r="512" spans="1:10" thickTop="1" thickBot="1" x14ac:dyDescent="0.3">
      <c r="A512">
        <v>510</v>
      </c>
      <c r="B512">
        <v>7</v>
      </c>
      <c r="C512">
        <v>12062.4898486411</v>
      </c>
      <c r="D512" t="s">
        <v>27</v>
      </c>
      <c r="E512" t="s">
        <v>14</v>
      </c>
      <c r="F512">
        <v>0.10521807635408501</v>
      </c>
      <c r="G512">
        <v>0.15921868584541701</v>
      </c>
      <c r="H512">
        <v>0.19999999999999901</v>
      </c>
      <c r="I512">
        <v>4.5</v>
      </c>
      <c r="J512">
        <v>0</v>
      </c>
    </row>
    <row r="513" spans="1:10" thickTop="1" thickBot="1" x14ac:dyDescent="0.3">
      <c r="A513">
        <v>511</v>
      </c>
      <c r="B513">
        <v>7</v>
      </c>
      <c r="C513">
        <v>2734.1874612409001</v>
      </c>
      <c r="D513" t="s">
        <v>27</v>
      </c>
      <c r="E513" t="s">
        <v>15</v>
      </c>
      <c r="F513">
        <v>2.7578437841537799E-2</v>
      </c>
      <c r="G513">
        <v>3.6089873641040798E-2</v>
      </c>
      <c r="H513">
        <v>0.19999999999999901</v>
      </c>
      <c r="I513">
        <v>4.5</v>
      </c>
      <c r="J513">
        <v>0</v>
      </c>
    </row>
    <row r="514" spans="1:10" thickTop="1" thickBot="1" x14ac:dyDescent="0.3">
      <c r="A514">
        <v>512</v>
      </c>
      <c r="B514">
        <v>7</v>
      </c>
      <c r="C514">
        <v>503.33756193365002</v>
      </c>
      <c r="D514" t="s">
        <v>27</v>
      </c>
      <c r="E514" t="s">
        <v>16</v>
      </c>
      <c r="F514">
        <v>8.4110481857469499E-3</v>
      </c>
      <c r="G514">
        <v>6.6437979350291798E-3</v>
      </c>
      <c r="H514">
        <v>0.19999999999999901</v>
      </c>
      <c r="I514">
        <v>4.5</v>
      </c>
      <c r="J514">
        <v>0</v>
      </c>
    </row>
    <row r="515" spans="1:10" thickTop="1" thickBot="1" x14ac:dyDescent="0.3">
      <c r="A515">
        <v>513</v>
      </c>
      <c r="B515">
        <v>7</v>
      </c>
      <c r="C515">
        <v>836.78816680856505</v>
      </c>
      <c r="D515" t="s">
        <v>27</v>
      </c>
      <c r="E515" t="s">
        <v>17</v>
      </c>
      <c r="F515">
        <v>1.3983191648267E-2</v>
      </c>
      <c r="G515">
        <v>1.104517507762E-2</v>
      </c>
      <c r="H515">
        <v>0.19999999999999901</v>
      </c>
      <c r="I515">
        <v>4.5</v>
      </c>
      <c r="J515">
        <v>0</v>
      </c>
    </row>
    <row r="516" spans="1:10" thickTop="1" thickBot="1" x14ac:dyDescent="0.3">
      <c r="A516">
        <v>514</v>
      </c>
      <c r="B516">
        <v>7</v>
      </c>
      <c r="C516">
        <v>0</v>
      </c>
      <c r="D516" t="s">
        <v>27</v>
      </c>
      <c r="E516" t="s">
        <v>18</v>
      </c>
      <c r="F516">
        <v>0</v>
      </c>
      <c r="G516">
        <v>0</v>
      </c>
      <c r="H516">
        <v>0.19999999999999901</v>
      </c>
      <c r="I516">
        <v>4.5</v>
      </c>
      <c r="J516">
        <v>0</v>
      </c>
    </row>
    <row r="517" spans="1:10" thickTop="1" thickBot="1" x14ac:dyDescent="0.3">
      <c r="A517">
        <v>515</v>
      </c>
      <c r="B517">
        <v>7</v>
      </c>
      <c r="C517">
        <v>0</v>
      </c>
      <c r="D517" t="s">
        <v>27</v>
      </c>
      <c r="E517" t="s">
        <v>19</v>
      </c>
      <c r="F517">
        <v>0</v>
      </c>
      <c r="G517">
        <v>0</v>
      </c>
      <c r="H517">
        <v>0.19999999999999901</v>
      </c>
      <c r="I517">
        <v>4.5</v>
      </c>
      <c r="J517">
        <v>0</v>
      </c>
    </row>
    <row r="518" spans="1:10" thickTop="1" thickBot="1" x14ac:dyDescent="0.3">
      <c r="A518">
        <v>516</v>
      </c>
      <c r="B518">
        <v>7</v>
      </c>
      <c r="C518">
        <v>0</v>
      </c>
      <c r="D518" t="s">
        <v>27</v>
      </c>
      <c r="E518" t="s">
        <v>20</v>
      </c>
      <c r="F518">
        <v>0</v>
      </c>
      <c r="G518">
        <v>0</v>
      </c>
      <c r="H518">
        <v>0.19999999999999901</v>
      </c>
      <c r="I518">
        <v>4.5</v>
      </c>
      <c r="J518">
        <v>0</v>
      </c>
    </row>
    <row r="519" spans="1:10" thickTop="1" thickBot="1" x14ac:dyDescent="0.3">
      <c r="A519">
        <v>517</v>
      </c>
      <c r="B519">
        <v>7</v>
      </c>
      <c r="C519">
        <v>649.19947127965895</v>
      </c>
      <c r="D519" t="s">
        <v>27</v>
      </c>
      <c r="E519" t="s">
        <v>21</v>
      </c>
      <c r="F519">
        <v>2.36342644499128E-3</v>
      </c>
      <c r="G519">
        <v>8.5691004067731408E-3</v>
      </c>
      <c r="H519">
        <v>0.19999999999999901</v>
      </c>
      <c r="I519">
        <v>4.5</v>
      </c>
      <c r="J519">
        <v>0</v>
      </c>
    </row>
    <row r="520" spans="1:10" thickTop="1" thickBot="1" x14ac:dyDescent="0.3">
      <c r="A520">
        <v>518</v>
      </c>
      <c r="B520">
        <v>7</v>
      </c>
      <c r="C520">
        <v>665.43384530701701</v>
      </c>
      <c r="D520" t="s">
        <v>27</v>
      </c>
      <c r="E520" t="s">
        <v>22</v>
      </c>
      <c r="F520">
        <v>2.6429207951437499E-3</v>
      </c>
      <c r="G520">
        <v>8.7833858263335202E-3</v>
      </c>
      <c r="H520">
        <v>0.19999999999999901</v>
      </c>
      <c r="I520">
        <v>4.5</v>
      </c>
      <c r="J520">
        <v>0</v>
      </c>
    </row>
    <row r="521" spans="1:10" thickTop="1" thickBot="1" x14ac:dyDescent="0.3">
      <c r="A521">
        <v>519</v>
      </c>
      <c r="B521">
        <v>7</v>
      </c>
      <c r="C521">
        <v>899.60886609399495</v>
      </c>
      <c r="D521" t="s">
        <v>27</v>
      </c>
      <c r="E521" t="s">
        <v>23</v>
      </c>
      <c r="F521">
        <v>3.57299977520461E-3</v>
      </c>
      <c r="G521">
        <v>1.18743761223151E-2</v>
      </c>
      <c r="H521">
        <v>0.19999999999999901</v>
      </c>
      <c r="I521">
        <v>4.5</v>
      </c>
      <c r="J521">
        <v>0</v>
      </c>
    </row>
    <row r="522" spans="1:10" thickTop="1" thickBot="1" x14ac:dyDescent="0.3">
      <c r="A522">
        <v>520</v>
      </c>
      <c r="B522">
        <v>8</v>
      </c>
      <c r="C522">
        <v>15698598.910138199</v>
      </c>
      <c r="D522" t="s">
        <v>10</v>
      </c>
      <c r="E522" t="s">
        <v>11</v>
      </c>
      <c r="F522">
        <v>0</v>
      </c>
      <c r="G522">
        <v>0.909830675511757</v>
      </c>
      <c r="H522">
        <v>0.3</v>
      </c>
      <c r="I522">
        <v>1.5</v>
      </c>
      <c r="J522">
        <v>0</v>
      </c>
    </row>
    <row r="523" spans="1:10" thickTop="1" thickBot="1" x14ac:dyDescent="0.3">
      <c r="A523">
        <v>521</v>
      </c>
      <c r="B523">
        <v>8</v>
      </c>
      <c r="C523">
        <v>160733.62767049301</v>
      </c>
      <c r="D523" t="s">
        <v>10</v>
      </c>
      <c r="E523" t="s">
        <v>12</v>
      </c>
      <c r="F523">
        <v>2.64426120416249E-3</v>
      </c>
      <c r="G523">
        <v>9.3155055351122392E-3</v>
      </c>
      <c r="H523">
        <v>0.3</v>
      </c>
      <c r="I523">
        <v>1.5</v>
      </c>
      <c r="J523">
        <v>0</v>
      </c>
    </row>
    <row r="524" spans="1:10" thickTop="1" thickBot="1" x14ac:dyDescent="0.3">
      <c r="A524">
        <v>522</v>
      </c>
      <c r="B524">
        <v>8</v>
      </c>
      <c r="C524">
        <v>557687.58954003395</v>
      </c>
      <c r="D524" t="s">
        <v>10</v>
      </c>
      <c r="E524" t="s">
        <v>13</v>
      </c>
      <c r="F524">
        <v>4.3088677068776303E-3</v>
      </c>
      <c r="G524">
        <v>3.2321437041623401E-2</v>
      </c>
      <c r="H524">
        <v>0.3</v>
      </c>
      <c r="I524">
        <v>1.5</v>
      </c>
      <c r="J524">
        <v>0</v>
      </c>
    </row>
    <row r="525" spans="1:10" thickTop="1" thickBot="1" x14ac:dyDescent="0.3">
      <c r="A525">
        <v>523</v>
      </c>
      <c r="B525">
        <v>8</v>
      </c>
      <c r="C525">
        <v>549661.41748225805</v>
      </c>
      <c r="D525" t="s">
        <v>10</v>
      </c>
      <c r="E525" t="s">
        <v>14</v>
      </c>
      <c r="F525">
        <v>5.3152847162452098E-3</v>
      </c>
      <c r="G525">
        <v>3.1856270845143003E-2</v>
      </c>
      <c r="H525">
        <v>0.3</v>
      </c>
      <c r="I525">
        <v>1.5</v>
      </c>
      <c r="J525">
        <v>0</v>
      </c>
    </row>
    <row r="526" spans="1:10" thickTop="1" thickBot="1" x14ac:dyDescent="0.3">
      <c r="A526">
        <v>524</v>
      </c>
      <c r="B526">
        <v>8</v>
      </c>
      <c r="C526">
        <v>136288.59928198901</v>
      </c>
      <c r="D526" t="s">
        <v>10</v>
      </c>
      <c r="E526" t="s">
        <v>15</v>
      </c>
      <c r="F526">
        <v>2.8494275513261899E-3</v>
      </c>
      <c r="G526">
        <v>7.8987653012271997E-3</v>
      </c>
      <c r="H526">
        <v>0.3</v>
      </c>
      <c r="I526">
        <v>1.5</v>
      </c>
      <c r="J526">
        <v>0</v>
      </c>
    </row>
    <row r="527" spans="1:10" thickTop="1" thickBot="1" x14ac:dyDescent="0.3">
      <c r="A527">
        <v>525</v>
      </c>
      <c r="B527">
        <v>8</v>
      </c>
      <c r="C527">
        <v>23737.9125347234</v>
      </c>
      <c r="D527" t="s">
        <v>10</v>
      </c>
      <c r="E527" t="s">
        <v>16</v>
      </c>
      <c r="F527">
        <v>1.8697533987235399E-3</v>
      </c>
      <c r="G527">
        <v>1.3757585068791399E-3</v>
      </c>
      <c r="H527">
        <v>0.3</v>
      </c>
      <c r="I527">
        <v>1.5</v>
      </c>
      <c r="J527">
        <v>0</v>
      </c>
    </row>
    <row r="528" spans="1:10" thickTop="1" thickBot="1" x14ac:dyDescent="0.3">
      <c r="A528">
        <v>526</v>
      </c>
      <c r="B528">
        <v>8</v>
      </c>
      <c r="C528">
        <v>32145.7091741226</v>
      </c>
      <c r="D528" t="s">
        <v>10</v>
      </c>
      <c r="E528" t="s">
        <v>17</v>
      </c>
      <c r="F528">
        <v>3.1143980115203398E-3</v>
      </c>
      <c r="G528">
        <v>1.86304220269035E-3</v>
      </c>
      <c r="H528">
        <v>0.3</v>
      </c>
      <c r="I528">
        <v>1.5</v>
      </c>
      <c r="J528">
        <v>0</v>
      </c>
    </row>
    <row r="529" spans="1:10" thickTop="1" thickBot="1" x14ac:dyDescent="0.3">
      <c r="A529">
        <v>527</v>
      </c>
      <c r="B529">
        <v>8</v>
      </c>
      <c r="C529">
        <v>0</v>
      </c>
      <c r="D529" t="s">
        <v>10</v>
      </c>
      <c r="E529" t="s">
        <v>18</v>
      </c>
      <c r="F529">
        <v>0</v>
      </c>
      <c r="G529">
        <v>0</v>
      </c>
      <c r="H529">
        <v>0.3</v>
      </c>
      <c r="I529">
        <v>1.5</v>
      </c>
      <c r="J529">
        <v>0</v>
      </c>
    </row>
    <row r="530" spans="1:10" thickTop="1" thickBot="1" x14ac:dyDescent="0.3">
      <c r="A530">
        <v>528</v>
      </c>
      <c r="B530">
        <v>8</v>
      </c>
      <c r="C530">
        <v>0</v>
      </c>
      <c r="D530" t="s">
        <v>10</v>
      </c>
      <c r="E530" t="s">
        <v>19</v>
      </c>
      <c r="F530">
        <v>0</v>
      </c>
      <c r="G530">
        <v>0</v>
      </c>
      <c r="H530">
        <v>0.3</v>
      </c>
      <c r="I530">
        <v>1.5</v>
      </c>
      <c r="J530">
        <v>0</v>
      </c>
    </row>
    <row r="531" spans="1:10" thickTop="1" thickBot="1" x14ac:dyDescent="0.3">
      <c r="A531">
        <v>529</v>
      </c>
      <c r="B531">
        <v>8</v>
      </c>
      <c r="C531">
        <v>0</v>
      </c>
      <c r="D531" t="s">
        <v>10</v>
      </c>
      <c r="E531" t="s">
        <v>20</v>
      </c>
      <c r="F531">
        <v>0</v>
      </c>
      <c r="G531">
        <v>0</v>
      </c>
      <c r="H531">
        <v>0.3</v>
      </c>
      <c r="I531">
        <v>1.5</v>
      </c>
      <c r="J531">
        <v>0</v>
      </c>
    </row>
    <row r="532" spans="1:10" thickTop="1" thickBot="1" x14ac:dyDescent="0.3">
      <c r="A532">
        <v>530</v>
      </c>
      <c r="B532">
        <v>8</v>
      </c>
      <c r="C532">
        <v>30678.219745633</v>
      </c>
      <c r="D532" t="s">
        <v>10</v>
      </c>
      <c r="E532" t="s">
        <v>21</v>
      </c>
      <c r="F532" s="1">
        <v>4.3423523559608801E-5</v>
      </c>
      <c r="G532">
        <v>1.7779921351224299E-3</v>
      </c>
      <c r="H532">
        <v>0.3</v>
      </c>
      <c r="I532">
        <v>1.5</v>
      </c>
      <c r="J532">
        <v>0</v>
      </c>
    </row>
    <row r="533" spans="1:10" thickTop="1" thickBot="1" x14ac:dyDescent="0.3">
      <c r="A533">
        <v>531</v>
      </c>
      <c r="B533">
        <v>8</v>
      </c>
      <c r="C533">
        <v>27184.2816468977</v>
      </c>
      <c r="D533" t="s">
        <v>10</v>
      </c>
      <c r="E533" t="s">
        <v>22</v>
      </c>
      <c r="F533">
        <v>1.3396493165620201E-4</v>
      </c>
      <c r="G533">
        <v>1.5754968628522599E-3</v>
      </c>
      <c r="H533">
        <v>0.3</v>
      </c>
      <c r="I533">
        <v>1.5</v>
      </c>
      <c r="J533">
        <v>0</v>
      </c>
    </row>
    <row r="534" spans="1:10" thickTop="1" thickBot="1" x14ac:dyDescent="0.3">
      <c r="A534">
        <v>532</v>
      </c>
      <c r="B534">
        <v>8</v>
      </c>
      <c r="C534">
        <v>37701.870872867199</v>
      </c>
      <c r="D534" t="s">
        <v>10</v>
      </c>
      <c r="E534" t="s">
        <v>23</v>
      </c>
      <c r="F534">
        <v>1.8792993500291801E-4</v>
      </c>
      <c r="G534">
        <v>2.1850560575928202E-3</v>
      </c>
      <c r="H534">
        <v>0.3</v>
      </c>
      <c r="I534">
        <v>1.5</v>
      </c>
      <c r="J534">
        <v>0</v>
      </c>
    </row>
    <row r="535" spans="1:10" thickTop="1" thickBot="1" x14ac:dyDescent="0.3">
      <c r="A535">
        <v>533</v>
      </c>
      <c r="B535">
        <v>8</v>
      </c>
      <c r="C535">
        <v>15855936.325066</v>
      </c>
      <c r="D535" t="s">
        <v>24</v>
      </c>
      <c r="E535" t="s">
        <v>11</v>
      </c>
      <c r="F535">
        <v>0</v>
      </c>
      <c r="G535">
        <v>0.94458932551366104</v>
      </c>
      <c r="H535">
        <v>0.3</v>
      </c>
      <c r="I535">
        <v>1.5</v>
      </c>
      <c r="J535">
        <v>0</v>
      </c>
    </row>
    <row r="536" spans="1:10" thickTop="1" thickBot="1" x14ac:dyDescent="0.3">
      <c r="A536">
        <v>534</v>
      </c>
      <c r="B536">
        <v>8</v>
      </c>
      <c r="C536">
        <v>85533.219092407293</v>
      </c>
      <c r="D536" t="s">
        <v>24</v>
      </c>
      <c r="E536" t="s">
        <v>12</v>
      </c>
      <c r="F536">
        <v>1.6649561186940301E-3</v>
      </c>
      <c r="G536">
        <v>5.0954900470800701E-3</v>
      </c>
      <c r="H536">
        <v>0.3</v>
      </c>
      <c r="I536">
        <v>1.5</v>
      </c>
      <c r="J536">
        <v>0</v>
      </c>
    </row>
    <row r="537" spans="1:10" thickTop="1" thickBot="1" x14ac:dyDescent="0.3">
      <c r="A537">
        <v>535</v>
      </c>
      <c r="B537">
        <v>8</v>
      </c>
      <c r="C537">
        <v>267843.16928021301</v>
      </c>
      <c r="D537" t="s">
        <v>24</v>
      </c>
      <c r="E537" t="s">
        <v>13</v>
      </c>
      <c r="F537">
        <v>2.8881507080059298E-3</v>
      </c>
      <c r="G537">
        <v>1.5956282456424699E-2</v>
      </c>
      <c r="H537">
        <v>0.3</v>
      </c>
      <c r="I537">
        <v>1.5</v>
      </c>
      <c r="J537">
        <v>0</v>
      </c>
    </row>
    <row r="538" spans="1:10" thickTop="1" thickBot="1" x14ac:dyDescent="0.3">
      <c r="A538">
        <v>536</v>
      </c>
      <c r="B538">
        <v>8</v>
      </c>
      <c r="C538">
        <v>298112.163205055</v>
      </c>
      <c r="D538" t="s">
        <v>24</v>
      </c>
      <c r="E538" t="s">
        <v>14</v>
      </c>
      <c r="F538">
        <v>3.2022202391779699E-3</v>
      </c>
      <c r="G538">
        <v>1.77595041627483E-2</v>
      </c>
      <c r="H538">
        <v>0.3</v>
      </c>
      <c r="I538">
        <v>1.5</v>
      </c>
      <c r="J538">
        <v>0</v>
      </c>
    </row>
    <row r="539" spans="1:10" thickTop="1" thickBot="1" x14ac:dyDescent="0.3">
      <c r="A539">
        <v>537</v>
      </c>
      <c r="B539">
        <v>8</v>
      </c>
      <c r="C539">
        <v>98054.372322338793</v>
      </c>
      <c r="D539" t="s">
        <v>24</v>
      </c>
      <c r="E539" t="s">
        <v>15</v>
      </c>
      <c r="F539">
        <v>1.4115140253723501E-3</v>
      </c>
      <c r="G539">
        <v>5.8414155756416801E-3</v>
      </c>
      <c r="H539">
        <v>0.3</v>
      </c>
      <c r="I539">
        <v>1.5</v>
      </c>
      <c r="J539">
        <v>0</v>
      </c>
    </row>
    <row r="540" spans="1:10" thickTop="1" thickBot="1" x14ac:dyDescent="0.3">
      <c r="A540">
        <v>538</v>
      </c>
      <c r="B540">
        <v>8</v>
      </c>
      <c r="C540">
        <v>22297.213469642102</v>
      </c>
      <c r="D540" t="s">
        <v>24</v>
      </c>
      <c r="E540" t="s">
        <v>16</v>
      </c>
      <c r="F540">
        <v>7.6827573747785701E-4</v>
      </c>
      <c r="G540">
        <v>1.3283170038232101E-3</v>
      </c>
      <c r="H540">
        <v>0.3</v>
      </c>
      <c r="I540">
        <v>1.5</v>
      </c>
      <c r="J540">
        <v>0</v>
      </c>
    </row>
    <row r="541" spans="1:10" thickTop="1" thickBot="1" x14ac:dyDescent="0.3">
      <c r="A541">
        <v>539</v>
      </c>
      <c r="B541">
        <v>8</v>
      </c>
      <c r="C541">
        <v>40091.7225858725</v>
      </c>
      <c r="D541" t="s">
        <v>24</v>
      </c>
      <c r="E541" t="s">
        <v>17</v>
      </c>
      <c r="F541">
        <v>1.0403978303210901E-3</v>
      </c>
      <c r="G541">
        <v>2.3883933701349799E-3</v>
      </c>
      <c r="H541">
        <v>0.3</v>
      </c>
      <c r="I541">
        <v>1.5</v>
      </c>
      <c r="J541">
        <v>0</v>
      </c>
    </row>
    <row r="542" spans="1:10" thickTop="1" thickBot="1" x14ac:dyDescent="0.3">
      <c r="A542">
        <v>540</v>
      </c>
      <c r="B542">
        <v>8</v>
      </c>
      <c r="C542">
        <v>0</v>
      </c>
      <c r="D542" t="s">
        <v>24</v>
      </c>
      <c r="E542" t="s">
        <v>18</v>
      </c>
      <c r="F542">
        <v>0</v>
      </c>
      <c r="G542">
        <v>0</v>
      </c>
      <c r="H542">
        <v>0.3</v>
      </c>
      <c r="I542">
        <v>1.5</v>
      </c>
      <c r="J542">
        <v>0</v>
      </c>
    </row>
    <row r="543" spans="1:10" thickTop="1" thickBot="1" x14ac:dyDescent="0.3">
      <c r="A543">
        <v>541</v>
      </c>
      <c r="B543">
        <v>8</v>
      </c>
      <c r="C543">
        <v>0</v>
      </c>
      <c r="D543" t="s">
        <v>24</v>
      </c>
      <c r="E543" t="s">
        <v>19</v>
      </c>
      <c r="F543">
        <v>0</v>
      </c>
      <c r="G543">
        <v>0</v>
      </c>
      <c r="H543">
        <v>0.3</v>
      </c>
      <c r="I543">
        <v>1.5</v>
      </c>
      <c r="J543">
        <v>0</v>
      </c>
    </row>
    <row r="544" spans="1:10" thickTop="1" thickBot="1" x14ac:dyDescent="0.3">
      <c r="A544">
        <v>542</v>
      </c>
      <c r="B544">
        <v>8</v>
      </c>
      <c r="C544">
        <v>0</v>
      </c>
      <c r="D544" t="s">
        <v>24</v>
      </c>
      <c r="E544" t="s">
        <v>20</v>
      </c>
      <c r="F544">
        <v>0</v>
      </c>
      <c r="G544">
        <v>0</v>
      </c>
      <c r="H544">
        <v>0.3</v>
      </c>
      <c r="I544">
        <v>1.5</v>
      </c>
      <c r="J544">
        <v>0</v>
      </c>
    </row>
    <row r="545" spans="1:10" thickTop="1" thickBot="1" x14ac:dyDescent="0.3">
      <c r="A545">
        <v>543</v>
      </c>
      <c r="B545">
        <v>8</v>
      </c>
      <c r="C545">
        <v>34095.452998008499</v>
      </c>
      <c r="D545" t="s">
        <v>24</v>
      </c>
      <c r="E545" t="s">
        <v>21</v>
      </c>
      <c r="F545" s="1">
        <v>1.5886467365807202E-5</v>
      </c>
      <c r="G545">
        <v>2.0311762289028702E-3</v>
      </c>
      <c r="H545">
        <v>0.3</v>
      </c>
      <c r="I545">
        <v>1.5</v>
      </c>
      <c r="J545">
        <v>0</v>
      </c>
    </row>
    <row r="546" spans="1:10" thickTop="1" thickBot="1" x14ac:dyDescent="0.3">
      <c r="A546">
        <v>544</v>
      </c>
      <c r="B546">
        <v>8</v>
      </c>
      <c r="C546">
        <v>34873.4450101728</v>
      </c>
      <c r="D546" t="s">
        <v>24</v>
      </c>
      <c r="E546" t="s">
        <v>22</v>
      </c>
      <c r="F546" s="1">
        <v>4.3991219808868901E-5</v>
      </c>
      <c r="G546">
        <v>2.0775237251944301E-3</v>
      </c>
      <c r="H546">
        <v>0.3</v>
      </c>
      <c r="I546">
        <v>1.5</v>
      </c>
      <c r="J546">
        <v>0</v>
      </c>
    </row>
    <row r="547" spans="1:10" thickTop="1" thickBot="1" x14ac:dyDescent="0.3">
      <c r="A547">
        <v>545</v>
      </c>
      <c r="B547">
        <v>8</v>
      </c>
      <c r="C547">
        <v>49226.338175732999</v>
      </c>
      <c r="D547" t="s">
        <v>24</v>
      </c>
      <c r="E547" t="s">
        <v>23</v>
      </c>
      <c r="F547" s="1">
        <v>6.10115304481339E-5</v>
      </c>
      <c r="G547">
        <v>2.9325719163878802E-3</v>
      </c>
      <c r="H547">
        <v>0.3</v>
      </c>
      <c r="I547">
        <v>1.5</v>
      </c>
      <c r="J547">
        <v>0</v>
      </c>
    </row>
    <row r="548" spans="1:10" thickTop="1" thickBot="1" x14ac:dyDescent="0.3">
      <c r="A548">
        <v>546</v>
      </c>
      <c r="B548">
        <v>8</v>
      </c>
      <c r="C548">
        <v>16280.806030511199</v>
      </c>
      <c r="D548" t="s">
        <v>25</v>
      </c>
      <c r="E548" t="s">
        <v>11</v>
      </c>
      <c r="F548">
        <v>0</v>
      </c>
      <c r="G548">
        <v>0.28737639680620097</v>
      </c>
      <c r="H548">
        <v>0.66</v>
      </c>
      <c r="I548">
        <v>120</v>
      </c>
      <c r="J548">
        <v>0</v>
      </c>
    </row>
    <row r="549" spans="1:10" thickTop="1" thickBot="1" x14ac:dyDescent="0.3">
      <c r="A549">
        <v>547</v>
      </c>
      <c r="B549">
        <v>8</v>
      </c>
      <c r="C549">
        <v>3831.2670536579499</v>
      </c>
      <c r="D549" t="s">
        <v>25</v>
      </c>
      <c r="E549" t="s">
        <v>12</v>
      </c>
      <c r="F549">
        <v>7.2616228747306902E-2</v>
      </c>
      <c r="G549">
        <v>6.7626610071956098E-2</v>
      </c>
      <c r="H549">
        <v>0.66</v>
      </c>
      <c r="I549">
        <v>120</v>
      </c>
      <c r="J549">
        <v>0</v>
      </c>
    </row>
    <row r="550" spans="1:10" thickTop="1" thickBot="1" x14ac:dyDescent="0.3">
      <c r="A550">
        <v>548</v>
      </c>
      <c r="B550">
        <v>8</v>
      </c>
      <c r="C550">
        <v>12764.9863631109</v>
      </c>
      <c r="D550" t="s">
        <v>25</v>
      </c>
      <c r="E550" t="s">
        <v>13</v>
      </c>
      <c r="F550">
        <v>0.12597603301343099</v>
      </c>
      <c r="G550">
        <v>0.22531782391095301</v>
      </c>
      <c r="H550">
        <v>0.66</v>
      </c>
      <c r="I550">
        <v>120</v>
      </c>
      <c r="J550">
        <v>0</v>
      </c>
    </row>
    <row r="551" spans="1:10" thickTop="1" thickBot="1" x14ac:dyDescent="0.3">
      <c r="A551">
        <v>549</v>
      </c>
      <c r="B551">
        <v>8</v>
      </c>
      <c r="C551">
        <v>13934.757980526099</v>
      </c>
      <c r="D551" t="s">
        <v>25</v>
      </c>
      <c r="E551" t="s">
        <v>14</v>
      </c>
      <c r="F551">
        <v>0.13968337640178299</v>
      </c>
      <c r="G551">
        <v>0.245965742193928</v>
      </c>
      <c r="H551">
        <v>0.66</v>
      </c>
      <c r="I551">
        <v>120</v>
      </c>
      <c r="J551">
        <v>0</v>
      </c>
    </row>
    <row r="552" spans="1:10" thickTop="1" thickBot="1" x14ac:dyDescent="0.3">
      <c r="A552">
        <v>550</v>
      </c>
      <c r="B552">
        <v>8</v>
      </c>
      <c r="C552">
        <v>4021.2895359277099</v>
      </c>
      <c r="D552" t="s">
        <v>25</v>
      </c>
      <c r="E552" t="s">
        <v>15</v>
      </c>
      <c r="F552">
        <v>6.1572455276126301E-2</v>
      </c>
      <c r="G552">
        <v>7.0980742303770494E-2</v>
      </c>
      <c r="H552">
        <v>0.66</v>
      </c>
      <c r="I552">
        <v>120</v>
      </c>
      <c r="J552">
        <v>0</v>
      </c>
    </row>
    <row r="553" spans="1:10" thickTop="1" thickBot="1" x14ac:dyDescent="0.3">
      <c r="A553">
        <v>551</v>
      </c>
      <c r="B553">
        <v>8</v>
      </c>
      <c r="C553">
        <v>805.90736601070603</v>
      </c>
      <c r="D553" t="s">
        <v>25</v>
      </c>
      <c r="E553" t="s">
        <v>16</v>
      </c>
      <c r="F553">
        <v>3.3513477227576E-2</v>
      </c>
      <c r="G553">
        <v>1.42252634525405E-2</v>
      </c>
      <c r="H553">
        <v>0.66</v>
      </c>
      <c r="I553">
        <v>120</v>
      </c>
      <c r="J553">
        <v>0</v>
      </c>
    </row>
    <row r="554" spans="1:10" thickTop="1" thickBot="1" x14ac:dyDescent="0.3">
      <c r="A554">
        <v>552</v>
      </c>
      <c r="B554">
        <v>8</v>
      </c>
      <c r="C554">
        <v>1275.4806480013499</v>
      </c>
      <c r="D554" t="s">
        <v>25</v>
      </c>
      <c r="E554" t="s">
        <v>17</v>
      </c>
      <c r="F554">
        <v>4.5383708057536998E-2</v>
      </c>
      <c r="G554">
        <v>2.2513813636237799E-2</v>
      </c>
      <c r="H554">
        <v>0.66</v>
      </c>
      <c r="I554">
        <v>120</v>
      </c>
      <c r="J554">
        <v>0</v>
      </c>
    </row>
    <row r="555" spans="1:10" thickTop="1" thickBot="1" x14ac:dyDescent="0.3">
      <c r="A555">
        <v>553</v>
      </c>
      <c r="B555">
        <v>8</v>
      </c>
      <c r="C555">
        <v>0</v>
      </c>
      <c r="D555" t="s">
        <v>25</v>
      </c>
      <c r="E555" t="s">
        <v>18</v>
      </c>
      <c r="F555">
        <v>0</v>
      </c>
      <c r="G555">
        <v>0</v>
      </c>
      <c r="H555">
        <v>0.66</v>
      </c>
      <c r="I555">
        <v>120</v>
      </c>
      <c r="J555">
        <v>0</v>
      </c>
    </row>
    <row r="556" spans="1:10" thickTop="1" thickBot="1" x14ac:dyDescent="0.3">
      <c r="A556">
        <v>554</v>
      </c>
      <c r="B556">
        <v>8</v>
      </c>
      <c r="C556">
        <v>0</v>
      </c>
      <c r="D556" t="s">
        <v>25</v>
      </c>
      <c r="E556" t="s">
        <v>19</v>
      </c>
      <c r="F556">
        <v>0</v>
      </c>
      <c r="G556">
        <v>0</v>
      </c>
      <c r="H556">
        <v>0.66</v>
      </c>
      <c r="I556">
        <v>120</v>
      </c>
      <c r="J556">
        <v>0</v>
      </c>
    </row>
    <row r="557" spans="1:10" thickTop="1" thickBot="1" x14ac:dyDescent="0.3">
      <c r="A557">
        <v>555</v>
      </c>
      <c r="B557">
        <v>8</v>
      </c>
      <c r="C557">
        <v>0</v>
      </c>
      <c r="D557" t="s">
        <v>25</v>
      </c>
      <c r="E557" t="s">
        <v>20</v>
      </c>
      <c r="F557">
        <v>0</v>
      </c>
      <c r="G557">
        <v>0</v>
      </c>
      <c r="H557">
        <v>0.66</v>
      </c>
      <c r="I557">
        <v>120</v>
      </c>
      <c r="J557">
        <v>0</v>
      </c>
    </row>
    <row r="558" spans="1:10" thickTop="1" thickBot="1" x14ac:dyDescent="0.3">
      <c r="A558">
        <v>556</v>
      </c>
      <c r="B558">
        <v>8</v>
      </c>
      <c r="C558">
        <v>1130.38082993799</v>
      </c>
      <c r="D558" t="s">
        <v>25</v>
      </c>
      <c r="E558" t="s">
        <v>21</v>
      </c>
      <c r="F558">
        <v>6.9299021458531999E-4</v>
      </c>
      <c r="G558">
        <v>1.9952622082568001E-2</v>
      </c>
      <c r="H558">
        <v>0.66</v>
      </c>
      <c r="I558">
        <v>120</v>
      </c>
      <c r="J558">
        <v>0</v>
      </c>
    </row>
    <row r="559" spans="1:10" thickTop="1" thickBot="1" x14ac:dyDescent="0.3">
      <c r="A559">
        <v>557</v>
      </c>
      <c r="B559">
        <v>8</v>
      </c>
      <c r="C559">
        <v>1088.4599828287801</v>
      </c>
      <c r="D559" t="s">
        <v>25</v>
      </c>
      <c r="E559" t="s">
        <v>22</v>
      </c>
      <c r="F559">
        <v>1.9189551789540601E-3</v>
      </c>
      <c r="G559">
        <v>1.9212667195154399E-2</v>
      </c>
      <c r="H559">
        <v>0.66</v>
      </c>
      <c r="I559">
        <v>120</v>
      </c>
      <c r="J559">
        <v>0</v>
      </c>
    </row>
    <row r="560" spans="1:10" thickTop="1" thickBot="1" x14ac:dyDescent="0.3">
      <c r="A560">
        <v>558</v>
      </c>
      <c r="B560">
        <v>8</v>
      </c>
      <c r="C560">
        <v>1519.9113496499299</v>
      </c>
      <c r="D560" t="s">
        <v>25</v>
      </c>
      <c r="E560" t="s">
        <v>23</v>
      </c>
      <c r="F560">
        <v>2.6613982781480599E-3</v>
      </c>
      <c r="G560">
        <v>2.68283183466889E-2</v>
      </c>
      <c r="H560">
        <v>0.66</v>
      </c>
      <c r="I560">
        <v>120</v>
      </c>
      <c r="J560">
        <v>0</v>
      </c>
    </row>
    <row r="561" spans="1:10" thickTop="1" thickBot="1" x14ac:dyDescent="0.3">
      <c r="A561">
        <v>559</v>
      </c>
      <c r="B561">
        <v>8</v>
      </c>
      <c r="C561">
        <v>829050.15995099396</v>
      </c>
      <c r="D561" t="s">
        <v>26</v>
      </c>
      <c r="E561" t="s">
        <v>11</v>
      </c>
      <c r="F561">
        <v>0</v>
      </c>
      <c r="G561">
        <v>0.94386917802563097</v>
      </c>
      <c r="H561">
        <v>0.49</v>
      </c>
      <c r="I561">
        <v>3</v>
      </c>
      <c r="J561">
        <v>0</v>
      </c>
    </row>
    <row r="562" spans="1:10" thickTop="1" thickBot="1" x14ac:dyDescent="0.3">
      <c r="A562">
        <v>560</v>
      </c>
      <c r="B562">
        <v>8</v>
      </c>
      <c r="C562">
        <v>6181.5374967682001</v>
      </c>
      <c r="D562" t="s">
        <v>26</v>
      </c>
      <c r="E562" t="s">
        <v>12</v>
      </c>
      <c r="F562">
        <v>2.8325123320381502E-3</v>
      </c>
      <c r="G562">
        <v>7.03764741611546E-3</v>
      </c>
      <c r="H562">
        <v>0.49</v>
      </c>
      <c r="I562">
        <v>3</v>
      </c>
      <c r="J562">
        <v>0</v>
      </c>
    </row>
    <row r="563" spans="1:10" thickTop="1" thickBot="1" x14ac:dyDescent="0.3">
      <c r="A563">
        <v>561</v>
      </c>
      <c r="B563">
        <v>8</v>
      </c>
      <c r="C563">
        <v>18272.7959081884</v>
      </c>
      <c r="D563" t="s">
        <v>26</v>
      </c>
      <c r="E563" t="s">
        <v>13</v>
      </c>
      <c r="F563">
        <v>4.1864924201964098E-3</v>
      </c>
      <c r="G563">
        <v>2.08034805217472E-2</v>
      </c>
      <c r="H563">
        <v>0.49</v>
      </c>
      <c r="I563">
        <v>3</v>
      </c>
      <c r="J563">
        <v>0</v>
      </c>
    </row>
    <row r="564" spans="1:10" thickTop="1" thickBot="1" x14ac:dyDescent="0.3">
      <c r="A564">
        <v>562</v>
      </c>
      <c r="B564">
        <v>8</v>
      </c>
      <c r="C564">
        <v>16159.286761449101</v>
      </c>
      <c r="D564" t="s">
        <v>26</v>
      </c>
      <c r="E564" t="s">
        <v>14</v>
      </c>
      <c r="F564">
        <v>4.1650480510924499E-3</v>
      </c>
      <c r="G564">
        <v>1.8397261649296299E-2</v>
      </c>
      <c r="H564">
        <v>0.49</v>
      </c>
      <c r="I564">
        <v>3</v>
      </c>
      <c r="J564">
        <v>0</v>
      </c>
    </row>
    <row r="565" spans="1:10" thickTop="1" thickBot="1" x14ac:dyDescent="0.3">
      <c r="A565">
        <v>563</v>
      </c>
      <c r="B565">
        <v>8</v>
      </c>
      <c r="C565">
        <v>3952.22202125698</v>
      </c>
      <c r="D565" t="s">
        <v>26</v>
      </c>
      <c r="E565" t="s">
        <v>15</v>
      </c>
      <c r="F565">
        <v>1.8109924302838699E-3</v>
      </c>
      <c r="G565">
        <v>4.4995836570360702E-3</v>
      </c>
      <c r="H565">
        <v>0.49</v>
      </c>
      <c r="I565">
        <v>3</v>
      </c>
      <c r="J565">
        <v>0</v>
      </c>
    </row>
    <row r="566" spans="1:10" thickTop="1" thickBot="1" x14ac:dyDescent="0.3">
      <c r="A566">
        <v>564</v>
      </c>
      <c r="B566">
        <v>8</v>
      </c>
      <c r="C566">
        <v>707.23052487029099</v>
      </c>
      <c r="D566" t="s">
        <v>26</v>
      </c>
      <c r="E566" t="s">
        <v>16</v>
      </c>
      <c r="F566">
        <v>1.0127128487129101E-3</v>
      </c>
      <c r="G566">
        <v>8.0517817428973903E-4</v>
      </c>
      <c r="H566">
        <v>0.49</v>
      </c>
      <c r="I566">
        <v>3</v>
      </c>
      <c r="J566">
        <v>0</v>
      </c>
    </row>
    <row r="567" spans="1:10" thickTop="1" thickBot="1" x14ac:dyDescent="0.3">
      <c r="A567">
        <v>565</v>
      </c>
      <c r="B567">
        <v>8</v>
      </c>
      <c r="C567">
        <v>1015.31470541577</v>
      </c>
      <c r="D567" t="s">
        <v>26</v>
      </c>
      <c r="E567" t="s">
        <v>17</v>
      </c>
      <c r="F567">
        <v>1.4538714202844999E-3</v>
      </c>
      <c r="G567">
        <v>1.15593036794633E-3</v>
      </c>
      <c r="H567">
        <v>0.49</v>
      </c>
      <c r="I567">
        <v>3</v>
      </c>
      <c r="J567">
        <v>0</v>
      </c>
    </row>
    <row r="568" spans="1:10" thickTop="1" thickBot="1" x14ac:dyDescent="0.3">
      <c r="A568">
        <v>566</v>
      </c>
      <c r="B568">
        <v>8</v>
      </c>
      <c r="C568">
        <v>0</v>
      </c>
      <c r="D568" t="s">
        <v>26</v>
      </c>
      <c r="E568" t="s">
        <v>18</v>
      </c>
      <c r="F568">
        <v>0</v>
      </c>
      <c r="G568">
        <v>0</v>
      </c>
      <c r="H568">
        <v>0.49</v>
      </c>
      <c r="I568">
        <v>3</v>
      </c>
      <c r="J568">
        <v>0</v>
      </c>
    </row>
    <row r="569" spans="1:10" thickTop="1" thickBot="1" x14ac:dyDescent="0.3">
      <c r="A569">
        <v>567</v>
      </c>
      <c r="B569">
        <v>8</v>
      </c>
      <c r="C569">
        <v>0</v>
      </c>
      <c r="D569" t="s">
        <v>26</v>
      </c>
      <c r="E569" t="s">
        <v>19</v>
      </c>
      <c r="F569">
        <v>0</v>
      </c>
      <c r="G569">
        <v>0</v>
      </c>
      <c r="H569">
        <v>0.49</v>
      </c>
      <c r="I569">
        <v>3</v>
      </c>
      <c r="J569">
        <v>0</v>
      </c>
    </row>
    <row r="570" spans="1:10" thickTop="1" thickBot="1" x14ac:dyDescent="0.3">
      <c r="A570">
        <v>568</v>
      </c>
      <c r="B570">
        <v>8</v>
      </c>
      <c r="C570">
        <v>0</v>
      </c>
      <c r="D570" t="s">
        <v>26</v>
      </c>
      <c r="E570" t="s">
        <v>20</v>
      </c>
      <c r="F570">
        <v>0</v>
      </c>
      <c r="G570">
        <v>0</v>
      </c>
      <c r="H570">
        <v>0.49</v>
      </c>
      <c r="I570">
        <v>3</v>
      </c>
      <c r="J570">
        <v>0</v>
      </c>
    </row>
    <row r="571" spans="1:10" thickTop="1" thickBot="1" x14ac:dyDescent="0.3">
      <c r="A571">
        <v>569</v>
      </c>
      <c r="B571">
        <v>8</v>
      </c>
      <c r="C571">
        <v>944.12940773148898</v>
      </c>
      <c r="D571" t="s">
        <v>26</v>
      </c>
      <c r="E571" t="s">
        <v>21</v>
      </c>
      <c r="F571" s="1">
        <v>2.1631011636162201E-5</v>
      </c>
      <c r="G571">
        <v>1.07488628682976E-3</v>
      </c>
      <c r="H571">
        <v>0.49</v>
      </c>
      <c r="I571">
        <v>3</v>
      </c>
      <c r="J571">
        <v>0</v>
      </c>
    </row>
    <row r="572" spans="1:10" thickTop="1" thickBot="1" x14ac:dyDescent="0.3">
      <c r="A572">
        <v>570</v>
      </c>
      <c r="B572">
        <v>8</v>
      </c>
      <c r="C572">
        <v>864.916745048851</v>
      </c>
      <c r="D572" t="s">
        <v>26</v>
      </c>
      <c r="E572" t="s">
        <v>22</v>
      </c>
      <c r="F572" s="1">
        <v>6.1925515795473702E-5</v>
      </c>
      <c r="G572">
        <v>9.8470309354758393E-4</v>
      </c>
      <c r="H572">
        <v>0.49</v>
      </c>
      <c r="I572">
        <v>3</v>
      </c>
      <c r="J572">
        <v>0</v>
      </c>
    </row>
    <row r="573" spans="1:10" thickTop="1" thickBot="1" x14ac:dyDescent="0.3">
      <c r="A573">
        <v>571</v>
      </c>
      <c r="B573">
        <v>8</v>
      </c>
      <c r="C573">
        <v>1205.23253960289</v>
      </c>
      <c r="D573" t="s">
        <v>26</v>
      </c>
      <c r="E573" t="s">
        <v>23</v>
      </c>
      <c r="F573" s="1">
        <v>8.6291133910446701E-5</v>
      </c>
      <c r="G573">
        <v>1.3721508075602701E-3</v>
      </c>
      <c r="H573">
        <v>0.49</v>
      </c>
      <c r="I573">
        <v>3</v>
      </c>
      <c r="J573">
        <v>0</v>
      </c>
    </row>
    <row r="574" spans="1:10" thickTop="1" thickBot="1" x14ac:dyDescent="0.3">
      <c r="A574">
        <v>572</v>
      </c>
      <c r="B574">
        <v>8</v>
      </c>
      <c r="C574">
        <v>34713.627950643502</v>
      </c>
      <c r="D574" t="s">
        <v>27</v>
      </c>
      <c r="E574" t="s">
        <v>11</v>
      </c>
      <c r="F574">
        <v>0</v>
      </c>
      <c r="G574">
        <v>0.454315262292666</v>
      </c>
      <c r="H574">
        <v>0.19999999999999901</v>
      </c>
      <c r="I574">
        <v>4.5</v>
      </c>
      <c r="J574">
        <v>0</v>
      </c>
    </row>
    <row r="575" spans="1:10" thickTop="1" thickBot="1" x14ac:dyDescent="0.3">
      <c r="A575">
        <v>573</v>
      </c>
      <c r="B575">
        <v>8</v>
      </c>
      <c r="C575">
        <v>6036.24037097374</v>
      </c>
      <c r="D575" t="s">
        <v>27</v>
      </c>
      <c r="E575" t="s">
        <v>12</v>
      </c>
      <c r="F575">
        <v>6.0368189153088302E-2</v>
      </c>
      <c r="G575">
        <v>7.8999410009799403E-2</v>
      </c>
      <c r="H575">
        <v>0.19999999999999901</v>
      </c>
      <c r="I575">
        <v>4.5</v>
      </c>
      <c r="J575">
        <v>0</v>
      </c>
    </row>
    <row r="576" spans="1:10" thickTop="1" thickBot="1" x14ac:dyDescent="0.3">
      <c r="A576">
        <v>574</v>
      </c>
      <c r="B576">
        <v>8</v>
      </c>
      <c r="C576">
        <v>16328.2897822659</v>
      </c>
      <c r="D576" t="s">
        <v>27</v>
      </c>
      <c r="E576" t="s">
        <v>13</v>
      </c>
      <c r="F576">
        <v>0.13806522939600199</v>
      </c>
      <c r="G576">
        <v>0.21369680131872501</v>
      </c>
      <c r="H576">
        <v>0.19999999999999901</v>
      </c>
      <c r="I576">
        <v>4.5</v>
      </c>
      <c r="J576">
        <v>0</v>
      </c>
    </row>
    <row r="577" spans="1:10" thickTop="1" thickBot="1" x14ac:dyDescent="0.3">
      <c r="A577">
        <v>575</v>
      </c>
      <c r="B577">
        <v>8</v>
      </c>
      <c r="C577">
        <v>12979.690614855501</v>
      </c>
      <c r="D577" t="s">
        <v>27</v>
      </c>
      <c r="E577" t="s">
        <v>14</v>
      </c>
      <c r="F577">
        <v>0.112258177051065</v>
      </c>
      <c r="G577">
        <v>0.16987194638802999</v>
      </c>
      <c r="H577">
        <v>0.19999999999999901</v>
      </c>
      <c r="I577">
        <v>4.5</v>
      </c>
      <c r="J577">
        <v>0</v>
      </c>
    </row>
    <row r="578" spans="1:10" thickTop="1" thickBot="1" x14ac:dyDescent="0.3">
      <c r="A578">
        <v>576</v>
      </c>
      <c r="B578">
        <v>8</v>
      </c>
      <c r="C578">
        <v>2983.2844840400799</v>
      </c>
      <c r="D578" t="s">
        <v>27</v>
      </c>
      <c r="E578" t="s">
        <v>15</v>
      </c>
      <c r="F578">
        <v>2.9835704173747601E-2</v>
      </c>
      <c r="G578">
        <v>3.9043792103417699E-2</v>
      </c>
      <c r="H578">
        <v>0.19999999999999901</v>
      </c>
      <c r="I578">
        <v>4.5</v>
      </c>
      <c r="J578">
        <v>0</v>
      </c>
    </row>
    <row r="579" spans="1:10" thickTop="1" thickBot="1" x14ac:dyDescent="0.3">
      <c r="A579">
        <v>577</v>
      </c>
      <c r="B579">
        <v>8</v>
      </c>
      <c r="C579">
        <v>513.80600997461499</v>
      </c>
      <c r="D579" t="s">
        <v>27</v>
      </c>
      <c r="E579" t="s">
        <v>16</v>
      </c>
      <c r="F579">
        <v>8.5131484744741404E-3</v>
      </c>
      <c r="G579">
        <v>6.7244458724124304E-3</v>
      </c>
      <c r="H579">
        <v>0.19999999999999901</v>
      </c>
      <c r="I579">
        <v>4.5</v>
      </c>
      <c r="J579">
        <v>0</v>
      </c>
    </row>
    <row r="580" spans="1:10" thickTop="1" thickBot="1" x14ac:dyDescent="0.3">
      <c r="A580">
        <v>578</v>
      </c>
      <c r="B580">
        <v>8</v>
      </c>
      <c r="C580">
        <v>708.91184065717403</v>
      </c>
      <c r="D580" t="s">
        <v>27</v>
      </c>
      <c r="E580" t="s">
        <v>17</v>
      </c>
      <c r="F580">
        <v>1.17458177554704E-2</v>
      </c>
      <c r="G580">
        <v>9.2778971212247093E-3</v>
      </c>
      <c r="H580">
        <v>0.19999999999999901</v>
      </c>
      <c r="I580">
        <v>4.5</v>
      </c>
      <c r="J580">
        <v>0</v>
      </c>
    </row>
    <row r="581" spans="1:10" thickTop="1" thickBot="1" x14ac:dyDescent="0.3">
      <c r="A581">
        <v>579</v>
      </c>
      <c r="B581">
        <v>8</v>
      </c>
      <c r="C581">
        <v>0</v>
      </c>
      <c r="D581" t="s">
        <v>27</v>
      </c>
      <c r="E581" t="s">
        <v>18</v>
      </c>
      <c r="F581">
        <v>0</v>
      </c>
      <c r="G581">
        <v>0</v>
      </c>
      <c r="H581">
        <v>0.19999999999999901</v>
      </c>
      <c r="I581">
        <v>4.5</v>
      </c>
      <c r="J581">
        <v>0</v>
      </c>
    </row>
    <row r="582" spans="1:10" thickTop="1" thickBot="1" x14ac:dyDescent="0.3">
      <c r="A582">
        <v>580</v>
      </c>
      <c r="B582">
        <v>8</v>
      </c>
      <c r="C582">
        <v>0</v>
      </c>
      <c r="D582" t="s">
        <v>27</v>
      </c>
      <c r="E582" t="s">
        <v>19</v>
      </c>
      <c r="F582">
        <v>0</v>
      </c>
      <c r="G582">
        <v>0</v>
      </c>
      <c r="H582">
        <v>0.19999999999999901</v>
      </c>
      <c r="I582">
        <v>4.5</v>
      </c>
      <c r="J582">
        <v>0</v>
      </c>
    </row>
    <row r="583" spans="1:10" thickTop="1" thickBot="1" x14ac:dyDescent="0.3">
      <c r="A583">
        <v>581</v>
      </c>
      <c r="B583">
        <v>8</v>
      </c>
      <c r="C583">
        <v>0</v>
      </c>
      <c r="D583" t="s">
        <v>27</v>
      </c>
      <c r="E583" t="s">
        <v>20</v>
      </c>
      <c r="F583">
        <v>0</v>
      </c>
      <c r="G583">
        <v>0</v>
      </c>
      <c r="H583">
        <v>0.19999999999999901</v>
      </c>
      <c r="I583">
        <v>4.5</v>
      </c>
      <c r="J583">
        <v>0</v>
      </c>
    </row>
    <row r="584" spans="1:10" thickTop="1" thickBot="1" x14ac:dyDescent="0.3">
      <c r="A584">
        <v>582</v>
      </c>
      <c r="B584">
        <v>8</v>
      </c>
      <c r="C584">
        <v>681.81919554117496</v>
      </c>
      <c r="D584" t="s">
        <v>27</v>
      </c>
      <c r="E584" t="s">
        <v>21</v>
      </c>
      <c r="F584">
        <v>2.4611234882395399E-3</v>
      </c>
      <c r="G584">
        <v>8.9233216159050801E-3</v>
      </c>
      <c r="H584">
        <v>0.19999999999999901</v>
      </c>
      <c r="I584">
        <v>4.5</v>
      </c>
      <c r="J584">
        <v>0</v>
      </c>
    </row>
    <row r="585" spans="1:10" thickTop="1" thickBot="1" x14ac:dyDescent="0.3">
      <c r="A585">
        <v>583</v>
      </c>
      <c r="B585">
        <v>8</v>
      </c>
      <c r="C585">
        <v>609.85820612097496</v>
      </c>
      <c r="D585" t="s">
        <v>27</v>
      </c>
      <c r="E585" t="s">
        <v>22</v>
      </c>
      <c r="F585">
        <v>2.4016426195176098E-3</v>
      </c>
      <c r="G585">
        <v>7.98153080597413E-3</v>
      </c>
      <c r="H585">
        <v>0.19999999999999901</v>
      </c>
      <c r="I585">
        <v>4.5</v>
      </c>
      <c r="J585">
        <v>0</v>
      </c>
    </row>
    <row r="586" spans="1:10" thickTop="1" thickBot="1" x14ac:dyDescent="0.3">
      <c r="A586">
        <v>584</v>
      </c>
      <c r="B586">
        <v>8</v>
      </c>
      <c r="C586">
        <v>853.14814422058498</v>
      </c>
      <c r="D586" t="s">
        <v>27</v>
      </c>
      <c r="E586" t="s">
        <v>23</v>
      </c>
      <c r="F586">
        <v>3.3597267747776699E-3</v>
      </c>
      <c r="G586">
        <v>1.1165592471843301E-2</v>
      </c>
      <c r="H586">
        <v>0.19999999999999901</v>
      </c>
      <c r="I586">
        <v>4.5</v>
      </c>
      <c r="J586">
        <v>0</v>
      </c>
    </row>
    <row r="587" spans="1:10" thickTop="1" thickBot="1" x14ac:dyDescent="0.3">
      <c r="A587">
        <v>585</v>
      </c>
      <c r="B587">
        <v>9</v>
      </c>
      <c r="C587">
        <v>15697887.803462399</v>
      </c>
      <c r="D587" t="s">
        <v>10</v>
      </c>
      <c r="E587" t="s">
        <v>11</v>
      </c>
      <c r="F587">
        <v>0</v>
      </c>
      <c r="G587">
        <v>0.91093605629480301</v>
      </c>
      <c r="H587">
        <v>0.3</v>
      </c>
      <c r="I587">
        <v>1.5</v>
      </c>
      <c r="J587">
        <v>0</v>
      </c>
    </row>
    <row r="588" spans="1:10" thickTop="1" thickBot="1" x14ac:dyDescent="0.3">
      <c r="A588">
        <v>586</v>
      </c>
      <c r="B588">
        <v>9</v>
      </c>
      <c r="C588">
        <v>154217.39547541799</v>
      </c>
      <c r="D588" t="s">
        <v>10</v>
      </c>
      <c r="E588" t="s">
        <v>12</v>
      </c>
      <c r="F588">
        <v>2.6214286494468499E-3</v>
      </c>
      <c r="G588">
        <v>8.9491139066141309E-3</v>
      </c>
      <c r="H588">
        <v>0.3</v>
      </c>
      <c r="I588">
        <v>1.5</v>
      </c>
      <c r="J588">
        <v>0</v>
      </c>
    </row>
    <row r="589" spans="1:10" thickTop="1" thickBot="1" x14ac:dyDescent="0.3">
      <c r="A589">
        <v>587</v>
      </c>
      <c r="B589">
        <v>9</v>
      </c>
      <c r="C589">
        <v>528781.51178221195</v>
      </c>
      <c r="D589" t="s">
        <v>10</v>
      </c>
      <c r="E589" t="s">
        <v>13</v>
      </c>
      <c r="F589">
        <v>4.1767627807290401E-3</v>
      </c>
      <c r="G589">
        <v>3.0684774347683099E-2</v>
      </c>
      <c r="H589">
        <v>0.3</v>
      </c>
      <c r="I589">
        <v>1.5</v>
      </c>
      <c r="J589">
        <v>0</v>
      </c>
    </row>
    <row r="590" spans="1:10" thickTop="1" thickBot="1" x14ac:dyDescent="0.3">
      <c r="A590">
        <v>588</v>
      </c>
      <c r="B590">
        <v>9</v>
      </c>
      <c r="C590">
        <v>557138.64916352404</v>
      </c>
      <c r="D590" t="s">
        <v>10</v>
      </c>
      <c r="E590" t="s">
        <v>14</v>
      </c>
      <c r="F590">
        <v>5.2653729455597398E-3</v>
      </c>
      <c r="G590">
        <v>3.2330316679068903E-2</v>
      </c>
      <c r="H590">
        <v>0.3</v>
      </c>
      <c r="I590">
        <v>1.5</v>
      </c>
      <c r="J590">
        <v>0</v>
      </c>
    </row>
    <row r="591" spans="1:10" thickTop="1" thickBot="1" x14ac:dyDescent="0.3">
      <c r="A591">
        <v>589</v>
      </c>
      <c r="B591">
        <v>9</v>
      </c>
      <c r="C591">
        <v>145677.116332153</v>
      </c>
      <c r="D591" t="s">
        <v>10</v>
      </c>
      <c r="E591" t="s">
        <v>15</v>
      </c>
      <c r="F591">
        <v>2.8558604965784802E-3</v>
      </c>
      <c r="G591">
        <v>8.4535282393049995E-3</v>
      </c>
      <c r="H591">
        <v>0.3</v>
      </c>
      <c r="I591">
        <v>1.5</v>
      </c>
      <c r="J591">
        <v>0</v>
      </c>
    </row>
    <row r="592" spans="1:10" thickTop="1" thickBot="1" x14ac:dyDescent="0.3">
      <c r="A592">
        <v>590</v>
      </c>
      <c r="B592">
        <v>9</v>
      </c>
      <c r="C592">
        <v>25226.781496438602</v>
      </c>
      <c r="D592" t="s">
        <v>10</v>
      </c>
      <c r="E592" t="s">
        <v>16</v>
      </c>
      <c r="F592">
        <v>1.8238485720984501E-3</v>
      </c>
      <c r="G592">
        <v>1.4638902467061701E-3</v>
      </c>
      <c r="H592">
        <v>0.3</v>
      </c>
      <c r="I592">
        <v>1.5</v>
      </c>
      <c r="J592">
        <v>0</v>
      </c>
    </row>
    <row r="593" spans="1:10" thickTop="1" thickBot="1" x14ac:dyDescent="0.3">
      <c r="A593">
        <v>591</v>
      </c>
      <c r="B593">
        <v>9</v>
      </c>
      <c r="C593">
        <v>28895.313473738701</v>
      </c>
      <c r="D593" t="s">
        <v>10</v>
      </c>
      <c r="E593" t="s">
        <v>17</v>
      </c>
      <c r="F593">
        <v>2.7064422334715098E-3</v>
      </c>
      <c r="G593">
        <v>1.6767722658435501E-3</v>
      </c>
      <c r="H593">
        <v>0.3</v>
      </c>
      <c r="I593">
        <v>1.5</v>
      </c>
      <c r="J593">
        <v>0</v>
      </c>
    </row>
    <row r="594" spans="1:10" thickTop="1" thickBot="1" x14ac:dyDescent="0.3">
      <c r="A594">
        <v>592</v>
      </c>
      <c r="B594">
        <v>9</v>
      </c>
      <c r="C594">
        <v>0</v>
      </c>
      <c r="D594" t="s">
        <v>10</v>
      </c>
      <c r="E594" t="s">
        <v>18</v>
      </c>
      <c r="F594">
        <v>0</v>
      </c>
      <c r="G594">
        <v>0</v>
      </c>
      <c r="H594">
        <v>0.3</v>
      </c>
      <c r="I594">
        <v>1.5</v>
      </c>
      <c r="J594">
        <v>0</v>
      </c>
    </row>
    <row r="595" spans="1:10" thickTop="1" thickBot="1" x14ac:dyDescent="0.3">
      <c r="A595">
        <v>593</v>
      </c>
      <c r="B595">
        <v>9</v>
      </c>
      <c r="C595">
        <v>0</v>
      </c>
      <c r="D595" t="s">
        <v>10</v>
      </c>
      <c r="E595" t="s">
        <v>19</v>
      </c>
      <c r="F595">
        <v>0</v>
      </c>
      <c r="G595">
        <v>0</v>
      </c>
      <c r="H595">
        <v>0.3</v>
      </c>
      <c r="I595">
        <v>1.5</v>
      </c>
      <c r="J595">
        <v>0</v>
      </c>
    </row>
    <row r="596" spans="1:10" thickTop="1" thickBot="1" x14ac:dyDescent="0.3">
      <c r="A596">
        <v>594</v>
      </c>
      <c r="B596">
        <v>9</v>
      </c>
      <c r="C596">
        <v>0</v>
      </c>
      <c r="D596" t="s">
        <v>10</v>
      </c>
      <c r="E596" t="s">
        <v>20</v>
      </c>
      <c r="F596">
        <v>0</v>
      </c>
      <c r="G596">
        <v>0</v>
      </c>
      <c r="H596">
        <v>0.3</v>
      </c>
      <c r="I596">
        <v>1.5</v>
      </c>
      <c r="J596">
        <v>0</v>
      </c>
    </row>
    <row r="597" spans="1:10" thickTop="1" thickBot="1" x14ac:dyDescent="0.3">
      <c r="A597">
        <v>595</v>
      </c>
      <c r="B597">
        <v>9</v>
      </c>
      <c r="C597">
        <v>33042.855753931901</v>
      </c>
      <c r="D597" t="s">
        <v>10</v>
      </c>
      <c r="E597" t="s">
        <v>21</v>
      </c>
      <c r="F597" s="1">
        <v>4.4407756615832897E-5</v>
      </c>
      <c r="G597">
        <v>1.91745087530602E-3</v>
      </c>
      <c r="H597">
        <v>0.3</v>
      </c>
      <c r="I597">
        <v>1.5</v>
      </c>
      <c r="J597">
        <v>0</v>
      </c>
    </row>
    <row r="598" spans="1:10" thickTop="1" thickBot="1" x14ac:dyDescent="0.3">
      <c r="A598">
        <v>596</v>
      </c>
      <c r="B598">
        <v>9</v>
      </c>
      <c r="C598">
        <v>25690.238574548799</v>
      </c>
      <c r="D598" t="s">
        <v>10</v>
      </c>
      <c r="E598" t="s">
        <v>22</v>
      </c>
      <c r="F598">
        <v>1.2516704755814601E-4</v>
      </c>
      <c r="G598">
        <v>1.49078429565603E-3</v>
      </c>
      <c r="H598">
        <v>0.3</v>
      </c>
      <c r="I598">
        <v>1.5</v>
      </c>
      <c r="J598">
        <v>0</v>
      </c>
    </row>
    <row r="599" spans="1:10" thickTop="1" thickBot="1" x14ac:dyDescent="0.3">
      <c r="A599">
        <v>597</v>
      </c>
      <c r="B599">
        <v>9</v>
      </c>
      <c r="C599">
        <v>36142.3631934078</v>
      </c>
      <c r="D599" t="s">
        <v>10</v>
      </c>
      <c r="E599" t="s">
        <v>23</v>
      </c>
      <c r="F599">
        <v>1.8057847006471499E-4</v>
      </c>
      <c r="G599">
        <v>2.0973128490137101E-3</v>
      </c>
      <c r="H599">
        <v>0.3</v>
      </c>
      <c r="I599">
        <v>1.5</v>
      </c>
      <c r="J599">
        <v>0</v>
      </c>
    </row>
    <row r="600" spans="1:10" thickTop="1" thickBot="1" x14ac:dyDescent="0.3">
      <c r="A600">
        <v>598</v>
      </c>
      <c r="B600">
        <v>9</v>
      </c>
      <c r="C600">
        <v>15916886.7680752</v>
      </c>
      <c r="D600" t="s">
        <v>24</v>
      </c>
      <c r="E600" t="s">
        <v>11</v>
      </c>
      <c r="F600">
        <v>0</v>
      </c>
      <c r="G600">
        <v>0.94624864461487801</v>
      </c>
      <c r="H600">
        <v>0.3</v>
      </c>
      <c r="I600">
        <v>1.5</v>
      </c>
      <c r="J600">
        <v>0</v>
      </c>
    </row>
    <row r="601" spans="1:10" thickTop="1" thickBot="1" x14ac:dyDescent="0.3">
      <c r="A601">
        <v>599</v>
      </c>
      <c r="B601">
        <v>9</v>
      </c>
      <c r="C601">
        <v>84530.430517330606</v>
      </c>
      <c r="D601" t="s">
        <v>24</v>
      </c>
      <c r="E601" t="s">
        <v>12</v>
      </c>
      <c r="F601">
        <v>1.5940703370072901E-3</v>
      </c>
      <c r="G601">
        <v>5.0252795330659097E-3</v>
      </c>
      <c r="H601">
        <v>0.3</v>
      </c>
      <c r="I601">
        <v>1.5</v>
      </c>
      <c r="J601">
        <v>0</v>
      </c>
    </row>
    <row r="602" spans="1:10" thickTop="1" thickBot="1" x14ac:dyDescent="0.3">
      <c r="A602">
        <v>600</v>
      </c>
      <c r="B602">
        <v>9</v>
      </c>
      <c r="C602">
        <v>262248.368022701</v>
      </c>
      <c r="D602" t="s">
        <v>24</v>
      </c>
      <c r="E602" t="s">
        <v>13</v>
      </c>
      <c r="F602">
        <v>2.7326508112331701E-3</v>
      </c>
      <c r="G602">
        <v>1.55904962075666E-2</v>
      </c>
      <c r="H602">
        <v>0.3</v>
      </c>
      <c r="I602">
        <v>1.5</v>
      </c>
      <c r="J602">
        <v>0</v>
      </c>
    </row>
    <row r="603" spans="1:10" thickTop="1" thickBot="1" x14ac:dyDescent="0.3">
      <c r="A603">
        <v>601</v>
      </c>
      <c r="B603">
        <v>9</v>
      </c>
      <c r="C603">
        <v>293456.92338444298</v>
      </c>
      <c r="D603" t="s">
        <v>24</v>
      </c>
      <c r="E603" t="s">
        <v>14</v>
      </c>
      <c r="F603">
        <v>3.23887172273562E-3</v>
      </c>
      <c r="G603">
        <v>1.7445824679882399E-2</v>
      </c>
      <c r="H603">
        <v>0.3</v>
      </c>
      <c r="I603">
        <v>1.5</v>
      </c>
      <c r="J603">
        <v>0</v>
      </c>
    </row>
    <row r="604" spans="1:10" thickTop="1" thickBot="1" x14ac:dyDescent="0.3">
      <c r="A604">
        <v>602</v>
      </c>
      <c r="B604">
        <v>9</v>
      </c>
      <c r="C604">
        <v>95355.312070260901</v>
      </c>
      <c r="D604" t="s">
        <v>24</v>
      </c>
      <c r="E604" t="s">
        <v>15</v>
      </c>
      <c r="F604">
        <v>1.5055260466862201E-3</v>
      </c>
      <c r="G604">
        <v>5.6688117543368102E-3</v>
      </c>
      <c r="H604">
        <v>0.3</v>
      </c>
      <c r="I604">
        <v>1.5</v>
      </c>
      <c r="J604">
        <v>0</v>
      </c>
    </row>
    <row r="605" spans="1:10" thickTop="1" thickBot="1" x14ac:dyDescent="0.3">
      <c r="A605">
        <v>603</v>
      </c>
      <c r="B605">
        <v>9</v>
      </c>
      <c r="C605">
        <v>20928.217711404501</v>
      </c>
      <c r="D605" t="s">
        <v>24</v>
      </c>
      <c r="E605" t="s">
        <v>16</v>
      </c>
      <c r="F605">
        <v>8.1471459545318396E-4</v>
      </c>
      <c r="G605">
        <v>1.24416903457159E-3</v>
      </c>
      <c r="H605">
        <v>0.3</v>
      </c>
      <c r="I605">
        <v>1.5</v>
      </c>
      <c r="J605">
        <v>0</v>
      </c>
    </row>
    <row r="606" spans="1:10" thickTop="1" thickBot="1" x14ac:dyDescent="0.3">
      <c r="A606">
        <v>604</v>
      </c>
      <c r="B606">
        <v>9</v>
      </c>
      <c r="C606">
        <v>34256.9696591967</v>
      </c>
      <c r="D606" t="s">
        <v>24</v>
      </c>
      <c r="E606" t="s">
        <v>17</v>
      </c>
      <c r="F606">
        <v>9.3319347639674304E-4</v>
      </c>
      <c r="G606">
        <v>2.0365547346635898E-3</v>
      </c>
      <c r="H606">
        <v>0.3</v>
      </c>
      <c r="I606">
        <v>1.5</v>
      </c>
      <c r="J606">
        <v>0</v>
      </c>
    </row>
    <row r="607" spans="1:10" thickTop="1" thickBot="1" x14ac:dyDescent="0.3">
      <c r="A607">
        <v>605</v>
      </c>
      <c r="B607">
        <v>9</v>
      </c>
      <c r="C607">
        <v>0</v>
      </c>
      <c r="D607" t="s">
        <v>24</v>
      </c>
      <c r="E607" t="s">
        <v>18</v>
      </c>
      <c r="F607">
        <v>0</v>
      </c>
      <c r="G607">
        <v>0</v>
      </c>
      <c r="H607">
        <v>0.3</v>
      </c>
      <c r="I607">
        <v>1.5</v>
      </c>
      <c r="J607">
        <v>0</v>
      </c>
    </row>
    <row r="608" spans="1:10" thickTop="1" thickBot="1" x14ac:dyDescent="0.3">
      <c r="A608">
        <v>606</v>
      </c>
      <c r="B608">
        <v>9</v>
      </c>
      <c r="C608">
        <v>0</v>
      </c>
      <c r="D608" t="s">
        <v>24</v>
      </c>
      <c r="E608" t="s">
        <v>19</v>
      </c>
      <c r="F608">
        <v>0</v>
      </c>
      <c r="G608">
        <v>0</v>
      </c>
      <c r="H608">
        <v>0.3</v>
      </c>
      <c r="I608">
        <v>1.5</v>
      </c>
      <c r="J608">
        <v>0</v>
      </c>
    </row>
    <row r="609" spans="1:10" thickTop="1" thickBot="1" x14ac:dyDescent="0.3">
      <c r="A609">
        <v>607</v>
      </c>
      <c r="B609">
        <v>9</v>
      </c>
      <c r="C609">
        <v>0</v>
      </c>
      <c r="D609" t="s">
        <v>24</v>
      </c>
      <c r="E609" t="s">
        <v>20</v>
      </c>
      <c r="F609">
        <v>0</v>
      </c>
      <c r="G609">
        <v>0</v>
      </c>
      <c r="H609">
        <v>0.3</v>
      </c>
      <c r="I609">
        <v>1.5</v>
      </c>
      <c r="J609">
        <v>0</v>
      </c>
    </row>
    <row r="610" spans="1:10" thickTop="1" thickBot="1" x14ac:dyDescent="0.3">
      <c r="A610">
        <v>608</v>
      </c>
      <c r="B610">
        <v>9</v>
      </c>
      <c r="C610">
        <v>34045.243927515599</v>
      </c>
      <c r="D610" t="s">
        <v>24</v>
      </c>
      <c r="E610" t="s">
        <v>21</v>
      </c>
      <c r="F610" s="1">
        <v>1.7074297054820201E-5</v>
      </c>
      <c r="G610">
        <v>2.0239677765760801E-3</v>
      </c>
      <c r="H610">
        <v>0.3</v>
      </c>
      <c r="I610">
        <v>1.5</v>
      </c>
      <c r="J610">
        <v>0</v>
      </c>
    </row>
    <row r="611" spans="1:10" thickTop="1" thickBot="1" x14ac:dyDescent="0.3">
      <c r="A611">
        <v>609</v>
      </c>
      <c r="B611">
        <v>9</v>
      </c>
      <c r="C611">
        <v>32278.2280969282</v>
      </c>
      <c r="D611" t="s">
        <v>24</v>
      </c>
      <c r="E611" t="s">
        <v>22</v>
      </c>
      <c r="F611" s="1">
        <v>4.1484348830331602E-5</v>
      </c>
      <c r="G611">
        <v>1.9189198259894199E-3</v>
      </c>
      <c r="H611">
        <v>0.3</v>
      </c>
      <c r="I611">
        <v>1.5</v>
      </c>
      <c r="J611">
        <v>0</v>
      </c>
    </row>
    <row r="612" spans="1:10" thickTop="1" thickBot="1" x14ac:dyDescent="0.3">
      <c r="A612">
        <v>610</v>
      </c>
      <c r="B612">
        <v>9</v>
      </c>
      <c r="C612">
        <v>47054.032128904299</v>
      </c>
      <c r="D612" t="s">
        <v>24</v>
      </c>
      <c r="E612" t="s">
        <v>23</v>
      </c>
      <c r="F612" s="1">
        <v>5.8362468077516499E-5</v>
      </c>
      <c r="G612">
        <v>2.79733183846886E-3</v>
      </c>
      <c r="H612">
        <v>0.3</v>
      </c>
      <c r="I612">
        <v>1.5</v>
      </c>
      <c r="J612">
        <v>0</v>
      </c>
    </row>
    <row r="613" spans="1:10" thickTop="1" thickBot="1" x14ac:dyDescent="0.3">
      <c r="A613">
        <v>611</v>
      </c>
      <c r="B613">
        <v>9</v>
      </c>
      <c r="C613">
        <v>16405.546018546502</v>
      </c>
      <c r="D613" t="s">
        <v>25</v>
      </c>
      <c r="E613" t="s">
        <v>11</v>
      </c>
      <c r="F613">
        <v>0</v>
      </c>
      <c r="G613">
        <v>0.29276183184098098</v>
      </c>
      <c r="H613">
        <v>0.66</v>
      </c>
      <c r="I613">
        <v>120</v>
      </c>
      <c r="J613">
        <v>0</v>
      </c>
    </row>
    <row r="614" spans="1:10" thickTop="1" thickBot="1" x14ac:dyDescent="0.3">
      <c r="A614">
        <v>612</v>
      </c>
      <c r="B614">
        <v>9</v>
      </c>
      <c r="C614">
        <v>3802.9377691350301</v>
      </c>
      <c r="D614" t="s">
        <v>25</v>
      </c>
      <c r="E614" t="s">
        <v>12</v>
      </c>
      <c r="F614">
        <v>6.97601327248384E-2</v>
      </c>
      <c r="G614">
        <v>6.7864551805260104E-2</v>
      </c>
      <c r="H614">
        <v>0.66</v>
      </c>
      <c r="I614">
        <v>120</v>
      </c>
      <c r="J614">
        <v>0</v>
      </c>
    </row>
    <row r="615" spans="1:10" thickTop="1" thickBot="1" x14ac:dyDescent="0.3">
      <c r="A615">
        <v>613</v>
      </c>
      <c r="B615">
        <v>9</v>
      </c>
      <c r="C615">
        <v>12304.5985381874</v>
      </c>
      <c r="D615" t="s">
        <v>25</v>
      </c>
      <c r="E615" t="s">
        <v>13</v>
      </c>
      <c r="F615">
        <v>0.11959697649753</v>
      </c>
      <c r="G615">
        <v>0.21957920839910999</v>
      </c>
      <c r="H615">
        <v>0.66</v>
      </c>
      <c r="I615">
        <v>120</v>
      </c>
      <c r="J615">
        <v>0</v>
      </c>
    </row>
    <row r="616" spans="1:10" thickTop="1" thickBot="1" x14ac:dyDescent="0.3">
      <c r="A616">
        <v>614</v>
      </c>
      <c r="B616">
        <v>9</v>
      </c>
      <c r="C616">
        <v>13836.259409987801</v>
      </c>
      <c r="D616" t="s">
        <v>25</v>
      </c>
      <c r="E616" t="s">
        <v>14</v>
      </c>
      <c r="F616">
        <v>0.141761972574381</v>
      </c>
      <c r="G616">
        <v>0.246912150690729</v>
      </c>
      <c r="H616">
        <v>0.66</v>
      </c>
      <c r="I616">
        <v>120</v>
      </c>
      <c r="J616">
        <v>0</v>
      </c>
    </row>
    <row r="617" spans="1:10" thickTop="1" thickBot="1" x14ac:dyDescent="0.3">
      <c r="A617">
        <v>615</v>
      </c>
      <c r="B617">
        <v>9</v>
      </c>
      <c r="C617">
        <v>4095.1495003702398</v>
      </c>
      <c r="D617" t="s">
        <v>25</v>
      </c>
      <c r="E617" t="s">
        <v>15</v>
      </c>
      <c r="F617">
        <v>6.58969433310303E-2</v>
      </c>
      <c r="G617">
        <v>7.3079156770259807E-2</v>
      </c>
      <c r="H617">
        <v>0.66</v>
      </c>
      <c r="I617">
        <v>120</v>
      </c>
      <c r="J617">
        <v>0</v>
      </c>
    </row>
    <row r="618" spans="1:10" thickTop="1" thickBot="1" x14ac:dyDescent="0.3">
      <c r="A618">
        <v>616</v>
      </c>
      <c r="B618">
        <v>9</v>
      </c>
      <c r="C618">
        <v>804.73223715428196</v>
      </c>
      <c r="D618" t="s">
        <v>25</v>
      </c>
      <c r="E618" t="s">
        <v>16</v>
      </c>
      <c r="F618">
        <v>3.5660366409762501E-2</v>
      </c>
      <c r="G618">
        <v>1.43606853209541E-2</v>
      </c>
      <c r="H618">
        <v>0.66</v>
      </c>
      <c r="I618">
        <v>120</v>
      </c>
      <c r="J618">
        <v>0</v>
      </c>
    </row>
    <row r="619" spans="1:10" thickTop="1" thickBot="1" x14ac:dyDescent="0.3">
      <c r="A619">
        <v>617</v>
      </c>
      <c r="B619">
        <v>9</v>
      </c>
      <c r="C619">
        <v>1122.0176842806</v>
      </c>
      <c r="D619" t="s">
        <v>25</v>
      </c>
      <c r="E619" t="s">
        <v>17</v>
      </c>
      <c r="F619">
        <v>4.0846172395949003E-2</v>
      </c>
      <c r="G619">
        <v>2.0022738178699699E-2</v>
      </c>
      <c r="H619">
        <v>0.66</v>
      </c>
      <c r="I619">
        <v>120</v>
      </c>
      <c r="J619">
        <v>0</v>
      </c>
    </row>
    <row r="620" spans="1:10" thickTop="1" thickBot="1" x14ac:dyDescent="0.3">
      <c r="A620">
        <v>618</v>
      </c>
      <c r="B620">
        <v>9</v>
      </c>
      <c r="C620">
        <v>0</v>
      </c>
      <c r="D620" t="s">
        <v>25</v>
      </c>
      <c r="E620" t="s">
        <v>18</v>
      </c>
      <c r="F620">
        <v>0</v>
      </c>
      <c r="G620">
        <v>0</v>
      </c>
      <c r="H620">
        <v>0.66</v>
      </c>
      <c r="I620">
        <v>120</v>
      </c>
      <c r="J620">
        <v>0</v>
      </c>
    </row>
    <row r="621" spans="1:10" thickTop="1" thickBot="1" x14ac:dyDescent="0.3">
      <c r="A621">
        <v>619</v>
      </c>
      <c r="B621">
        <v>9</v>
      </c>
      <c r="C621">
        <v>0</v>
      </c>
      <c r="D621" t="s">
        <v>25</v>
      </c>
      <c r="E621" t="s">
        <v>19</v>
      </c>
      <c r="F621">
        <v>0</v>
      </c>
      <c r="G621">
        <v>0</v>
      </c>
      <c r="H621">
        <v>0.66</v>
      </c>
      <c r="I621">
        <v>120</v>
      </c>
      <c r="J621">
        <v>0</v>
      </c>
    </row>
    <row r="622" spans="1:10" thickTop="1" thickBot="1" x14ac:dyDescent="0.3">
      <c r="A622">
        <v>620</v>
      </c>
      <c r="B622">
        <v>9</v>
      </c>
      <c r="C622">
        <v>0</v>
      </c>
      <c r="D622" t="s">
        <v>25</v>
      </c>
      <c r="E622" t="s">
        <v>20</v>
      </c>
      <c r="F622">
        <v>0</v>
      </c>
      <c r="G622">
        <v>0</v>
      </c>
      <c r="H622">
        <v>0.66</v>
      </c>
      <c r="I622">
        <v>120</v>
      </c>
      <c r="J622">
        <v>0</v>
      </c>
    </row>
    <row r="623" spans="1:10" thickTop="1" thickBot="1" x14ac:dyDescent="0.3">
      <c r="A623">
        <v>621</v>
      </c>
      <c r="B623">
        <v>9</v>
      </c>
      <c r="C623">
        <v>1174.94277021792</v>
      </c>
      <c r="D623" t="s">
        <v>25</v>
      </c>
      <c r="E623" t="s">
        <v>21</v>
      </c>
      <c r="F623">
        <v>7.4734565315927705E-4</v>
      </c>
      <c r="G623">
        <v>2.0967202025976399E-2</v>
      </c>
      <c r="H623">
        <v>0.66</v>
      </c>
      <c r="I623">
        <v>120</v>
      </c>
      <c r="J623">
        <v>0</v>
      </c>
    </row>
    <row r="624" spans="1:10" thickTop="1" thickBot="1" x14ac:dyDescent="0.3">
      <c r="A624">
        <v>622</v>
      </c>
      <c r="B624">
        <v>9</v>
      </c>
      <c r="C624">
        <v>1024.3039788337301</v>
      </c>
      <c r="D624" t="s">
        <v>25</v>
      </c>
      <c r="E624" t="s">
        <v>22</v>
      </c>
      <c r="F624">
        <v>1.8157752721090401E-3</v>
      </c>
      <c r="G624">
        <v>1.8279008139464401E-2</v>
      </c>
      <c r="H624">
        <v>0.66</v>
      </c>
      <c r="I624">
        <v>120</v>
      </c>
      <c r="J624">
        <v>0</v>
      </c>
    </row>
    <row r="625" spans="1:10" thickTop="1" thickBot="1" x14ac:dyDescent="0.3">
      <c r="A625">
        <v>623</v>
      </c>
      <c r="B625">
        <v>9</v>
      </c>
      <c r="C625">
        <v>1466.6871423120399</v>
      </c>
      <c r="D625" t="s">
        <v>25</v>
      </c>
      <c r="E625" t="s">
        <v>23</v>
      </c>
      <c r="F625">
        <v>2.5545270500986999E-3</v>
      </c>
      <c r="G625">
        <v>2.6173466828562801E-2</v>
      </c>
      <c r="H625">
        <v>0.66</v>
      </c>
      <c r="I625">
        <v>120</v>
      </c>
      <c r="J625">
        <v>0</v>
      </c>
    </row>
    <row r="626" spans="1:10" thickTop="1" thickBot="1" x14ac:dyDescent="0.3">
      <c r="A626">
        <v>624</v>
      </c>
      <c r="B626">
        <v>9</v>
      </c>
      <c r="C626">
        <v>828841.89757916203</v>
      </c>
      <c r="D626" t="s">
        <v>26</v>
      </c>
      <c r="E626" t="s">
        <v>11</v>
      </c>
      <c r="F626">
        <v>0</v>
      </c>
      <c r="G626">
        <v>0.94290449379048202</v>
      </c>
      <c r="H626">
        <v>0.49</v>
      </c>
      <c r="I626">
        <v>3</v>
      </c>
      <c r="J626">
        <v>0</v>
      </c>
    </row>
    <row r="627" spans="1:10" thickTop="1" thickBot="1" x14ac:dyDescent="0.3">
      <c r="A627">
        <v>625</v>
      </c>
      <c r="B627">
        <v>9</v>
      </c>
      <c r="C627">
        <v>6232.37782165096</v>
      </c>
      <c r="D627" t="s">
        <v>26</v>
      </c>
      <c r="E627" t="s">
        <v>12</v>
      </c>
      <c r="F627">
        <v>2.8536065090562302E-3</v>
      </c>
      <c r="G627">
        <v>7.0900579135764101E-3</v>
      </c>
      <c r="H627">
        <v>0.49</v>
      </c>
      <c r="I627">
        <v>3</v>
      </c>
      <c r="J627">
        <v>0</v>
      </c>
    </row>
    <row r="628" spans="1:10" thickTop="1" thickBot="1" x14ac:dyDescent="0.3">
      <c r="A628">
        <v>626</v>
      </c>
      <c r="B628">
        <v>9</v>
      </c>
      <c r="C628">
        <v>18241.582796172501</v>
      </c>
      <c r="D628" t="s">
        <v>26</v>
      </c>
      <c r="E628" t="s">
        <v>13</v>
      </c>
      <c r="F628">
        <v>4.1761187216388098E-3</v>
      </c>
      <c r="G628">
        <v>2.0751931632075199E-2</v>
      </c>
      <c r="H628">
        <v>0.49</v>
      </c>
      <c r="I628">
        <v>3</v>
      </c>
      <c r="J628">
        <v>0</v>
      </c>
    </row>
    <row r="629" spans="1:10" thickTop="1" thickBot="1" x14ac:dyDescent="0.3">
      <c r="A629">
        <v>627</v>
      </c>
      <c r="B629">
        <v>9</v>
      </c>
      <c r="C629">
        <v>16849.256915748399</v>
      </c>
      <c r="D629" t="s">
        <v>26</v>
      </c>
      <c r="E629" t="s">
        <v>14</v>
      </c>
      <c r="F629">
        <v>4.3395389694261396E-3</v>
      </c>
      <c r="G629">
        <v>1.91679982748123E-2</v>
      </c>
      <c r="H629">
        <v>0.49</v>
      </c>
      <c r="I629">
        <v>3</v>
      </c>
      <c r="J629">
        <v>0</v>
      </c>
    </row>
    <row r="630" spans="1:10" thickTop="1" thickBot="1" x14ac:dyDescent="0.3">
      <c r="A630">
        <v>628</v>
      </c>
      <c r="B630">
        <v>9</v>
      </c>
      <c r="C630">
        <v>4247.9984453678098</v>
      </c>
      <c r="D630" t="s">
        <v>26</v>
      </c>
      <c r="E630" t="s">
        <v>15</v>
      </c>
      <c r="F630">
        <v>1.9450226480254001E-3</v>
      </c>
      <c r="G630">
        <v>4.8325945339529998E-3</v>
      </c>
      <c r="H630">
        <v>0.49</v>
      </c>
      <c r="I630">
        <v>3</v>
      </c>
      <c r="J630">
        <v>0</v>
      </c>
    </row>
    <row r="631" spans="1:10" thickTop="1" thickBot="1" x14ac:dyDescent="0.3">
      <c r="A631">
        <v>629</v>
      </c>
      <c r="B631">
        <v>9</v>
      </c>
      <c r="C631">
        <v>742.17116219225397</v>
      </c>
      <c r="D631" t="s">
        <v>26</v>
      </c>
      <c r="E631" t="s">
        <v>16</v>
      </c>
      <c r="F631">
        <v>1.06192638261008E-3</v>
      </c>
      <c r="G631">
        <v>8.4430640636858404E-4</v>
      </c>
      <c r="H631">
        <v>0.49</v>
      </c>
      <c r="I631">
        <v>3</v>
      </c>
      <c r="J631">
        <v>0</v>
      </c>
    </row>
    <row r="632" spans="1:10" thickTop="1" thickBot="1" x14ac:dyDescent="0.3">
      <c r="A632">
        <v>630</v>
      </c>
      <c r="B632">
        <v>9</v>
      </c>
      <c r="C632">
        <v>902.42901791744998</v>
      </c>
      <c r="D632" t="s">
        <v>26</v>
      </c>
      <c r="E632" t="s">
        <v>17</v>
      </c>
      <c r="F632">
        <v>1.2912293435502699E-3</v>
      </c>
      <c r="G632">
        <v>1.02661844050906E-3</v>
      </c>
      <c r="H632">
        <v>0.49</v>
      </c>
      <c r="I632">
        <v>3</v>
      </c>
      <c r="J632">
        <v>0</v>
      </c>
    </row>
    <row r="633" spans="1:10" thickTop="1" thickBot="1" x14ac:dyDescent="0.3">
      <c r="A633">
        <v>631</v>
      </c>
      <c r="B633">
        <v>9</v>
      </c>
      <c r="C633">
        <v>0</v>
      </c>
      <c r="D633" t="s">
        <v>26</v>
      </c>
      <c r="E633" t="s">
        <v>18</v>
      </c>
      <c r="F633">
        <v>0</v>
      </c>
      <c r="G633">
        <v>0</v>
      </c>
      <c r="H633">
        <v>0.49</v>
      </c>
      <c r="I633">
        <v>3</v>
      </c>
      <c r="J633">
        <v>0</v>
      </c>
    </row>
    <row r="634" spans="1:10" thickTop="1" thickBot="1" x14ac:dyDescent="0.3">
      <c r="A634">
        <v>632</v>
      </c>
      <c r="B634">
        <v>9</v>
      </c>
      <c r="C634">
        <v>0</v>
      </c>
      <c r="D634" t="s">
        <v>26</v>
      </c>
      <c r="E634" t="s">
        <v>19</v>
      </c>
      <c r="F634">
        <v>0</v>
      </c>
      <c r="G634">
        <v>0</v>
      </c>
      <c r="H634">
        <v>0.49</v>
      </c>
      <c r="I634">
        <v>3</v>
      </c>
      <c r="J634">
        <v>0</v>
      </c>
    </row>
    <row r="635" spans="1:10" thickTop="1" thickBot="1" x14ac:dyDescent="0.3">
      <c r="A635">
        <v>633</v>
      </c>
      <c r="B635">
        <v>9</v>
      </c>
      <c r="C635">
        <v>0</v>
      </c>
      <c r="D635" t="s">
        <v>26</v>
      </c>
      <c r="E635" t="s">
        <v>20</v>
      </c>
      <c r="F635">
        <v>0</v>
      </c>
      <c r="G635">
        <v>0</v>
      </c>
      <c r="H635">
        <v>0.49</v>
      </c>
      <c r="I635">
        <v>3</v>
      </c>
      <c r="J635">
        <v>0</v>
      </c>
    </row>
    <row r="636" spans="1:10" thickTop="1" thickBot="1" x14ac:dyDescent="0.3">
      <c r="A636">
        <v>634</v>
      </c>
      <c r="B636">
        <v>9</v>
      </c>
      <c r="C636">
        <v>1004.84174467327</v>
      </c>
      <c r="D636" t="s">
        <v>26</v>
      </c>
      <c r="E636" t="s">
        <v>21</v>
      </c>
      <c r="F636" s="1">
        <v>2.3004245131046099E-5</v>
      </c>
      <c r="G636">
        <v>1.14312488228215E-3</v>
      </c>
      <c r="H636">
        <v>0.49</v>
      </c>
      <c r="I636">
        <v>3</v>
      </c>
      <c r="J636">
        <v>0</v>
      </c>
    </row>
    <row r="637" spans="1:10" thickTop="1" thickBot="1" x14ac:dyDescent="0.3">
      <c r="A637">
        <v>635</v>
      </c>
      <c r="B637">
        <v>9</v>
      </c>
      <c r="C637">
        <v>813.42264619636796</v>
      </c>
      <c r="D637" t="s">
        <v>26</v>
      </c>
      <c r="E637" t="s">
        <v>22</v>
      </c>
      <c r="F637" s="1">
        <v>5.8193784143870797E-5</v>
      </c>
      <c r="G637">
        <v>9.2536329387987596E-4</v>
      </c>
      <c r="H637">
        <v>0.49</v>
      </c>
      <c r="I637">
        <v>3</v>
      </c>
      <c r="J637">
        <v>0</v>
      </c>
    </row>
    <row r="638" spans="1:10" thickTop="1" thickBot="1" x14ac:dyDescent="0.3">
      <c r="A638">
        <v>636</v>
      </c>
      <c r="B638">
        <v>9</v>
      </c>
      <c r="C638">
        <v>1154.6162073737801</v>
      </c>
      <c r="D638" t="s">
        <v>26</v>
      </c>
      <c r="E638" t="s">
        <v>23</v>
      </c>
      <c r="F638" s="1">
        <v>8.2603412451223804E-5</v>
      </c>
      <c r="G638">
        <v>1.3135108320608E-3</v>
      </c>
      <c r="H638">
        <v>0.49</v>
      </c>
      <c r="I638">
        <v>3</v>
      </c>
      <c r="J638">
        <v>0</v>
      </c>
    </row>
    <row r="639" spans="1:10" thickTop="1" thickBot="1" x14ac:dyDescent="0.3">
      <c r="A639">
        <v>637</v>
      </c>
      <c r="B639">
        <v>9</v>
      </c>
      <c r="C639">
        <v>34107.854943553997</v>
      </c>
      <c r="D639" t="s">
        <v>27</v>
      </c>
      <c r="E639" t="s">
        <v>11</v>
      </c>
      <c r="F639">
        <v>0</v>
      </c>
      <c r="G639">
        <v>0.44348819924489802</v>
      </c>
      <c r="H639">
        <v>0.19999999999999901</v>
      </c>
      <c r="I639">
        <v>4.5</v>
      </c>
      <c r="J639">
        <v>0</v>
      </c>
    </row>
    <row r="640" spans="1:10" thickTop="1" thickBot="1" x14ac:dyDescent="0.3">
      <c r="A640">
        <v>638</v>
      </c>
      <c r="B640">
        <v>9</v>
      </c>
      <c r="C640">
        <v>6054.0498672794001</v>
      </c>
      <c r="D640" t="s">
        <v>27</v>
      </c>
      <c r="E640" t="s">
        <v>12</v>
      </c>
      <c r="F640">
        <v>6.0153091952279698E-2</v>
      </c>
      <c r="G640">
        <v>7.8717928120131495E-2</v>
      </c>
      <c r="H640">
        <v>0.19999999999999901</v>
      </c>
      <c r="I640">
        <v>4.5</v>
      </c>
      <c r="J640">
        <v>0</v>
      </c>
    </row>
    <row r="641" spans="1:10" thickTop="1" thickBot="1" x14ac:dyDescent="0.3">
      <c r="A641">
        <v>639</v>
      </c>
      <c r="B641">
        <v>9</v>
      </c>
      <c r="C641">
        <v>16525.173126097601</v>
      </c>
      <c r="D641" t="s">
        <v>27</v>
      </c>
      <c r="E641" t="s">
        <v>13</v>
      </c>
      <c r="F641">
        <v>0.13882253677421799</v>
      </c>
      <c r="G641">
        <v>0.21486895860298799</v>
      </c>
      <c r="H641">
        <v>0.19999999999999901</v>
      </c>
      <c r="I641">
        <v>4.5</v>
      </c>
      <c r="J641">
        <v>0</v>
      </c>
    </row>
    <row r="642" spans="1:10" thickTop="1" thickBot="1" x14ac:dyDescent="0.3">
      <c r="A642">
        <v>640</v>
      </c>
      <c r="B642">
        <v>9</v>
      </c>
      <c r="C642">
        <v>13727.4852260017</v>
      </c>
      <c r="D642" t="s">
        <v>27</v>
      </c>
      <c r="E642" t="s">
        <v>14</v>
      </c>
      <c r="F642">
        <v>0.11795462341256301</v>
      </c>
      <c r="G642">
        <v>0.17849195480383001</v>
      </c>
      <c r="H642">
        <v>0.19999999999999901</v>
      </c>
      <c r="I642">
        <v>4.5</v>
      </c>
      <c r="J642">
        <v>0</v>
      </c>
    </row>
    <row r="643" spans="1:10" thickTop="1" thickBot="1" x14ac:dyDescent="0.3">
      <c r="A643">
        <v>641</v>
      </c>
      <c r="B643">
        <v>9</v>
      </c>
      <c r="C643">
        <v>3235.58626706734</v>
      </c>
      <c r="D643" t="s">
        <v>27</v>
      </c>
      <c r="E643" t="s">
        <v>15</v>
      </c>
      <c r="F643">
        <v>3.21488131926966E-2</v>
      </c>
      <c r="G643">
        <v>4.2070787783575002E-2</v>
      </c>
      <c r="H643">
        <v>0.19999999999999901</v>
      </c>
      <c r="I643">
        <v>4.5</v>
      </c>
      <c r="J643">
        <v>0</v>
      </c>
    </row>
    <row r="644" spans="1:10" thickTop="1" thickBot="1" x14ac:dyDescent="0.3">
      <c r="A644">
        <v>642</v>
      </c>
      <c r="B644">
        <v>9</v>
      </c>
      <c r="C644">
        <v>541.87423334458595</v>
      </c>
      <c r="D644" t="s">
        <v>27</v>
      </c>
      <c r="E644" t="s">
        <v>16</v>
      </c>
      <c r="F644">
        <v>8.9198975633297296E-3</v>
      </c>
      <c r="G644">
        <v>7.0457326724563396E-3</v>
      </c>
      <c r="H644">
        <v>0.19999999999999901</v>
      </c>
      <c r="I644">
        <v>4.5</v>
      </c>
      <c r="J644">
        <v>0</v>
      </c>
    </row>
    <row r="645" spans="1:10" thickTop="1" thickBot="1" x14ac:dyDescent="0.3">
      <c r="A645">
        <v>643</v>
      </c>
      <c r="B645">
        <v>9</v>
      </c>
      <c r="C645">
        <v>624.71211494808995</v>
      </c>
      <c r="D645" t="s">
        <v>27</v>
      </c>
      <c r="E645" t="s">
        <v>17</v>
      </c>
      <c r="F645">
        <v>1.02835081076174E-2</v>
      </c>
      <c r="G645">
        <v>8.1228342082286294E-3</v>
      </c>
      <c r="H645">
        <v>0.19999999999999901</v>
      </c>
      <c r="I645">
        <v>4.5</v>
      </c>
      <c r="J645">
        <v>0</v>
      </c>
    </row>
    <row r="646" spans="1:10" thickTop="1" thickBot="1" x14ac:dyDescent="0.3">
      <c r="A646">
        <v>644</v>
      </c>
      <c r="B646">
        <v>9</v>
      </c>
      <c r="C646">
        <v>0</v>
      </c>
      <c r="D646" t="s">
        <v>27</v>
      </c>
      <c r="E646" t="s">
        <v>18</v>
      </c>
      <c r="F646">
        <v>0</v>
      </c>
      <c r="G646">
        <v>0</v>
      </c>
      <c r="H646">
        <v>0.19999999999999901</v>
      </c>
      <c r="I646">
        <v>4.5</v>
      </c>
      <c r="J646">
        <v>0</v>
      </c>
    </row>
    <row r="647" spans="1:10" thickTop="1" thickBot="1" x14ac:dyDescent="0.3">
      <c r="A647">
        <v>645</v>
      </c>
      <c r="B647">
        <v>9</v>
      </c>
      <c r="C647">
        <v>0</v>
      </c>
      <c r="D647" t="s">
        <v>27</v>
      </c>
      <c r="E647" t="s">
        <v>19</v>
      </c>
      <c r="F647">
        <v>0</v>
      </c>
      <c r="G647">
        <v>0</v>
      </c>
      <c r="H647">
        <v>0.19999999999999901</v>
      </c>
      <c r="I647">
        <v>4.5</v>
      </c>
      <c r="J647">
        <v>0</v>
      </c>
    </row>
    <row r="648" spans="1:10" thickTop="1" thickBot="1" x14ac:dyDescent="0.3">
      <c r="A648">
        <v>646</v>
      </c>
      <c r="B648">
        <v>9</v>
      </c>
      <c r="C648">
        <v>0</v>
      </c>
      <c r="D648" t="s">
        <v>27</v>
      </c>
      <c r="E648" t="s">
        <v>20</v>
      </c>
      <c r="F648">
        <v>0</v>
      </c>
      <c r="G648">
        <v>0</v>
      </c>
      <c r="H648">
        <v>0.19999999999999901</v>
      </c>
      <c r="I648">
        <v>4.5</v>
      </c>
      <c r="J648">
        <v>0</v>
      </c>
    </row>
    <row r="649" spans="1:10" thickTop="1" thickBot="1" x14ac:dyDescent="0.3">
      <c r="A649">
        <v>647</v>
      </c>
      <c r="B649">
        <v>9</v>
      </c>
      <c r="C649">
        <v>721.61966323673596</v>
      </c>
      <c r="D649" t="s">
        <v>27</v>
      </c>
      <c r="E649" t="s">
        <v>21</v>
      </c>
      <c r="F649">
        <v>2.5878725179394198E-3</v>
      </c>
      <c r="G649">
        <v>9.3828769214069907E-3</v>
      </c>
      <c r="H649">
        <v>0.19999999999999901</v>
      </c>
      <c r="I649">
        <v>4.5</v>
      </c>
      <c r="J649">
        <v>0</v>
      </c>
    </row>
    <row r="650" spans="1:10" thickTop="1" thickBot="1" x14ac:dyDescent="0.3">
      <c r="A650">
        <v>648</v>
      </c>
      <c r="B650">
        <v>9</v>
      </c>
      <c r="C650">
        <v>565.925687927529</v>
      </c>
      <c r="D650" t="s">
        <v>27</v>
      </c>
      <c r="E650" t="s">
        <v>22</v>
      </c>
      <c r="F650">
        <v>2.2141613017419102E-3</v>
      </c>
      <c r="G650">
        <v>7.3584622856161996E-3</v>
      </c>
      <c r="H650">
        <v>0.19999999999999901</v>
      </c>
      <c r="I650">
        <v>4.5</v>
      </c>
      <c r="J650">
        <v>0</v>
      </c>
    </row>
    <row r="651" spans="1:10" thickTop="1" thickBot="1" x14ac:dyDescent="0.3">
      <c r="A651">
        <v>649</v>
      </c>
      <c r="B651">
        <v>9</v>
      </c>
      <c r="C651">
        <v>803.86434459940699</v>
      </c>
      <c r="D651" t="s">
        <v>27</v>
      </c>
      <c r="E651" t="s">
        <v>23</v>
      </c>
      <c r="F651">
        <v>3.14508664588143E-3</v>
      </c>
      <c r="G651">
        <v>1.04522653568675E-2</v>
      </c>
      <c r="H651">
        <v>0.19999999999999901</v>
      </c>
      <c r="I651">
        <v>4.5</v>
      </c>
      <c r="J651">
        <v>0</v>
      </c>
    </row>
    <row r="652" spans="1:10" thickTop="1" thickBot="1" x14ac:dyDescent="0.3">
      <c r="A652">
        <v>650</v>
      </c>
      <c r="B652">
        <v>10</v>
      </c>
      <c r="C652">
        <v>15702762.0490456</v>
      </c>
      <c r="D652" t="s">
        <v>10</v>
      </c>
      <c r="E652" t="s">
        <v>11</v>
      </c>
      <c r="F652">
        <v>0</v>
      </c>
      <c r="G652">
        <v>0.91231689248340597</v>
      </c>
      <c r="H652">
        <v>0.3</v>
      </c>
      <c r="I652">
        <v>1.5</v>
      </c>
      <c r="J652">
        <v>0</v>
      </c>
    </row>
    <row r="653" spans="1:10" thickTop="1" thickBot="1" x14ac:dyDescent="0.3">
      <c r="A653">
        <v>651</v>
      </c>
      <c r="B653">
        <v>10</v>
      </c>
      <c r="C653">
        <v>149232.38046403401</v>
      </c>
      <c r="D653" t="s">
        <v>10</v>
      </c>
      <c r="E653" t="s">
        <v>12</v>
      </c>
      <c r="F653">
        <v>2.6064137723195301E-3</v>
      </c>
      <c r="G653">
        <v>8.6702722220212292E-3</v>
      </c>
      <c r="H653">
        <v>0.3</v>
      </c>
      <c r="I653">
        <v>1.5</v>
      </c>
      <c r="J653">
        <v>0</v>
      </c>
    </row>
    <row r="654" spans="1:10" thickTop="1" thickBot="1" x14ac:dyDescent="0.3">
      <c r="A654">
        <v>652</v>
      </c>
      <c r="B654">
        <v>10</v>
      </c>
      <c r="C654">
        <v>503188.73719686503</v>
      </c>
      <c r="D654" t="s">
        <v>10</v>
      </c>
      <c r="E654" t="s">
        <v>13</v>
      </c>
      <c r="F654">
        <v>4.0777232325671202E-3</v>
      </c>
      <c r="G654">
        <v>2.9234830383231401E-2</v>
      </c>
      <c r="H654">
        <v>0.3</v>
      </c>
      <c r="I654">
        <v>1.5</v>
      </c>
      <c r="J654">
        <v>0</v>
      </c>
    </row>
    <row r="655" spans="1:10" thickTop="1" thickBot="1" x14ac:dyDescent="0.3">
      <c r="A655">
        <v>653</v>
      </c>
      <c r="B655">
        <v>10</v>
      </c>
      <c r="C655">
        <v>555594.54167559999</v>
      </c>
      <c r="D655" t="s">
        <v>10</v>
      </c>
      <c r="E655" t="s">
        <v>14</v>
      </c>
      <c r="F655">
        <v>5.18963446016058E-3</v>
      </c>
      <c r="G655">
        <v>3.2279562293503102E-2</v>
      </c>
      <c r="H655">
        <v>0.3</v>
      </c>
      <c r="I655">
        <v>1.5</v>
      </c>
      <c r="J655">
        <v>0</v>
      </c>
    </row>
    <row r="656" spans="1:10" thickTop="1" thickBot="1" x14ac:dyDescent="0.3">
      <c r="A656">
        <v>654</v>
      </c>
      <c r="B656">
        <v>10</v>
      </c>
      <c r="C656">
        <v>152679.93750395699</v>
      </c>
      <c r="D656" t="s">
        <v>10</v>
      </c>
      <c r="E656" t="s">
        <v>15</v>
      </c>
      <c r="F656">
        <v>2.8511568269429998E-3</v>
      </c>
      <c r="G656">
        <v>8.8705723039748195E-3</v>
      </c>
      <c r="H656">
        <v>0.3</v>
      </c>
      <c r="I656">
        <v>1.5</v>
      </c>
      <c r="J656">
        <v>0</v>
      </c>
    </row>
    <row r="657" spans="1:10" thickTop="1" thickBot="1" x14ac:dyDescent="0.3">
      <c r="A657">
        <v>655</v>
      </c>
      <c r="B657">
        <v>10</v>
      </c>
      <c r="C657">
        <v>26813.090771774001</v>
      </c>
      <c r="D657" t="s">
        <v>10</v>
      </c>
      <c r="E657" t="s">
        <v>16</v>
      </c>
      <c r="F657">
        <v>1.79973400900533E-3</v>
      </c>
      <c r="G657">
        <v>1.5578173810681299E-3</v>
      </c>
      <c r="H657">
        <v>0.3</v>
      </c>
      <c r="I657">
        <v>1.5</v>
      </c>
      <c r="J657">
        <v>0</v>
      </c>
    </row>
    <row r="658" spans="1:10" thickTop="1" thickBot="1" x14ac:dyDescent="0.3">
      <c r="A658">
        <v>656</v>
      </c>
      <c r="B658">
        <v>10</v>
      </c>
      <c r="C658">
        <v>27002.174383235899</v>
      </c>
      <c r="D658" t="s">
        <v>10</v>
      </c>
      <c r="E658" t="s">
        <v>17</v>
      </c>
      <c r="F658">
        <v>2.4099259223646198E-3</v>
      </c>
      <c r="G658">
        <v>1.5688029753406401E-3</v>
      </c>
      <c r="H658">
        <v>0.3</v>
      </c>
      <c r="I658">
        <v>1.5</v>
      </c>
      <c r="J658">
        <v>0</v>
      </c>
    </row>
    <row r="659" spans="1:10" thickTop="1" thickBot="1" x14ac:dyDescent="0.3">
      <c r="A659">
        <v>657</v>
      </c>
      <c r="B659">
        <v>10</v>
      </c>
      <c r="C659">
        <v>0</v>
      </c>
      <c r="D659" t="s">
        <v>10</v>
      </c>
      <c r="E659" t="s">
        <v>18</v>
      </c>
      <c r="F659">
        <v>0</v>
      </c>
      <c r="G659">
        <v>0</v>
      </c>
      <c r="H659">
        <v>0.3</v>
      </c>
      <c r="I659">
        <v>1.5</v>
      </c>
      <c r="J659">
        <v>0</v>
      </c>
    </row>
    <row r="660" spans="1:10" thickTop="1" thickBot="1" x14ac:dyDescent="0.3">
      <c r="A660">
        <v>658</v>
      </c>
      <c r="B660">
        <v>10</v>
      </c>
      <c r="C660">
        <v>0</v>
      </c>
      <c r="D660" t="s">
        <v>10</v>
      </c>
      <c r="E660" t="s">
        <v>19</v>
      </c>
      <c r="F660">
        <v>0</v>
      </c>
      <c r="G660">
        <v>0</v>
      </c>
      <c r="H660">
        <v>0.3</v>
      </c>
      <c r="I660">
        <v>1.5</v>
      </c>
      <c r="J660">
        <v>0</v>
      </c>
    </row>
    <row r="661" spans="1:10" thickTop="1" thickBot="1" x14ac:dyDescent="0.3">
      <c r="A661">
        <v>659</v>
      </c>
      <c r="B661">
        <v>10</v>
      </c>
      <c r="C661">
        <v>0</v>
      </c>
      <c r="D661" t="s">
        <v>10</v>
      </c>
      <c r="E661" t="s">
        <v>20</v>
      </c>
      <c r="F661">
        <v>0</v>
      </c>
      <c r="G661">
        <v>0</v>
      </c>
      <c r="H661">
        <v>0.3</v>
      </c>
      <c r="I661">
        <v>1.5</v>
      </c>
      <c r="J661">
        <v>0</v>
      </c>
    </row>
    <row r="662" spans="1:10" thickTop="1" thickBot="1" x14ac:dyDescent="0.3">
      <c r="A662">
        <v>660</v>
      </c>
      <c r="B662">
        <v>10</v>
      </c>
      <c r="C662">
        <v>35533.931937791298</v>
      </c>
      <c r="D662" t="s">
        <v>10</v>
      </c>
      <c r="E662" t="s">
        <v>21</v>
      </c>
      <c r="F662" s="1">
        <v>4.5260827291438802E-5</v>
      </c>
      <c r="G662">
        <v>2.0644907094655301E-3</v>
      </c>
      <c r="H662">
        <v>0.3</v>
      </c>
      <c r="I662">
        <v>1.5</v>
      </c>
      <c r="J662">
        <v>0</v>
      </c>
    </row>
    <row r="663" spans="1:10" thickTop="1" thickBot="1" x14ac:dyDescent="0.3">
      <c r="A663">
        <v>661</v>
      </c>
      <c r="B663">
        <v>10</v>
      </c>
      <c r="C663">
        <v>24620.516857166102</v>
      </c>
      <c r="D663" t="s">
        <v>10</v>
      </c>
      <c r="E663" t="s">
        <v>22</v>
      </c>
      <c r="F663">
        <v>1.17724971143862E-4</v>
      </c>
      <c r="G663">
        <v>1.4304307331607399E-3</v>
      </c>
      <c r="H663">
        <v>0.3</v>
      </c>
      <c r="I663">
        <v>1.5</v>
      </c>
      <c r="J663">
        <v>0</v>
      </c>
    </row>
    <row r="664" spans="1:10" thickTop="1" thickBot="1" x14ac:dyDescent="0.3">
      <c r="A664">
        <v>662</v>
      </c>
      <c r="B664">
        <v>10</v>
      </c>
      <c r="C664">
        <v>34532.846558174897</v>
      </c>
      <c r="D664" t="s">
        <v>10</v>
      </c>
      <c r="E664" t="s">
        <v>23</v>
      </c>
      <c r="F664">
        <v>1.7260542573991499E-4</v>
      </c>
      <c r="G664">
        <v>2.0063285148280798E-3</v>
      </c>
      <c r="H664">
        <v>0.3</v>
      </c>
      <c r="I664">
        <v>1.5</v>
      </c>
      <c r="J664">
        <v>0</v>
      </c>
    </row>
    <row r="665" spans="1:10" thickTop="1" thickBot="1" x14ac:dyDescent="0.3">
      <c r="A665">
        <v>663</v>
      </c>
      <c r="B665">
        <v>10</v>
      </c>
      <c r="C665">
        <v>15976627.9200879</v>
      </c>
      <c r="D665" t="s">
        <v>24</v>
      </c>
      <c r="E665" t="s">
        <v>11</v>
      </c>
      <c r="F665">
        <v>0</v>
      </c>
      <c r="G665">
        <v>0.947724777469789</v>
      </c>
      <c r="H665">
        <v>0.3</v>
      </c>
      <c r="I665">
        <v>1.5</v>
      </c>
      <c r="J665">
        <v>0</v>
      </c>
    </row>
    <row r="666" spans="1:10" thickTop="1" thickBot="1" x14ac:dyDescent="0.3">
      <c r="A666">
        <v>664</v>
      </c>
      <c r="B666">
        <v>10</v>
      </c>
      <c r="C666">
        <v>83632.009926823303</v>
      </c>
      <c r="D666" t="s">
        <v>24</v>
      </c>
      <c r="E666" t="s">
        <v>12</v>
      </c>
      <c r="F666">
        <v>1.53912425449688E-3</v>
      </c>
      <c r="G666">
        <v>4.9610048123855501E-3</v>
      </c>
      <c r="H666">
        <v>0.3</v>
      </c>
      <c r="I666">
        <v>1.5</v>
      </c>
      <c r="J666">
        <v>0</v>
      </c>
    </row>
    <row r="667" spans="1:10" thickTop="1" thickBot="1" x14ac:dyDescent="0.3">
      <c r="A667">
        <v>665</v>
      </c>
      <c r="B667">
        <v>10</v>
      </c>
      <c r="C667">
        <v>257553.82373504399</v>
      </c>
      <c r="D667" t="s">
        <v>24</v>
      </c>
      <c r="E667" t="s">
        <v>13</v>
      </c>
      <c r="F667">
        <v>2.59464126797391E-3</v>
      </c>
      <c r="G667">
        <v>1.52779511112533E-2</v>
      </c>
      <c r="H667">
        <v>0.3</v>
      </c>
      <c r="I667">
        <v>1.5</v>
      </c>
      <c r="J667">
        <v>0</v>
      </c>
    </row>
    <row r="668" spans="1:10" thickTop="1" thickBot="1" x14ac:dyDescent="0.3">
      <c r="A668">
        <v>666</v>
      </c>
      <c r="B668">
        <v>10</v>
      </c>
      <c r="C668">
        <v>288521.64632774901</v>
      </c>
      <c r="D668" t="s">
        <v>24</v>
      </c>
      <c r="E668" t="s">
        <v>14</v>
      </c>
      <c r="F668">
        <v>3.2227269517459902E-3</v>
      </c>
      <c r="G668">
        <v>1.7114945308163501E-2</v>
      </c>
      <c r="H668">
        <v>0.3</v>
      </c>
      <c r="I668">
        <v>1.5</v>
      </c>
      <c r="J668">
        <v>0</v>
      </c>
    </row>
    <row r="669" spans="1:10" thickTop="1" thickBot="1" x14ac:dyDescent="0.3">
      <c r="A669">
        <v>667</v>
      </c>
      <c r="B669">
        <v>10</v>
      </c>
      <c r="C669">
        <v>93108.289985118798</v>
      </c>
      <c r="D669" t="s">
        <v>24</v>
      </c>
      <c r="E669" t="s">
        <v>15</v>
      </c>
      <c r="F669">
        <v>1.57438563609741E-3</v>
      </c>
      <c r="G669">
        <v>5.5231325313516702E-3</v>
      </c>
      <c r="H669">
        <v>0.3</v>
      </c>
      <c r="I669">
        <v>1.5</v>
      </c>
      <c r="J669">
        <v>0</v>
      </c>
    </row>
    <row r="670" spans="1:10" thickTop="1" thickBot="1" x14ac:dyDescent="0.3">
      <c r="A670">
        <v>668</v>
      </c>
      <c r="B670">
        <v>10</v>
      </c>
      <c r="C670">
        <v>19964.1702673162</v>
      </c>
      <c r="D670" t="s">
        <v>24</v>
      </c>
      <c r="E670" t="s">
        <v>16</v>
      </c>
      <c r="F670">
        <v>8.6401380230856297E-4</v>
      </c>
      <c r="G670">
        <v>1.18426359545945E-3</v>
      </c>
      <c r="H670">
        <v>0.3</v>
      </c>
      <c r="I670">
        <v>1.5</v>
      </c>
      <c r="J670">
        <v>0</v>
      </c>
    </row>
    <row r="671" spans="1:10" thickTop="1" thickBot="1" x14ac:dyDescent="0.3">
      <c r="A671">
        <v>669</v>
      </c>
      <c r="B671">
        <v>10</v>
      </c>
      <c r="C671">
        <v>29865.263293816901</v>
      </c>
      <c r="D671" t="s">
        <v>24</v>
      </c>
      <c r="E671" t="s">
        <v>17</v>
      </c>
      <c r="F671">
        <v>8.7010392311388297E-4</v>
      </c>
      <c r="G671">
        <v>1.7715909859565299E-3</v>
      </c>
      <c r="H671">
        <v>0.3</v>
      </c>
      <c r="I671">
        <v>1.5</v>
      </c>
      <c r="J671">
        <v>0</v>
      </c>
    </row>
    <row r="672" spans="1:10" thickTop="1" thickBot="1" x14ac:dyDescent="0.3">
      <c r="A672">
        <v>670</v>
      </c>
      <c r="B672">
        <v>10</v>
      </c>
      <c r="C672">
        <v>0</v>
      </c>
      <c r="D672" t="s">
        <v>24</v>
      </c>
      <c r="E672" t="s">
        <v>18</v>
      </c>
      <c r="F672">
        <v>0</v>
      </c>
      <c r="G672">
        <v>0</v>
      </c>
      <c r="H672">
        <v>0.3</v>
      </c>
      <c r="I672">
        <v>1.5</v>
      </c>
      <c r="J672">
        <v>0</v>
      </c>
    </row>
    <row r="673" spans="1:10" thickTop="1" thickBot="1" x14ac:dyDescent="0.3">
      <c r="A673">
        <v>671</v>
      </c>
      <c r="B673">
        <v>10</v>
      </c>
      <c r="C673">
        <v>0</v>
      </c>
      <c r="D673" t="s">
        <v>24</v>
      </c>
      <c r="E673" t="s">
        <v>19</v>
      </c>
      <c r="F673">
        <v>0</v>
      </c>
      <c r="G673">
        <v>0</v>
      </c>
      <c r="H673">
        <v>0.3</v>
      </c>
      <c r="I673">
        <v>1.5</v>
      </c>
      <c r="J673">
        <v>0</v>
      </c>
    </row>
    <row r="674" spans="1:10" thickTop="1" thickBot="1" x14ac:dyDescent="0.3">
      <c r="A674">
        <v>672</v>
      </c>
      <c r="B674">
        <v>10</v>
      </c>
      <c r="C674">
        <v>0</v>
      </c>
      <c r="D674" t="s">
        <v>24</v>
      </c>
      <c r="E674" t="s">
        <v>20</v>
      </c>
      <c r="F674">
        <v>0</v>
      </c>
      <c r="G674">
        <v>0</v>
      </c>
      <c r="H674">
        <v>0.3</v>
      </c>
      <c r="I674">
        <v>1.5</v>
      </c>
      <c r="J674">
        <v>0</v>
      </c>
    </row>
    <row r="675" spans="1:10" thickTop="1" thickBot="1" x14ac:dyDescent="0.3">
      <c r="A675">
        <v>673</v>
      </c>
      <c r="B675">
        <v>10</v>
      </c>
      <c r="C675">
        <v>33867.492331679699</v>
      </c>
      <c r="D675" t="s">
        <v>24</v>
      </c>
      <c r="E675" t="s">
        <v>21</v>
      </c>
      <c r="F675" s="1">
        <v>1.8320494555342798E-5</v>
      </c>
      <c r="G675">
        <v>2.0090010103536401E-3</v>
      </c>
      <c r="H675">
        <v>0.3</v>
      </c>
      <c r="I675">
        <v>1.5</v>
      </c>
      <c r="J675">
        <v>0</v>
      </c>
    </row>
    <row r="676" spans="1:10" thickTop="1" thickBot="1" x14ac:dyDescent="0.3">
      <c r="A676">
        <v>674</v>
      </c>
      <c r="B676">
        <v>10</v>
      </c>
      <c r="C676">
        <v>30015.056181734199</v>
      </c>
      <c r="D676" t="s">
        <v>24</v>
      </c>
      <c r="E676" t="s">
        <v>22</v>
      </c>
      <c r="F676" s="1">
        <v>3.9668091594277702E-5</v>
      </c>
      <c r="G676">
        <v>1.7804766176479001E-3</v>
      </c>
      <c r="H676">
        <v>0.3</v>
      </c>
      <c r="I676">
        <v>1.5</v>
      </c>
      <c r="J676">
        <v>0</v>
      </c>
    </row>
    <row r="677" spans="1:10" thickTop="1" thickBot="1" x14ac:dyDescent="0.3">
      <c r="A677">
        <v>675</v>
      </c>
      <c r="B677">
        <v>10</v>
      </c>
      <c r="C677">
        <v>44721.530083783</v>
      </c>
      <c r="D677" t="s">
        <v>24</v>
      </c>
      <c r="E677" t="s">
        <v>23</v>
      </c>
      <c r="F677" s="1">
        <v>5.56387682687825E-5</v>
      </c>
      <c r="G677">
        <v>2.6528565576388798E-3</v>
      </c>
      <c r="H677">
        <v>0.3</v>
      </c>
      <c r="I677">
        <v>1.5</v>
      </c>
      <c r="J677">
        <v>0</v>
      </c>
    </row>
    <row r="678" spans="1:10" thickTop="1" thickBot="1" x14ac:dyDescent="0.3">
      <c r="A678">
        <v>676</v>
      </c>
      <c r="B678">
        <v>10</v>
      </c>
      <c r="C678">
        <v>16557.199331782002</v>
      </c>
      <c r="D678" t="s">
        <v>25</v>
      </c>
      <c r="E678" t="s">
        <v>11</v>
      </c>
      <c r="F678">
        <v>0</v>
      </c>
      <c r="G678">
        <v>0.29822855847477597</v>
      </c>
      <c r="H678">
        <v>0.66</v>
      </c>
      <c r="I678">
        <v>120</v>
      </c>
      <c r="J678">
        <v>0</v>
      </c>
    </row>
    <row r="679" spans="1:10" thickTop="1" thickBot="1" x14ac:dyDescent="0.3">
      <c r="A679">
        <v>677</v>
      </c>
      <c r="B679">
        <v>10</v>
      </c>
      <c r="C679">
        <v>3789.9112853657798</v>
      </c>
      <c r="D679" t="s">
        <v>25</v>
      </c>
      <c r="E679" t="s">
        <v>12</v>
      </c>
      <c r="F679">
        <v>6.7586506025099899E-2</v>
      </c>
      <c r="G679">
        <v>6.8263947104408806E-2</v>
      </c>
      <c r="H679">
        <v>0.66</v>
      </c>
      <c r="I679">
        <v>120</v>
      </c>
      <c r="J679">
        <v>0</v>
      </c>
    </row>
    <row r="680" spans="1:10" thickTop="1" thickBot="1" x14ac:dyDescent="0.3">
      <c r="A680">
        <v>678</v>
      </c>
      <c r="B680">
        <v>10</v>
      </c>
      <c r="C680">
        <v>11971.8858184</v>
      </c>
      <c r="D680" t="s">
        <v>25</v>
      </c>
      <c r="E680" t="s">
        <v>13</v>
      </c>
      <c r="F680">
        <v>0.113945674901682</v>
      </c>
      <c r="G680">
        <v>0.215637812790757</v>
      </c>
      <c r="H680">
        <v>0.66</v>
      </c>
      <c r="I680">
        <v>120</v>
      </c>
      <c r="J680">
        <v>0</v>
      </c>
    </row>
    <row r="681" spans="1:10" thickTop="1" thickBot="1" x14ac:dyDescent="0.3">
      <c r="A681">
        <v>679</v>
      </c>
      <c r="B681">
        <v>10</v>
      </c>
      <c r="C681">
        <v>13645.153214627901</v>
      </c>
      <c r="D681" t="s">
        <v>25</v>
      </c>
      <c r="E681" t="s">
        <v>14</v>
      </c>
      <c r="F681">
        <v>0.141539424744552</v>
      </c>
      <c r="G681">
        <v>0.24577673384378801</v>
      </c>
      <c r="H681">
        <v>0.66</v>
      </c>
      <c r="I681">
        <v>120</v>
      </c>
      <c r="J681">
        <v>0</v>
      </c>
    </row>
    <row r="682" spans="1:10" thickTop="1" thickBot="1" x14ac:dyDescent="0.3">
      <c r="A682">
        <v>680</v>
      </c>
      <c r="B682">
        <v>10</v>
      </c>
      <c r="C682">
        <v>4134.1669003687402</v>
      </c>
      <c r="D682" t="s">
        <v>25</v>
      </c>
      <c r="E682" t="s">
        <v>15</v>
      </c>
      <c r="F682">
        <v>6.9147885223944494E-2</v>
      </c>
      <c r="G682">
        <v>7.4464685149043502E-2</v>
      </c>
      <c r="H682">
        <v>0.66</v>
      </c>
      <c r="I682">
        <v>120</v>
      </c>
      <c r="J682">
        <v>0</v>
      </c>
    </row>
    <row r="683" spans="1:10" thickTop="1" thickBot="1" x14ac:dyDescent="0.3">
      <c r="A683">
        <v>681</v>
      </c>
      <c r="B683">
        <v>10</v>
      </c>
      <c r="C683">
        <v>809.56601331937304</v>
      </c>
      <c r="D683" t="s">
        <v>25</v>
      </c>
      <c r="E683" t="s">
        <v>16</v>
      </c>
      <c r="F683">
        <v>3.7948431402819699E-2</v>
      </c>
      <c r="G683">
        <v>1.45819169235321E-2</v>
      </c>
      <c r="H683">
        <v>0.66</v>
      </c>
      <c r="I683">
        <v>120</v>
      </c>
      <c r="J683">
        <v>0</v>
      </c>
    </row>
    <row r="684" spans="1:10" thickTop="1" thickBot="1" x14ac:dyDescent="0.3">
      <c r="A684">
        <v>682</v>
      </c>
      <c r="B684">
        <v>10</v>
      </c>
      <c r="C684">
        <v>1013.90439826564</v>
      </c>
      <c r="D684" t="s">
        <v>25</v>
      </c>
      <c r="E684" t="s">
        <v>17</v>
      </c>
      <c r="F684">
        <v>3.8216040479297997E-2</v>
      </c>
      <c r="G684">
        <v>1.8262463419497499E-2</v>
      </c>
      <c r="H684">
        <v>0.66</v>
      </c>
      <c r="I684">
        <v>120</v>
      </c>
      <c r="J684">
        <v>0</v>
      </c>
    </row>
    <row r="685" spans="1:10" thickTop="1" thickBot="1" x14ac:dyDescent="0.3">
      <c r="A685">
        <v>683</v>
      </c>
      <c r="B685">
        <v>10</v>
      </c>
      <c r="C685">
        <v>0</v>
      </c>
      <c r="D685" t="s">
        <v>25</v>
      </c>
      <c r="E685" t="s">
        <v>18</v>
      </c>
      <c r="F685">
        <v>0</v>
      </c>
      <c r="G685">
        <v>0</v>
      </c>
      <c r="H685">
        <v>0.66</v>
      </c>
      <c r="I685">
        <v>120</v>
      </c>
      <c r="J685">
        <v>0</v>
      </c>
    </row>
    <row r="686" spans="1:10" thickTop="1" thickBot="1" x14ac:dyDescent="0.3">
      <c r="A686">
        <v>684</v>
      </c>
      <c r="B686">
        <v>10</v>
      </c>
      <c r="C686">
        <v>0</v>
      </c>
      <c r="D686" t="s">
        <v>25</v>
      </c>
      <c r="E686" t="s">
        <v>19</v>
      </c>
      <c r="F686">
        <v>0</v>
      </c>
      <c r="G686">
        <v>0</v>
      </c>
      <c r="H686">
        <v>0.66</v>
      </c>
      <c r="I686">
        <v>120</v>
      </c>
      <c r="J686">
        <v>0</v>
      </c>
    </row>
    <row r="687" spans="1:10" thickTop="1" thickBot="1" x14ac:dyDescent="0.3">
      <c r="A687">
        <v>685</v>
      </c>
      <c r="B687">
        <v>10</v>
      </c>
      <c r="C687">
        <v>0</v>
      </c>
      <c r="D687" t="s">
        <v>25</v>
      </c>
      <c r="E687" t="s">
        <v>20</v>
      </c>
      <c r="F687">
        <v>0</v>
      </c>
      <c r="G687">
        <v>0</v>
      </c>
      <c r="H687">
        <v>0.66</v>
      </c>
      <c r="I687">
        <v>120</v>
      </c>
      <c r="J687">
        <v>0</v>
      </c>
    </row>
    <row r="688" spans="1:10" thickTop="1" thickBot="1" x14ac:dyDescent="0.3">
      <c r="A688">
        <v>686</v>
      </c>
      <c r="B688">
        <v>10</v>
      </c>
      <c r="C688">
        <v>1216.6097598075501</v>
      </c>
      <c r="D688" t="s">
        <v>25</v>
      </c>
      <c r="E688" t="s">
        <v>21</v>
      </c>
      <c r="F688">
        <v>8.0465589892128695E-4</v>
      </c>
      <c r="G688">
        <v>2.19135958698818E-2</v>
      </c>
      <c r="H688">
        <v>0.66</v>
      </c>
      <c r="I688">
        <v>120</v>
      </c>
      <c r="J688">
        <v>0</v>
      </c>
    </row>
    <row r="689" spans="1:10" thickTop="1" thickBot="1" x14ac:dyDescent="0.3">
      <c r="A689">
        <v>687</v>
      </c>
      <c r="B689">
        <v>10</v>
      </c>
      <c r="C689">
        <v>971.64332096510998</v>
      </c>
      <c r="D689" t="s">
        <v>25</v>
      </c>
      <c r="E689" t="s">
        <v>22</v>
      </c>
      <c r="F689">
        <v>1.74226463298979E-3</v>
      </c>
      <c r="G689">
        <v>1.7501256169987801E-2</v>
      </c>
      <c r="H689">
        <v>0.66</v>
      </c>
      <c r="I689">
        <v>120</v>
      </c>
      <c r="J689">
        <v>0</v>
      </c>
    </row>
    <row r="690" spans="1:10" thickTop="1" thickBot="1" x14ac:dyDescent="0.3">
      <c r="A690">
        <v>688</v>
      </c>
      <c r="B690">
        <v>10</v>
      </c>
      <c r="C690">
        <v>1408.4502601731999</v>
      </c>
      <c r="D690" t="s">
        <v>25</v>
      </c>
      <c r="E690" t="s">
        <v>23</v>
      </c>
      <c r="F690">
        <v>2.4437081310606E-3</v>
      </c>
      <c r="G690">
        <v>2.53690302543256E-2</v>
      </c>
      <c r="H690">
        <v>0.66</v>
      </c>
      <c r="I690">
        <v>120</v>
      </c>
      <c r="J690">
        <v>0</v>
      </c>
    </row>
    <row r="691" spans="1:10" thickTop="1" thickBot="1" x14ac:dyDescent="0.3">
      <c r="A691">
        <v>689</v>
      </c>
      <c r="B691">
        <v>10</v>
      </c>
      <c r="C691">
        <v>828576.35350215796</v>
      </c>
      <c r="D691" t="s">
        <v>26</v>
      </c>
      <c r="E691" t="s">
        <v>11</v>
      </c>
      <c r="F691">
        <v>0</v>
      </c>
      <c r="G691">
        <v>0.94198533014936103</v>
      </c>
      <c r="H691">
        <v>0.49</v>
      </c>
      <c r="I691">
        <v>3</v>
      </c>
      <c r="J691">
        <v>0</v>
      </c>
    </row>
    <row r="692" spans="1:10" thickTop="1" thickBot="1" x14ac:dyDescent="0.3">
      <c r="A692">
        <v>690</v>
      </c>
      <c r="B692">
        <v>10</v>
      </c>
      <c r="C692">
        <v>6311.5040527777801</v>
      </c>
      <c r="D692" t="s">
        <v>26</v>
      </c>
      <c r="E692" t="s">
        <v>12</v>
      </c>
      <c r="F692">
        <v>2.88794404418082E-3</v>
      </c>
      <c r="G692">
        <v>7.1753727990976502E-3</v>
      </c>
      <c r="H692">
        <v>0.49</v>
      </c>
      <c r="I692">
        <v>3</v>
      </c>
      <c r="J692">
        <v>0</v>
      </c>
    </row>
    <row r="693" spans="1:10" thickTop="1" thickBot="1" x14ac:dyDescent="0.3">
      <c r="A693">
        <v>691</v>
      </c>
      <c r="B693">
        <v>10</v>
      </c>
      <c r="C693">
        <v>18271.822467124799</v>
      </c>
      <c r="D693" t="s">
        <v>26</v>
      </c>
      <c r="E693" t="s">
        <v>13</v>
      </c>
      <c r="F693">
        <v>4.1803031756779598E-3</v>
      </c>
      <c r="G693">
        <v>2.07727249834921E-2</v>
      </c>
      <c r="H693">
        <v>0.49</v>
      </c>
      <c r="I693">
        <v>3</v>
      </c>
      <c r="J693">
        <v>0</v>
      </c>
    </row>
    <row r="694" spans="1:10" thickTop="1" thickBot="1" x14ac:dyDescent="0.3">
      <c r="A694">
        <v>692</v>
      </c>
      <c r="B694">
        <v>10</v>
      </c>
      <c r="C694">
        <v>17365.830955011901</v>
      </c>
      <c r="D694" t="s">
        <v>26</v>
      </c>
      <c r="E694" t="s">
        <v>14</v>
      </c>
      <c r="F694">
        <v>4.4696550233373896E-3</v>
      </c>
      <c r="G694">
        <v>1.97427285202296E-2</v>
      </c>
      <c r="H694">
        <v>0.49</v>
      </c>
      <c r="I694">
        <v>3</v>
      </c>
      <c r="J694">
        <v>0</v>
      </c>
    </row>
    <row r="695" spans="1:10" thickTop="1" thickBot="1" x14ac:dyDescent="0.3">
      <c r="A695">
        <v>693</v>
      </c>
      <c r="B695">
        <v>10</v>
      </c>
      <c r="C695">
        <v>4513.72570913443</v>
      </c>
      <c r="D695" t="s">
        <v>26</v>
      </c>
      <c r="E695" t="s">
        <v>15</v>
      </c>
      <c r="F695">
        <v>2.0653377023537802E-3</v>
      </c>
      <c r="G695">
        <v>5.1315287774641701E-3</v>
      </c>
      <c r="H695">
        <v>0.49</v>
      </c>
      <c r="I695">
        <v>3</v>
      </c>
      <c r="J695">
        <v>0</v>
      </c>
    </row>
    <row r="696" spans="1:10" thickTop="1" thickBot="1" x14ac:dyDescent="0.3">
      <c r="A696">
        <v>694</v>
      </c>
      <c r="B696">
        <v>10</v>
      </c>
      <c r="C696">
        <v>786.53414530012697</v>
      </c>
      <c r="D696" t="s">
        <v>26</v>
      </c>
      <c r="E696" t="s">
        <v>16</v>
      </c>
      <c r="F696">
        <v>1.1246658588973E-3</v>
      </c>
      <c r="G696">
        <v>8.9418871707199398E-4</v>
      </c>
      <c r="H696">
        <v>0.49</v>
      </c>
      <c r="I696">
        <v>3</v>
      </c>
      <c r="J696">
        <v>0</v>
      </c>
    </row>
    <row r="697" spans="1:10" thickTop="1" thickBot="1" x14ac:dyDescent="0.3">
      <c r="A697">
        <v>695</v>
      </c>
      <c r="B697">
        <v>10</v>
      </c>
      <c r="C697">
        <v>832.57207300586094</v>
      </c>
      <c r="D697" t="s">
        <v>26</v>
      </c>
      <c r="E697" t="s">
        <v>17</v>
      </c>
      <c r="F697">
        <v>1.1904955317912299E-3</v>
      </c>
      <c r="G697">
        <v>9.46527952129786E-4</v>
      </c>
      <c r="H697">
        <v>0.49</v>
      </c>
      <c r="I697">
        <v>3</v>
      </c>
      <c r="J697">
        <v>0</v>
      </c>
    </row>
    <row r="698" spans="1:10" thickTop="1" thickBot="1" x14ac:dyDescent="0.3">
      <c r="A698">
        <v>696</v>
      </c>
      <c r="B698">
        <v>10</v>
      </c>
      <c r="C698">
        <v>0</v>
      </c>
      <c r="D698" t="s">
        <v>26</v>
      </c>
      <c r="E698" t="s">
        <v>18</v>
      </c>
      <c r="F698">
        <v>0</v>
      </c>
      <c r="G698">
        <v>0</v>
      </c>
      <c r="H698">
        <v>0.49</v>
      </c>
      <c r="I698">
        <v>3</v>
      </c>
      <c r="J698">
        <v>0</v>
      </c>
    </row>
    <row r="699" spans="1:10" thickTop="1" thickBot="1" x14ac:dyDescent="0.3">
      <c r="A699">
        <v>697</v>
      </c>
      <c r="B699">
        <v>10</v>
      </c>
      <c r="C699">
        <v>0</v>
      </c>
      <c r="D699" t="s">
        <v>26</v>
      </c>
      <c r="E699" t="s">
        <v>19</v>
      </c>
      <c r="F699">
        <v>0</v>
      </c>
      <c r="G699">
        <v>0</v>
      </c>
      <c r="H699">
        <v>0.49</v>
      </c>
      <c r="I699">
        <v>3</v>
      </c>
      <c r="J699">
        <v>0</v>
      </c>
    </row>
    <row r="700" spans="1:10" thickTop="1" thickBot="1" x14ac:dyDescent="0.3">
      <c r="A700">
        <v>698</v>
      </c>
      <c r="B700">
        <v>10</v>
      </c>
      <c r="C700">
        <v>0</v>
      </c>
      <c r="D700" t="s">
        <v>26</v>
      </c>
      <c r="E700" t="s">
        <v>20</v>
      </c>
      <c r="F700">
        <v>0</v>
      </c>
      <c r="G700">
        <v>0</v>
      </c>
      <c r="H700">
        <v>0.49</v>
      </c>
      <c r="I700">
        <v>3</v>
      </c>
      <c r="J700">
        <v>0</v>
      </c>
    </row>
    <row r="701" spans="1:10" thickTop="1" thickBot="1" x14ac:dyDescent="0.3">
      <c r="A701">
        <v>699</v>
      </c>
      <c r="B701">
        <v>10</v>
      </c>
      <c r="C701">
        <v>1071.53961396403</v>
      </c>
      <c r="D701" t="s">
        <v>26</v>
      </c>
      <c r="E701" t="s">
        <v>21</v>
      </c>
      <c r="F701" s="1">
        <v>2.4515126825350801E-5</v>
      </c>
      <c r="G701">
        <v>1.2182034796934401E-3</v>
      </c>
      <c r="H701">
        <v>0.49</v>
      </c>
      <c r="I701">
        <v>3</v>
      </c>
      <c r="J701">
        <v>0</v>
      </c>
    </row>
    <row r="702" spans="1:10" thickTop="1" thickBot="1" x14ac:dyDescent="0.3">
      <c r="A702">
        <v>700</v>
      </c>
      <c r="B702">
        <v>10</v>
      </c>
      <c r="C702">
        <v>774.69278137920696</v>
      </c>
      <c r="D702" t="s">
        <v>26</v>
      </c>
      <c r="E702" t="s">
        <v>22</v>
      </c>
      <c r="F702" s="1">
        <v>5.5386694116052899E-5</v>
      </c>
      <c r="G702">
        <v>8.8072660093107299E-4</v>
      </c>
      <c r="H702">
        <v>0.49</v>
      </c>
      <c r="I702">
        <v>3</v>
      </c>
      <c r="J702">
        <v>0</v>
      </c>
    </row>
    <row r="703" spans="1:10" thickTop="1" thickBot="1" x14ac:dyDescent="0.3">
      <c r="A703">
        <v>701</v>
      </c>
      <c r="B703">
        <v>10</v>
      </c>
      <c r="C703">
        <v>1101.85484569461</v>
      </c>
      <c r="D703" t="s">
        <v>26</v>
      </c>
      <c r="E703" t="s">
        <v>23</v>
      </c>
      <c r="F703" s="1">
        <v>7.8777160140989602E-5</v>
      </c>
      <c r="G703">
        <v>1.25266802052855E-3</v>
      </c>
      <c r="H703">
        <v>0.49</v>
      </c>
      <c r="I703">
        <v>3</v>
      </c>
      <c r="J703">
        <v>0</v>
      </c>
    </row>
    <row r="704" spans="1:10" thickTop="1" thickBot="1" x14ac:dyDescent="0.3">
      <c r="A704">
        <v>702</v>
      </c>
      <c r="B704">
        <v>10</v>
      </c>
      <c r="C704">
        <v>33532.642990328997</v>
      </c>
      <c r="D704" t="s">
        <v>27</v>
      </c>
      <c r="E704" t="s">
        <v>11</v>
      </c>
      <c r="F704">
        <v>0</v>
      </c>
      <c r="G704">
        <v>0.433939884051048</v>
      </c>
      <c r="H704">
        <v>0.19999999999999901</v>
      </c>
      <c r="I704">
        <v>4.5</v>
      </c>
      <c r="J704">
        <v>0</v>
      </c>
    </row>
    <row r="705" spans="1:10" thickTop="1" thickBot="1" x14ac:dyDescent="0.3">
      <c r="A705">
        <v>703</v>
      </c>
      <c r="B705">
        <v>10</v>
      </c>
      <c r="C705">
        <v>6063.9784574189198</v>
      </c>
      <c r="D705" t="s">
        <v>27</v>
      </c>
      <c r="E705" t="s">
        <v>12</v>
      </c>
      <c r="F705">
        <v>5.9965814086424402E-2</v>
      </c>
      <c r="G705">
        <v>7.8472851348440703E-2</v>
      </c>
      <c r="H705">
        <v>0.19999999999999901</v>
      </c>
      <c r="I705">
        <v>4.5</v>
      </c>
      <c r="J705">
        <v>0</v>
      </c>
    </row>
    <row r="706" spans="1:10" thickTop="1" thickBot="1" x14ac:dyDescent="0.3">
      <c r="A706">
        <v>704</v>
      </c>
      <c r="B706">
        <v>10</v>
      </c>
      <c r="C706">
        <v>16667.233386003201</v>
      </c>
      <c r="D706" t="s">
        <v>27</v>
      </c>
      <c r="E706" t="s">
        <v>13</v>
      </c>
      <c r="F706">
        <v>0.13935148381160101</v>
      </c>
      <c r="G706">
        <v>0.215687660679174</v>
      </c>
      <c r="H706">
        <v>0.19999999999999901</v>
      </c>
      <c r="I706">
        <v>4.5</v>
      </c>
      <c r="J706">
        <v>0</v>
      </c>
    </row>
    <row r="707" spans="1:10" thickTop="1" thickBot="1" x14ac:dyDescent="0.3">
      <c r="A707">
        <v>705</v>
      </c>
      <c r="B707">
        <v>10</v>
      </c>
      <c r="C707">
        <v>14330.1030046091</v>
      </c>
      <c r="D707" t="s">
        <v>27</v>
      </c>
      <c r="E707" t="s">
        <v>14</v>
      </c>
      <c r="F707">
        <v>0.122548335836069</v>
      </c>
      <c r="G707">
        <v>0.18544327800385699</v>
      </c>
      <c r="H707">
        <v>0.19999999999999901</v>
      </c>
      <c r="I707">
        <v>4.5</v>
      </c>
      <c r="J707">
        <v>0</v>
      </c>
    </row>
    <row r="708" spans="1:10" thickTop="1" thickBot="1" x14ac:dyDescent="0.3">
      <c r="A708">
        <v>706</v>
      </c>
      <c r="B708">
        <v>10</v>
      </c>
      <c r="C708">
        <v>3473.13050858425</v>
      </c>
      <c r="D708" t="s">
        <v>27</v>
      </c>
      <c r="E708" t="s">
        <v>15</v>
      </c>
      <c r="F708">
        <v>3.4345289950831998E-2</v>
      </c>
      <c r="G708">
        <v>4.4945155400481503E-2</v>
      </c>
      <c r="H708">
        <v>0.19999999999999901</v>
      </c>
      <c r="I708">
        <v>4.5</v>
      </c>
      <c r="J708">
        <v>0</v>
      </c>
    </row>
    <row r="709" spans="1:10" thickTop="1" thickBot="1" x14ac:dyDescent="0.3">
      <c r="A709">
        <v>707</v>
      </c>
      <c r="B709">
        <v>10</v>
      </c>
      <c r="C709">
        <v>578.35790040193103</v>
      </c>
      <c r="D709" t="s">
        <v>27</v>
      </c>
      <c r="E709" t="s">
        <v>16</v>
      </c>
      <c r="F709">
        <v>9.4752823795013399E-3</v>
      </c>
      <c r="G709">
        <v>7.4844252602696204E-3</v>
      </c>
      <c r="H709">
        <v>0.19999999999999901</v>
      </c>
      <c r="I709">
        <v>4.5</v>
      </c>
      <c r="J709">
        <v>0</v>
      </c>
    </row>
    <row r="710" spans="1:10" thickTop="1" thickBot="1" x14ac:dyDescent="0.3">
      <c r="A710">
        <v>708</v>
      </c>
      <c r="B710">
        <v>10</v>
      </c>
      <c r="C710">
        <v>574.06263073101604</v>
      </c>
      <c r="D710" t="s">
        <v>27</v>
      </c>
      <c r="E710" t="s">
        <v>17</v>
      </c>
      <c r="F710">
        <v>9.4049126430462097E-3</v>
      </c>
      <c r="G710">
        <v>7.4288409502734701E-3</v>
      </c>
      <c r="H710">
        <v>0.19999999999999901</v>
      </c>
      <c r="I710">
        <v>4.5</v>
      </c>
      <c r="J710">
        <v>0</v>
      </c>
    </row>
    <row r="711" spans="1:10" thickTop="1" thickBot="1" x14ac:dyDescent="0.3">
      <c r="A711">
        <v>709</v>
      </c>
      <c r="B711">
        <v>10</v>
      </c>
      <c r="C711">
        <v>0</v>
      </c>
      <c r="D711" t="s">
        <v>27</v>
      </c>
      <c r="E711" t="s">
        <v>18</v>
      </c>
      <c r="F711">
        <v>0</v>
      </c>
      <c r="G711">
        <v>0</v>
      </c>
      <c r="H711">
        <v>0.19999999999999901</v>
      </c>
      <c r="I711">
        <v>4.5</v>
      </c>
      <c r="J711">
        <v>0</v>
      </c>
    </row>
    <row r="712" spans="1:10" thickTop="1" thickBot="1" x14ac:dyDescent="0.3">
      <c r="A712">
        <v>710</v>
      </c>
      <c r="B712">
        <v>10</v>
      </c>
      <c r="C712">
        <v>0</v>
      </c>
      <c r="D712" t="s">
        <v>27</v>
      </c>
      <c r="E712" t="s">
        <v>19</v>
      </c>
      <c r="F712">
        <v>0</v>
      </c>
      <c r="G712">
        <v>0</v>
      </c>
      <c r="H712">
        <v>0.19999999999999901</v>
      </c>
      <c r="I712">
        <v>4.5</v>
      </c>
      <c r="J712">
        <v>0</v>
      </c>
    </row>
    <row r="713" spans="1:10" thickTop="1" thickBot="1" x14ac:dyDescent="0.3">
      <c r="A713">
        <v>711</v>
      </c>
      <c r="B713">
        <v>10</v>
      </c>
      <c r="C713">
        <v>0</v>
      </c>
      <c r="D713" t="s">
        <v>27</v>
      </c>
      <c r="E713" t="s">
        <v>20</v>
      </c>
      <c r="F713">
        <v>0</v>
      </c>
      <c r="G713">
        <v>0</v>
      </c>
      <c r="H713">
        <v>0.19999999999999901</v>
      </c>
      <c r="I713">
        <v>4.5</v>
      </c>
      <c r="J713">
        <v>0</v>
      </c>
    </row>
    <row r="714" spans="1:10" thickTop="1" thickBot="1" x14ac:dyDescent="0.3">
      <c r="A714">
        <v>712</v>
      </c>
      <c r="B714">
        <v>10</v>
      </c>
      <c r="C714">
        <v>767.57789419062897</v>
      </c>
      <c r="D714" t="s">
        <v>27</v>
      </c>
      <c r="E714" t="s">
        <v>21</v>
      </c>
      <c r="F714">
        <v>2.73962487773947E-3</v>
      </c>
      <c r="G714">
        <v>9.9330870668706897E-3</v>
      </c>
      <c r="H714">
        <v>0.19999999999999901</v>
      </c>
      <c r="I714">
        <v>4.5</v>
      </c>
      <c r="J714">
        <v>0</v>
      </c>
    </row>
    <row r="715" spans="1:10" thickTop="1" thickBot="1" x14ac:dyDescent="0.3">
      <c r="A715">
        <v>713</v>
      </c>
      <c r="B715">
        <v>10</v>
      </c>
      <c r="C715">
        <v>532.87692184966204</v>
      </c>
      <c r="D715" t="s">
        <v>27</v>
      </c>
      <c r="E715" t="s">
        <v>22</v>
      </c>
      <c r="F715">
        <v>2.0749655140233402E-3</v>
      </c>
      <c r="G715">
        <v>6.89586412104801E-3</v>
      </c>
      <c r="H715">
        <v>0.19999999999999901</v>
      </c>
      <c r="I715">
        <v>4.5</v>
      </c>
      <c r="J715">
        <v>0</v>
      </c>
    </row>
    <row r="716" spans="1:10" thickTop="1" thickBot="1" x14ac:dyDescent="0.3">
      <c r="A716">
        <v>714</v>
      </c>
      <c r="B716">
        <v>10</v>
      </c>
      <c r="C716">
        <v>754.89446661369698</v>
      </c>
      <c r="D716" t="s">
        <v>27</v>
      </c>
      <c r="E716" t="s">
        <v>23</v>
      </c>
      <c r="F716">
        <v>2.9394779933674502E-3</v>
      </c>
      <c r="G716">
        <v>9.7689531185358898E-3</v>
      </c>
      <c r="H716">
        <v>0.19999999999999901</v>
      </c>
      <c r="I716">
        <v>4.5</v>
      </c>
      <c r="J716">
        <v>0</v>
      </c>
    </row>
    <row r="717" spans="1:10" thickTop="1" thickBot="1" x14ac:dyDescent="0.3">
      <c r="A717">
        <v>715</v>
      </c>
      <c r="B717">
        <v>11</v>
      </c>
      <c r="C717">
        <v>15711923.2683575</v>
      </c>
      <c r="D717" t="s">
        <v>10</v>
      </c>
      <c r="E717" t="s">
        <v>11</v>
      </c>
      <c r="F717">
        <v>0</v>
      </c>
      <c r="G717">
        <v>0.91385733454487905</v>
      </c>
      <c r="H717">
        <v>0.3</v>
      </c>
      <c r="I717">
        <v>1.5</v>
      </c>
      <c r="J717">
        <v>0</v>
      </c>
    </row>
    <row r="718" spans="1:10" thickTop="1" thickBot="1" x14ac:dyDescent="0.3">
      <c r="A718">
        <v>716</v>
      </c>
      <c r="B718">
        <v>11</v>
      </c>
      <c r="C718">
        <v>145321.492093359</v>
      </c>
      <c r="D718" t="s">
        <v>10</v>
      </c>
      <c r="E718" t="s">
        <v>12</v>
      </c>
      <c r="F718">
        <v>2.5939390813313401E-3</v>
      </c>
      <c r="G718">
        <v>8.45237779922056E-3</v>
      </c>
      <c r="H718">
        <v>0.3</v>
      </c>
      <c r="I718">
        <v>1.5</v>
      </c>
      <c r="J718">
        <v>0</v>
      </c>
    </row>
    <row r="719" spans="1:10" thickTop="1" thickBot="1" x14ac:dyDescent="0.3">
      <c r="A719">
        <v>717</v>
      </c>
      <c r="B719">
        <v>11</v>
      </c>
      <c r="C719">
        <v>481313.78764511202</v>
      </c>
      <c r="D719" t="s">
        <v>10</v>
      </c>
      <c r="E719" t="s">
        <v>13</v>
      </c>
      <c r="F719">
        <v>4.00435502417035E-3</v>
      </c>
      <c r="G719">
        <v>2.7994799079937301E-2</v>
      </c>
      <c r="H719">
        <v>0.3</v>
      </c>
      <c r="I719">
        <v>1.5</v>
      </c>
      <c r="J719">
        <v>0</v>
      </c>
    </row>
    <row r="720" spans="1:10" thickTop="1" thickBot="1" x14ac:dyDescent="0.3">
      <c r="A720">
        <v>718</v>
      </c>
      <c r="B720">
        <v>11</v>
      </c>
      <c r="C720">
        <v>548022.975857949</v>
      </c>
      <c r="D720" t="s">
        <v>10</v>
      </c>
      <c r="E720" t="s">
        <v>14</v>
      </c>
      <c r="F720">
        <v>5.1035013290491897E-3</v>
      </c>
      <c r="G720">
        <v>3.18748257252182E-2</v>
      </c>
      <c r="H720">
        <v>0.3</v>
      </c>
      <c r="I720">
        <v>1.5</v>
      </c>
      <c r="J720">
        <v>0</v>
      </c>
    </row>
    <row r="721" spans="1:10" thickTop="1" thickBot="1" x14ac:dyDescent="0.3">
      <c r="A721">
        <v>719</v>
      </c>
      <c r="B721">
        <v>11</v>
      </c>
      <c r="C721">
        <v>157209.343997402</v>
      </c>
      <c r="D721" t="s">
        <v>10</v>
      </c>
      <c r="E721" t="s">
        <v>15</v>
      </c>
      <c r="F721">
        <v>2.8344663035276699E-3</v>
      </c>
      <c r="G721">
        <v>9.1438145169883897E-3</v>
      </c>
      <c r="H721">
        <v>0.3</v>
      </c>
      <c r="I721">
        <v>1.5</v>
      </c>
      <c r="J721">
        <v>0</v>
      </c>
    </row>
    <row r="722" spans="1:10" thickTop="1" thickBot="1" x14ac:dyDescent="0.3">
      <c r="A722">
        <v>720</v>
      </c>
      <c r="B722">
        <v>11</v>
      </c>
      <c r="C722">
        <v>28216.257175250401</v>
      </c>
      <c r="D722" t="s">
        <v>10</v>
      </c>
      <c r="E722" t="s">
        <v>16</v>
      </c>
      <c r="F722">
        <v>1.78293747134448E-3</v>
      </c>
      <c r="G722">
        <v>1.6411506810841601E-3</v>
      </c>
      <c r="H722">
        <v>0.3</v>
      </c>
      <c r="I722">
        <v>1.5</v>
      </c>
      <c r="J722">
        <v>0</v>
      </c>
    </row>
    <row r="723" spans="1:10" thickTop="1" thickBot="1" x14ac:dyDescent="0.3">
      <c r="A723">
        <v>721</v>
      </c>
      <c r="B723">
        <v>11</v>
      </c>
      <c r="C723">
        <v>26061.802088211</v>
      </c>
      <c r="D723" t="s">
        <v>10</v>
      </c>
      <c r="E723" t="s">
        <v>17</v>
      </c>
      <c r="F723">
        <v>2.1952937491398999E-3</v>
      </c>
      <c r="G723">
        <v>1.51584045969303E-3</v>
      </c>
      <c r="H723">
        <v>0.3</v>
      </c>
      <c r="I723">
        <v>1.5</v>
      </c>
      <c r="J723">
        <v>0</v>
      </c>
    </row>
    <row r="724" spans="1:10" thickTop="1" thickBot="1" x14ac:dyDescent="0.3">
      <c r="A724">
        <v>722</v>
      </c>
      <c r="B724">
        <v>11</v>
      </c>
      <c r="C724">
        <v>0</v>
      </c>
      <c r="D724" t="s">
        <v>10</v>
      </c>
      <c r="E724" t="s">
        <v>18</v>
      </c>
      <c r="F724">
        <v>0</v>
      </c>
      <c r="G724">
        <v>0</v>
      </c>
      <c r="H724">
        <v>0.3</v>
      </c>
      <c r="I724">
        <v>1.5</v>
      </c>
      <c r="J724">
        <v>0</v>
      </c>
    </row>
    <row r="725" spans="1:10" thickTop="1" thickBot="1" x14ac:dyDescent="0.3">
      <c r="A725">
        <v>723</v>
      </c>
      <c r="B725">
        <v>11</v>
      </c>
      <c r="C725">
        <v>0</v>
      </c>
      <c r="D725" t="s">
        <v>10</v>
      </c>
      <c r="E725" t="s">
        <v>19</v>
      </c>
      <c r="F725">
        <v>0</v>
      </c>
      <c r="G725">
        <v>0</v>
      </c>
      <c r="H725">
        <v>0.3</v>
      </c>
      <c r="I725">
        <v>1.5</v>
      </c>
      <c r="J725">
        <v>0</v>
      </c>
    </row>
    <row r="726" spans="1:10" thickTop="1" thickBot="1" x14ac:dyDescent="0.3">
      <c r="A726">
        <v>724</v>
      </c>
      <c r="B726">
        <v>11</v>
      </c>
      <c r="C726">
        <v>0</v>
      </c>
      <c r="D726" t="s">
        <v>10</v>
      </c>
      <c r="E726" t="s">
        <v>20</v>
      </c>
      <c r="F726">
        <v>0</v>
      </c>
      <c r="G726">
        <v>0</v>
      </c>
      <c r="H726">
        <v>0.3</v>
      </c>
      <c r="I726">
        <v>1.5</v>
      </c>
      <c r="J726">
        <v>0</v>
      </c>
    </row>
    <row r="727" spans="1:10" thickTop="1" thickBot="1" x14ac:dyDescent="0.3">
      <c r="A727">
        <v>725</v>
      </c>
      <c r="B727">
        <v>11</v>
      </c>
      <c r="C727">
        <v>38013.824094759897</v>
      </c>
      <c r="D727" t="s">
        <v>10</v>
      </c>
      <c r="E727" t="s">
        <v>21</v>
      </c>
      <c r="F727" s="1">
        <v>4.5972342664956597E-5</v>
      </c>
      <c r="G727">
        <v>2.2110095224979198E-3</v>
      </c>
      <c r="H727">
        <v>0.3</v>
      </c>
      <c r="I727">
        <v>1.5</v>
      </c>
      <c r="J727">
        <v>0</v>
      </c>
    </row>
    <row r="728" spans="1:10" thickTop="1" thickBot="1" x14ac:dyDescent="0.3">
      <c r="A728">
        <v>726</v>
      </c>
      <c r="B728">
        <v>11</v>
      </c>
      <c r="C728">
        <v>23920.520799171401</v>
      </c>
      <c r="D728" t="s">
        <v>10</v>
      </c>
      <c r="E728" t="s">
        <v>22</v>
      </c>
      <c r="F728">
        <v>1.11466418790163E-4</v>
      </c>
      <c r="G728">
        <v>1.39129646989049E-3</v>
      </c>
      <c r="H728">
        <v>0.3</v>
      </c>
      <c r="I728">
        <v>1.5</v>
      </c>
      <c r="J728">
        <v>0</v>
      </c>
    </row>
    <row r="729" spans="1:10" thickTop="1" thickBot="1" x14ac:dyDescent="0.3">
      <c r="A729">
        <v>727</v>
      </c>
      <c r="B729">
        <v>11</v>
      </c>
      <c r="C729">
        <v>32968.403478222099</v>
      </c>
      <c r="D729" t="s">
        <v>10</v>
      </c>
      <c r="E729" t="s">
        <v>23</v>
      </c>
      <c r="F729">
        <v>1.64428223570323E-4</v>
      </c>
      <c r="G729">
        <v>1.91755120058944E-3</v>
      </c>
      <c r="H729">
        <v>0.3</v>
      </c>
      <c r="I729">
        <v>1.5</v>
      </c>
      <c r="J729">
        <v>0</v>
      </c>
    </row>
    <row r="730" spans="1:10" thickTop="1" thickBot="1" x14ac:dyDescent="0.3">
      <c r="A730">
        <v>728</v>
      </c>
      <c r="B730">
        <v>11</v>
      </c>
      <c r="C730">
        <v>16035260.6931026</v>
      </c>
      <c r="D730" t="s">
        <v>24</v>
      </c>
      <c r="E730" t="s">
        <v>11</v>
      </c>
      <c r="F730">
        <v>0</v>
      </c>
      <c r="G730">
        <v>0.94905278156585904</v>
      </c>
      <c r="H730">
        <v>0.3</v>
      </c>
      <c r="I730">
        <v>1.5</v>
      </c>
      <c r="J730">
        <v>0</v>
      </c>
    </row>
    <row r="731" spans="1:10" thickTop="1" thickBot="1" x14ac:dyDescent="0.3">
      <c r="A731">
        <v>729</v>
      </c>
      <c r="B731">
        <v>11</v>
      </c>
      <c r="C731">
        <v>82738.131196989299</v>
      </c>
      <c r="D731" t="s">
        <v>24</v>
      </c>
      <c r="E731" t="s">
        <v>12</v>
      </c>
      <c r="F731">
        <v>1.4953685934292701E-3</v>
      </c>
      <c r="G731">
        <v>4.8968866211099001E-3</v>
      </c>
      <c r="H731">
        <v>0.3</v>
      </c>
      <c r="I731">
        <v>1.5</v>
      </c>
      <c r="J731">
        <v>0</v>
      </c>
    </row>
    <row r="732" spans="1:10" thickTop="1" thickBot="1" x14ac:dyDescent="0.3">
      <c r="A732">
        <v>730</v>
      </c>
      <c r="B732">
        <v>11</v>
      </c>
      <c r="C732">
        <v>253557.819485193</v>
      </c>
      <c r="D732" t="s">
        <v>24</v>
      </c>
      <c r="E732" t="s">
        <v>13</v>
      </c>
      <c r="F732">
        <v>2.4761966082284801E-3</v>
      </c>
      <c r="G732">
        <v>1.5006912483418801E-2</v>
      </c>
      <c r="H732">
        <v>0.3</v>
      </c>
      <c r="I732">
        <v>1.5</v>
      </c>
      <c r="J732">
        <v>0</v>
      </c>
    </row>
    <row r="733" spans="1:10" thickTop="1" thickBot="1" x14ac:dyDescent="0.3">
      <c r="A733">
        <v>731</v>
      </c>
      <c r="B733">
        <v>11</v>
      </c>
      <c r="C733">
        <v>283598.46735276299</v>
      </c>
      <c r="D733" t="s">
        <v>24</v>
      </c>
      <c r="E733" t="s">
        <v>14</v>
      </c>
      <c r="F733">
        <v>3.1715560338736598E-3</v>
      </c>
      <c r="G733">
        <v>1.6784879238335399E-2</v>
      </c>
      <c r="H733">
        <v>0.3</v>
      </c>
      <c r="I733">
        <v>1.5</v>
      </c>
      <c r="J733">
        <v>0</v>
      </c>
    </row>
    <row r="734" spans="1:10" thickTop="1" thickBot="1" x14ac:dyDescent="0.3">
      <c r="A734">
        <v>732</v>
      </c>
      <c r="B734">
        <v>11</v>
      </c>
      <c r="C734">
        <v>91128.1750409167</v>
      </c>
      <c r="D734" t="s">
        <v>24</v>
      </c>
      <c r="E734" t="s">
        <v>15</v>
      </c>
      <c r="F734">
        <v>1.6173838201826601E-3</v>
      </c>
      <c r="G734">
        <v>5.3934544412366997E-3</v>
      </c>
      <c r="H734">
        <v>0.3</v>
      </c>
      <c r="I734">
        <v>1.5</v>
      </c>
      <c r="J734">
        <v>0</v>
      </c>
    </row>
    <row r="735" spans="1:10" thickTop="1" thickBot="1" x14ac:dyDescent="0.3">
      <c r="A735">
        <v>733</v>
      </c>
      <c r="B735">
        <v>11</v>
      </c>
      <c r="C735">
        <v>19239.7775321974</v>
      </c>
      <c r="D735" t="s">
        <v>24</v>
      </c>
      <c r="E735" t="s">
        <v>16</v>
      </c>
      <c r="F735">
        <v>9.0714555121749704E-4</v>
      </c>
      <c r="G735">
        <v>1.1387132852473301E-3</v>
      </c>
      <c r="H735">
        <v>0.3</v>
      </c>
      <c r="I735">
        <v>1.5</v>
      </c>
      <c r="J735">
        <v>0</v>
      </c>
    </row>
    <row r="736" spans="1:10" thickTop="1" thickBot="1" x14ac:dyDescent="0.3">
      <c r="A736">
        <v>734</v>
      </c>
      <c r="B736">
        <v>11</v>
      </c>
      <c r="C736">
        <v>26558.88531591</v>
      </c>
      <c r="D736" t="s">
        <v>24</v>
      </c>
      <c r="E736" t="s">
        <v>17</v>
      </c>
      <c r="F736">
        <v>8.3787282600435696E-4</v>
      </c>
      <c r="G736">
        <v>1.5718973621174099E-3</v>
      </c>
      <c r="H736">
        <v>0.3</v>
      </c>
      <c r="I736">
        <v>1.5</v>
      </c>
      <c r="J736">
        <v>0</v>
      </c>
    </row>
    <row r="737" spans="1:10" thickTop="1" thickBot="1" x14ac:dyDescent="0.3">
      <c r="A737">
        <v>735</v>
      </c>
      <c r="B737">
        <v>11</v>
      </c>
      <c r="C737">
        <v>0</v>
      </c>
      <c r="D737" t="s">
        <v>24</v>
      </c>
      <c r="E737" t="s">
        <v>18</v>
      </c>
      <c r="F737">
        <v>0</v>
      </c>
      <c r="G737">
        <v>0</v>
      </c>
      <c r="H737">
        <v>0.3</v>
      </c>
      <c r="I737">
        <v>1.5</v>
      </c>
      <c r="J737">
        <v>0</v>
      </c>
    </row>
    <row r="738" spans="1:10" thickTop="1" thickBot="1" x14ac:dyDescent="0.3">
      <c r="A738">
        <v>736</v>
      </c>
      <c r="B738">
        <v>11</v>
      </c>
      <c r="C738">
        <v>0</v>
      </c>
      <c r="D738" t="s">
        <v>24</v>
      </c>
      <c r="E738" t="s">
        <v>19</v>
      </c>
      <c r="F738">
        <v>0</v>
      </c>
      <c r="G738">
        <v>0</v>
      </c>
      <c r="H738">
        <v>0.3</v>
      </c>
      <c r="I738">
        <v>1.5</v>
      </c>
      <c r="J738">
        <v>0</v>
      </c>
    </row>
    <row r="739" spans="1:10" thickTop="1" thickBot="1" x14ac:dyDescent="0.3">
      <c r="A739">
        <v>737</v>
      </c>
      <c r="B739">
        <v>11</v>
      </c>
      <c r="C739">
        <v>0</v>
      </c>
      <c r="D739" t="s">
        <v>24</v>
      </c>
      <c r="E739" t="s">
        <v>20</v>
      </c>
      <c r="F739">
        <v>0</v>
      </c>
      <c r="G739">
        <v>0</v>
      </c>
      <c r="H739">
        <v>0.3</v>
      </c>
      <c r="I739">
        <v>1.5</v>
      </c>
      <c r="J739">
        <v>0</v>
      </c>
    </row>
    <row r="740" spans="1:10" thickTop="1" thickBot="1" x14ac:dyDescent="0.3">
      <c r="A740">
        <v>738</v>
      </c>
      <c r="B740">
        <v>11</v>
      </c>
      <c r="C740">
        <v>33603.331372262299</v>
      </c>
      <c r="D740" t="s">
        <v>24</v>
      </c>
      <c r="E740" t="s">
        <v>21</v>
      </c>
      <c r="F740" s="1">
        <v>1.95540829530102E-5</v>
      </c>
      <c r="G740">
        <v>1.9888254839812202E-3</v>
      </c>
      <c r="H740">
        <v>0.3</v>
      </c>
      <c r="I740">
        <v>1.5</v>
      </c>
      <c r="J740">
        <v>0</v>
      </c>
    </row>
    <row r="741" spans="1:10" thickTop="1" thickBot="1" x14ac:dyDescent="0.3">
      <c r="A741">
        <v>739</v>
      </c>
      <c r="B741">
        <v>11</v>
      </c>
      <c r="C741">
        <v>28046.2454284616</v>
      </c>
      <c r="D741" t="s">
        <v>24</v>
      </c>
      <c r="E741" t="s">
        <v>22</v>
      </c>
      <c r="F741" s="1">
        <v>3.8451701765319197E-5</v>
      </c>
      <c r="G741">
        <v>1.65992731554464E-3</v>
      </c>
      <c r="H741">
        <v>0.3</v>
      </c>
      <c r="I741">
        <v>1.5</v>
      </c>
      <c r="J741">
        <v>0</v>
      </c>
    </row>
    <row r="742" spans="1:10" thickTop="1" thickBot="1" x14ac:dyDescent="0.3">
      <c r="A742">
        <v>740</v>
      </c>
      <c r="B742">
        <v>11</v>
      </c>
      <c r="C742">
        <v>42336.853684461697</v>
      </c>
      <c r="D742" t="s">
        <v>24</v>
      </c>
      <c r="E742" t="s">
        <v>23</v>
      </c>
      <c r="F742" s="1">
        <v>5.2996073767945202E-5</v>
      </c>
      <c r="G742">
        <v>2.5057222031487198E-3</v>
      </c>
      <c r="H742">
        <v>0.3</v>
      </c>
      <c r="I742">
        <v>1.5</v>
      </c>
      <c r="J742">
        <v>0</v>
      </c>
    </row>
    <row r="743" spans="1:10" thickTop="1" thickBot="1" x14ac:dyDescent="0.3">
      <c r="A743">
        <v>741</v>
      </c>
      <c r="B743">
        <v>11</v>
      </c>
      <c r="C743">
        <v>16727.628001668101</v>
      </c>
      <c r="D743" t="s">
        <v>25</v>
      </c>
      <c r="E743" t="s">
        <v>11</v>
      </c>
      <c r="F743">
        <v>0</v>
      </c>
      <c r="G743">
        <v>0.30364065128301798</v>
      </c>
      <c r="H743">
        <v>0.66</v>
      </c>
      <c r="I743">
        <v>120</v>
      </c>
      <c r="J743">
        <v>0</v>
      </c>
    </row>
    <row r="744" spans="1:10" thickTop="1" thickBot="1" x14ac:dyDescent="0.3">
      <c r="A744">
        <v>742</v>
      </c>
      <c r="B744">
        <v>11</v>
      </c>
      <c r="C744">
        <v>3782.8971078895402</v>
      </c>
      <c r="D744" t="s">
        <v>25</v>
      </c>
      <c r="E744" t="s">
        <v>12</v>
      </c>
      <c r="F744">
        <v>6.5887975420484093E-2</v>
      </c>
      <c r="G744">
        <v>6.8667317414141393E-2</v>
      </c>
      <c r="H744">
        <v>0.66</v>
      </c>
      <c r="I744">
        <v>120</v>
      </c>
      <c r="J744">
        <v>0</v>
      </c>
    </row>
    <row r="745" spans="1:10" thickTop="1" thickBot="1" x14ac:dyDescent="0.3">
      <c r="A745">
        <v>743</v>
      </c>
      <c r="B745">
        <v>11</v>
      </c>
      <c r="C745">
        <v>11738.692358084299</v>
      </c>
      <c r="D745" t="s">
        <v>25</v>
      </c>
      <c r="E745" t="s">
        <v>13</v>
      </c>
      <c r="F745">
        <v>0.109112528893964</v>
      </c>
      <c r="G745">
        <v>0.213081268453857</v>
      </c>
      <c r="H745">
        <v>0.66</v>
      </c>
      <c r="I745">
        <v>120</v>
      </c>
      <c r="J745">
        <v>0</v>
      </c>
    </row>
    <row r="746" spans="1:10" thickTop="1" thickBot="1" x14ac:dyDescent="0.3">
      <c r="A746">
        <v>744</v>
      </c>
      <c r="B746">
        <v>11</v>
      </c>
      <c r="C746">
        <v>13415.731508579</v>
      </c>
      <c r="D746" t="s">
        <v>25</v>
      </c>
      <c r="E746" t="s">
        <v>14</v>
      </c>
      <c r="F746">
        <v>0.13976473583993701</v>
      </c>
      <c r="G746">
        <v>0.24352295808448199</v>
      </c>
      <c r="H746">
        <v>0.66</v>
      </c>
      <c r="I746">
        <v>120</v>
      </c>
      <c r="J746">
        <v>0</v>
      </c>
    </row>
    <row r="747" spans="1:10" thickTop="1" thickBot="1" x14ac:dyDescent="0.3">
      <c r="A747">
        <v>745</v>
      </c>
      <c r="B747">
        <v>11</v>
      </c>
      <c r="C747">
        <v>4141.0777894459698</v>
      </c>
      <c r="D747" t="s">
        <v>25</v>
      </c>
      <c r="E747" t="s">
        <v>15</v>
      </c>
      <c r="F747">
        <v>7.1277862922827895E-2</v>
      </c>
      <c r="G747">
        <v>7.5169029157966694E-2</v>
      </c>
      <c r="H747">
        <v>0.66</v>
      </c>
      <c r="I747">
        <v>120</v>
      </c>
      <c r="J747">
        <v>0</v>
      </c>
    </row>
    <row r="748" spans="1:10" thickTop="1" thickBot="1" x14ac:dyDescent="0.3">
      <c r="A748">
        <v>746</v>
      </c>
      <c r="B748">
        <v>11</v>
      </c>
      <c r="C748">
        <v>814.07347523480996</v>
      </c>
      <c r="D748" t="s">
        <v>25</v>
      </c>
      <c r="E748" t="s">
        <v>16</v>
      </c>
      <c r="F748">
        <v>3.9978430591210298E-2</v>
      </c>
      <c r="G748">
        <v>1.4777098115039199E-2</v>
      </c>
      <c r="H748">
        <v>0.66</v>
      </c>
      <c r="I748">
        <v>120</v>
      </c>
      <c r="J748">
        <v>0</v>
      </c>
    </row>
    <row r="749" spans="1:10" thickTop="1" thickBot="1" x14ac:dyDescent="0.3">
      <c r="A749">
        <v>747</v>
      </c>
      <c r="B749">
        <v>11</v>
      </c>
      <c r="C749">
        <v>938.55209063862196</v>
      </c>
      <c r="D749" t="s">
        <v>25</v>
      </c>
      <c r="E749" t="s">
        <v>17</v>
      </c>
      <c r="F749">
        <v>3.6925873598122202E-2</v>
      </c>
      <c r="G749">
        <v>1.70366395065773E-2</v>
      </c>
      <c r="H749">
        <v>0.66</v>
      </c>
      <c r="I749">
        <v>120</v>
      </c>
      <c r="J749">
        <v>0</v>
      </c>
    </row>
    <row r="750" spans="1:10" thickTop="1" thickBot="1" x14ac:dyDescent="0.3">
      <c r="A750">
        <v>748</v>
      </c>
      <c r="B750">
        <v>11</v>
      </c>
      <c r="C750">
        <v>0</v>
      </c>
      <c r="D750" t="s">
        <v>25</v>
      </c>
      <c r="E750" t="s">
        <v>18</v>
      </c>
      <c r="F750">
        <v>0</v>
      </c>
      <c r="G750">
        <v>0</v>
      </c>
      <c r="H750">
        <v>0.66</v>
      </c>
      <c r="I750">
        <v>120</v>
      </c>
      <c r="J750">
        <v>0</v>
      </c>
    </row>
    <row r="751" spans="1:10" thickTop="1" thickBot="1" x14ac:dyDescent="0.3">
      <c r="A751">
        <v>749</v>
      </c>
      <c r="B751">
        <v>11</v>
      </c>
      <c r="C751">
        <v>0</v>
      </c>
      <c r="D751" t="s">
        <v>25</v>
      </c>
      <c r="E751" t="s">
        <v>19</v>
      </c>
      <c r="F751">
        <v>0</v>
      </c>
      <c r="G751">
        <v>0</v>
      </c>
      <c r="H751">
        <v>0.66</v>
      </c>
      <c r="I751">
        <v>120</v>
      </c>
      <c r="J751">
        <v>0</v>
      </c>
    </row>
    <row r="752" spans="1:10" thickTop="1" thickBot="1" x14ac:dyDescent="0.3">
      <c r="A752">
        <v>750</v>
      </c>
      <c r="B752">
        <v>11</v>
      </c>
      <c r="C752">
        <v>0</v>
      </c>
      <c r="D752" t="s">
        <v>25</v>
      </c>
      <c r="E752" t="s">
        <v>20</v>
      </c>
      <c r="F752">
        <v>0</v>
      </c>
      <c r="G752">
        <v>0</v>
      </c>
      <c r="H752">
        <v>0.66</v>
      </c>
      <c r="I752">
        <v>120</v>
      </c>
      <c r="J752">
        <v>0</v>
      </c>
    </row>
    <row r="753" spans="1:10" thickTop="1" thickBot="1" x14ac:dyDescent="0.3">
      <c r="A753">
        <v>751</v>
      </c>
      <c r="B753">
        <v>11</v>
      </c>
      <c r="C753">
        <v>1254.02841295387</v>
      </c>
      <c r="D753" t="s">
        <v>25</v>
      </c>
      <c r="E753" t="s">
        <v>21</v>
      </c>
      <c r="F753">
        <v>8.61763071488791E-4</v>
      </c>
      <c r="G753">
        <v>2.2763179812388901E-2</v>
      </c>
      <c r="H753">
        <v>0.66</v>
      </c>
      <c r="I753">
        <v>120</v>
      </c>
      <c r="J753">
        <v>0</v>
      </c>
    </row>
    <row r="754" spans="1:10" thickTop="1" thickBot="1" x14ac:dyDescent="0.3">
      <c r="A754">
        <v>752</v>
      </c>
      <c r="B754">
        <v>11</v>
      </c>
      <c r="C754">
        <v>928.92280342397203</v>
      </c>
      <c r="D754" t="s">
        <v>25</v>
      </c>
      <c r="E754" t="s">
        <v>22</v>
      </c>
      <c r="F754">
        <v>1.69459910032662E-3</v>
      </c>
      <c r="G754">
        <v>1.68618482545865E-2</v>
      </c>
      <c r="H754">
        <v>0.66</v>
      </c>
      <c r="I754">
        <v>120</v>
      </c>
      <c r="J754">
        <v>0</v>
      </c>
    </row>
    <row r="755" spans="1:10" thickTop="1" thickBot="1" x14ac:dyDescent="0.3">
      <c r="A755">
        <v>753</v>
      </c>
      <c r="B755">
        <v>11</v>
      </c>
      <c r="C755">
        <v>1348.60894828866</v>
      </c>
      <c r="D755" t="s">
        <v>25</v>
      </c>
      <c r="E755" t="s">
        <v>23</v>
      </c>
      <c r="F755">
        <v>2.3355773623179401E-3</v>
      </c>
      <c r="G755">
        <v>2.4480009917941602E-2</v>
      </c>
      <c r="H755">
        <v>0.66</v>
      </c>
      <c r="I755">
        <v>120</v>
      </c>
      <c r="J755">
        <v>0</v>
      </c>
    </row>
    <row r="756" spans="1:10" thickTop="1" thickBot="1" x14ac:dyDescent="0.3">
      <c r="A756">
        <v>754</v>
      </c>
      <c r="B756">
        <v>11</v>
      </c>
      <c r="C756">
        <v>828240.27190555597</v>
      </c>
      <c r="D756" t="s">
        <v>26</v>
      </c>
      <c r="E756" t="s">
        <v>11</v>
      </c>
      <c r="F756">
        <v>0</v>
      </c>
      <c r="G756">
        <v>0.94108151139448903</v>
      </c>
      <c r="H756">
        <v>0.49</v>
      </c>
      <c r="I756">
        <v>3</v>
      </c>
      <c r="J756">
        <v>0</v>
      </c>
    </row>
    <row r="757" spans="1:10" thickTop="1" thickBot="1" x14ac:dyDescent="0.3">
      <c r="A757">
        <v>755</v>
      </c>
      <c r="B757">
        <v>11</v>
      </c>
      <c r="C757">
        <v>6408.08413003242</v>
      </c>
      <c r="D757" t="s">
        <v>26</v>
      </c>
      <c r="E757" t="s">
        <v>12</v>
      </c>
      <c r="F757">
        <v>2.9305113440873201E-3</v>
      </c>
      <c r="G757">
        <v>7.2811353212267E-3</v>
      </c>
      <c r="H757">
        <v>0.49</v>
      </c>
      <c r="I757">
        <v>3</v>
      </c>
      <c r="J757">
        <v>0</v>
      </c>
    </row>
    <row r="758" spans="1:10" thickTop="1" thickBot="1" x14ac:dyDescent="0.3">
      <c r="A758">
        <v>756</v>
      </c>
      <c r="B758">
        <v>11</v>
      </c>
      <c r="C758">
        <v>18370.906881080198</v>
      </c>
      <c r="D758" t="s">
        <v>26</v>
      </c>
      <c r="E758" t="s">
        <v>13</v>
      </c>
      <c r="F758">
        <v>4.2006432752549503E-3</v>
      </c>
      <c r="G758">
        <v>2.0873798823568601E-2</v>
      </c>
      <c r="H758">
        <v>0.49</v>
      </c>
      <c r="I758">
        <v>3</v>
      </c>
      <c r="J758">
        <v>0</v>
      </c>
    </row>
    <row r="759" spans="1:10" thickTop="1" thickBot="1" x14ac:dyDescent="0.3">
      <c r="A759">
        <v>757</v>
      </c>
      <c r="B759">
        <v>11</v>
      </c>
      <c r="C759">
        <v>17765.9871425903</v>
      </c>
      <c r="D759" t="s">
        <v>26</v>
      </c>
      <c r="E759" t="s">
        <v>14</v>
      </c>
      <c r="F759">
        <v>4.5701144077760301E-3</v>
      </c>
      <c r="G759">
        <v>2.01864635163145E-2</v>
      </c>
      <c r="H759">
        <v>0.49</v>
      </c>
      <c r="I759">
        <v>3</v>
      </c>
      <c r="J759">
        <v>0</v>
      </c>
    </row>
    <row r="760" spans="1:10" thickTop="1" thickBot="1" x14ac:dyDescent="0.3">
      <c r="A760">
        <v>758</v>
      </c>
      <c r="B760">
        <v>11</v>
      </c>
      <c r="C760">
        <v>4742.4305538790204</v>
      </c>
      <c r="D760" t="s">
        <v>26</v>
      </c>
      <c r="E760" t="s">
        <v>15</v>
      </c>
      <c r="F760">
        <v>2.1687834077512998E-3</v>
      </c>
      <c r="G760">
        <v>5.3885495124013803E-3</v>
      </c>
      <c r="H760">
        <v>0.49</v>
      </c>
      <c r="I760">
        <v>3</v>
      </c>
      <c r="J760">
        <v>0</v>
      </c>
    </row>
    <row r="761" spans="1:10" thickTop="1" thickBot="1" x14ac:dyDescent="0.3">
      <c r="A761">
        <v>759</v>
      </c>
      <c r="B761">
        <v>11</v>
      </c>
      <c r="C761">
        <v>832.54559728598201</v>
      </c>
      <c r="D761" t="s">
        <v>26</v>
      </c>
      <c r="E761" t="s">
        <v>16</v>
      </c>
      <c r="F761">
        <v>1.18979804835607E-3</v>
      </c>
      <c r="G761">
        <v>9.4597340358265104E-4</v>
      </c>
      <c r="H761">
        <v>0.49</v>
      </c>
      <c r="I761">
        <v>3</v>
      </c>
      <c r="J761">
        <v>0</v>
      </c>
    </row>
    <row r="762" spans="1:10" thickTop="1" thickBot="1" x14ac:dyDescent="0.3">
      <c r="A762">
        <v>760</v>
      </c>
      <c r="B762">
        <v>11</v>
      </c>
      <c r="C762">
        <v>794.49177747641204</v>
      </c>
      <c r="D762" t="s">
        <v>26</v>
      </c>
      <c r="E762" t="s">
        <v>17</v>
      </c>
      <c r="F762">
        <v>1.1354150083285801E-3</v>
      </c>
      <c r="G762">
        <v>9.0273504935685302E-4</v>
      </c>
      <c r="H762">
        <v>0.49</v>
      </c>
      <c r="I762">
        <v>3</v>
      </c>
      <c r="J762">
        <v>0</v>
      </c>
    </row>
    <row r="763" spans="1:10" thickTop="1" thickBot="1" x14ac:dyDescent="0.3">
      <c r="A763">
        <v>761</v>
      </c>
      <c r="B763">
        <v>11</v>
      </c>
      <c r="C763">
        <v>0</v>
      </c>
      <c r="D763" t="s">
        <v>26</v>
      </c>
      <c r="E763" t="s">
        <v>18</v>
      </c>
      <c r="F763">
        <v>0</v>
      </c>
      <c r="G763">
        <v>0</v>
      </c>
      <c r="H763">
        <v>0.49</v>
      </c>
      <c r="I763">
        <v>3</v>
      </c>
      <c r="J763">
        <v>0</v>
      </c>
    </row>
    <row r="764" spans="1:10" thickTop="1" thickBot="1" x14ac:dyDescent="0.3">
      <c r="A764">
        <v>762</v>
      </c>
      <c r="B764">
        <v>11</v>
      </c>
      <c r="C764">
        <v>0</v>
      </c>
      <c r="D764" t="s">
        <v>26</v>
      </c>
      <c r="E764" t="s">
        <v>19</v>
      </c>
      <c r="F764">
        <v>0</v>
      </c>
      <c r="G764">
        <v>0</v>
      </c>
      <c r="H764">
        <v>0.49</v>
      </c>
      <c r="I764">
        <v>3</v>
      </c>
      <c r="J764">
        <v>0</v>
      </c>
    </row>
    <row r="765" spans="1:10" thickTop="1" thickBot="1" x14ac:dyDescent="0.3">
      <c r="A765">
        <v>763</v>
      </c>
      <c r="B765">
        <v>11</v>
      </c>
      <c r="C765">
        <v>0</v>
      </c>
      <c r="D765" t="s">
        <v>26</v>
      </c>
      <c r="E765" t="s">
        <v>20</v>
      </c>
      <c r="F765">
        <v>0</v>
      </c>
      <c r="G765">
        <v>0</v>
      </c>
      <c r="H765">
        <v>0.49</v>
      </c>
      <c r="I765">
        <v>3</v>
      </c>
      <c r="J765">
        <v>0</v>
      </c>
    </row>
    <row r="766" spans="1:10" thickTop="1" thickBot="1" x14ac:dyDescent="0.3">
      <c r="A766">
        <v>764</v>
      </c>
      <c r="B766">
        <v>11</v>
      </c>
      <c r="C766">
        <v>1141.85265539597</v>
      </c>
      <c r="D766" t="s">
        <v>26</v>
      </c>
      <c r="E766" t="s">
        <v>21</v>
      </c>
      <c r="F766" s="1">
        <v>2.6109302655934399E-5</v>
      </c>
      <c r="G766">
        <v>1.2974211218413001E-3</v>
      </c>
      <c r="H766">
        <v>0.49</v>
      </c>
      <c r="I766">
        <v>3</v>
      </c>
      <c r="J766">
        <v>0</v>
      </c>
    </row>
    <row r="767" spans="1:10" thickTop="1" thickBot="1" x14ac:dyDescent="0.3">
      <c r="A767">
        <v>765</v>
      </c>
      <c r="B767">
        <v>11</v>
      </c>
      <c r="C767">
        <v>747.519088228638</v>
      </c>
      <c r="D767" t="s">
        <v>26</v>
      </c>
      <c r="E767" t="s">
        <v>22</v>
      </c>
      <c r="F767" s="1">
        <v>5.3414296777419602E-5</v>
      </c>
      <c r="G767">
        <v>8.4936269970057004E-4</v>
      </c>
      <c r="H767">
        <v>0.49</v>
      </c>
      <c r="I767">
        <v>3</v>
      </c>
      <c r="J767">
        <v>0</v>
      </c>
    </row>
    <row r="768" spans="1:10" thickTop="1" thickBot="1" x14ac:dyDescent="0.3">
      <c r="A768">
        <v>766</v>
      </c>
      <c r="B768">
        <v>11</v>
      </c>
      <c r="C768">
        <v>1049.9955069305099</v>
      </c>
      <c r="D768" t="s">
        <v>26</v>
      </c>
      <c r="E768" t="s">
        <v>23</v>
      </c>
      <c r="F768" s="1">
        <v>7.5027878893427707E-5</v>
      </c>
      <c r="G768">
        <v>1.1930491575182201E-3</v>
      </c>
      <c r="H768">
        <v>0.49</v>
      </c>
      <c r="I768">
        <v>3</v>
      </c>
      <c r="J768">
        <v>0</v>
      </c>
    </row>
    <row r="769" spans="1:10" thickTop="1" thickBot="1" x14ac:dyDescent="0.3">
      <c r="A769">
        <v>767</v>
      </c>
      <c r="B769">
        <v>11</v>
      </c>
      <c r="C769">
        <v>32995.5212169468</v>
      </c>
      <c r="D769" t="s">
        <v>27</v>
      </c>
      <c r="E769" t="s">
        <v>11</v>
      </c>
      <c r="F769">
        <v>0</v>
      </c>
      <c r="G769">
        <v>0.42560021601661802</v>
      </c>
      <c r="H769">
        <v>0.19999999999999901</v>
      </c>
      <c r="I769">
        <v>4.5</v>
      </c>
      <c r="J769">
        <v>0</v>
      </c>
    </row>
    <row r="770" spans="1:10" thickTop="1" thickBot="1" x14ac:dyDescent="0.3">
      <c r="A770">
        <v>768</v>
      </c>
      <c r="B770">
        <v>11</v>
      </c>
      <c r="C770">
        <v>6065.8004049768097</v>
      </c>
      <c r="D770" t="s">
        <v>27</v>
      </c>
      <c r="E770" t="s">
        <v>12</v>
      </c>
      <c r="F770">
        <v>5.9788721004415298E-2</v>
      </c>
      <c r="G770">
        <v>7.82411026544379E-2</v>
      </c>
      <c r="H770">
        <v>0.19999999999999901</v>
      </c>
      <c r="I770">
        <v>4.5</v>
      </c>
      <c r="J770">
        <v>0</v>
      </c>
    </row>
    <row r="771" spans="1:10" thickTop="1" thickBot="1" x14ac:dyDescent="0.3">
      <c r="A771">
        <v>769</v>
      </c>
      <c r="B771">
        <v>11</v>
      </c>
      <c r="C771">
        <v>16766.544867499601</v>
      </c>
      <c r="D771" t="s">
        <v>27</v>
      </c>
      <c r="E771" t="s">
        <v>13</v>
      </c>
      <c r="F771">
        <v>0.139725836824204</v>
      </c>
      <c r="G771">
        <v>0.216267082751678</v>
      </c>
      <c r="H771">
        <v>0.19999999999999901</v>
      </c>
      <c r="I771">
        <v>4.5</v>
      </c>
      <c r="J771">
        <v>0</v>
      </c>
    </row>
    <row r="772" spans="1:10" thickTop="1" thickBot="1" x14ac:dyDescent="0.3">
      <c r="A772">
        <v>770</v>
      </c>
      <c r="B772">
        <v>11</v>
      </c>
      <c r="C772">
        <v>14811.140863860999</v>
      </c>
      <c r="D772" t="s">
        <v>27</v>
      </c>
      <c r="E772" t="s">
        <v>14</v>
      </c>
      <c r="F772">
        <v>0.12625008567481499</v>
      </c>
      <c r="G772">
        <v>0.19104486059381301</v>
      </c>
      <c r="H772">
        <v>0.19999999999999901</v>
      </c>
      <c r="I772">
        <v>4.5</v>
      </c>
      <c r="J772">
        <v>0</v>
      </c>
    </row>
    <row r="773" spans="1:10" thickTop="1" thickBot="1" x14ac:dyDescent="0.3">
      <c r="A773">
        <v>771</v>
      </c>
      <c r="B773">
        <v>11</v>
      </c>
      <c r="C773">
        <v>3686.77171510777</v>
      </c>
      <c r="D773" t="s">
        <v>27</v>
      </c>
      <c r="E773" t="s">
        <v>15</v>
      </c>
      <c r="F773">
        <v>3.6339370036095102E-2</v>
      </c>
      <c r="G773">
        <v>4.7554661374705702E-2</v>
      </c>
      <c r="H773">
        <v>0.19999999999999901</v>
      </c>
      <c r="I773">
        <v>4.5</v>
      </c>
      <c r="J773">
        <v>0</v>
      </c>
    </row>
    <row r="774" spans="1:10" thickTop="1" thickBot="1" x14ac:dyDescent="0.3">
      <c r="A774">
        <v>772</v>
      </c>
      <c r="B774">
        <v>11</v>
      </c>
      <c r="C774">
        <v>617.36455944840998</v>
      </c>
      <c r="D774" t="s">
        <v>27</v>
      </c>
      <c r="E774" t="s">
        <v>16</v>
      </c>
      <c r="F774">
        <v>1.0081432506505001E-2</v>
      </c>
      <c r="G774">
        <v>7.9632168297828401E-3</v>
      </c>
      <c r="H774">
        <v>0.19999999999999901</v>
      </c>
      <c r="I774">
        <v>4.5</v>
      </c>
      <c r="J774">
        <v>0</v>
      </c>
    </row>
    <row r="775" spans="1:10" thickTop="1" thickBot="1" x14ac:dyDescent="0.3">
      <c r="A775">
        <v>773</v>
      </c>
      <c r="B775">
        <v>11</v>
      </c>
      <c r="C775">
        <v>547.97074869119399</v>
      </c>
      <c r="D775" t="s">
        <v>27</v>
      </c>
      <c r="E775" t="s">
        <v>17</v>
      </c>
      <c r="F775">
        <v>8.9482462734904802E-3</v>
      </c>
      <c r="G775">
        <v>7.0681250185548796E-3</v>
      </c>
      <c r="H775">
        <v>0.19999999999999901</v>
      </c>
      <c r="I775">
        <v>4.5</v>
      </c>
      <c r="J775">
        <v>0</v>
      </c>
    </row>
    <row r="776" spans="1:10" thickTop="1" thickBot="1" x14ac:dyDescent="0.3">
      <c r="A776">
        <v>774</v>
      </c>
      <c r="B776">
        <v>11</v>
      </c>
      <c r="C776">
        <v>0</v>
      </c>
      <c r="D776" t="s">
        <v>27</v>
      </c>
      <c r="E776" t="s">
        <v>18</v>
      </c>
      <c r="F776">
        <v>0</v>
      </c>
      <c r="G776">
        <v>0</v>
      </c>
      <c r="H776">
        <v>0.19999999999999901</v>
      </c>
      <c r="I776">
        <v>4.5</v>
      </c>
      <c r="J776">
        <v>0</v>
      </c>
    </row>
    <row r="777" spans="1:10" thickTop="1" thickBot="1" x14ac:dyDescent="0.3">
      <c r="A777">
        <v>775</v>
      </c>
      <c r="B777">
        <v>11</v>
      </c>
      <c r="C777">
        <v>0</v>
      </c>
      <c r="D777" t="s">
        <v>27</v>
      </c>
      <c r="E777" t="s">
        <v>19</v>
      </c>
      <c r="F777">
        <v>0</v>
      </c>
      <c r="G777">
        <v>0</v>
      </c>
      <c r="H777">
        <v>0.19999999999999901</v>
      </c>
      <c r="I777">
        <v>4.5</v>
      </c>
      <c r="J777">
        <v>0</v>
      </c>
    </row>
    <row r="778" spans="1:10" thickTop="1" thickBot="1" x14ac:dyDescent="0.3">
      <c r="A778">
        <v>776</v>
      </c>
      <c r="B778">
        <v>11</v>
      </c>
      <c r="C778">
        <v>0</v>
      </c>
      <c r="D778" t="s">
        <v>27</v>
      </c>
      <c r="E778" t="s">
        <v>20</v>
      </c>
      <c r="F778">
        <v>0</v>
      </c>
      <c r="G778">
        <v>0</v>
      </c>
      <c r="H778">
        <v>0.19999999999999901</v>
      </c>
      <c r="I778">
        <v>4.5</v>
      </c>
      <c r="J778">
        <v>0</v>
      </c>
    </row>
    <row r="779" spans="1:10" thickTop="1" thickBot="1" x14ac:dyDescent="0.3">
      <c r="A779">
        <v>777</v>
      </c>
      <c r="B779">
        <v>11</v>
      </c>
      <c r="C779">
        <v>817.93900160773296</v>
      </c>
      <c r="D779" t="s">
        <v>27</v>
      </c>
      <c r="E779" t="s">
        <v>21</v>
      </c>
      <c r="F779">
        <v>2.9098769387196298E-3</v>
      </c>
      <c r="G779">
        <v>1.0550371775726699E-2</v>
      </c>
      <c r="H779">
        <v>0.19999999999999901</v>
      </c>
      <c r="I779">
        <v>4.5</v>
      </c>
      <c r="J779">
        <v>0</v>
      </c>
    </row>
    <row r="780" spans="1:10" thickTop="1" thickBot="1" x14ac:dyDescent="0.3">
      <c r="A780">
        <v>778</v>
      </c>
      <c r="B780">
        <v>11</v>
      </c>
      <c r="C780">
        <v>509.572097369267</v>
      </c>
      <c r="D780" t="s">
        <v>27</v>
      </c>
      <c r="E780" t="s">
        <v>22</v>
      </c>
      <c r="F780">
        <v>1.9777649390987102E-3</v>
      </c>
      <c r="G780">
        <v>6.5728313030864504E-3</v>
      </c>
      <c r="H780">
        <v>0.19999999999999901</v>
      </c>
      <c r="I780">
        <v>4.5</v>
      </c>
      <c r="J780">
        <v>0</v>
      </c>
    </row>
    <row r="781" spans="1:10" thickTop="1" thickBot="1" x14ac:dyDescent="0.3">
      <c r="A781">
        <v>779</v>
      </c>
      <c r="B781">
        <v>11</v>
      </c>
      <c r="C781">
        <v>708.40570357891897</v>
      </c>
      <c r="D781" t="s">
        <v>27</v>
      </c>
      <c r="E781" t="s">
        <v>23</v>
      </c>
      <c r="F781">
        <v>2.7494832829919398E-3</v>
      </c>
      <c r="G781">
        <v>9.1375316815950295E-3</v>
      </c>
      <c r="H781">
        <v>0.19999999999999901</v>
      </c>
      <c r="I781">
        <v>4.5</v>
      </c>
      <c r="J781">
        <v>0</v>
      </c>
    </row>
    <row r="782" spans="1:10" thickTop="1" thickBot="1" x14ac:dyDescent="0.3">
      <c r="A782">
        <v>780</v>
      </c>
      <c r="B782">
        <v>12</v>
      </c>
      <c r="C782">
        <v>15724476.3860182</v>
      </c>
      <c r="D782" t="s">
        <v>10</v>
      </c>
      <c r="E782" t="s">
        <v>11</v>
      </c>
      <c r="F782">
        <v>0</v>
      </c>
      <c r="G782">
        <v>0.91547385981447504</v>
      </c>
      <c r="H782">
        <v>0.3</v>
      </c>
      <c r="I782">
        <v>1.5</v>
      </c>
      <c r="J782">
        <v>0</v>
      </c>
    </row>
    <row r="783" spans="1:10" thickTop="1" thickBot="1" x14ac:dyDescent="0.3">
      <c r="A783">
        <v>781</v>
      </c>
      <c r="B783">
        <v>12</v>
      </c>
      <c r="C783">
        <v>142158.32318212101</v>
      </c>
      <c r="D783" t="s">
        <v>10</v>
      </c>
      <c r="E783" t="s">
        <v>12</v>
      </c>
      <c r="F783">
        <v>2.5811397476023599E-3</v>
      </c>
      <c r="G783">
        <v>8.2764109680631102E-3</v>
      </c>
      <c r="H783">
        <v>0.3</v>
      </c>
      <c r="I783">
        <v>1.5</v>
      </c>
      <c r="J783">
        <v>0</v>
      </c>
    </row>
    <row r="784" spans="1:10" thickTop="1" thickBot="1" x14ac:dyDescent="0.3">
      <c r="A784">
        <v>782</v>
      </c>
      <c r="B784">
        <v>12</v>
      </c>
      <c r="C784">
        <v>462966.53823513503</v>
      </c>
      <c r="D784" t="s">
        <v>10</v>
      </c>
      <c r="E784" t="s">
        <v>13</v>
      </c>
      <c r="F784">
        <v>3.9491509458339999E-3</v>
      </c>
      <c r="G784">
        <v>2.6953760069233602E-2</v>
      </c>
      <c r="H784">
        <v>0.3</v>
      </c>
      <c r="I784">
        <v>1.5</v>
      </c>
      <c r="J784">
        <v>0</v>
      </c>
    </row>
    <row r="785" spans="1:10" thickTop="1" thickBot="1" x14ac:dyDescent="0.3">
      <c r="A785">
        <v>783</v>
      </c>
      <c r="B785">
        <v>12</v>
      </c>
      <c r="C785">
        <v>536800.28475143004</v>
      </c>
      <c r="D785" t="s">
        <v>10</v>
      </c>
      <c r="E785" t="s">
        <v>14</v>
      </c>
      <c r="F785">
        <v>5.0166437919579596E-3</v>
      </c>
      <c r="G785">
        <v>3.1252336584502299E-2</v>
      </c>
      <c r="H785">
        <v>0.3</v>
      </c>
      <c r="I785">
        <v>1.5</v>
      </c>
      <c r="J785">
        <v>0</v>
      </c>
    </row>
    <row r="786" spans="1:10" thickTop="1" thickBot="1" x14ac:dyDescent="0.3">
      <c r="A786">
        <v>784</v>
      </c>
      <c r="B786">
        <v>12</v>
      </c>
      <c r="C786">
        <v>159503.392171855</v>
      </c>
      <c r="D786" t="s">
        <v>10</v>
      </c>
      <c r="E786" t="s">
        <v>15</v>
      </c>
      <c r="F786">
        <v>2.8079569276597601E-3</v>
      </c>
      <c r="G786">
        <v>9.2862351979432906E-3</v>
      </c>
      <c r="H786">
        <v>0.3</v>
      </c>
      <c r="I786">
        <v>1.5</v>
      </c>
      <c r="J786">
        <v>0</v>
      </c>
    </row>
    <row r="787" spans="1:10" thickTop="1" thickBot="1" x14ac:dyDescent="0.3">
      <c r="A787">
        <v>785</v>
      </c>
      <c r="B787">
        <v>12</v>
      </c>
      <c r="C787">
        <v>29297.0889912231</v>
      </c>
      <c r="D787" t="s">
        <v>10</v>
      </c>
      <c r="E787" t="s">
        <v>16</v>
      </c>
      <c r="F787">
        <v>1.7664103033771901E-3</v>
      </c>
      <c r="G787">
        <v>1.7056669158135799E-3</v>
      </c>
      <c r="H787">
        <v>0.3</v>
      </c>
      <c r="I787">
        <v>1.5</v>
      </c>
      <c r="J787">
        <v>0</v>
      </c>
    </row>
    <row r="788" spans="1:10" thickTop="1" thickBot="1" x14ac:dyDescent="0.3">
      <c r="A788">
        <v>786</v>
      </c>
      <c r="B788">
        <v>12</v>
      </c>
      <c r="C788">
        <v>25729.371477578101</v>
      </c>
      <c r="D788" t="s">
        <v>10</v>
      </c>
      <c r="E788" t="s">
        <v>17</v>
      </c>
      <c r="F788">
        <v>2.0387865515649399E-3</v>
      </c>
      <c r="G788">
        <v>1.4979555718702901E-3</v>
      </c>
      <c r="H788">
        <v>0.3</v>
      </c>
      <c r="I788">
        <v>1.5</v>
      </c>
      <c r="J788">
        <v>0</v>
      </c>
    </row>
    <row r="789" spans="1:10" thickTop="1" thickBot="1" x14ac:dyDescent="0.3">
      <c r="A789">
        <v>787</v>
      </c>
      <c r="B789">
        <v>12</v>
      </c>
      <c r="C789">
        <v>0</v>
      </c>
      <c r="D789" t="s">
        <v>10</v>
      </c>
      <c r="E789" t="s">
        <v>18</v>
      </c>
      <c r="F789">
        <v>0</v>
      </c>
      <c r="G789">
        <v>0</v>
      </c>
      <c r="H789">
        <v>0.3</v>
      </c>
      <c r="I789">
        <v>1.5</v>
      </c>
      <c r="J789">
        <v>0</v>
      </c>
    </row>
    <row r="790" spans="1:10" thickTop="1" thickBot="1" x14ac:dyDescent="0.3">
      <c r="A790">
        <v>788</v>
      </c>
      <c r="B790">
        <v>12</v>
      </c>
      <c r="C790">
        <v>0</v>
      </c>
      <c r="D790" t="s">
        <v>10</v>
      </c>
      <c r="E790" t="s">
        <v>19</v>
      </c>
      <c r="F790">
        <v>0</v>
      </c>
      <c r="G790">
        <v>0</v>
      </c>
      <c r="H790">
        <v>0.3</v>
      </c>
      <c r="I790">
        <v>1.5</v>
      </c>
      <c r="J790">
        <v>0</v>
      </c>
    </row>
    <row r="791" spans="1:10" thickTop="1" thickBot="1" x14ac:dyDescent="0.3">
      <c r="A791">
        <v>789</v>
      </c>
      <c r="B791">
        <v>12</v>
      </c>
      <c r="C791">
        <v>0</v>
      </c>
      <c r="D791" t="s">
        <v>10</v>
      </c>
      <c r="E791" t="s">
        <v>20</v>
      </c>
      <c r="F791">
        <v>0</v>
      </c>
      <c r="G791">
        <v>0</v>
      </c>
      <c r="H791">
        <v>0.3</v>
      </c>
      <c r="I791">
        <v>1.5</v>
      </c>
      <c r="J791">
        <v>0</v>
      </c>
    </row>
    <row r="792" spans="1:10" thickTop="1" thickBot="1" x14ac:dyDescent="0.3">
      <c r="A792">
        <v>790</v>
      </c>
      <c r="B792">
        <v>12</v>
      </c>
      <c r="C792">
        <v>40360.484262365302</v>
      </c>
      <c r="D792" t="s">
        <v>10</v>
      </c>
      <c r="E792" t="s">
        <v>21</v>
      </c>
      <c r="F792" s="1">
        <v>4.65316364183402E-5</v>
      </c>
      <c r="G792">
        <v>2.3497741612880001E-3</v>
      </c>
      <c r="H792">
        <v>0.3</v>
      </c>
      <c r="I792">
        <v>1.5</v>
      </c>
      <c r="J792">
        <v>0</v>
      </c>
    </row>
    <row r="793" spans="1:10" thickTop="1" thickBot="1" x14ac:dyDescent="0.3">
      <c r="A793">
        <v>791</v>
      </c>
      <c r="B793">
        <v>12</v>
      </c>
      <c r="C793">
        <v>23523.209261412001</v>
      </c>
      <c r="D793" t="s">
        <v>10</v>
      </c>
      <c r="E793" t="s">
        <v>22</v>
      </c>
      <c r="F793">
        <v>1.06207618456941E-4</v>
      </c>
      <c r="G793">
        <v>1.3695135309508099E-3</v>
      </c>
      <c r="H793">
        <v>0.3</v>
      </c>
      <c r="I793">
        <v>1.5</v>
      </c>
      <c r="J793">
        <v>0</v>
      </c>
    </row>
    <row r="794" spans="1:10" thickTop="1" thickBot="1" x14ac:dyDescent="0.3">
      <c r="A794">
        <v>792</v>
      </c>
      <c r="B794">
        <v>12</v>
      </c>
      <c r="C794">
        <v>31509.747793715102</v>
      </c>
      <c r="D794" t="s">
        <v>10</v>
      </c>
      <c r="E794" t="s">
        <v>23</v>
      </c>
      <c r="F794">
        <v>1.5633379588854499E-4</v>
      </c>
      <c r="G794">
        <v>1.8344871858590099E-3</v>
      </c>
      <c r="H794">
        <v>0.3</v>
      </c>
      <c r="I794">
        <v>1.5</v>
      </c>
      <c r="J794">
        <v>0</v>
      </c>
    </row>
    <row r="795" spans="1:10" thickTop="1" thickBot="1" x14ac:dyDescent="0.3">
      <c r="A795">
        <v>793</v>
      </c>
      <c r="B795">
        <v>12</v>
      </c>
      <c r="C795">
        <v>16092950.763860401</v>
      </c>
      <c r="D795" t="s">
        <v>24</v>
      </c>
      <c r="E795" t="s">
        <v>11</v>
      </c>
      <c r="F795">
        <v>0</v>
      </c>
      <c r="G795">
        <v>0.95026341786329005</v>
      </c>
      <c r="H795">
        <v>0.3</v>
      </c>
      <c r="I795">
        <v>1.5</v>
      </c>
      <c r="J795">
        <v>0</v>
      </c>
    </row>
    <row r="796" spans="1:10" thickTop="1" thickBot="1" x14ac:dyDescent="0.3">
      <c r="A796">
        <v>794</v>
      </c>
      <c r="B796">
        <v>12</v>
      </c>
      <c r="C796">
        <v>81790.530974419598</v>
      </c>
      <c r="D796" t="s">
        <v>24</v>
      </c>
      <c r="E796" t="s">
        <v>12</v>
      </c>
      <c r="F796">
        <v>1.4594150936468599E-3</v>
      </c>
      <c r="G796">
        <v>4.8296021440110901E-3</v>
      </c>
      <c r="H796">
        <v>0.3</v>
      </c>
      <c r="I796">
        <v>1.5</v>
      </c>
      <c r="J796">
        <v>0</v>
      </c>
    </row>
    <row r="797" spans="1:10" thickTop="1" thickBot="1" x14ac:dyDescent="0.3">
      <c r="A797">
        <v>795</v>
      </c>
      <c r="B797">
        <v>12</v>
      </c>
      <c r="C797">
        <v>250027.396547638</v>
      </c>
      <c r="D797" t="s">
        <v>24</v>
      </c>
      <c r="E797" t="s">
        <v>13</v>
      </c>
      <c r="F797">
        <v>2.3762785454269401E-3</v>
      </c>
      <c r="G797">
        <v>1.4763724309427E-2</v>
      </c>
      <c r="H797">
        <v>0.3</v>
      </c>
      <c r="I797">
        <v>1.5</v>
      </c>
      <c r="J797">
        <v>0</v>
      </c>
    </row>
    <row r="798" spans="1:10" thickTop="1" thickBot="1" x14ac:dyDescent="0.3">
      <c r="A798">
        <v>796</v>
      </c>
      <c r="B798">
        <v>12</v>
      </c>
      <c r="C798">
        <v>278859.01425882202</v>
      </c>
      <c r="D798" t="s">
        <v>24</v>
      </c>
      <c r="E798" t="s">
        <v>14</v>
      </c>
      <c r="F798">
        <v>3.09938871746275E-3</v>
      </c>
      <c r="G798">
        <v>1.6466185964270599E-2</v>
      </c>
      <c r="H798">
        <v>0.3</v>
      </c>
      <c r="I798">
        <v>1.5</v>
      </c>
      <c r="J798">
        <v>0</v>
      </c>
    </row>
    <row r="799" spans="1:10" thickTop="1" thickBot="1" x14ac:dyDescent="0.3">
      <c r="A799">
        <v>797</v>
      </c>
      <c r="B799">
        <v>12</v>
      </c>
      <c r="C799">
        <v>89323.093982948601</v>
      </c>
      <c r="D799" t="s">
        <v>24</v>
      </c>
      <c r="E799" t="s">
        <v>15</v>
      </c>
      <c r="F799">
        <v>1.63716430975399E-3</v>
      </c>
      <c r="G799">
        <v>5.27438813601387E-3</v>
      </c>
      <c r="H799">
        <v>0.3</v>
      </c>
      <c r="I799">
        <v>1.5</v>
      </c>
      <c r="J799">
        <v>0</v>
      </c>
    </row>
    <row r="800" spans="1:10" thickTop="1" thickBot="1" x14ac:dyDescent="0.3">
      <c r="A800">
        <v>798</v>
      </c>
      <c r="B800">
        <v>12</v>
      </c>
      <c r="C800">
        <v>18659.591087102599</v>
      </c>
      <c r="D800" t="s">
        <v>24</v>
      </c>
      <c r="E800" t="s">
        <v>16</v>
      </c>
      <c r="F800">
        <v>9.3969747436028995E-4</v>
      </c>
      <c r="G800">
        <v>1.10181948994592E-3</v>
      </c>
      <c r="H800">
        <v>0.3</v>
      </c>
      <c r="I800">
        <v>1.5</v>
      </c>
      <c r="J800">
        <v>0</v>
      </c>
    </row>
    <row r="801" spans="1:10" thickTop="1" thickBot="1" x14ac:dyDescent="0.3">
      <c r="A801">
        <v>799</v>
      </c>
      <c r="B801">
        <v>12</v>
      </c>
      <c r="C801">
        <v>24054.269376047701</v>
      </c>
      <c r="D801" t="s">
        <v>24</v>
      </c>
      <c r="E801" t="s">
        <v>17</v>
      </c>
      <c r="F801">
        <v>8.2525136454724801E-4</v>
      </c>
      <c r="G801">
        <v>1.42036675354894E-3</v>
      </c>
      <c r="H801">
        <v>0.3</v>
      </c>
      <c r="I801">
        <v>1.5</v>
      </c>
      <c r="J801">
        <v>0</v>
      </c>
    </row>
    <row r="802" spans="1:10" thickTop="1" thickBot="1" x14ac:dyDescent="0.3">
      <c r="A802">
        <v>800</v>
      </c>
      <c r="B802">
        <v>12</v>
      </c>
      <c r="C802">
        <v>0</v>
      </c>
      <c r="D802" t="s">
        <v>24</v>
      </c>
      <c r="E802" t="s">
        <v>18</v>
      </c>
      <c r="F802">
        <v>0</v>
      </c>
      <c r="G802">
        <v>0</v>
      </c>
      <c r="H802">
        <v>0.3</v>
      </c>
      <c r="I802">
        <v>1.5</v>
      </c>
      <c r="J802">
        <v>0</v>
      </c>
    </row>
    <row r="803" spans="1:10" thickTop="1" thickBot="1" x14ac:dyDescent="0.3">
      <c r="A803">
        <v>801</v>
      </c>
      <c r="B803">
        <v>12</v>
      </c>
      <c r="C803">
        <v>0</v>
      </c>
      <c r="D803" t="s">
        <v>24</v>
      </c>
      <c r="E803" t="s">
        <v>19</v>
      </c>
      <c r="F803">
        <v>0</v>
      </c>
      <c r="G803">
        <v>0</v>
      </c>
      <c r="H803">
        <v>0.3</v>
      </c>
      <c r="I803">
        <v>1.5</v>
      </c>
      <c r="J803">
        <v>0</v>
      </c>
    </row>
    <row r="804" spans="1:10" thickTop="1" thickBot="1" x14ac:dyDescent="0.3">
      <c r="A804">
        <v>802</v>
      </c>
      <c r="B804">
        <v>12</v>
      </c>
      <c r="C804">
        <v>0</v>
      </c>
      <c r="D804" t="s">
        <v>24</v>
      </c>
      <c r="E804" t="s">
        <v>20</v>
      </c>
      <c r="F804">
        <v>0</v>
      </c>
      <c r="G804">
        <v>0</v>
      </c>
      <c r="H804">
        <v>0.3</v>
      </c>
      <c r="I804">
        <v>1.5</v>
      </c>
      <c r="J804">
        <v>0</v>
      </c>
    </row>
    <row r="805" spans="1:10" thickTop="1" thickBot="1" x14ac:dyDescent="0.3">
      <c r="A805">
        <v>803</v>
      </c>
      <c r="B805">
        <v>12</v>
      </c>
      <c r="C805">
        <v>33278.655518552303</v>
      </c>
      <c r="D805" t="s">
        <v>24</v>
      </c>
      <c r="E805" t="s">
        <v>21</v>
      </c>
      <c r="F805" s="1">
        <v>2.07126801200755E-5</v>
      </c>
      <c r="G805">
        <v>1.9650522392680599E-3</v>
      </c>
      <c r="H805">
        <v>0.3</v>
      </c>
      <c r="I805">
        <v>1.5</v>
      </c>
      <c r="J805">
        <v>0</v>
      </c>
    </row>
    <row r="806" spans="1:10" thickTop="1" thickBot="1" x14ac:dyDescent="0.3">
      <c r="A806">
        <v>804</v>
      </c>
      <c r="B806">
        <v>12</v>
      </c>
      <c r="C806">
        <v>26333.7542405446</v>
      </c>
      <c r="D806" t="s">
        <v>24</v>
      </c>
      <c r="E806" t="s">
        <v>22</v>
      </c>
      <c r="F806" s="1">
        <v>3.77245459067751E-5</v>
      </c>
      <c r="G806">
        <v>1.5549667476761099E-3</v>
      </c>
      <c r="H806">
        <v>0.3</v>
      </c>
      <c r="I806">
        <v>1.5</v>
      </c>
      <c r="J806">
        <v>0</v>
      </c>
    </row>
    <row r="807" spans="1:10" thickTop="1" thickBot="1" x14ac:dyDescent="0.3">
      <c r="A807">
        <v>805</v>
      </c>
      <c r="B807">
        <v>12</v>
      </c>
      <c r="C807">
        <v>39975.2626552972</v>
      </c>
      <c r="D807" t="s">
        <v>24</v>
      </c>
      <c r="E807" t="s">
        <v>23</v>
      </c>
      <c r="F807" s="1">
        <v>5.05327381346374E-5</v>
      </c>
      <c r="G807">
        <v>2.3604763525475999E-3</v>
      </c>
      <c r="H807">
        <v>0.3</v>
      </c>
      <c r="I807">
        <v>1.5</v>
      </c>
      <c r="J807">
        <v>0</v>
      </c>
    </row>
    <row r="808" spans="1:10" thickTop="1" thickBot="1" x14ac:dyDescent="0.3">
      <c r="A808">
        <v>806</v>
      </c>
      <c r="B808">
        <v>12</v>
      </c>
      <c r="C808">
        <v>16914.360740615401</v>
      </c>
      <c r="D808" t="s">
        <v>25</v>
      </c>
      <c r="E808" t="s">
        <v>11</v>
      </c>
      <c r="F808">
        <v>0</v>
      </c>
      <c r="G808">
        <v>0.30896580744256102</v>
      </c>
      <c r="H808">
        <v>0.66</v>
      </c>
      <c r="I808">
        <v>120</v>
      </c>
      <c r="J808">
        <v>0</v>
      </c>
    </row>
    <row r="809" spans="1:10" thickTop="1" thickBot="1" x14ac:dyDescent="0.3">
      <c r="A809">
        <v>807</v>
      </c>
      <c r="B809">
        <v>12</v>
      </c>
      <c r="C809">
        <v>3776.9695911863801</v>
      </c>
      <c r="D809" t="s">
        <v>25</v>
      </c>
      <c r="E809" t="s">
        <v>12</v>
      </c>
      <c r="F809">
        <v>6.4516278778245506E-2</v>
      </c>
      <c r="G809">
        <v>6.8991933973878303E-2</v>
      </c>
      <c r="H809">
        <v>0.66</v>
      </c>
      <c r="I809">
        <v>120</v>
      </c>
      <c r="J809">
        <v>0</v>
      </c>
    </row>
    <row r="810" spans="1:10" thickTop="1" thickBot="1" x14ac:dyDescent="0.3">
      <c r="A810">
        <v>808</v>
      </c>
      <c r="B810">
        <v>12</v>
      </c>
      <c r="C810">
        <v>11577.154679175501</v>
      </c>
      <c r="D810" t="s">
        <v>25</v>
      </c>
      <c r="E810" t="s">
        <v>13</v>
      </c>
      <c r="F810">
        <v>0.10505497524584401</v>
      </c>
      <c r="G810">
        <v>0.211473847471503</v>
      </c>
      <c r="H810">
        <v>0.66</v>
      </c>
      <c r="I810">
        <v>120</v>
      </c>
      <c r="J810">
        <v>0</v>
      </c>
    </row>
    <row r="811" spans="1:10" thickTop="1" thickBot="1" x14ac:dyDescent="0.3">
      <c r="A811">
        <v>809</v>
      </c>
      <c r="B811">
        <v>12</v>
      </c>
      <c r="C811">
        <v>13182.1692474755</v>
      </c>
      <c r="D811" t="s">
        <v>25</v>
      </c>
      <c r="E811" t="s">
        <v>14</v>
      </c>
      <c r="F811">
        <v>0.13703524545572601</v>
      </c>
      <c r="G811">
        <v>0.24079181163559399</v>
      </c>
      <c r="H811">
        <v>0.66</v>
      </c>
      <c r="I811">
        <v>120</v>
      </c>
      <c r="J811">
        <v>0</v>
      </c>
    </row>
    <row r="812" spans="1:10" thickTop="1" thickBot="1" x14ac:dyDescent="0.3">
      <c r="A812">
        <v>810</v>
      </c>
      <c r="B812">
        <v>12</v>
      </c>
      <c r="C812">
        <v>4123.0209602547502</v>
      </c>
      <c r="D812" t="s">
        <v>25</v>
      </c>
      <c r="E812" t="s">
        <v>15</v>
      </c>
      <c r="F812">
        <v>7.2388060615007493E-2</v>
      </c>
      <c r="G812">
        <v>7.5313073879808998E-2</v>
      </c>
      <c r="H812">
        <v>0.66</v>
      </c>
      <c r="I812">
        <v>120</v>
      </c>
      <c r="J812">
        <v>0</v>
      </c>
    </row>
    <row r="813" spans="1:10" thickTop="1" thickBot="1" x14ac:dyDescent="0.3">
      <c r="A813">
        <v>811</v>
      </c>
      <c r="B813">
        <v>12</v>
      </c>
      <c r="C813">
        <v>815.54139720978105</v>
      </c>
      <c r="D813" t="s">
        <v>25</v>
      </c>
      <c r="E813" t="s">
        <v>16</v>
      </c>
      <c r="F813">
        <v>4.1550046069218798E-2</v>
      </c>
      <c r="G813">
        <v>1.48970694285065E-2</v>
      </c>
      <c r="H813">
        <v>0.66</v>
      </c>
      <c r="I813">
        <v>120</v>
      </c>
      <c r="J813">
        <v>0</v>
      </c>
    </row>
    <row r="814" spans="1:10" thickTop="1" thickBot="1" x14ac:dyDescent="0.3">
      <c r="A814">
        <v>812</v>
      </c>
      <c r="B814">
        <v>12</v>
      </c>
      <c r="C814">
        <v>885.763059971551</v>
      </c>
      <c r="D814" t="s">
        <v>25</v>
      </c>
      <c r="E814" t="s">
        <v>17</v>
      </c>
      <c r="F814">
        <v>3.6490197730760399E-2</v>
      </c>
      <c r="G814">
        <v>1.61797719242061E-2</v>
      </c>
      <c r="H814">
        <v>0.66</v>
      </c>
      <c r="I814">
        <v>120</v>
      </c>
      <c r="J814">
        <v>0</v>
      </c>
    </row>
    <row r="815" spans="1:10" thickTop="1" thickBot="1" x14ac:dyDescent="0.3">
      <c r="A815">
        <v>813</v>
      </c>
      <c r="B815">
        <v>12</v>
      </c>
      <c r="C815">
        <v>0</v>
      </c>
      <c r="D815" t="s">
        <v>25</v>
      </c>
      <c r="E815" t="s">
        <v>18</v>
      </c>
      <c r="F815">
        <v>0</v>
      </c>
      <c r="G815">
        <v>0</v>
      </c>
      <c r="H815">
        <v>0.66</v>
      </c>
      <c r="I815">
        <v>120</v>
      </c>
      <c r="J815">
        <v>0</v>
      </c>
    </row>
    <row r="816" spans="1:10" thickTop="1" thickBot="1" x14ac:dyDescent="0.3">
      <c r="A816">
        <v>814</v>
      </c>
      <c r="B816">
        <v>12</v>
      </c>
      <c r="C816">
        <v>0</v>
      </c>
      <c r="D816" t="s">
        <v>25</v>
      </c>
      <c r="E816" t="s">
        <v>19</v>
      </c>
      <c r="F816">
        <v>0</v>
      </c>
      <c r="G816">
        <v>0</v>
      </c>
      <c r="H816">
        <v>0.66</v>
      </c>
      <c r="I816">
        <v>120</v>
      </c>
      <c r="J816">
        <v>0</v>
      </c>
    </row>
    <row r="817" spans="1:10" thickTop="1" thickBot="1" x14ac:dyDescent="0.3">
      <c r="A817">
        <v>815</v>
      </c>
      <c r="B817">
        <v>12</v>
      </c>
      <c r="C817">
        <v>0</v>
      </c>
      <c r="D817" t="s">
        <v>25</v>
      </c>
      <c r="E817" t="s">
        <v>20</v>
      </c>
      <c r="F817">
        <v>0</v>
      </c>
      <c r="G817">
        <v>0</v>
      </c>
      <c r="H817">
        <v>0.66</v>
      </c>
      <c r="I817">
        <v>120</v>
      </c>
      <c r="J817">
        <v>0</v>
      </c>
    </row>
    <row r="818" spans="1:10" thickTop="1" thickBot="1" x14ac:dyDescent="0.3">
      <c r="A818">
        <v>816</v>
      </c>
      <c r="B818">
        <v>12</v>
      </c>
      <c r="C818">
        <v>1286.1941109271499</v>
      </c>
      <c r="D818" t="s">
        <v>25</v>
      </c>
      <c r="E818" t="s">
        <v>21</v>
      </c>
      <c r="F818">
        <v>9.1584797710361201E-4</v>
      </c>
      <c r="G818">
        <v>2.34942371222015E-2</v>
      </c>
      <c r="H818">
        <v>0.66</v>
      </c>
      <c r="I818">
        <v>120</v>
      </c>
      <c r="J818">
        <v>0</v>
      </c>
    </row>
    <row r="819" spans="1:10" thickTop="1" thickBot="1" x14ac:dyDescent="0.3">
      <c r="A819">
        <v>817</v>
      </c>
      <c r="B819">
        <v>12</v>
      </c>
      <c r="C819">
        <v>894.43642992266905</v>
      </c>
      <c r="D819" t="s">
        <v>25</v>
      </c>
      <c r="E819" t="s">
        <v>22</v>
      </c>
      <c r="F819">
        <v>1.6680674806980899E-3</v>
      </c>
      <c r="G819">
        <v>1.6338203850265201E-2</v>
      </c>
      <c r="H819">
        <v>0.66</v>
      </c>
      <c r="I819">
        <v>120</v>
      </c>
      <c r="J819">
        <v>0</v>
      </c>
    </row>
    <row r="820" spans="1:10" thickTop="1" thickBot="1" x14ac:dyDescent="0.3">
      <c r="A820">
        <v>818</v>
      </c>
      <c r="B820">
        <v>12</v>
      </c>
      <c r="C820">
        <v>1289.4791529317599</v>
      </c>
      <c r="D820" t="s">
        <v>25</v>
      </c>
      <c r="E820" t="s">
        <v>23</v>
      </c>
      <c r="F820">
        <v>2.23440539237627E-3</v>
      </c>
      <c r="G820">
        <v>2.3554243271473301E-2</v>
      </c>
      <c r="H820">
        <v>0.66</v>
      </c>
      <c r="I820">
        <v>120</v>
      </c>
      <c r="J820">
        <v>0</v>
      </c>
    </row>
    <row r="821" spans="1:10" thickTop="1" thickBot="1" x14ac:dyDescent="0.3">
      <c r="A821">
        <v>819</v>
      </c>
      <c r="B821">
        <v>12</v>
      </c>
      <c r="C821">
        <v>827829.342909978</v>
      </c>
      <c r="D821" t="s">
        <v>26</v>
      </c>
      <c r="E821" t="s">
        <v>11</v>
      </c>
      <c r="F821">
        <v>0</v>
      </c>
      <c r="G821">
        <v>0.94017444710186104</v>
      </c>
      <c r="H821">
        <v>0.49</v>
      </c>
      <c r="I821">
        <v>3</v>
      </c>
      <c r="J821">
        <v>0</v>
      </c>
    </row>
    <row r="822" spans="1:10" thickTop="1" thickBot="1" x14ac:dyDescent="0.3">
      <c r="A822">
        <v>820</v>
      </c>
      <c r="B822">
        <v>12</v>
      </c>
      <c r="C822">
        <v>6514.4650611688903</v>
      </c>
      <c r="D822" t="s">
        <v>26</v>
      </c>
      <c r="E822" t="s">
        <v>12</v>
      </c>
      <c r="F822">
        <v>2.9777668492037002E-3</v>
      </c>
      <c r="G822">
        <v>7.3985461369601201E-3</v>
      </c>
      <c r="H822">
        <v>0.49</v>
      </c>
      <c r="I822">
        <v>3</v>
      </c>
      <c r="J822">
        <v>0</v>
      </c>
    </row>
    <row r="823" spans="1:10" thickTop="1" thickBot="1" x14ac:dyDescent="0.3">
      <c r="A823">
        <v>821</v>
      </c>
      <c r="B823">
        <v>12</v>
      </c>
      <c r="C823">
        <v>18532.8826715453</v>
      </c>
      <c r="D823" t="s">
        <v>26</v>
      </c>
      <c r="E823" t="s">
        <v>13</v>
      </c>
      <c r="F823">
        <v>4.2356972615037302E-3</v>
      </c>
      <c r="G823">
        <v>2.1047988777100599E-2</v>
      </c>
      <c r="H823">
        <v>0.49</v>
      </c>
      <c r="I823">
        <v>3</v>
      </c>
      <c r="J823">
        <v>0</v>
      </c>
    </row>
    <row r="824" spans="1:10" thickTop="1" thickBot="1" x14ac:dyDescent="0.3">
      <c r="A824">
        <v>822</v>
      </c>
      <c r="B824">
        <v>12</v>
      </c>
      <c r="C824">
        <v>18094.876948638601</v>
      </c>
      <c r="D824" t="s">
        <v>26</v>
      </c>
      <c r="E824" t="s">
        <v>14</v>
      </c>
      <c r="F824">
        <v>4.6525397510505297E-3</v>
      </c>
      <c r="G824">
        <v>2.0550541094328599E-2</v>
      </c>
      <c r="H824">
        <v>0.49</v>
      </c>
      <c r="I824">
        <v>3</v>
      </c>
      <c r="J824">
        <v>0</v>
      </c>
    </row>
    <row r="825" spans="1:10" thickTop="1" thickBot="1" x14ac:dyDescent="0.3">
      <c r="A825">
        <v>823</v>
      </c>
      <c r="B825">
        <v>12</v>
      </c>
      <c r="C825">
        <v>4935.14919620408</v>
      </c>
      <c r="D825" t="s">
        <v>26</v>
      </c>
      <c r="E825" t="s">
        <v>15</v>
      </c>
      <c r="F825">
        <v>2.2558603867458599E-3</v>
      </c>
      <c r="G825">
        <v>5.6049005832485097E-3</v>
      </c>
      <c r="H825">
        <v>0.49</v>
      </c>
      <c r="I825">
        <v>3</v>
      </c>
      <c r="J825">
        <v>0</v>
      </c>
    </row>
    <row r="826" spans="1:10" thickTop="1" thickBot="1" x14ac:dyDescent="0.3">
      <c r="A826">
        <v>824</v>
      </c>
      <c r="B826">
        <v>12</v>
      </c>
      <c r="C826">
        <v>875.90200734516998</v>
      </c>
      <c r="D826" t="s">
        <v>26</v>
      </c>
      <c r="E826" t="s">
        <v>16</v>
      </c>
      <c r="F826">
        <v>1.25117331974541E-3</v>
      </c>
      <c r="G826">
        <v>9.9477107513052591E-4</v>
      </c>
      <c r="H826">
        <v>0.49</v>
      </c>
      <c r="I826">
        <v>3</v>
      </c>
      <c r="J826">
        <v>0</v>
      </c>
    </row>
    <row r="827" spans="1:10" thickTop="1" thickBot="1" x14ac:dyDescent="0.3">
      <c r="A827">
        <v>825</v>
      </c>
      <c r="B827">
        <v>12</v>
      </c>
      <c r="C827">
        <v>778.61315456609998</v>
      </c>
      <c r="D827" t="s">
        <v>26</v>
      </c>
      <c r="E827" t="s">
        <v>17</v>
      </c>
      <c r="F827">
        <v>1.1122020468347E-3</v>
      </c>
      <c r="G827">
        <v>8.8427910700433396E-4</v>
      </c>
      <c r="H827">
        <v>0.49</v>
      </c>
      <c r="I827">
        <v>3</v>
      </c>
      <c r="J827">
        <v>0</v>
      </c>
    </row>
    <row r="828" spans="1:10" thickTop="1" thickBot="1" x14ac:dyDescent="0.3">
      <c r="A828">
        <v>826</v>
      </c>
      <c r="B828">
        <v>12</v>
      </c>
      <c r="C828">
        <v>0</v>
      </c>
      <c r="D828" t="s">
        <v>26</v>
      </c>
      <c r="E828" t="s">
        <v>18</v>
      </c>
      <c r="F828">
        <v>0</v>
      </c>
      <c r="G828">
        <v>0</v>
      </c>
      <c r="H828">
        <v>0.49</v>
      </c>
      <c r="I828">
        <v>3</v>
      </c>
      <c r="J828">
        <v>0</v>
      </c>
    </row>
    <row r="829" spans="1:10" thickTop="1" thickBot="1" x14ac:dyDescent="0.3">
      <c r="A829">
        <v>827</v>
      </c>
      <c r="B829">
        <v>12</v>
      </c>
      <c r="C829">
        <v>0</v>
      </c>
      <c r="D829" t="s">
        <v>26</v>
      </c>
      <c r="E829" t="s">
        <v>19</v>
      </c>
      <c r="F829">
        <v>0</v>
      </c>
      <c r="G829">
        <v>0</v>
      </c>
      <c r="H829">
        <v>0.49</v>
      </c>
      <c r="I829">
        <v>3</v>
      </c>
      <c r="J829">
        <v>0</v>
      </c>
    </row>
    <row r="830" spans="1:10" thickTop="1" thickBot="1" x14ac:dyDescent="0.3">
      <c r="A830">
        <v>828</v>
      </c>
      <c r="B830">
        <v>12</v>
      </c>
      <c r="C830">
        <v>0</v>
      </c>
      <c r="D830" t="s">
        <v>26</v>
      </c>
      <c r="E830" t="s">
        <v>20</v>
      </c>
      <c r="F830">
        <v>0</v>
      </c>
      <c r="G830">
        <v>0</v>
      </c>
      <c r="H830">
        <v>0.49</v>
      </c>
      <c r="I830">
        <v>3</v>
      </c>
      <c r="J830">
        <v>0</v>
      </c>
    </row>
    <row r="831" spans="1:10" thickTop="1" thickBot="1" x14ac:dyDescent="0.3">
      <c r="A831">
        <v>829</v>
      </c>
      <c r="B831">
        <v>12</v>
      </c>
      <c r="C831">
        <v>1213.40554805751</v>
      </c>
      <c r="D831" t="s">
        <v>26</v>
      </c>
      <c r="E831" t="s">
        <v>21</v>
      </c>
      <c r="F831" s="1">
        <v>2.7732429153570301E-5</v>
      </c>
      <c r="G831">
        <v>1.3780773779353099E-3</v>
      </c>
      <c r="H831">
        <v>0.49</v>
      </c>
      <c r="I831">
        <v>3</v>
      </c>
      <c r="J831">
        <v>0</v>
      </c>
    </row>
    <row r="832" spans="1:10" thickTop="1" thickBot="1" x14ac:dyDescent="0.3">
      <c r="A832">
        <v>830</v>
      </c>
      <c r="B832">
        <v>12</v>
      </c>
      <c r="C832">
        <v>730.37354218729695</v>
      </c>
      <c r="D832" t="s">
        <v>26</v>
      </c>
      <c r="E832" t="s">
        <v>22</v>
      </c>
      <c r="F832" s="1">
        <v>5.2164733141922602E-5</v>
      </c>
      <c r="G832">
        <v>8.2949287444917597E-4</v>
      </c>
      <c r="H832">
        <v>0.49</v>
      </c>
      <c r="I832">
        <v>3</v>
      </c>
      <c r="J832">
        <v>0</v>
      </c>
    </row>
    <row r="833" spans="1:10" thickTop="1" thickBot="1" x14ac:dyDescent="0.3">
      <c r="A833">
        <v>831</v>
      </c>
      <c r="B833">
        <v>12</v>
      </c>
      <c r="C833">
        <v>1001.0965893841</v>
      </c>
      <c r="D833" t="s">
        <v>26</v>
      </c>
      <c r="E833" t="s">
        <v>23</v>
      </c>
      <c r="F833" s="1">
        <v>7.1500312399211998E-5</v>
      </c>
      <c r="G833">
        <v>1.1369558719811E-3</v>
      </c>
      <c r="H833">
        <v>0.49</v>
      </c>
      <c r="I833">
        <v>3</v>
      </c>
      <c r="J833">
        <v>0</v>
      </c>
    </row>
    <row r="834" spans="1:10" thickTop="1" thickBot="1" x14ac:dyDescent="0.3">
      <c r="A834">
        <v>832</v>
      </c>
      <c r="B834">
        <v>12</v>
      </c>
      <c r="C834">
        <v>32502.667184591599</v>
      </c>
      <c r="D834" t="s">
        <v>27</v>
      </c>
      <c r="E834" t="s">
        <v>11</v>
      </c>
      <c r="F834">
        <v>0</v>
      </c>
      <c r="G834">
        <v>0.41839891337358998</v>
      </c>
      <c r="H834">
        <v>0.19999999999999901</v>
      </c>
      <c r="I834">
        <v>4.5</v>
      </c>
      <c r="J834">
        <v>0</v>
      </c>
    </row>
    <row r="835" spans="1:10" thickTop="1" thickBot="1" x14ac:dyDescent="0.3">
      <c r="A835">
        <v>833</v>
      </c>
      <c r="B835">
        <v>12</v>
      </c>
      <c r="C835">
        <v>6060.3929651562603</v>
      </c>
      <c r="D835" t="s">
        <v>27</v>
      </c>
      <c r="E835" t="s">
        <v>12</v>
      </c>
      <c r="F835">
        <v>5.9615148933920503E-2</v>
      </c>
      <c r="G835">
        <v>7.8013961649288796E-2</v>
      </c>
      <c r="H835">
        <v>0.19999999999999901</v>
      </c>
      <c r="I835">
        <v>4.5</v>
      </c>
      <c r="J835">
        <v>0</v>
      </c>
    </row>
    <row r="836" spans="1:10" thickTop="1" thickBot="1" x14ac:dyDescent="0.3">
      <c r="A836">
        <v>834</v>
      </c>
      <c r="B836">
        <v>12</v>
      </c>
      <c r="C836">
        <v>16830.617718803001</v>
      </c>
      <c r="D836" t="s">
        <v>27</v>
      </c>
      <c r="E836" t="s">
        <v>13</v>
      </c>
      <c r="F836">
        <v>0.13997739279962701</v>
      </c>
      <c r="G836">
        <v>0.216656440068764</v>
      </c>
      <c r="H836">
        <v>0.19999999999999901</v>
      </c>
      <c r="I836">
        <v>4.5</v>
      </c>
      <c r="J836">
        <v>0</v>
      </c>
    </row>
    <row r="837" spans="1:10" thickTop="1" thickBot="1" x14ac:dyDescent="0.3">
      <c r="A837">
        <v>835</v>
      </c>
      <c r="B837">
        <v>12</v>
      </c>
      <c r="C837">
        <v>15191.239857163</v>
      </c>
      <c r="D837" t="s">
        <v>27</v>
      </c>
      <c r="E837" t="s">
        <v>14</v>
      </c>
      <c r="F837">
        <v>0.129229329366644</v>
      </c>
      <c r="G837">
        <v>0.195553128392114</v>
      </c>
      <c r="H837">
        <v>0.19999999999999901</v>
      </c>
      <c r="I837">
        <v>4.5</v>
      </c>
      <c r="J837">
        <v>0</v>
      </c>
    </row>
    <row r="838" spans="1:10" thickTop="1" thickBot="1" x14ac:dyDescent="0.3">
      <c r="A838">
        <v>836</v>
      </c>
      <c r="B838">
        <v>12</v>
      </c>
      <c r="C838">
        <v>3872.9603192899199</v>
      </c>
      <c r="D838" t="s">
        <v>27</v>
      </c>
      <c r="E838" t="s">
        <v>15</v>
      </c>
      <c r="F838">
        <v>3.8097712075289399E-2</v>
      </c>
      <c r="G838">
        <v>4.9855674302880897E-2</v>
      </c>
      <c r="H838">
        <v>0.19999999999999901</v>
      </c>
      <c r="I838">
        <v>4.5</v>
      </c>
      <c r="J838">
        <v>0</v>
      </c>
    </row>
    <row r="839" spans="1:10" thickTop="1" thickBot="1" x14ac:dyDescent="0.3">
      <c r="A839">
        <v>837</v>
      </c>
      <c r="B839">
        <v>12</v>
      </c>
      <c r="C839">
        <v>655.33707715376397</v>
      </c>
      <c r="D839" t="s">
        <v>27</v>
      </c>
      <c r="E839" t="s">
        <v>16</v>
      </c>
      <c r="F839">
        <v>1.06799690124616E-2</v>
      </c>
      <c r="G839">
        <v>8.4359944806174092E-3</v>
      </c>
      <c r="H839">
        <v>0.19999999999999901</v>
      </c>
      <c r="I839">
        <v>4.5</v>
      </c>
      <c r="J839">
        <v>0</v>
      </c>
    </row>
    <row r="840" spans="1:10" thickTop="1" thickBot="1" x14ac:dyDescent="0.3">
      <c r="A840">
        <v>838</v>
      </c>
      <c r="B840">
        <v>12</v>
      </c>
      <c r="C840">
        <v>539.00066908912197</v>
      </c>
      <c r="D840" t="s">
        <v>27</v>
      </c>
      <c r="E840" t="s">
        <v>17</v>
      </c>
      <c r="F840">
        <v>8.7840451032762702E-3</v>
      </c>
      <c r="G840">
        <v>6.93842425219295E-3</v>
      </c>
      <c r="H840">
        <v>0.19999999999999901</v>
      </c>
      <c r="I840">
        <v>4.5</v>
      </c>
      <c r="J840">
        <v>0</v>
      </c>
    </row>
    <row r="841" spans="1:10" thickTop="1" thickBot="1" x14ac:dyDescent="0.3">
      <c r="A841">
        <v>839</v>
      </c>
      <c r="B841">
        <v>12</v>
      </c>
      <c r="C841">
        <v>0</v>
      </c>
      <c r="D841" t="s">
        <v>27</v>
      </c>
      <c r="E841" t="s">
        <v>18</v>
      </c>
      <c r="F841">
        <v>0</v>
      </c>
      <c r="G841">
        <v>0</v>
      </c>
      <c r="H841">
        <v>0.19999999999999901</v>
      </c>
      <c r="I841">
        <v>4.5</v>
      </c>
      <c r="J841">
        <v>0</v>
      </c>
    </row>
    <row r="842" spans="1:10" thickTop="1" thickBot="1" x14ac:dyDescent="0.3">
      <c r="A842">
        <v>840</v>
      </c>
      <c r="B842">
        <v>12</v>
      </c>
      <c r="C842">
        <v>0</v>
      </c>
      <c r="D842" t="s">
        <v>27</v>
      </c>
      <c r="E842" t="s">
        <v>19</v>
      </c>
      <c r="F842">
        <v>0</v>
      </c>
      <c r="G842">
        <v>0</v>
      </c>
      <c r="H842">
        <v>0.19999999999999901</v>
      </c>
      <c r="I842">
        <v>4.5</v>
      </c>
      <c r="J842">
        <v>0</v>
      </c>
    </row>
    <row r="843" spans="1:10" thickTop="1" thickBot="1" x14ac:dyDescent="0.3">
      <c r="A843">
        <v>841</v>
      </c>
      <c r="B843">
        <v>12</v>
      </c>
      <c r="C843">
        <v>0</v>
      </c>
      <c r="D843" t="s">
        <v>27</v>
      </c>
      <c r="E843" t="s">
        <v>20</v>
      </c>
      <c r="F843">
        <v>0</v>
      </c>
      <c r="G843">
        <v>0</v>
      </c>
      <c r="H843">
        <v>0.19999999999999901</v>
      </c>
      <c r="I843">
        <v>4.5</v>
      </c>
      <c r="J843">
        <v>0</v>
      </c>
    </row>
    <row r="844" spans="1:10" thickTop="1" thickBot="1" x14ac:dyDescent="0.3">
      <c r="A844">
        <v>842</v>
      </c>
      <c r="B844">
        <v>12</v>
      </c>
      <c r="C844">
        <v>870.77581902095505</v>
      </c>
      <c r="D844" t="s">
        <v>27</v>
      </c>
      <c r="E844" t="s">
        <v>21</v>
      </c>
      <c r="F844">
        <v>3.0916104496007402E-3</v>
      </c>
      <c r="G844">
        <v>1.1209284899643001E-2</v>
      </c>
      <c r="H844">
        <v>0.19999999999999901</v>
      </c>
      <c r="I844">
        <v>4.5</v>
      </c>
      <c r="J844">
        <v>0</v>
      </c>
    </row>
    <row r="845" spans="1:10" thickTop="1" thickBot="1" x14ac:dyDescent="0.3">
      <c r="A845">
        <v>843</v>
      </c>
      <c r="B845">
        <v>12</v>
      </c>
      <c r="C845">
        <v>494.68406087922898</v>
      </c>
      <c r="D845" t="s">
        <v>27</v>
      </c>
      <c r="E845" t="s">
        <v>22</v>
      </c>
      <c r="F845">
        <v>1.91611535918003E-3</v>
      </c>
      <c r="G845">
        <v>6.3679473552011702E-3</v>
      </c>
      <c r="H845">
        <v>0.19999999999999901</v>
      </c>
      <c r="I845">
        <v>4.5</v>
      </c>
      <c r="J845">
        <v>0</v>
      </c>
    </row>
    <row r="846" spans="1:10" thickTop="1" thickBot="1" x14ac:dyDescent="0.3">
      <c r="A846">
        <v>844</v>
      </c>
      <c r="B846">
        <v>12</v>
      </c>
      <c r="C846">
        <v>665.76504938349103</v>
      </c>
      <c r="D846" t="s">
        <v>27</v>
      </c>
      <c r="E846" t="s">
        <v>23</v>
      </c>
      <c r="F846">
        <v>2.5787825758154001E-3</v>
      </c>
      <c r="G846">
        <v>8.5702312257075405E-3</v>
      </c>
      <c r="H846">
        <v>0.19999999999999901</v>
      </c>
      <c r="I846">
        <v>4.5</v>
      </c>
      <c r="J846">
        <v>0</v>
      </c>
    </row>
    <row r="847" spans="1:10" thickTop="1" thickBot="1" x14ac:dyDescent="0.3">
      <c r="A847">
        <v>845</v>
      </c>
      <c r="B847">
        <v>13</v>
      </c>
      <c r="C847">
        <v>15739807.576983299</v>
      </c>
      <c r="D847" t="s">
        <v>10</v>
      </c>
      <c r="E847" t="s">
        <v>11</v>
      </c>
      <c r="F847">
        <v>0</v>
      </c>
      <c r="G847">
        <v>0.91710797634252705</v>
      </c>
      <c r="H847">
        <v>0.3</v>
      </c>
      <c r="I847">
        <v>1.5</v>
      </c>
      <c r="J847">
        <v>0</v>
      </c>
    </row>
    <row r="848" spans="1:10" thickTop="1" thickBot="1" x14ac:dyDescent="0.3">
      <c r="A848">
        <v>846</v>
      </c>
      <c r="B848">
        <v>13</v>
      </c>
      <c r="C848">
        <v>139516.23191691301</v>
      </c>
      <c r="D848" t="s">
        <v>10</v>
      </c>
      <c r="E848" t="s">
        <v>12</v>
      </c>
      <c r="F848">
        <v>2.5667692855411602E-3</v>
      </c>
      <c r="G848">
        <v>8.1291622209767097E-3</v>
      </c>
      <c r="H848">
        <v>0.3</v>
      </c>
      <c r="I848">
        <v>1.5</v>
      </c>
      <c r="J848">
        <v>0</v>
      </c>
    </row>
    <row r="849" spans="1:10" thickTop="1" thickBot="1" x14ac:dyDescent="0.3">
      <c r="A849">
        <v>847</v>
      </c>
      <c r="B849">
        <v>13</v>
      </c>
      <c r="C849">
        <v>447695.10976452503</v>
      </c>
      <c r="D849" t="s">
        <v>10</v>
      </c>
      <c r="E849" t="s">
        <v>13</v>
      </c>
      <c r="F849">
        <v>3.9057348961271899E-3</v>
      </c>
      <c r="G849">
        <v>2.6085754487557899E-2</v>
      </c>
      <c r="H849">
        <v>0.3</v>
      </c>
      <c r="I849">
        <v>1.5</v>
      </c>
      <c r="J849">
        <v>0</v>
      </c>
    </row>
    <row r="850" spans="1:10" thickTop="1" thickBot="1" x14ac:dyDescent="0.3">
      <c r="A850">
        <v>848</v>
      </c>
      <c r="B850">
        <v>13</v>
      </c>
      <c r="C850">
        <v>523684.83390441601</v>
      </c>
      <c r="D850" t="s">
        <v>10</v>
      </c>
      <c r="E850" t="s">
        <v>14</v>
      </c>
      <c r="F850">
        <v>4.9343205434122196E-3</v>
      </c>
      <c r="G850">
        <v>3.0513431369114701E-2</v>
      </c>
      <c r="H850">
        <v>0.3</v>
      </c>
      <c r="I850">
        <v>1.5</v>
      </c>
      <c r="J850">
        <v>0</v>
      </c>
    </row>
    <row r="851" spans="1:10" thickTop="1" thickBot="1" x14ac:dyDescent="0.3">
      <c r="A851">
        <v>849</v>
      </c>
      <c r="B851">
        <v>13</v>
      </c>
      <c r="C851">
        <v>159953.769000756</v>
      </c>
      <c r="D851" t="s">
        <v>10</v>
      </c>
      <c r="E851" t="s">
        <v>15</v>
      </c>
      <c r="F851">
        <v>2.7747740190423799E-3</v>
      </c>
      <c r="G851">
        <v>9.3199917901893199E-3</v>
      </c>
      <c r="H851">
        <v>0.3</v>
      </c>
      <c r="I851">
        <v>1.5</v>
      </c>
      <c r="J851">
        <v>0</v>
      </c>
    </row>
    <row r="852" spans="1:10" thickTop="1" thickBot="1" x14ac:dyDescent="0.3">
      <c r="A852">
        <v>850</v>
      </c>
      <c r="B852">
        <v>13</v>
      </c>
      <c r="C852">
        <v>30013.694170683098</v>
      </c>
      <c r="D852" t="s">
        <v>10</v>
      </c>
      <c r="E852" t="s">
        <v>16</v>
      </c>
      <c r="F852">
        <v>1.74747714333047E-3</v>
      </c>
      <c r="G852">
        <v>1.7488014506410101E-3</v>
      </c>
      <c r="H852">
        <v>0.3</v>
      </c>
      <c r="I852">
        <v>1.5</v>
      </c>
      <c r="J852">
        <v>0</v>
      </c>
    </row>
    <row r="853" spans="1:10" thickTop="1" thickBot="1" x14ac:dyDescent="0.3">
      <c r="A853">
        <v>851</v>
      </c>
      <c r="B853">
        <v>13</v>
      </c>
      <c r="C853">
        <v>25735.4136162961</v>
      </c>
      <c r="D853" t="s">
        <v>10</v>
      </c>
      <c r="E853" t="s">
        <v>17</v>
      </c>
      <c r="F853">
        <v>1.9224319700307799E-3</v>
      </c>
      <c r="G853">
        <v>1.4995197994982601E-3</v>
      </c>
      <c r="H853">
        <v>0.3</v>
      </c>
      <c r="I853">
        <v>1.5</v>
      </c>
      <c r="J853">
        <v>0</v>
      </c>
    </row>
    <row r="854" spans="1:10" thickTop="1" thickBot="1" x14ac:dyDescent="0.3">
      <c r="A854">
        <v>852</v>
      </c>
      <c r="B854">
        <v>13</v>
      </c>
      <c r="C854">
        <v>0</v>
      </c>
      <c r="D854" t="s">
        <v>10</v>
      </c>
      <c r="E854" t="s">
        <v>18</v>
      </c>
      <c r="F854">
        <v>0</v>
      </c>
      <c r="G854">
        <v>0</v>
      </c>
      <c r="H854">
        <v>0.3</v>
      </c>
      <c r="I854">
        <v>1.5</v>
      </c>
      <c r="J854">
        <v>0</v>
      </c>
    </row>
    <row r="855" spans="1:10" thickTop="1" thickBot="1" x14ac:dyDescent="0.3">
      <c r="A855">
        <v>853</v>
      </c>
      <c r="B855">
        <v>13</v>
      </c>
      <c r="C855">
        <v>0</v>
      </c>
      <c r="D855" t="s">
        <v>10</v>
      </c>
      <c r="E855" t="s">
        <v>19</v>
      </c>
      <c r="F855">
        <v>0</v>
      </c>
      <c r="G855">
        <v>0</v>
      </c>
      <c r="H855">
        <v>0.3</v>
      </c>
      <c r="I855">
        <v>1.5</v>
      </c>
      <c r="J855">
        <v>0</v>
      </c>
    </row>
    <row r="856" spans="1:10" thickTop="1" thickBot="1" x14ac:dyDescent="0.3">
      <c r="A856">
        <v>854</v>
      </c>
      <c r="B856">
        <v>13</v>
      </c>
      <c r="C856">
        <v>0</v>
      </c>
      <c r="D856" t="s">
        <v>10</v>
      </c>
      <c r="E856" t="s">
        <v>20</v>
      </c>
      <c r="F856">
        <v>0</v>
      </c>
      <c r="G856">
        <v>0</v>
      </c>
      <c r="H856">
        <v>0.3</v>
      </c>
      <c r="I856">
        <v>1.5</v>
      </c>
      <c r="J856">
        <v>0</v>
      </c>
    </row>
    <row r="857" spans="1:10" thickTop="1" thickBot="1" x14ac:dyDescent="0.3">
      <c r="A857">
        <v>855</v>
      </c>
      <c r="B857">
        <v>13</v>
      </c>
      <c r="C857">
        <v>42481.470121800201</v>
      </c>
      <c r="D857" t="s">
        <v>10</v>
      </c>
      <c r="E857" t="s">
        <v>21</v>
      </c>
      <c r="F857" s="1">
        <v>4.6935352733891599E-5</v>
      </c>
      <c r="G857">
        <v>2.4752586653239701E-3</v>
      </c>
      <c r="H857">
        <v>0.3</v>
      </c>
      <c r="I857">
        <v>1.5</v>
      </c>
      <c r="J857">
        <v>0</v>
      </c>
    </row>
    <row r="858" spans="1:10" thickTop="1" thickBot="1" x14ac:dyDescent="0.3">
      <c r="A858">
        <v>856</v>
      </c>
      <c r="B858">
        <v>13</v>
      </c>
      <c r="C858">
        <v>23358.8736901968</v>
      </c>
      <c r="D858" t="s">
        <v>10</v>
      </c>
      <c r="E858" t="s">
        <v>22</v>
      </c>
      <c r="F858">
        <v>1.01773692004044E-4</v>
      </c>
      <c r="G858">
        <v>1.36104645974096E-3</v>
      </c>
      <c r="H858">
        <v>0.3</v>
      </c>
      <c r="I858">
        <v>1.5</v>
      </c>
      <c r="J858">
        <v>0</v>
      </c>
    </row>
    <row r="859" spans="1:10" thickTop="1" thickBot="1" x14ac:dyDescent="0.3">
      <c r="A859">
        <v>857</v>
      </c>
      <c r="B859">
        <v>13</v>
      </c>
      <c r="C859">
        <v>30189.711499835001</v>
      </c>
      <c r="D859" t="s">
        <v>10</v>
      </c>
      <c r="E859" t="s">
        <v>23</v>
      </c>
      <c r="F859">
        <v>1.48507708993298E-4</v>
      </c>
      <c r="G859">
        <v>1.7590574144290101E-3</v>
      </c>
      <c r="H859">
        <v>0.3</v>
      </c>
      <c r="I859">
        <v>1.5</v>
      </c>
      <c r="J859">
        <v>0</v>
      </c>
    </row>
    <row r="860" spans="1:10" thickTop="1" thickBot="1" x14ac:dyDescent="0.3">
      <c r="A860">
        <v>858</v>
      </c>
      <c r="B860">
        <v>13</v>
      </c>
      <c r="C860">
        <v>16149890.163653901</v>
      </c>
      <c r="D860" t="s">
        <v>24</v>
      </c>
      <c r="E860" t="s">
        <v>11</v>
      </c>
      <c r="F860">
        <v>0</v>
      </c>
      <c r="G860">
        <v>0.95138281560211202</v>
      </c>
      <c r="H860">
        <v>0.3</v>
      </c>
      <c r="I860">
        <v>1.5</v>
      </c>
      <c r="J860">
        <v>0</v>
      </c>
    </row>
    <row r="861" spans="1:10" thickTop="1" thickBot="1" x14ac:dyDescent="0.3">
      <c r="A861">
        <v>859</v>
      </c>
      <c r="B861">
        <v>13</v>
      </c>
      <c r="C861">
        <v>80764.189595720396</v>
      </c>
      <c r="D861" t="s">
        <v>24</v>
      </c>
      <c r="E861" t="s">
        <v>12</v>
      </c>
      <c r="F861">
        <v>1.4289135121561701E-3</v>
      </c>
      <c r="G861">
        <v>4.75778233280655E-3</v>
      </c>
      <c r="H861">
        <v>0.3</v>
      </c>
      <c r="I861">
        <v>1.5</v>
      </c>
      <c r="J861">
        <v>0</v>
      </c>
    </row>
    <row r="862" spans="1:10" thickTop="1" thickBot="1" x14ac:dyDescent="0.3">
      <c r="A862">
        <v>860</v>
      </c>
      <c r="B862">
        <v>13</v>
      </c>
      <c r="C862">
        <v>246750.550912298</v>
      </c>
      <c r="D862" t="s">
        <v>24</v>
      </c>
      <c r="E862" t="s">
        <v>13</v>
      </c>
      <c r="F862">
        <v>2.2924898296655702E-3</v>
      </c>
      <c r="G862">
        <v>1.45359647340908E-2</v>
      </c>
      <c r="H862">
        <v>0.3</v>
      </c>
      <c r="I862">
        <v>1.5</v>
      </c>
      <c r="J862">
        <v>0</v>
      </c>
    </row>
    <row r="863" spans="1:10" thickTop="1" thickBot="1" x14ac:dyDescent="0.3">
      <c r="A863">
        <v>861</v>
      </c>
      <c r="B863">
        <v>13</v>
      </c>
      <c r="C863">
        <v>274375.510478938</v>
      </c>
      <c r="D863" t="s">
        <v>24</v>
      </c>
      <c r="E863" t="s">
        <v>14</v>
      </c>
      <c r="F863">
        <v>3.01654888845058E-3</v>
      </c>
      <c r="G863">
        <v>1.6163338762463599E-2</v>
      </c>
      <c r="H863">
        <v>0.3</v>
      </c>
      <c r="I863">
        <v>1.5</v>
      </c>
      <c r="J863">
        <v>0</v>
      </c>
    </row>
    <row r="864" spans="1:10" thickTop="1" thickBot="1" x14ac:dyDescent="0.3">
      <c r="A864">
        <v>862</v>
      </c>
      <c r="B864">
        <v>13</v>
      </c>
      <c r="C864">
        <v>87650.2705009083</v>
      </c>
      <c r="D864" t="s">
        <v>24</v>
      </c>
      <c r="E864" t="s">
        <v>15</v>
      </c>
      <c r="F864">
        <v>1.63791828252889E-3</v>
      </c>
      <c r="G864">
        <v>5.16343828301144E-3</v>
      </c>
      <c r="H864">
        <v>0.3</v>
      </c>
      <c r="I864">
        <v>1.5</v>
      </c>
      <c r="J864">
        <v>0</v>
      </c>
    </row>
    <row r="865" spans="1:10" thickTop="1" thickBot="1" x14ac:dyDescent="0.3">
      <c r="A865">
        <v>863</v>
      </c>
      <c r="B865">
        <v>13</v>
      </c>
      <c r="C865">
        <v>18169.592811100501</v>
      </c>
      <c r="D865" t="s">
        <v>24</v>
      </c>
      <c r="E865" t="s">
        <v>16</v>
      </c>
      <c r="F865">
        <v>9.6041093265380702E-4</v>
      </c>
      <c r="G865">
        <v>1.0703625963891701E-3</v>
      </c>
      <c r="H865">
        <v>0.3</v>
      </c>
      <c r="I865">
        <v>1.5</v>
      </c>
      <c r="J865">
        <v>0</v>
      </c>
    </row>
    <row r="866" spans="1:10" thickTop="1" thickBot="1" x14ac:dyDescent="0.3">
      <c r="A866">
        <v>864</v>
      </c>
      <c r="B866">
        <v>13</v>
      </c>
      <c r="C866">
        <v>22135.265444139099</v>
      </c>
      <c r="D866" t="s">
        <v>24</v>
      </c>
      <c r="E866" t="s">
        <v>17</v>
      </c>
      <c r="F866">
        <v>8.2349270755872103E-4</v>
      </c>
      <c r="G866">
        <v>1.30397859978885E-3</v>
      </c>
      <c r="H866">
        <v>0.3</v>
      </c>
      <c r="I866">
        <v>1.5</v>
      </c>
      <c r="J866">
        <v>0</v>
      </c>
    </row>
    <row r="867" spans="1:10" thickTop="1" thickBot="1" x14ac:dyDescent="0.3">
      <c r="A867">
        <v>865</v>
      </c>
      <c r="B867">
        <v>13</v>
      </c>
      <c r="C867">
        <v>0</v>
      </c>
      <c r="D867" t="s">
        <v>24</v>
      </c>
      <c r="E867" t="s">
        <v>18</v>
      </c>
      <c r="F867">
        <v>0</v>
      </c>
      <c r="G867">
        <v>0</v>
      </c>
      <c r="H867">
        <v>0.3</v>
      </c>
      <c r="I867">
        <v>1.5</v>
      </c>
      <c r="J867">
        <v>0</v>
      </c>
    </row>
    <row r="868" spans="1:10" thickTop="1" thickBot="1" x14ac:dyDescent="0.3">
      <c r="A868">
        <v>866</v>
      </c>
      <c r="B868">
        <v>13</v>
      </c>
      <c r="C868">
        <v>0</v>
      </c>
      <c r="D868" t="s">
        <v>24</v>
      </c>
      <c r="E868" t="s">
        <v>19</v>
      </c>
      <c r="F868">
        <v>0</v>
      </c>
      <c r="G868">
        <v>0</v>
      </c>
      <c r="H868">
        <v>0.3</v>
      </c>
      <c r="I868">
        <v>1.5</v>
      </c>
      <c r="J868">
        <v>0</v>
      </c>
    </row>
    <row r="869" spans="1:10" thickTop="1" thickBot="1" x14ac:dyDescent="0.3">
      <c r="A869">
        <v>867</v>
      </c>
      <c r="B869">
        <v>13</v>
      </c>
      <c r="C869">
        <v>0</v>
      </c>
      <c r="D869" t="s">
        <v>24</v>
      </c>
      <c r="E869" t="s">
        <v>20</v>
      </c>
      <c r="F869">
        <v>0</v>
      </c>
      <c r="G869">
        <v>0</v>
      </c>
      <c r="H869">
        <v>0.3</v>
      </c>
      <c r="I869">
        <v>1.5</v>
      </c>
      <c r="J869">
        <v>0</v>
      </c>
    </row>
    <row r="870" spans="1:10" thickTop="1" thickBot="1" x14ac:dyDescent="0.3">
      <c r="A870">
        <v>868</v>
      </c>
      <c r="B870">
        <v>13</v>
      </c>
      <c r="C870">
        <v>32910.999246630003</v>
      </c>
      <c r="D870" t="s">
        <v>24</v>
      </c>
      <c r="E870" t="s">
        <v>21</v>
      </c>
      <c r="F870" s="1">
        <v>2.1749608885496399E-5</v>
      </c>
      <c r="G870">
        <v>1.9387722647182101E-3</v>
      </c>
      <c r="H870">
        <v>0.3</v>
      </c>
      <c r="I870">
        <v>1.5</v>
      </c>
      <c r="J870">
        <v>0</v>
      </c>
    </row>
    <row r="871" spans="1:10" thickTop="1" thickBot="1" x14ac:dyDescent="0.3">
      <c r="A871">
        <v>869</v>
      </c>
      <c r="B871">
        <v>13</v>
      </c>
      <c r="C871">
        <v>24841.968781155399</v>
      </c>
      <c r="D871" t="s">
        <v>24</v>
      </c>
      <c r="E871" t="s">
        <v>22</v>
      </c>
      <c r="F871" s="1">
        <v>3.7372282493934001E-5</v>
      </c>
      <c r="G871">
        <v>1.46342928432449E-3</v>
      </c>
      <c r="H871">
        <v>0.3</v>
      </c>
      <c r="I871">
        <v>1.5</v>
      </c>
      <c r="J871">
        <v>0</v>
      </c>
    </row>
    <row r="872" spans="1:10" thickTop="1" thickBot="1" x14ac:dyDescent="0.3">
      <c r="A872">
        <v>870</v>
      </c>
      <c r="B872">
        <v>13</v>
      </c>
      <c r="C872">
        <v>37686.8846463956</v>
      </c>
      <c r="D872" t="s">
        <v>24</v>
      </c>
      <c r="E872" t="s">
        <v>23</v>
      </c>
      <c r="F872" s="1">
        <v>4.8301037658143602E-5</v>
      </c>
      <c r="G872">
        <v>2.22011754029462E-3</v>
      </c>
      <c r="H872">
        <v>0.3</v>
      </c>
      <c r="I872">
        <v>1.5</v>
      </c>
      <c r="J872">
        <v>0</v>
      </c>
    </row>
    <row r="873" spans="1:10" thickTop="1" thickBot="1" x14ac:dyDescent="0.3">
      <c r="A873">
        <v>871</v>
      </c>
      <c r="B873">
        <v>13</v>
      </c>
      <c r="C873">
        <v>17117.410457738799</v>
      </c>
      <c r="D873" t="s">
        <v>25</v>
      </c>
      <c r="E873" t="s">
        <v>11</v>
      </c>
      <c r="F873">
        <v>0</v>
      </c>
      <c r="G873">
        <v>0.31422055872035098</v>
      </c>
      <c r="H873">
        <v>0.66</v>
      </c>
      <c r="I873">
        <v>120</v>
      </c>
      <c r="J873">
        <v>0</v>
      </c>
    </row>
    <row r="874" spans="1:10" thickTop="1" thickBot="1" x14ac:dyDescent="0.3">
      <c r="A874">
        <v>872</v>
      </c>
      <c r="B874">
        <v>13</v>
      </c>
      <c r="C874">
        <v>3769.9911322254402</v>
      </c>
      <c r="D874" t="s">
        <v>25</v>
      </c>
      <c r="E874" t="s">
        <v>12</v>
      </c>
      <c r="F874">
        <v>6.33684453449576E-2</v>
      </c>
      <c r="G874">
        <v>6.9204902392410603E-2</v>
      </c>
      <c r="H874">
        <v>0.66</v>
      </c>
      <c r="I874">
        <v>120</v>
      </c>
      <c r="J874">
        <v>0</v>
      </c>
    </row>
    <row r="875" spans="1:10" thickTop="1" thickBot="1" x14ac:dyDescent="0.3">
      <c r="A875">
        <v>873</v>
      </c>
      <c r="B875">
        <v>13</v>
      </c>
      <c r="C875">
        <v>11463.9570117086</v>
      </c>
      <c r="D875" t="s">
        <v>25</v>
      </c>
      <c r="E875" t="s">
        <v>13</v>
      </c>
      <c r="F875">
        <v>0.10167183669070499</v>
      </c>
      <c r="G875">
        <v>0.210441350708896</v>
      </c>
      <c r="H875">
        <v>0.66</v>
      </c>
      <c r="I875">
        <v>120</v>
      </c>
      <c r="J875">
        <v>0</v>
      </c>
    </row>
    <row r="876" spans="1:10" thickTop="1" thickBot="1" x14ac:dyDescent="0.3">
      <c r="A876">
        <v>874</v>
      </c>
      <c r="B876">
        <v>13</v>
      </c>
      <c r="C876">
        <v>12963.439579034201</v>
      </c>
      <c r="D876" t="s">
        <v>25</v>
      </c>
      <c r="E876" t="s">
        <v>14</v>
      </c>
      <c r="F876">
        <v>0.133795293867294</v>
      </c>
      <c r="G876">
        <v>0.23796702413127299</v>
      </c>
      <c r="H876">
        <v>0.66</v>
      </c>
      <c r="I876">
        <v>120</v>
      </c>
      <c r="J876">
        <v>0</v>
      </c>
    </row>
    <row r="877" spans="1:10" thickTop="1" thickBot="1" x14ac:dyDescent="0.3">
      <c r="A877">
        <v>875</v>
      </c>
      <c r="B877">
        <v>13</v>
      </c>
      <c r="C877">
        <v>4088.0549870831101</v>
      </c>
      <c r="D877" t="s">
        <v>25</v>
      </c>
      <c r="E877" t="s">
        <v>15</v>
      </c>
      <c r="F877">
        <v>7.2651200002883803E-2</v>
      </c>
      <c r="G877">
        <v>7.5043530988066001E-2</v>
      </c>
      <c r="H877">
        <v>0.66</v>
      </c>
      <c r="I877">
        <v>120</v>
      </c>
      <c r="J877">
        <v>0</v>
      </c>
    </row>
    <row r="878" spans="1:10" thickTop="1" thickBot="1" x14ac:dyDescent="0.3">
      <c r="A878">
        <v>876</v>
      </c>
      <c r="B878">
        <v>13</v>
      </c>
      <c r="C878">
        <v>813.37107332314702</v>
      </c>
      <c r="D878" t="s">
        <v>25</v>
      </c>
      <c r="E878" t="s">
        <v>16</v>
      </c>
      <c r="F878">
        <v>4.2600803337614998E-2</v>
      </c>
      <c r="G878">
        <v>1.4930874838665901E-2</v>
      </c>
      <c r="H878">
        <v>0.66</v>
      </c>
      <c r="I878">
        <v>120</v>
      </c>
      <c r="J878">
        <v>0</v>
      </c>
    </row>
    <row r="879" spans="1:10" thickTop="1" thickBot="1" x14ac:dyDescent="0.3">
      <c r="A879">
        <v>877</v>
      </c>
      <c r="B879">
        <v>13</v>
      </c>
      <c r="C879">
        <v>847.87189736913797</v>
      </c>
      <c r="D879" t="s">
        <v>25</v>
      </c>
      <c r="E879" t="s">
        <v>17</v>
      </c>
      <c r="F879">
        <v>3.6528302315777701E-2</v>
      </c>
      <c r="G879">
        <v>1.55641989173756E-2</v>
      </c>
      <c r="H879">
        <v>0.66</v>
      </c>
      <c r="I879">
        <v>120</v>
      </c>
      <c r="J879">
        <v>0</v>
      </c>
    </row>
    <row r="880" spans="1:10" thickTop="1" thickBot="1" x14ac:dyDescent="0.3">
      <c r="A880">
        <v>878</v>
      </c>
      <c r="B880">
        <v>13</v>
      </c>
      <c r="C880">
        <v>0</v>
      </c>
      <c r="D880" t="s">
        <v>25</v>
      </c>
      <c r="E880" t="s">
        <v>18</v>
      </c>
      <c r="F880">
        <v>0</v>
      </c>
      <c r="G880">
        <v>0</v>
      </c>
      <c r="H880">
        <v>0.66</v>
      </c>
      <c r="I880">
        <v>120</v>
      </c>
      <c r="J880">
        <v>0</v>
      </c>
    </row>
    <row r="881" spans="1:10" thickTop="1" thickBot="1" x14ac:dyDescent="0.3">
      <c r="A881">
        <v>879</v>
      </c>
      <c r="B881">
        <v>13</v>
      </c>
      <c r="C881">
        <v>0</v>
      </c>
      <c r="D881" t="s">
        <v>25</v>
      </c>
      <c r="E881" t="s">
        <v>19</v>
      </c>
      <c r="F881">
        <v>0</v>
      </c>
      <c r="G881">
        <v>0</v>
      </c>
      <c r="H881">
        <v>0.66</v>
      </c>
      <c r="I881">
        <v>120</v>
      </c>
      <c r="J881">
        <v>0</v>
      </c>
    </row>
    <row r="882" spans="1:10" thickTop="1" thickBot="1" x14ac:dyDescent="0.3">
      <c r="A882">
        <v>880</v>
      </c>
      <c r="B882">
        <v>13</v>
      </c>
      <c r="C882">
        <v>0</v>
      </c>
      <c r="D882" t="s">
        <v>25</v>
      </c>
      <c r="E882" t="s">
        <v>20</v>
      </c>
      <c r="F882">
        <v>0</v>
      </c>
      <c r="G882">
        <v>0</v>
      </c>
      <c r="H882">
        <v>0.66</v>
      </c>
      <c r="I882">
        <v>120</v>
      </c>
      <c r="J882">
        <v>0</v>
      </c>
    </row>
    <row r="883" spans="1:10" thickTop="1" thickBot="1" x14ac:dyDescent="0.3">
      <c r="A883">
        <v>881</v>
      </c>
      <c r="B883">
        <v>13</v>
      </c>
      <c r="C883">
        <v>1312.6151242337</v>
      </c>
      <c r="D883" t="s">
        <v>25</v>
      </c>
      <c r="E883" t="s">
        <v>21</v>
      </c>
      <c r="F883">
        <v>9.6475681739667204E-4</v>
      </c>
      <c r="G883">
        <v>2.40953886535464E-2</v>
      </c>
      <c r="H883">
        <v>0.66</v>
      </c>
      <c r="I883">
        <v>120</v>
      </c>
      <c r="J883">
        <v>0</v>
      </c>
    </row>
    <row r="884" spans="1:10" thickTop="1" thickBot="1" x14ac:dyDescent="0.3">
      <c r="A884">
        <v>882</v>
      </c>
      <c r="B884">
        <v>13</v>
      </c>
      <c r="C884">
        <v>866.54959388885902</v>
      </c>
      <c r="D884" t="s">
        <v>25</v>
      </c>
      <c r="E884" t="s">
        <v>22</v>
      </c>
      <c r="F884">
        <v>1.65775458796449E-3</v>
      </c>
      <c r="G884">
        <v>1.5907061305966801E-2</v>
      </c>
      <c r="H884">
        <v>0.66</v>
      </c>
      <c r="I884">
        <v>120</v>
      </c>
      <c r="J884">
        <v>0</v>
      </c>
    </row>
    <row r="885" spans="1:10" thickTop="1" thickBot="1" x14ac:dyDescent="0.3">
      <c r="A885">
        <v>883</v>
      </c>
      <c r="B885">
        <v>13</v>
      </c>
      <c r="C885">
        <v>1232.5205099889199</v>
      </c>
      <c r="D885" t="s">
        <v>25</v>
      </c>
      <c r="E885" t="s">
        <v>23</v>
      </c>
      <c r="F885">
        <v>2.1425319307745399E-3</v>
      </c>
      <c r="G885">
        <v>2.26251093434474E-2</v>
      </c>
      <c r="H885">
        <v>0.66</v>
      </c>
      <c r="I885">
        <v>120</v>
      </c>
      <c r="J885">
        <v>0</v>
      </c>
    </row>
    <row r="886" spans="1:10" thickTop="1" thickBot="1" x14ac:dyDescent="0.3">
      <c r="A886">
        <v>884</v>
      </c>
      <c r="B886">
        <v>13</v>
      </c>
      <c r="C886">
        <v>827345.096789359</v>
      </c>
      <c r="D886" t="s">
        <v>26</v>
      </c>
      <c r="E886" t="s">
        <v>11</v>
      </c>
      <c r="F886">
        <v>0</v>
      </c>
      <c r="G886">
        <v>0.93925392476998704</v>
      </c>
      <c r="H886">
        <v>0.49</v>
      </c>
      <c r="I886">
        <v>3</v>
      </c>
      <c r="J886">
        <v>0</v>
      </c>
    </row>
    <row r="887" spans="1:10" thickTop="1" thickBot="1" x14ac:dyDescent="0.3">
      <c r="A887">
        <v>885</v>
      </c>
      <c r="B887">
        <v>13</v>
      </c>
      <c r="C887">
        <v>6625.5695726848598</v>
      </c>
      <c r="D887" t="s">
        <v>26</v>
      </c>
      <c r="E887" t="s">
        <v>12</v>
      </c>
      <c r="F887">
        <v>3.0273584365581598E-3</v>
      </c>
      <c r="G887">
        <v>7.5217611721282197E-3</v>
      </c>
      <c r="H887">
        <v>0.49</v>
      </c>
      <c r="I887">
        <v>3</v>
      </c>
      <c r="J887">
        <v>0</v>
      </c>
    </row>
    <row r="888" spans="1:10" thickTop="1" thickBot="1" x14ac:dyDescent="0.3">
      <c r="A888">
        <v>886</v>
      </c>
      <c r="B888">
        <v>13</v>
      </c>
      <c r="C888">
        <v>18746.1676243888</v>
      </c>
      <c r="D888" t="s">
        <v>26</v>
      </c>
      <c r="E888" t="s">
        <v>13</v>
      </c>
      <c r="F888">
        <v>4.2827539646398804E-3</v>
      </c>
      <c r="G888">
        <v>2.1281822523553401E-2</v>
      </c>
      <c r="H888">
        <v>0.49</v>
      </c>
      <c r="I888">
        <v>3</v>
      </c>
      <c r="J888">
        <v>0</v>
      </c>
    </row>
    <row r="889" spans="1:10" thickTop="1" thickBot="1" x14ac:dyDescent="0.3">
      <c r="A889">
        <v>887</v>
      </c>
      <c r="B889">
        <v>13</v>
      </c>
      <c r="C889">
        <v>18385.327148851698</v>
      </c>
      <c r="D889" t="s">
        <v>26</v>
      </c>
      <c r="E889" t="s">
        <v>14</v>
      </c>
      <c r="F889">
        <v>4.7253557956530596E-3</v>
      </c>
      <c r="G889">
        <v>2.0872173836228899E-2</v>
      </c>
      <c r="H889">
        <v>0.49</v>
      </c>
      <c r="I889">
        <v>3</v>
      </c>
      <c r="J889">
        <v>0</v>
      </c>
    </row>
    <row r="890" spans="1:10" thickTop="1" thickBot="1" x14ac:dyDescent="0.3">
      <c r="A890">
        <v>888</v>
      </c>
      <c r="B890">
        <v>13</v>
      </c>
      <c r="C890">
        <v>5097.0213030599998</v>
      </c>
      <c r="D890" t="s">
        <v>26</v>
      </c>
      <c r="E890" t="s">
        <v>15</v>
      </c>
      <c r="F890">
        <v>2.3289334258522502E-3</v>
      </c>
      <c r="G890">
        <v>5.7864575279572899E-3</v>
      </c>
      <c r="H890">
        <v>0.49</v>
      </c>
      <c r="I890">
        <v>3</v>
      </c>
      <c r="J890">
        <v>0</v>
      </c>
    </row>
    <row r="891" spans="1:10" thickTop="1" thickBot="1" x14ac:dyDescent="0.3">
      <c r="A891">
        <v>889</v>
      </c>
      <c r="B891">
        <v>13</v>
      </c>
      <c r="C891">
        <v>914.68918155386905</v>
      </c>
      <c r="D891" t="s">
        <v>26</v>
      </c>
      <c r="E891" t="s">
        <v>16</v>
      </c>
      <c r="F891">
        <v>1.30606319022258E-3</v>
      </c>
      <c r="G891">
        <v>1.0384123953270301E-3</v>
      </c>
      <c r="H891">
        <v>0.49</v>
      </c>
      <c r="I891">
        <v>3</v>
      </c>
      <c r="J891">
        <v>0</v>
      </c>
    </row>
    <row r="892" spans="1:10" thickTop="1" thickBot="1" x14ac:dyDescent="0.3">
      <c r="A892">
        <v>890</v>
      </c>
      <c r="B892">
        <v>13</v>
      </c>
      <c r="C892">
        <v>777.352927448674</v>
      </c>
      <c r="D892" t="s">
        <v>26</v>
      </c>
      <c r="E892" t="s">
        <v>17</v>
      </c>
      <c r="F892">
        <v>1.10996397992566E-3</v>
      </c>
      <c r="G892">
        <v>8.8249968588802305E-4</v>
      </c>
      <c r="H892">
        <v>0.49</v>
      </c>
      <c r="I892">
        <v>3</v>
      </c>
      <c r="J892">
        <v>0</v>
      </c>
    </row>
    <row r="893" spans="1:10" thickTop="1" thickBot="1" x14ac:dyDescent="0.3">
      <c r="A893">
        <v>891</v>
      </c>
      <c r="B893">
        <v>13</v>
      </c>
      <c r="C893">
        <v>0</v>
      </c>
      <c r="D893" t="s">
        <v>26</v>
      </c>
      <c r="E893" t="s">
        <v>18</v>
      </c>
      <c r="F893">
        <v>0</v>
      </c>
      <c r="G893">
        <v>0</v>
      </c>
      <c r="H893">
        <v>0.49</v>
      </c>
      <c r="I893">
        <v>3</v>
      </c>
      <c r="J893">
        <v>0</v>
      </c>
    </row>
    <row r="894" spans="1:10" thickTop="1" thickBot="1" x14ac:dyDescent="0.3">
      <c r="A894">
        <v>892</v>
      </c>
      <c r="B894">
        <v>13</v>
      </c>
      <c r="C894">
        <v>0</v>
      </c>
      <c r="D894" t="s">
        <v>26</v>
      </c>
      <c r="E894" t="s">
        <v>19</v>
      </c>
      <c r="F894">
        <v>0</v>
      </c>
      <c r="G894">
        <v>0</v>
      </c>
      <c r="H894">
        <v>0.49</v>
      </c>
      <c r="I894">
        <v>3</v>
      </c>
      <c r="J894">
        <v>0</v>
      </c>
    </row>
    <row r="895" spans="1:10" thickTop="1" thickBot="1" x14ac:dyDescent="0.3">
      <c r="A895">
        <v>893</v>
      </c>
      <c r="B895">
        <v>13</v>
      </c>
      <c r="C895">
        <v>0</v>
      </c>
      <c r="D895" t="s">
        <v>26</v>
      </c>
      <c r="E895" t="s">
        <v>20</v>
      </c>
      <c r="F895">
        <v>0</v>
      </c>
      <c r="G895">
        <v>0</v>
      </c>
      <c r="H895">
        <v>0.49</v>
      </c>
      <c r="I895">
        <v>3</v>
      </c>
      <c r="J895">
        <v>0</v>
      </c>
    </row>
    <row r="896" spans="1:10" thickTop="1" thickBot="1" x14ac:dyDescent="0.3">
      <c r="A896">
        <v>894</v>
      </c>
      <c r="B896">
        <v>13</v>
      </c>
      <c r="C896">
        <v>1284.2192033993699</v>
      </c>
      <c r="D896" t="s">
        <v>26</v>
      </c>
      <c r="E896" t="s">
        <v>21</v>
      </c>
      <c r="F896" s="1">
        <v>2.9339302811257499E-5</v>
      </c>
      <c r="G896">
        <v>1.4579259993667999E-3</v>
      </c>
      <c r="H896">
        <v>0.49</v>
      </c>
      <c r="I896">
        <v>3</v>
      </c>
      <c r="J896">
        <v>0</v>
      </c>
    </row>
    <row r="897" spans="1:10" thickTop="1" thickBot="1" x14ac:dyDescent="0.3">
      <c r="A897">
        <v>895</v>
      </c>
      <c r="B897">
        <v>13</v>
      </c>
      <c r="C897">
        <v>721.63102091840005</v>
      </c>
      <c r="D897" t="s">
        <v>26</v>
      </c>
      <c r="E897" t="s">
        <v>22</v>
      </c>
      <c r="F897" s="1">
        <v>5.1519998943420197E-5</v>
      </c>
      <c r="G897">
        <v>8.19240690811691E-4</v>
      </c>
      <c r="H897">
        <v>0.49</v>
      </c>
      <c r="I897">
        <v>3</v>
      </c>
      <c r="J897">
        <v>0</v>
      </c>
    </row>
    <row r="898" spans="1:10" thickTop="1" thickBot="1" x14ac:dyDescent="0.3">
      <c r="A898">
        <v>896</v>
      </c>
      <c r="B898">
        <v>13</v>
      </c>
      <c r="C898">
        <v>956.41433349568399</v>
      </c>
      <c r="D898" t="s">
        <v>26</v>
      </c>
      <c r="E898" t="s">
        <v>23</v>
      </c>
      <c r="F898" s="1">
        <v>6.8282077713980997E-5</v>
      </c>
      <c r="G898">
        <v>1.08578139875143E-3</v>
      </c>
      <c r="H898">
        <v>0.49</v>
      </c>
      <c r="I898">
        <v>3</v>
      </c>
      <c r="J898">
        <v>0</v>
      </c>
    </row>
    <row r="899" spans="1:10" thickTop="1" thickBot="1" x14ac:dyDescent="0.3">
      <c r="A899">
        <v>897</v>
      </c>
      <c r="B899">
        <v>13</v>
      </c>
      <c r="C899">
        <v>32058.375621548501</v>
      </c>
      <c r="D899" t="s">
        <v>27</v>
      </c>
      <c r="E899" t="s">
        <v>11</v>
      </c>
      <c r="F899">
        <v>0</v>
      </c>
      <c r="G899">
        <v>0.41226113632478001</v>
      </c>
      <c r="H899">
        <v>0.19999999999999901</v>
      </c>
      <c r="I899">
        <v>4.5</v>
      </c>
      <c r="J899">
        <v>0</v>
      </c>
    </row>
    <row r="900" spans="1:10" thickTop="1" thickBot="1" x14ac:dyDescent="0.3">
      <c r="A900">
        <v>898</v>
      </c>
      <c r="B900">
        <v>13</v>
      </c>
      <c r="C900">
        <v>6049.2044185834002</v>
      </c>
      <c r="D900" t="s">
        <v>27</v>
      </c>
      <c r="E900" t="s">
        <v>12</v>
      </c>
      <c r="F900">
        <v>5.9444741705662801E-2</v>
      </c>
      <c r="G900">
        <v>7.7790962240450706E-2</v>
      </c>
      <c r="H900">
        <v>0.19999999999999901</v>
      </c>
      <c r="I900">
        <v>4.5</v>
      </c>
      <c r="J900">
        <v>0</v>
      </c>
    </row>
    <row r="901" spans="1:10" thickTop="1" thickBot="1" x14ac:dyDescent="0.3">
      <c r="A901">
        <v>899</v>
      </c>
      <c r="B901">
        <v>13</v>
      </c>
      <c r="C901">
        <v>16865.1134092715</v>
      </c>
      <c r="D901" t="s">
        <v>27</v>
      </c>
      <c r="E901" t="s">
        <v>13</v>
      </c>
      <c r="F901">
        <v>0.140122038251426</v>
      </c>
      <c r="G901">
        <v>0.21688032171159299</v>
      </c>
      <c r="H901">
        <v>0.19999999999999901</v>
      </c>
      <c r="I901">
        <v>4.5</v>
      </c>
      <c r="J901">
        <v>0</v>
      </c>
    </row>
    <row r="902" spans="1:10" thickTop="1" thickBot="1" x14ac:dyDescent="0.3">
      <c r="A902">
        <v>900</v>
      </c>
      <c r="B902">
        <v>13</v>
      </c>
      <c r="C902">
        <v>15487.6762029733</v>
      </c>
      <c r="D902" t="s">
        <v>27</v>
      </c>
      <c r="E902" t="s">
        <v>14</v>
      </c>
      <c r="F902">
        <v>0.13161744798899699</v>
      </c>
      <c r="G902">
        <v>0.199166890607404</v>
      </c>
      <c r="H902">
        <v>0.19999999999999901</v>
      </c>
      <c r="I902">
        <v>4.5</v>
      </c>
      <c r="J902">
        <v>0</v>
      </c>
    </row>
    <row r="903" spans="1:10" thickTop="1" thickBot="1" x14ac:dyDescent="0.3">
      <c r="A903">
        <v>901</v>
      </c>
      <c r="B903">
        <v>13</v>
      </c>
      <c r="C903">
        <v>4031.44836579722</v>
      </c>
      <c r="D903" t="s">
        <v>27</v>
      </c>
      <c r="E903" t="s">
        <v>15</v>
      </c>
      <c r="F903">
        <v>3.96165165237801E-2</v>
      </c>
      <c r="G903">
        <v>5.1843222000340299E-2</v>
      </c>
      <c r="H903">
        <v>0.19999999999999901</v>
      </c>
      <c r="I903">
        <v>4.5</v>
      </c>
      <c r="J903">
        <v>0</v>
      </c>
    </row>
    <row r="904" spans="1:10" thickTop="1" thickBot="1" x14ac:dyDescent="0.3">
      <c r="A904">
        <v>902</v>
      </c>
      <c r="B904">
        <v>13</v>
      </c>
      <c r="C904">
        <v>690.31098084097198</v>
      </c>
      <c r="D904" t="s">
        <v>27</v>
      </c>
      <c r="E904" t="s">
        <v>16</v>
      </c>
      <c r="F904">
        <v>1.12385264059232E-2</v>
      </c>
      <c r="G904">
        <v>8.8771930536518506E-3</v>
      </c>
      <c r="H904">
        <v>0.19999999999999901</v>
      </c>
      <c r="I904">
        <v>4.5</v>
      </c>
      <c r="J904">
        <v>0</v>
      </c>
    </row>
    <row r="905" spans="1:10" thickTop="1" thickBot="1" x14ac:dyDescent="0.3">
      <c r="A905">
        <v>903</v>
      </c>
      <c r="B905">
        <v>13</v>
      </c>
      <c r="C905">
        <v>541.32217240961199</v>
      </c>
      <c r="D905" t="s">
        <v>27</v>
      </c>
      <c r="E905" t="s">
        <v>17</v>
      </c>
      <c r="F905">
        <v>8.8129317040933196E-3</v>
      </c>
      <c r="G905">
        <v>6.9612414724275797E-3</v>
      </c>
      <c r="H905">
        <v>0.19999999999999901</v>
      </c>
      <c r="I905">
        <v>4.5</v>
      </c>
      <c r="J905">
        <v>0</v>
      </c>
    </row>
    <row r="906" spans="1:10" thickTop="1" thickBot="1" x14ac:dyDescent="0.3">
      <c r="A906">
        <v>904</v>
      </c>
      <c r="B906">
        <v>13</v>
      </c>
      <c r="C906">
        <v>0</v>
      </c>
      <c r="D906" t="s">
        <v>27</v>
      </c>
      <c r="E906" t="s">
        <v>18</v>
      </c>
      <c r="F906">
        <v>0</v>
      </c>
      <c r="G906">
        <v>0</v>
      </c>
      <c r="H906">
        <v>0.19999999999999901</v>
      </c>
      <c r="I906">
        <v>4.5</v>
      </c>
      <c r="J906">
        <v>0</v>
      </c>
    </row>
    <row r="907" spans="1:10" thickTop="1" thickBot="1" x14ac:dyDescent="0.3">
      <c r="A907">
        <v>905</v>
      </c>
      <c r="B907">
        <v>13</v>
      </c>
      <c r="C907">
        <v>0</v>
      </c>
      <c r="D907" t="s">
        <v>27</v>
      </c>
      <c r="E907" t="s">
        <v>19</v>
      </c>
      <c r="F907">
        <v>0</v>
      </c>
      <c r="G907">
        <v>0</v>
      </c>
      <c r="H907">
        <v>0.19999999999999901</v>
      </c>
      <c r="I907">
        <v>4.5</v>
      </c>
      <c r="J907">
        <v>0</v>
      </c>
    </row>
    <row r="908" spans="1:10" thickTop="1" thickBot="1" x14ac:dyDescent="0.3">
      <c r="A908">
        <v>906</v>
      </c>
      <c r="B908">
        <v>13</v>
      </c>
      <c r="C908">
        <v>0</v>
      </c>
      <c r="D908" t="s">
        <v>27</v>
      </c>
      <c r="E908" t="s">
        <v>20</v>
      </c>
      <c r="F908">
        <v>0</v>
      </c>
      <c r="G908">
        <v>0</v>
      </c>
      <c r="H908">
        <v>0.19999999999999901</v>
      </c>
      <c r="I908">
        <v>4.5</v>
      </c>
      <c r="J908">
        <v>0</v>
      </c>
    </row>
    <row r="909" spans="1:10" thickTop="1" thickBot="1" x14ac:dyDescent="0.3">
      <c r="A909">
        <v>907</v>
      </c>
      <c r="B909">
        <v>13</v>
      </c>
      <c r="C909">
        <v>924.29716546318696</v>
      </c>
      <c r="D909" t="s">
        <v>27</v>
      </c>
      <c r="E909" t="s">
        <v>21</v>
      </c>
      <c r="F909">
        <v>3.2783050527002001E-3</v>
      </c>
      <c r="G909">
        <v>1.18861855083978E-2</v>
      </c>
      <c r="H909">
        <v>0.19999999999999901</v>
      </c>
      <c r="I909">
        <v>4.5</v>
      </c>
      <c r="J909">
        <v>0</v>
      </c>
    </row>
    <row r="910" spans="1:10" thickTop="1" thickBot="1" x14ac:dyDescent="0.3">
      <c r="A910">
        <v>908</v>
      </c>
      <c r="B910">
        <v>13</v>
      </c>
      <c r="C910">
        <v>486.83864060006499</v>
      </c>
      <c r="D910" t="s">
        <v>27</v>
      </c>
      <c r="E910" t="s">
        <v>22</v>
      </c>
      <c r="F910">
        <v>1.8838143969979299E-3</v>
      </c>
      <c r="G910">
        <v>6.26059952475219E-3</v>
      </c>
      <c r="H910">
        <v>0.19999999999999901</v>
      </c>
      <c r="I910">
        <v>4.5</v>
      </c>
      <c r="J910">
        <v>0</v>
      </c>
    </row>
    <row r="911" spans="1:10" thickTop="1" thickBot="1" x14ac:dyDescent="0.3">
      <c r="A911">
        <v>909</v>
      </c>
      <c r="B911">
        <v>13</v>
      </c>
      <c r="C911">
        <v>627.716564733263</v>
      </c>
      <c r="D911" t="s">
        <v>27</v>
      </c>
      <c r="E911" t="s">
        <v>23</v>
      </c>
      <c r="F911">
        <v>2.42893928966091E-3</v>
      </c>
      <c r="G911">
        <v>8.0722475562011002E-3</v>
      </c>
      <c r="H911">
        <v>0.19999999999999901</v>
      </c>
      <c r="I911">
        <v>4.5</v>
      </c>
      <c r="J911">
        <v>0</v>
      </c>
    </row>
    <row r="912" spans="1:10" thickTop="1" thickBot="1" x14ac:dyDescent="0.3">
      <c r="A912">
        <v>910</v>
      </c>
      <c r="B912">
        <v>14</v>
      </c>
      <c r="C912">
        <v>15757494.246188</v>
      </c>
      <c r="D912" t="s">
        <v>10</v>
      </c>
      <c r="E912" t="s">
        <v>11</v>
      </c>
      <c r="F912">
        <v>0</v>
      </c>
      <c r="G912">
        <v>0.91872009009954803</v>
      </c>
      <c r="H912">
        <v>0.3</v>
      </c>
      <c r="I912">
        <v>1.5</v>
      </c>
      <c r="J912">
        <v>0</v>
      </c>
    </row>
    <row r="913" spans="1:10" thickTop="1" thickBot="1" x14ac:dyDescent="0.3">
      <c r="A913">
        <v>911</v>
      </c>
      <c r="B913">
        <v>14</v>
      </c>
      <c r="C913">
        <v>137241.817390354</v>
      </c>
      <c r="D913" t="s">
        <v>10</v>
      </c>
      <c r="E913" t="s">
        <v>12</v>
      </c>
      <c r="F913">
        <v>2.5505870173074298E-3</v>
      </c>
      <c r="G913">
        <v>8.0017046408754795E-3</v>
      </c>
      <c r="H913">
        <v>0.3</v>
      </c>
      <c r="I913">
        <v>1.5</v>
      </c>
      <c r="J913">
        <v>0</v>
      </c>
    </row>
    <row r="914" spans="1:10" thickTop="1" thickBot="1" x14ac:dyDescent="0.3">
      <c r="A914">
        <v>912</v>
      </c>
      <c r="B914">
        <v>14</v>
      </c>
      <c r="C914">
        <v>434974.64341962099</v>
      </c>
      <c r="D914" t="s">
        <v>10</v>
      </c>
      <c r="E914" t="s">
        <v>13</v>
      </c>
      <c r="F914">
        <v>3.8692859215662201E-3</v>
      </c>
      <c r="G914">
        <v>2.5360627606776098E-2</v>
      </c>
      <c r="H914">
        <v>0.3</v>
      </c>
      <c r="I914">
        <v>1.5</v>
      </c>
      <c r="J914">
        <v>0</v>
      </c>
    </row>
    <row r="915" spans="1:10" thickTop="1" thickBot="1" x14ac:dyDescent="0.3">
      <c r="A915">
        <v>913</v>
      </c>
      <c r="B915">
        <v>14</v>
      </c>
      <c r="C915">
        <v>509899.92548793601</v>
      </c>
      <c r="D915" t="s">
        <v>10</v>
      </c>
      <c r="E915" t="s">
        <v>14</v>
      </c>
      <c r="F915">
        <v>4.8587514154783996E-3</v>
      </c>
      <c r="G915">
        <v>2.97290481701654E-2</v>
      </c>
      <c r="H915">
        <v>0.3</v>
      </c>
      <c r="I915">
        <v>1.5</v>
      </c>
      <c r="J915">
        <v>0</v>
      </c>
    </row>
    <row r="916" spans="1:10" thickTop="1" thickBot="1" x14ac:dyDescent="0.3">
      <c r="A916">
        <v>914</v>
      </c>
      <c r="B916">
        <v>14</v>
      </c>
      <c r="C916">
        <v>158992.49376933899</v>
      </c>
      <c r="D916" t="s">
        <v>10</v>
      </c>
      <c r="E916" t="s">
        <v>15</v>
      </c>
      <c r="F916">
        <v>2.7379305862023601E-3</v>
      </c>
      <c r="G916">
        <v>9.2698493757188399E-3</v>
      </c>
      <c r="H916">
        <v>0.3</v>
      </c>
      <c r="I916">
        <v>1.5</v>
      </c>
      <c r="J916">
        <v>0</v>
      </c>
    </row>
    <row r="917" spans="1:10" thickTop="1" thickBot="1" x14ac:dyDescent="0.3">
      <c r="A917">
        <v>915</v>
      </c>
      <c r="B917">
        <v>14</v>
      </c>
      <c r="C917">
        <v>30384.230213454</v>
      </c>
      <c r="D917" t="s">
        <v>10</v>
      </c>
      <c r="E917" t="s">
        <v>16</v>
      </c>
      <c r="F917">
        <v>1.7257947928678899E-3</v>
      </c>
      <c r="G917">
        <v>1.7715127978588799E-3</v>
      </c>
      <c r="H917">
        <v>0.3</v>
      </c>
      <c r="I917">
        <v>1.5</v>
      </c>
      <c r="J917">
        <v>0</v>
      </c>
    </row>
    <row r="918" spans="1:10" thickTop="1" thickBot="1" x14ac:dyDescent="0.3">
      <c r="A918">
        <v>916</v>
      </c>
      <c r="B918">
        <v>14</v>
      </c>
      <c r="C918">
        <v>25885.702845309301</v>
      </c>
      <c r="D918" t="s">
        <v>10</v>
      </c>
      <c r="E918" t="s">
        <v>17</v>
      </c>
      <c r="F918">
        <v>1.8332856249722201E-3</v>
      </c>
      <c r="G918">
        <v>1.5092320440533099E-3</v>
      </c>
      <c r="H918">
        <v>0.3</v>
      </c>
      <c r="I918">
        <v>1.5</v>
      </c>
      <c r="J918">
        <v>0</v>
      </c>
    </row>
    <row r="919" spans="1:10" thickTop="1" thickBot="1" x14ac:dyDescent="0.3">
      <c r="A919">
        <v>917</v>
      </c>
      <c r="B919">
        <v>14</v>
      </c>
      <c r="C919">
        <v>0</v>
      </c>
      <c r="D919" t="s">
        <v>10</v>
      </c>
      <c r="E919" t="s">
        <v>18</v>
      </c>
      <c r="F919">
        <v>0</v>
      </c>
      <c r="G919">
        <v>0</v>
      </c>
      <c r="H919">
        <v>0.3</v>
      </c>
      <c r="I919">
        <v>1.5</v>
      </c>
      <c r="J919">
        <v>0</v>
      </c>
    </row>
    <row r="920" spans="1:10" thickTop="1" thickBot="1" x14ac:dyDescent="0.3">
      <c r="A920">
        <v>918</v>
      </c>
      <c r="B920">
        <v>14</v>
      </c>
      <c r="C920">
        <v>0</v>
      </c>
      <c r="D920" t="s">
        <v>10</v>
      </c>
      <c r="E920" t="s">
        <v>19</v>
      </c>
      <c r="F920">
        <v>0</v>
      </c>
      <c r="G920">
        <v>0</v>
      </c>
      <c r="H920">
        <v>0.3</v>
      </c>
      <c r="I920">
        <v>1.5</v>
      </c>
      <c r="J920">
        <v>0</v>
      </c>
    </row>
    <row r="921" spans="1:10" thickTop="1" thickBot="1" x14ac:dyDescent="0.3">
      <c r="A921">
        <v>919</v>
      </c>
      <c r="B921">
        <v>14</v>
      </c>
      <c r="C921">
        <v>0</v>
      </c>
      <c r="D921" t="s">
        <v>10</v>
      </c>
      <c r="E921" t="s">
        <v>20</v>
      </c>
      <c r="F921">
        <v>0</v>
      </c>
      <c r="G921">
        <v>0</v>
      </c>
      <c r="H921">
        <v>0.3</v>
      </c>
      <c r="I921">
        <v>1.5</v>
      </c>
      <c r="J921">
        <v>0</v>
      </c>
    </row>
    <row r="922" spans="1:10" thickTop="1" thickBot="1" x14ac:dyDescent="0.3">
      <c r="A922">
        <v>920</v>
      </c>
      <c r="B922">
        <v>14</v>
      </c>
      <c r="C922">
        <v>44317.3322463308</v>
      </c>
      <c r="D922" t="s">
        <v>10</v>
      </c>
      <c r="E922" t="s">
        <v>21</v>
      </c>
      <c r="F922" s="1">
        <v>4.7188810545702899E-5</v>
      </c>
      <c r="G922">
        <v>2.58386408639623E-3</v>
      </c>
      <c r="H922">
        <v>0.3</v>
      </c>
      <c r="I922">
        <v>1.5</v>
      </c>
      <c r="J922">
        <v>0</v>
      </c>
    </row>
    <row r="923" spans="1:10" thickTop="1" thickBot="1" x14ac:dyDescent="0.3">
      <c r="A923">
        <v>921</v>
      </c>
      <c r="B923">
        <v>14</v>
      </c>
      <c r="C923">
        <v>23361.896959792801</v>
      </c>
      <c r="D923" t="s">
        <v>10</v>
      </c>
      <c r="E923" t="s">
        <v>22</v>
      </c>
      <c r="F923" s="1">
        <v>9.8009405407827605E-5</v>
      </c>
      <c r="G923">
        <v>1.3620848432160701E-3</v>
      </c>
      <c r="H923">
        <v>0.3</v>
      </c>
      <c r="I923">
        <v>1.5</v>
      </c>
      <c r="J923">
        <v>0</v>
      </c>
    </row>
    <row r="924" spans="1:10" thickTop="1" thickBot="1" x14ac:dyDescent="0.3">
      <c r="A924">
        <v>922</v>
      </c>
      <c r="B924">
        <v>14</v>
      </c>
      <c r="C924">
        <v>29020.226325592201</v>
      </c>
      <c r="D924" t="s">
        <v>10</v>
      </c>
      <c r="E924" t="s">
        <v>23</v>
      </c>
      <c r="F924">
        <v>1.4106078783191199E-4</v>
      </c>
      <c r="G924">
        <v>1.6919863353913099E-3</v>
      </c>
      <c r="H924">
        <v>0.3</v>
      </c>
      <c r="I924">
        <v>1.5</v>
      </c>
      <c r="J924">
        <v>0</v>
      </c>
    </row>
    <row r="925" spans="1:10" thickTop="1" thickBot="1" x14ac:dyDescent="0.3">
      <c r="A925">
        <v>923</v>
      </c>
      <c r="B925">
        <v>14</v>
      </c>
      <c r="C925">
        <v>16206269.630478</v>
      </c>
      <c r="D925" t="s">
        <v>24</v>
      </c>
      <c r="E925" t="s">
        <v>11</v>
      </c>
      <c r="F925">
        <v>0</v>
      </c>
      <c r="G925">
        <v>0.95243230273324697</v>
      </c>
      <c r="H925">
        <v>0.3</v>
      </c>
      <c r="I925">
        <v>1.5</v>
      </c>
      <c r="J925">
        <v>0</v>
      </c>
    </row>
    <row r="926" spans="1:10" thickTop="1" thickBot="1" x14ac:dyDescent="0.3">
      <c r="A926">
        <v>924</v>
      </c>
      <c r="B926">
        <v>14</v>
      </c>
      <c r="C926">
        <v>79657.823985634604</v>
      </c>
      <c r="D926" t="s">
        <v>24</v>
      </c>
      <c r="E926" t="s">
        <v>12</v>
      </c>
      <c r="F926">
        <v>1.40227401942289E-3</v>
      </c>
      <c r="G926">
        <v>4.6814403597652404E-3</v>
      </c>
      <c r="H926">
        <v>0.3</v>
      </c>
      <c r="I926">
        <v>1.5</v>
      </c>
      <c r="J926">
        <v>0</v>
      </c>
    </row>
    <row r="927" spans="1:10" thickTop="1" thickBot="1" x14ac:dyDescent="0.3">
      <c r="A927">
        <v>925</v>
      </c>
      <c r="B927">
        <v>14</v>
      </c>
      <c r="C927">
        <v>243562.356350949</v>
      </c>
      <c r="D927" t="s">
        <v>24</v>
      </c>
      <c r="E927" t="s">
        <v>13</v>
      </c>
      <c r="F927">
        <v>2.2220641329953098E-3</v>
      </c>
      <c r="G927">
        <v>1.43140069373033E-2</v>
      </c>
      <c r="H927">
        <v>0.3</v>
      </c>
      <c r="I927">
        <v>1.5</v>
      </c>
      <c r="J927">
        <v>0</v>
      </c>
    </row>
    <row r="928" spans="1:10" thickTop="1" thickBot="1" x14ac:dyDescent="0.3">
      <c r="A928">
        <v>926</v>
      </c>
      <c r="B928">
        <v>14</v>
      </c>
      <c r="C928">
        <v>270149.867492633</v>
      </c>
      <c r="D928" t="s">
        <v>24</v>
      </c>
      <c r="E928" t="s">
        <v>14</v>
      </c>
      <c r="F928">
        <v>2.9301740840898399E-3</v>
      </c>
      <c r="G928">
        <v>1.5876538293254399E-2</v>
      </c>
      <c r="H928">
        <v>0.3</v>
      </c>
      <c r="I928">
        <v>1.5</v>
      </c>
      <c r="J928">
        <v>0</v>
      </c>
    </row>
    <row r="929" spans="1:10" thickTop="1" thickBot="1" x14ac:dyDescent="0.3">
      <c r="A929">
        <v>927</v>
      </c>
      <c r="B929">
        <v>14</v>
      </c>
      <c r="C929">
        <v>86089.168045902406</v>
      </c>
      <c r="D929" t="s">
        <v>24</v>
      </c>
      <c r="E929" t="s">
        <v>15</v>
      </c>
      <c r="F929">
        <v>1.6242065690355201E-3</v>
      </c>
      <c r="G929">
        <v>5.0594064168935802E-3</v>
      </c>
      <c r="H929">
        <v>0.3</v>
      </c>
      <c r="I929">
        <v>1.5</v>
      </c>
      <c r="J929">
        <v>0</v>
      </c>
    </row>
    <row r="930" spans="1:10" thickTop="1" thickBot="1" x14ac:dyDescent="0.3">
      <c r="A930">
        <v>928</v>
      </c>
      <c r="B930">
        <v>14</v>
      </c>
      <c r="C930">
        <v>17739.7837422548</v>
      </c>
      <c r="D930" t="s">
        <v>24</v>
      </c>
      <c r="E930" t="s">
        <v>16</v>
      </c>
      <c r="F930">
        <v>9.6995512135326098E-4</v>
      </c>
      <c r="G930">
        <v>1.0425559653685201E-3</v>
      </c>
      <c r="H930">
        <v>0.3</v>
      </c>
      <c r="I930">
        <v>1.5</v>
      </c>
      <c r="J930">
        <v>0</v>
      </c>
    </row>
    <row r="931" spans="1:10" thickTop="1" thickBot="1" x14ac:dyDescent="0.3">
      <c r="A931">
        <v>929</v>
      </c>
      <c r="B931">
        <v>14</v>
      </c>
      <c r="C931">
        <v>20641.615724673498</v>
      </c>
      <c r="D931" t="s">
        <v>24</v>
      </c>
      <c r="E931" t="s">
        <v>17</v>
      </c>
      <c r="F931">
        <v>8.2632708542065196E-4</v>
      </c>
      <c r="G931">
        <v>1.21309481114721E-3</v>
      </c>
      <c r="H931">
        <v>0.3</v>
      </c>
      <c r="I931">
        <v>1.5</v>
      </c>
      <c r="J931">
        <v>0</v>
      </c>
    </row>
    <row r="932" spans="1:10" thickTop="1" thickBot="1" x14ac:dyDescent="0.3">
      <c r="A932">
        <v>930</v>
      </c>
      <c r="B932">
        <v>14</v>
      </c>
      <c r="C932">
        <v>0</v>
      </c>
      <c r="D932" t="s">
        <v>24</v>
      </c>
      <c r="E932" t="s">
        <v>18</v>
      </c>
      <c r="F932">
        <v>0</v>
      </c>
      <c r="G932">
        <v>0</v>
      </c>
      <c r="H932">
        <v>0.3</v>
      </c>
      <c r="I932">
        <v>1.5</v>
      </c>
      <c r="J932">
        <v>0</v>
      </c>
    </row>
    <row r="933" spans="1:10" thickTop="1" thickBot="1" x14ac:dyDescent="0.3">
      <c r="A933">
        <v>931</v>
      </c>
      <c r="B933">
        <v>14</v>
      </c>
      <c r="C933">
        <v>0</v>
      </c>
      <c r="D933" t="s">
        <v>24</v>
      </c>
      <c r="E933" t="s">
        <v>19</v>
      </c>
      <c r="F933">
        <v>0</v>
      </c>
      <c r="G933">
        <v>0</v>
      </c>
      <c r="H933">
        <v>0.3</v>
      </c>
      <c r="I933">
        <v>1.5</v>
      </c>
      <c r="J933">
        <v>0</v>
      </c>
    </row>
    <row r="934" spans="1:10" thickTop="1" thickBot="1" x14ac:dyDescent="0.3">
      <c r="A934">
        <v>932</v>
      </c>
      <c r="B934">
        <v>14</v>
      </c>
      <c r="C934">
        <v>0</v>
      </c>
      <c r="D934" t="s">
        <v>24</v>
      </c>
      <c r="E934" t="s">
        <v>20</v>
      </c>
      <c r="F934">
        <v>0</v>
      </c>
      <c r="G934">
        <v>0</v>
      </c>
      <c r="H934">
        <v>0.3</v>
      </c>
      <c r="I934">
        <v>1.5</v>
      </c>
      <c r="J934">
        <v>0</v>
      </c>
    </row>
    <row r="935" spans="1:10" thickTop="1" thickBot="1" x14ac:dyDescent="0.3">
      <c r="A935">
        <v>933</v>
      </c>
      <c r="B935">
        <v>14</v>
      </c>
      <c r="C935">
        <v>32513.2082979033</v>
      </c>
      <c r="D935" t="s">
        <v>24</v>
      </c>
      <c r="E935" t="s">
        <v>21</v>
      </c>
      <c r="F935" s="1">
        <v>2.2635453058008199E-5</v>
      </c>
      <c r="G935">
        <v>1.9107808616352299E-3</v>
      </c>
      <c r="H935">
        <v>0.3</v>
      </c>
      <c r="I935">
        <v>1.5</v>
      </c>
      <c r="J935">
        <v>0</v>
      </c>
    </row>
    <row r="936" spans="1:10" thickTop="1" thickBot="1" x14ac:dyDescent="0.3">
      <c r="A936">
        <v>934</v>
      </c>
      <c r="B936">
        <v>14</v>
      </c>
      <c r="C936">
        <v>23538.9795130333</v>
      </c>
      <c r="D936" t="s">
        <v>24</v>
      </c>
      <c r="E936" t="s">
        <v>22</v>
      </c>
      <c r="F936" s="1">
        <v>3.7287883885096202E-5</v>
      </c>
      <c r="G936">
        <v>1.3833710639632099E-3</v>
      </c>
      <c r="H936">
        <v>0.3</v>
      </c>
      <c r="I936">
        <v>1.5</v>
      </c>
      <c r="J936">
        <v>0</v>
      </c>
    </row>
    <row r="937" spans="1:10" thickTop="1" thickBot="1" x14ac:dyDescent="0.3">
      <c r="A937">
        <v>935</v>
      </c>
      <c r="B937">
        <v>14</v>
      </c>
      <c r="C937">
        <v>35503.229923238498</v>
      </c>
      <c r="D937" t="s">
        <v>24</v>
      </c>
      <c r="E937" t="s">
        <v>23</v>
      </c>
      <c r="F937" s="1">
        <v>4.6319005827014999E-5</v>
      </c>
      <c r="G937">
        <v>2.08650255742169E-3</v>
      </c>
      <c r="H937">
        <v>0.3</v>
      </c>
      <c r="I937">
        <v>1.5</v>
      </c>
      <c r="J937">
        <v>0</v>
      </c>
    </row>
    <row r="938" spans="1:10" thickTop="1" thickBot="1" x14ac:dyDescent="0.3">
      <c r="A938">
        <v>936</v>
      </c>
      <c r="B938">
        <v>14</v>
      </c>
      <c r="C938">
        <v>17337.416459351702</v>
      </c>
      <c r="D938" t="s">
        <v>25</v>
      </c>
      <c r="E938" t="s">
        <v>11</v>
      </c>
      <c r="F938">
        <v>0</v>
      </c>
      <c r="G938">
        <v>0.31943598535307999</v>
      </c>
      <c r="H938">
        <v>0.66</v>
      </c>
      <c r="I938">
        <v>120</v>
      </c>
      <c r="J938">
        <v>0</v>
      </c>
    </row>
    <row r="939" spans="1:10" thickTop="1" thickBot="1" x14ac:dyDescent="0.3">
      <c r="A939">
        <v>937</v>
      </c>
      <c r="B939">
        <v>14</v>
      </c>
      <c r="C939">
        <v>3761.47573678854</v>
      </c>
      <c r="D939" t="s">
        <v>25</v>
      </c>
      <c r="E939" t="s">
        <v>12</v>
      </c>
      <c r="F939">
        <v>6.2374888016552603E-2</v>
      </c>
      <c r="G939">
        <v>6.9303907602371498E-2</v>
      </c>
      <c r="H939">
        <v>0.66</v>
      </c>
      <c r="I939">
        <v>120</v>
      </c>
      <c r="J939">
        <v>0</v>
      </c>
    </row>
    <row r="940" spans="1:10" thickTop="1" thickBot="1" x14ac:dyDescent="0.3">
      <c r="A940">
        <v>938</v>
      </c>
      <c r="B940">
        <v>14</v>
      </c>
      <c r="C940">
        <v>11381.5680326975</v>
      </c>
      <c r="D940" t="s">
        <v>25</v>
      </c>
      <c r="E940" t="s">
        <v>13</v>
      </c>
      <c r="F940">
        <v>9.8845582160170697E-2</v>
      </c>
      <c r="G940">
        <v>0.209701509328789</v>
      </c>
      <c r="H940">
        <v>0.66</v>
      </c>
      <c r="I940">
        <v>120</v>
      </c>
      <c r="J940">
        <v>0</v>
      </c>
    </row>
    <row r="941" spans="1:10" thickTop="1" thickBot="1" x14ac:dyDescent="0.3">
      <c r="A941">
        <v>939</v>
      </c>
      <c r="B941">
        <v>14</v>
      </c>
      <c r="C941">
        <v>12768.1073871892</v>
      </c>
      <c r="D941" t="s">
        <v>25</v>
      </c>
      <c r="E941" t="s">
        <v>14</v>
      </c>
      <c r="F941">
        <v>0.130355930416541</v>
      </c>
      <c r="G941">
        <v>0.23524802405728401</v>
      </c>
      <c r="H941">
        <v>0.66</v>
      </c>
      <c r="I941">
        <v>120</v>
      </c>
      <c r="J941">
        <v>0</v>
      </c>
    </row>
    <row r="942" spans="1:10" thickTop="1" thickBot="1" x14ac:dyDescent="0.3">
      <c r="A942">
        <v>940</v>
      </c>
      <c r="B942">
        <v>14</v>
      </c>
      <c r="C942">
        <v>4043.3505711666899</v>
      </c>
      <c r="D942" t="s">
        <v>25</v>
      </c>
      <c r="E942" t="s">
        <v>15</v>
      </c>
      <c r="F942">
        <v>7.2260329853603505E-2</v>
      </c>
      <c r="G942">
        <v>7.4497355292627104E-2</v>
      </c>
      <c r="H942">
        <v>0.66</v>
      </c>
      <c r="I942">
        <v>120</v>
      </c>
      <c r="J942">
        <v>0</v>
      </c>
    </row>
    <row r="943" spans="1:10" thickTop="1" thickBot="1" x14ac:dyDescent="0.3">
      <c r="A943">
        <v>941</v>
      </c>
      <c r="B943">
        <v>14</v>
      </c>
      <c r="C943">
        <v>808.03738244420299</v>
      </c>
      <c r="D943" t="s">
        <v>25</v>
      </c>
      <c r="E943" t="s">
        <v>16</v>
      </c>
      <c r="F943">
        <v>4.3154051755842401E-2</v>
      </c>
      <c r="G943">
        <v>1.4887813191103201E-2</v>
      </c>
      <c r="H943">
        <v>0.66</v>
      </c>
      <c r="I943">
        <v>120</v>
      </c>
      <c r="J943">
        <v>0</v>
      </c>
    </row>
    <row r="944" spans="1:10" thickTop="1" thickBot="1" x14ac:dyDescent="0.3">
      <c r="A944">
        <v>942</v>
      </c>
      <c r="B944">
        <v>14</v>
      </c>
      <c r="C944">
        <v>819.46893066818802</v>
      </c>
      <c r="D944" t="s">
        <v>25</v>
      </c>
      <c r="E944" t="s">
        <v>17</v>
      </c>
      <c r="F944">
        <v>3.6764892593138698E-2</v>
      </c>
      <c r="G944">
        <v>1.50984355684108E-2</v>
      </c>
      <c r="H944">
        <v>0.66</v>
      </c>
      <c r="I944">
        <v>120</v>
      </c>
      <c r="J944">
        <v>0</v>
      </c>
    </row>
    <row r="945" spans="1:10" thickTop="1" thickBot="1" x14ac:dyDescent="0.3">
      <c r="A945">
        <v>943</v>
      </c>
      <c r="B945">
        <v>14</v>
      </c>
      <c r="C945">
        <v>0</v>
      </c>
      <c r="D945" t="s">
        <v>25</v>
      </c>
      <c r="E945" t="s">
        <v>18</v>
      </c>
      <c r="F945">
        <v>0</v>
      </c>
      <c r="G945">
        <v>0</v>
      </c>
      <c r="H945">
        <v>0.66</v>
      </c>
      <c r="I945">
        <v>120</v>
      </c>
      <c r="J945">
        <v>0</v>
      </c>
    </row>
    <row r="946" spans="1:10" thickTop="1" thickBot="1" x14ac:dyDescent="0.3">
      <c r="A946">
        <v>944</v>
      </c>
      <c r="B946">
        <v>14</v>
      </c>
      <c r="C946">
        <v>0</v>
      </c>
      <c r="D946" t="s">
        <v>25</v>
      </c>
      <c r="E946" t="s">
        <v>19</v>
      </c>
      <c r="F946">
        <v>0</v>
      </c>
      <c r="G946">
        <v>0</v>
      </c>
      <c r="H946">
        <v>0.66</v>
      </c>
      <c r="I946">
        <v>120</v>
      </c>
      <c r="J946">
        <v>0</v>
      </c>
    </row>
    <row r="947" spans="1:10" thickTop="1" thickBot="1" x14ac:dyDescent="0.3">
      <c r="A947">
        <v>945</v>
      </c>
      <c r="B947">
        <v>14</v>
      </c>
      <c r="C947">
        <v>0</v>
      </c>
      <c r="D947" t="s">
        <v>25</v>
      </c>
      <c r="E947" t="s">
        <v>20</v>
      </c>
      <c r="F947">
        <v>0</v>
      </c>
      <c r="G947">
        <v>0</v>
      </c>
      <c r="H947">
        <v>0.66</v>
      </c>
      <c r="I947">
        <v>120</v>
      </c>
      <c r="J947">
        <v>0</v>
      </c>
    </row>
    <row r="948" spans="1:10" thickTop="1" thickBot="1" x14ac:dyDescent="0.3">
      <c r="A948">
        <v>946</v>
      </c>
      <c r="B948">
        <v>14</v>
      </c>
      <c r="C948">
        <v>1333.2804425373699</v>
      </c>
      <c r="D948" t="s">
        <v>25</v>
      </c>
      <c r="E948" t="s">
        <v>21</v>
      </c>
      <c r="F948">
        <v>1.0070868663137899E-3</v>
      </c>
      <c r="G948">
        <v>2.4565237439641101E-2</v>
      </c>
      <c r="H948">
        <v>0.66</v>
      </c>
      <c r="I948">
        <v>120</v>
      </c>
      <c r="J948">
        <v>0</v>
      </c>
    </row>
    <row r="949" spans="1:10" thickTop="1" thickBot="1" x14ac:dyDescent="0.3">
      <c r="A949">
        <v>947</v>
      </c>
      <c r="B949">
        <v>14</v>
      </c>
      <c r="C949">
        <v>843.81993336355299</v>
      </c>
      <c r="D949" t="s">
        <v>25</v>
      </c>
      <c r="E949" t="s">
        <v>22</v>
      </c>
      <c r="F949">
        <v>1.6590193390371799E-3</v>
      </c>
      <c r="G949">
        <v>1.5547094488185E-2</v>
      </c>
      <c r="H949">
        <v>0.66</v>
      </c>
      <c r="I949">
        <v>120</v>
      </c>
      <c r="J949">
        <v>0</v>
      </c>
    </row>
    <row r="950" spans="1:10" thickTop="1" thickBot="1" x14ac:dyDescent="0.3">
      <c r="A950">
        <v>948</v>
      </c>
      <c r="B950">
        <v>14</v>
      </c>
      <c r="C950">
        <v>1178.5638874721001</v>
      </c>
      <c r="D950" t="s">
        <v>25</v>
      </c>
      <c r="E950" t="s">
        <v>23</v>
      </c>
      <c r="F950">
        <v>2.0608393565066099E-3</v>
      </c>
      <c r="G950">
        <v>2.1714637678506999E-2</v>
      </c>
      <c r="H950">
        <v>0.66</v>
      </c>
      <c r="I950">
        <v>120</v>
      </c>
      <c r="J950">
        <v>0</v>
      </c>
    </row>
    <row r="951" spans="1:10" thickTop="1" thickBot="1" x14ac:dyDescent="0.3">
      <c r="A951">
        <v>949</v>
      </c>
      <c r="B951">
        <v>14</v>
      </c>
      <c r="C951">
        <v>826792.53609297296</v>
      </c>
      <c r="D951" t="s">
        <v>26</v>
      </c>
      <c r="E951" t="s">
        <v>11</v>
      </c>
      <c r="F951">
        <v>0</v>
      </c>
      <c r="G951">
        <v>0.93831539280680698</v>
      </c>
      <c r="H951">
        <v>0.49</v>
      </c>
      <c r="I951">
        <v>3</v>
      </c>
      <c r="J951">
        <v>0</v>
      </c>
    </row>
    <row r="952" spans="1:10" thickTop="1" thickBot="1" x14ac:dyDescent="0.3">
      <c r="A952">
        <v>950</v>
      </c>
      <c r="B952">
        <v>14</v>
      </c>
      <c r="C952">
        <v>6738.2756535028902</v>
      </c>
      <c r="D952" t="s">
        <v>26</v>
      </c>
      <c r="E952" t="s">
        <v>12</v>
      </c>
      <c r="F952">
        <v>3.0778352639095302E-3</v>
      </c>
      <c r="G952">
        <v>7.6471756706160297E-3</v>
      </c>
      <c r="H952">
        <v>0.49</v>
      </c>
      <c r="I952">
        <v>3</v>
      </c>
      <c r="J952">
        <v>0</v>
      </c>
    </row>
    <row r="953" spans="1:10" thickTop="1" thickBot="1" x14ac:dyDescent="0.3">
      <c r="A953">
        <v>951</v>
      </c>
      <c r="B953">
        <v>14</v>
      </c>
      <c r="C953">
        <v>18998.040204781399</v>
      </c>
      <c r="D953" t="s">
        <v>26</v>
      </c>
      <c r="E953" t="s">
        <v>13</v>
      </c>
      <c r="F953">
        <v>4.3388576762254097E-3</v>
      </c>
      <c r="G953">
        <v>2.1560612583111701E-2</v>
      </c>
      <c r="H953">
        <v>0.49</v>
      </c>
      <c r="I953">
        <v>3</v>
      </c>
      <c r="J953">
        <v>0</v>
      </c>
    </row>
    <row r="954" spans="1:10" thickTop="1" thickBot="1" x14ac:dyDescent="0.3">
      <c r="A954">
        <v>952</v>
      </c>
      <c r="B954">
        <v>14</v>
      </c>
      <c r="C954">
        <v>18659.3905392245</v>
      </c>
      <c r="D954" t="s">
        <v>26</v>
      </c>
      <c r="E954" t="s">
        <v>14</v>
      </c>
      <c r="F954">
        <v>4.7942047641434601E-3</v>
      </c>
      <c r="G954">
        <v>2.1176283770151499E-2</v>
      </c>
      <c r="H954">
        <v>0.49</v>
      </c>
      <c r="I954">
        <v>3</v>
      </c>
      <c r="J954">
        <v>0</v>
      </c>
    </row>
    <row r="955" spans="1:10" thickTop="1" thickBot="1" x14ac:dyDescent="0.3">
      <c r="A955">
        <v>953</v>
      </c>
      <c r="B955">
        <v>14</v>
      </c>
      <c r="C955">
        <v>5234.6722549897604</v>
      </c>
      <c r="D955" t="s">
        <v>26</v>
      </c>
      <c r="E955" t="s">
        <v>15</v>
      </c>
      <c r="F955">
        <v>2.3910358806767998E-3</v>
      </c>
      <c r="G955">
        <v>5.9407570082409102E-3</v>
      </c>
      <c r="H955">
        <v>0.49</v>
      </c>
      <c r="I955">
        <v>3</v>
      </c>
      <c r="J955">
        <v>0</v>
      </c>
    </row>
    <row r="956" spans="1:10" thickTop="1" thickBot="1" x14ac:dyDescent="0.3">
      <c r="A956">
        <v>954</v>
      </c>
      <c r="B956">
        <v>14</v>
      </c>
      <c r="C956">
        <v>948.49992934373995</v>
      </c>
      <c r="D956" t="s">
        <v>26</v>
      </c>
      <c r="E956" t="s">
        <v>16</v>
      </c>
      <c r="F956">
        <v>1.3538916892782201E-3</v>
      </c>
      <c r="G956">
        <v>1.0764394269753301E-3</v>
      </c>
      <c r="H956">
        <v>0.49</v>
      </c>
      <c r="I956">
        <v>3</v>
      </c>
      <c r="J956">
        <v>0</v>
      </c>
    </row>
    <row r="957" spans="1:10" thickTop="1" thickBot="1" x14ac:dyDescent="0.3">
      <c r="A957">
        <v>955</v>
      </c>
      <c r="B957">
        <v>14</v>
      </c>
      <c r="C957">
        <v>785.06940902820099</v>
      </c>
      <c r="D957" t="s">
        <v>26</v>
      </c>
      <c r="E957" t="s">
        <v>17</v>
      </c>
      <c r="F957">
        <v>1.1206104665977699E-3</v>
      </c>
      <c r="G957">
        <v>8.9096439403520296E-4</v>
      </c>
      <c r="H957">
        <v>0.49</v>
      </c>
      <c r="I957">
        <v>3</v>
      </c>
      <c r="J957">
        <v>0</v>
      </c>
    </row>
    <row r="958" spans="1:10" thickTop="1" thickBot="1" x14ac:dyDescent="0.3">
      <c r="A958">
        <v>956</v>
      </c>
      <c r="B958">
        <v>14</v>
      </c>
      <c r="C958">
        <v>0</v>
      </c>
      <c r="D958" t="s">
        <v>26</v>
      </c>
      <c r="E958" t="s">
        <v>18</v>
      </c>
      <c r="F958">
        <v>0</v>
      </c>
      <c r="G958">
        <v>0</v>
      </c>
      <c r="H958">
        <v>0.49</v>
      </c>
      <c r="I958">
        <v>3</v>
      </c>
      <c r="J958">
        <v>0</v>
      </c>
    </row>
    <row r="959" spans="1:10" thickTop="1" thickBot="1" x14ac:dyDescent="0.3">
      <c r="A959">
        <v>957</v>
      </c>
      <c r="B959">
        <v>14</v>
      </c>
      <c r="C959">
        <v>0</v>
      </c>
      <c r="D959" t="s">
        <v>26</v>
      </c>
      <c r="E959" t="s">
        <v>19</v>
      </c>
      <c r="F959">
        <v>0</v>
      </c>
      <c r="G959">
        <v>0</v>
      </c>
      <c r="H959">
        <v>0.49</v>
      </c>
      <c r="I959">
        <v>3</v>
      </c>
      <c r="J959">
        <v>0</v>
      </c>
    </row>
    <row r="960" spans="1:10" thickTop="1" thickBot="1" x14ac:dyDescent="0.3">
      <c r="A960">
        <v>958</v>
      </c>
      <c r="B960">
        <v>14</v>
      </c>
      <c r="C960">
        <v>0</v>
      </c>
      <c r="D960" t="s">
        <v>26</v>
      </c>
      <c r="E960" t="s">
        <v>20</v>
      </c>
      <c r="F960">
        <v>0</v>
      </c>
      <c r="G960">
        <v>0</v>
      </c>
      <c r="H960">
        <v>0.49</v>
      </c>
      <c r="I960">
        <v>3</v>
      </c>
      <c r="J960">
        <v>0</v>
      </c>
    </row>
    <row r="961" spans="1:10" thickTop="1" thickBot="1" x14ac:dyDescent="0.3">
      <c r="A961">
        <v>959</v>
      </c>
      <c r="B961">
        <v>14</v>
      </c>
      <c r="C961">
        <v>1352.8584840594599</v>
      </c>
      <c r="D961" t="s">
        <v>26</v>
      </c>
      <c r="E961" t="s">
        <v>21</v>
      </c>
      <c r="F961" s="1">
        <v>3.0897189158125597E-5</v>
      </c>
      <c r="G961">
        <v>1.5353403477502299E-3</v>
      </c>
      <c r="H961">
        <v>0.49</v>
      </c>
      <c r="I961">
        <v>3</v>
      </c>
      <c r="J961">
        <v>0</v>
      </c>
    </row>
    <row r="962" spans="1:10" thickTop="1" thickBot="1" x14ac:dyDescent="0.3">
      <c r="A962">
        <v>960</v>
      </c>
      <c r="B962">
        <v>14</v>
      </c>
      <c r="C962">
        <v>719.72363192370995</v>
      </c>
      <c r="D962" t="s">
        <v>26</v>
      </c>
      <c r="E962" t="s">
        <v>22</v>
      </c>
      <c r="F962" s="1">
        <v>5.13667852623273E-5</v>
      </c>
      <c r="G962">
        <v>8.1680437705946695E-4</v>
      </c>
      <c r="H962">
        <v>0.49</v>
      </c>
      <c r="I962">
        <v>3</v>
      </c>
      <c r="J962">
        <v>0</v>
      </c>
    </row>
    <row r="963" spans="1:10" thickTop="1" thickBot="1" x14ac:dyDescent="0.3">
      <c r="A963">
        <v>961</v>
      </c>
      <c r="B963">
        <v>14</v>
      </c>
      <c r="C963">
        <v>916.59381089455599</v>
      </c>
      <c r="D963" t="s">
        <v>26</v>
      </c>
      <c r="E963" t="s">
        <v>23</v>
      </c>
      <c r="F963" s="1">
        <v>6.5417439929205397E-5</v>
      </c>
      <c r="G963">
        <v>1.04022961525271E-3</v>
      </c>
      <c r="H963">
        <v>0.49</v>
      </c>
      <c r="I963">
        <v>3</v>
      </c>
      <c r="J963">
        <v>0</v>
      </c>
    </row>
    <row r="964" spans="1:10" thickTop="1" thickBot="1" x14ac:dyDescent="0.3">
      <c r="A964">
        <v>962</v>
      </c>
      <c r="B964">
        <v>14</v>
      </c>
      <c r="C964">
        <v>31664.954005176402</v>
      </c>
      <c r="D964" t="s">
        <v>27</v>
      </c>
      <c r="E964" t="s">
        <v>11</v>
      </c>
      <c r="F964">
        <v>0</v>
      </c>
      <c r="G964">
        <v>0.40710616376895398</v>
      </c>
      <c r="H964">
        <v>0.19999999999999901</v>
      </c>
      <c r="I964">
        <v>4.5</v>
      </c>
      <c r="J964">
        <v>0</v>
      </c>
    </row>
    <row r="965" spans="1:10" thickTop="1" thickBot="1" x14ac:dyDescent="0.3">
      <c r="A965">
        <v>963</v>
      </c>
      <c r="B965">
        <v>14</v>
      </c>
      <c r="C965">
        <v>6033.8762429213903</v>
      </c>
      <c r="D965" t="s">
        <v>27</v>
      </c>
      <c r="E965" t="s">
        <v>12</v>
      </c>
      <c r="F965">
        <v>5.9280180245320002E-2</v>
      </c>
      <c r="G965">
        <v>7.7575612758218199E-2</v>
      </c>
      <c r="H965">
        <v>0.19999999999999901</v>
      </c>
      <c r="I965">
        <v>4.5</v>
      </c>
      <c r="J965">
        <v>0</v>
      </c>
    </row>
    <row r="966" spans="1:10" thickTop="1" thickBot="1" x14ac:dyDescent="0.3">
      <c r="A966">
        <v>964</v>
      </c>
      <c r="B966">
        <v>14</v>
      </c>
      <c r="C966">
        <v>16875.069516539599</v>
      </c>
      <c r="D966" t="s">
        <v>27</v>
      </c>
      <c r="E966" t="s">
        <v>13</v>
      </c>
      <c r="F966">
        <v>0.140171810918817</v>
      </c>
      <c r="G966">
        <v>0.21695735964403401</v>
      </c>
      <c r="H966">
        <v>0.19999999999999901</v>
      </c>
      <c r="I966">
        <v>4.5</v>
      </c>
      <c r="J966">
        <v>0</v>
      </c>
    </row>
    <row r="967" spans="1:10" thickTop="1" thickBot="1" x14ac:dyDescent="0.3">
      <c r="A967">
        <v>965</v>
      </c>
      <c r="B967">
        <v>14</v>
      </c>
      <c r="C967">
        <v>15714.7386083068</v>
      </c>
      <c r="D967" t="s">
        <v>27</v>
      </c>
      <c r="E967" t="s">
        <v>14</v>
      </c>
      <c r="F967">
        <v>0.133515688738717</v>
      </c>
      <c r="G967">
        <v>0.20203935708903401</v>
      </c>
      <c r="H967">
        <v>0.19999999999999901</v>
      </c>
      <c r="I967">
        <v>4.5</v>
      </c>
      <c r="J967">
        <v>0</v>
      </c>
    </row>
    <row r="968" spans="1:10" thickTop="1" thickBot="1" x14ac:dyDescent="0.3">
      <c r="A968">
        <v>966</v>
      </c>
      <c r="B968">
        <v>14</v>
      </c>
      <c r="C968">
        <v>4163.7774882643498</v>
      </c>
      <c r="D968" t="s">
        <v>27</v>
      </c>
      <c r="E968" t="s">
        <v>15</v>
      </c>
      <c r="F968">
        <v>4.0907282494446799E-2</v>
      </c>
      <c r="G968">
        <v>5.3532352510530297E-2</v>
      </c>
      <c r="H968">
        <v>0.19999999999999901</v>
      </c>
      <c r="I968">
        <v>4.5</v>
      </c>
      <c r="J968">
        <v>0</v>
      </c>
    </row>
    <row r="969" spans="1:10" thickTop="1" thickBot="1" x14ac:dyDescent="0.3">
      <c r="A969">
        <v>967</v>
      </c>
      <c r="B969">
        <v>14</v>
      </c>
      <c r="C969">
        <v>721.35825186671502</v>
      </c>
      <c r="D969" t="s">
        <v>27</v>
      </c>
      <c r="E969" t="s">
        <v>16</v>
      </c>
      <c r="F969">
        <v>1.1741228124469099E-2</v>
      </c>
      <c r="G969">
        <v>9.2742718202758097E-3</v>
      </c>
      <c r="H969">
        <v>0.19999999999999901</v>
      </c>
      <c r="I969">
        <v>4.5</v>
      </c>
      <c r="J969">
        <v>0</v>
      </c>
    </row>
    <row r="970" spans="1:10" thickTop="1" thickBot="1" x14ac:dyDescent="0.3">
      <c r="A970">
        <v>968</v>
      </c>
      <c r="B970">
        <v>14</v>
      </c>
      <c r="C970">
        <v>550.56223960812702</v>
      </c>
      <c r="D970" t="s">
        <v>27</v>
      </c>
      <c r="E970" t="s">
        <v>17</v>
      </c>
      <c r="F970">
        <v>8.9612572327682806E-3</v>
      </c>
      <c r="G970">
        <v>7.0784022375736796E-3</v>
      </c>
      <c r="H970">
        <v>0.19999999999999901</v>
      </c>
      <c r="I970">
        <v>4.5</v>
      </c>
      <c r="J970">
        <v>0</v>
      </c>
    </row>
    <row r="971" spans="1:10" thickTop="1" thickBot="1" x14ac:dyDescent="0.3">
      <c r="A971">
        <v>969</v>
      </c>
      <c r="B971">
        <v>14</v>
      </c>
      <c r="C971">
        <v>0</v>
      </c>
      <c r="D971" t="s">
        <v>27</v>
      </c>
      <c r="E971" t="s">
        <v>18</v>
      </c>
      <c r="F971">
        <v>0</v>
      </c>
      <c r="G971">
        <v>0</v>
      </c>
      <c r="H971">
        <v>0.19999999999999901</v>
      </c>
      <c r="I971">
        <v>4.5</v>
      </c>
      <c r="J971">
        <v>0</v>
      </c>
    </row>
    <row r="972" spans="1:10" thickTop="1" thickBot="1" x14ac:dyDescent="0.3">
      <c r="A972">
        <v>970</v>
      </c>
      <c r="B972">
        <v>14</v>
      </c>
      <c r="C972">
        <v>0</v>
      </c>
      <c r="D972" t="s">
        <v>27</v>
      </c>
      <c r="E972" t="s">
        <v>19</v>
      </c>
      <c r="F972">
        <v>0</v>
      </c>
      <c r="G972">
        <v>0</v>
      </c>
      <c r="H972">
        <v>0.19999999999999901</v>
      </c>
      <c r="I972">
        <v>4.5</v>
      </c>
      <c r="J972">
        <v>0</v>
      </c>
    </row>
    <row r="973" spans="1:10" thickTop="1" thickBot="1" x14ac:dyDescent="0.3">
      <c r="A973">
        <v>971</v>
      </c>
      <c r="B973">
        <v>14</v>
      </c>
      <c r="C973">
        <v>0</v>
      </c>
      <c r="D973" t="s">
        <v>27</v>
      </c>
      <c r="E973" t="s">
        <v>20</v>
      </c>
      <c r="F973">
        <v>0</v>
      </c>
      <c r="G973">
        <v>0</v>
      </c>
      <c r="H973">
        <v>0.19999999999999901</v>
      </c>
      <c r="I973">
        <v>4.5</v>
      </c>
      <c r="J973">
        <v>0</v>
      </c>
    </row>
    <row r="974" spans="1:10" thickTop="1" thickBot="1" x14ac:dyDescent="0.3">
      <c r="A974">
        <v>972</v>
      </c>
      <c r="B974">
        <v>14</v>
      </c>
      <c r="C974">
        <v>976.99153034522396</v>
      </c>
      <c r="D974" t="s">
        <v>27</v>
      </c>
      <c r="E974" t="s">
        <v>21</v>
      </c>
      <c r="F974">
        <v>3.46438758927811E-3</v>
      </c>
      <c r="G974">
        <v>1.25608669410536E-2</v>
      </c>
      <c r="H974">
        <v>0.19999999999999901</v>
      </c>
      <c r="I974">
        <v>4.5</v>
      </c>
      <c r="J974">
        <v>0</v>
      </c>
    </row>
    <row r="975" spans="1:10" thickTop="1" thickBot="1" x14ac:dyDescent="0.3">
      <c r="A975">
        <v>973</v>
      </c>
      <c r="B975">
        <v>14</v>
      </c>
      <c r="C975">
        <v>484.70930213774</v>
      </c>
      <c r="D975" t="s">
        <v>27</v>
      </c>
      <c r="E975" t="s">
        <v>22</v>
      </c>
      <c r="F975">
        <v>1.8751342156158801E-3</v>
      </c>
      <c r="G975">
        <v>6.2317521289992697E-3</v>
      </c>
      <c r="H975">
        <v>0.19999999999999901</v>
      </c>
      <c r="I975">
        <v>4.5</v>
      </c>
      <c r="J975">
        <v>0</v>
      </c>
    </row>
    <row r="976" spans="1:10" thickTop="1" thickBot="1" x14ac:dyDescent="0.3">
      <c r="A976">
        <v>974</v>
      </c>
      <c r="B976">
        <v>14</v>
      </c>
      <c r="C976">
        <v>594.54395864369098</v>
      </c>
      <c r="D976" t="s">
        <v>27</v>
      </c>
      <c r="E976" t="s">
        <v>23</v>
      </c>
      <c r="F976">
        <v>2.30003780538895E-3</v>
      </c>
      <c r="G976">
        <v>7.6438611013258696E-3</v>
      </c>
      <c r="H976">
        <v>0.19999999999999901</v>
      </c>
      <c r="I976">
        <v>4.5</v>
      </c>
      <c r="J976">
        <v>0</v>
      </c>
    </row>
    <row r="977" spans="1:10" thickTop="1" thickBot="1" x14ac:dyDescent="0.3">
      <c r="A977">
        <v>975</v>
      </c>
      <c r="B977">
        <v>15</v>
      </c>
      <c r="C977">
        <v>15777240.9415408</v>
      </c>
      <c r="D977" t="s">
        <v>10</v>
      </c>
      <c r="E977" t="s">
        <v>11</v>
      </c>
      <c r="F977">
        <v>0</v>
      </c>
      <c r="G977">
        <v>0.92028455142497001</v>
      </c>
      <c r="H977">
        <v>0.3</v>
      </c>
      <c r="I977">
        <v>1.5</v>
      </c>
      <c r="J977">
        <v>0</v>
      </c>
    </row>
    <row r="978" spans="1:10" thickTop="1" thickBot="1" x14ac:dyDescent="0.3">
      <c r="A978">
        <v>976</v>
      </c>
      <c r="B978">
        <v>15</v>
      </c>
      <c r="C978">
        <v>135233.53809769999</v>
      </c>
      <c r="D978" t="s">
        <v>10</v>
      </c>
      <c r="E978" t="s">
        <v>12</v>
      </c>
      <c r="F978">
        <v>2.53290692817794E-3</v>
      </c>
      <c r="G978">
        <v>7.8881558827040097E-3</v>
      </c>
      <c r="H978">
        <v>0.3</v>
      </c>
      <c r="I978">
        <v>1.5</v>
      </c>
      <c r="J978">
        <v>0</v>
      </c>
    </row>
    <row r="979" spans="1:10" thickTop="1" thickBot="1" x14ac:dyDescent="0.3">
      <c r="A979">
        <v>977</v>
      </c>
      <c r="B979">
        <v>15</v>
      </c>
      <c r="C979">
        <v>424305.358323475</v>
      </c>
      <c r="D979" t="s">
        <v>10</v>
      </c>
      <c r="E979" t="s">
        <v>13</v>
      </c>
      <c r="F979">
        <v>3.8365117450489599E-3</v>
      </c>
      <c r="G979">
        <v>2.4749680111926801E-2</v>
      </c>
      <c r="H979">
        <v>0.3</v>
      </c>
      <c r="I979">
        <v>1.5</v>
      </c>
      <c r="J979">
        <v>0</v>
      </c>
    </row>
    <row r="980" spans="1:10" thickTop="1" thickBot="1" x14ac:dyDescent="0.3">
      <c r="A980">
        <v>978</v>
      </c>
      <c r="B980">
        <v>15</v>
      </c>
      <c r="C980">
        <v>496243.99499809498</v>
      </c>
      <c r="D980" t="s">
        <v>10</v>
      </c>
      <c r="E980" t="s">
        <v>14</v>
      </c>
      <c r="F980">
        <v>4.79027939851765E-3</v>
      </c>
      <c r="G980">
        <v>2.8945852067944401E-2</v>
      </c>
      <c r="H980">
        <v>0.3</v>
      </c>
      <c r="I980">
        <v>1.5</v>
      </c>
      <c r="J980">
        <v>0</v>
      </c>
    </row>
    <row r="981" spans="1:10" thickTop="1" thickBot="1" x14ac:dyDescent="0.3">
      <c r="A981">
        <v>979</v>
      </c>
      <c r="B981">
        <v>15</v>
      </c>
      <c r="C981">
        <v>157025.52177132599</v>
      </c>
      <c r="D981" t="s">
        <v>10</v>
      </c>
      <c r="E981" t="s">
        <v>15</v>
      </c>
      <c r="F981">
        <v>2.6998163367855099E-3</v>
      </c>
      <c r="G981">
        <v>9.1592796485165402E-3</v>
      </c>
      <c r="H981">
        <v>0.3</v>
      </c>
      <c r="I981">
        <v>1.5</v>
      </c>
      <c r="J981">
        <v>0</v>
      </c>
    </row>
    <row r="982" spans="1:10" thickTop="1" thickBot="1" x14ac:dyDescent="0.3">
      <c r="A982">
        <v>980</v>
      </c>
      <c r="B982">
        <v>15</v>
      </c>
      <c r="C982">
        <v>30458.610050597199</v>
      </c>
      <c r="D982" t="s">
        <v>10</v>
      </c>
      <c r="E982" t="s">
        <v>16</v>
      </c>
      <c r="F982">
        <v>1.70206599253753E-3</v>
      </c>
      <c r="G982">
        <v>1.77664703171506E-3</v>
      </c>
      <c r="H982">
        <v>0.3</v>
      </c>
      <c r="I982">
        <v>1.5</v>
      </c>
      <c r="J982">
        <v>0</v>
      </c>
    </row>
    <row r="983" spans="1:10" thickTop="1" thickBot="1" x14ac:dyDescent="0.3">
      <c r="A983">
        <v>981</v>
      </c>
      <c r="B983">
        <v>15</v>
      </c>
      <c r="C983">
        <v>26052.041442866699</v>
      </c>
      <c r="D983" t="s">
        <v>10</v>
      </c>
      <c r="E983" t="s">
        <v>17</v>
      </c>
      <c r="F983">
        <v>1.76240932465742E-3</v>
      </c>
      <c r="G983">
        <v>1.51961241904009E-3</v>
      </c>
      <c r="H983">
        <v>0.3</v>
      </c>
      <c r="I983">
        <v>1.5</v>
      </c>
      <c r="J983">
        <v>0</v>
      </c>
    </row>
    <row r="984" spans="1:10" thickTop="1" thickBot="1" x14ac:dyDescent="0.3">
      <c r="A984">
        <v>982</v>
      </c>
      <c r="B984">
        <v>15</v>
      </c>
      <c r="C984">
        <v>0</v>
      </c>
      <c r="D984" t="s">
        <v>10</v>
      </c>
      <c r="E984" t="s">
        <v>18</v>
      </c>
      <c r="F984">
        <v>0</v>
      </c>
      <c r="G984">
        <v>0</v>
      </c>
      <c r="H984">
        <v>0.3</v>
      </c>
      <c r="I984">
        <v>1.5</v>
      </c>
      <c r="J984">
        <v>0</v>
      </c>
    </row>
    <row r="985" spans="1:10" thickTop="1" thickBot="1" x14ac:dyDescent="0.3">
      <c r="A985">
        <v>983</v>
      </c>
      <c r="B985">
        <v>15</v>
      </c>
      <c r="C985">
        <v>0</v>
      </c>
      <c r="D985" t="s">
        <v>10</v>
      </c>
      <c r="E985" t="s">
        <v>19</v>
      </c>
      <c r="F985">
        <v>0</v>
      </c>
      <c r="G985">
        <v>0</v>
      </c>
      <c r="H985">
        <v>0.3</v>
      </c>
      <c r="I985">
        <v>1.5</v>
      </c>
      <c r="J985">
        <v>0</v>
      </c>
    </row>
    <row r="986" spans="1:10" thickTop="1" thickBot="1" x14ac:dyDescent="0.3">
      <c r="A986">
        <v>984</v>
      </c>
      <c r="B986">
        <v>15</v>
      </c>
      <c r="C986">
        <v>0</v>
      </c>
      <c r="D986" t="s">
        <v>10</v>
      </c>
      <c r="E986" t="s">
        <v>20</v>
      </c>
      <c r="F986">
        <v>0</v>
      </c>
      <c r="G986">
        <v>0</v>
      </c>
      <c r="H986">
        <v>0.3</v>
      </c>
      <c r="I986">
        <v>1.5</v>
      </c>
      <c r="J986">
        <v>0</v>
      </c>
    </row>
    <row r="987" spans="1:10" thickTop="1" thickBot="1" x14ac:dyDescent="0.3">
      <c r="A987">
        <v>985</v>
      </c>
      <c r="B987">
        <v>15</v>
      </c>
      <c r="C987">
        <v>45838.845131451199</v>
      </c>
      <c r="D987" t="s">
        <v>10</v>
      </c>
      <c r="E987" t="s">
        <v>21</v>
      </c>
      <c r="F987" s="1">
        <v>4.7304377710518102E-5</v>
      </c>
      <c r="G987">
        <v>2.6737742794157001E-3</v>
      </c>
      <c r="H987">
        <v>0.3</v>
      </c>
      <c r="I987">
        <v>1.5</v>
      </c>
      <c r="J987">
        <v>0</v>
      </c>
    </row>
    <row r="988" spans="1:10" thickTop="1" thickBot="1" x14ac:dyDescent="0.3">
      <c r="A988">
        <v>986</v>
      </c>
      <c r="B988">
        <v>15</v>
      </c>
      <c r="C988">
        <v>23474.771124282499</v>
      </c>
      <c r="D988" t="s">
        <v>10</v>
      </c>
      <c r="E988" t="s">
        <v>22</v>
      </c>
      <c r="F988" s="1">
        <v>9.4783345620158405E-5</v>
      </c>
      <c r="G988">
        <v>1.36928055380285E-3</v>
      </c>
      <c r="H988">
        <v>0.3</v>
      </c>
      <c r="I988">
        <v>1.5</v>
      </c>
      <c r="J988">
        <v>0</v>
      </c>
    </row>
    <row r="989" spans="1:10" thickTop="1" thickBot="1" x14ac:dyDescent="0.3">
      <c r="A989">
        <v>987</v>
      </c>
      <c r="B989">
        <v>15</v>
      </c>
      <c r="C989">
        <v>27998.799490735</v>
      </c>
      <c r="D989" t="s">
        <v>10</v>
      </c>
      <c r="E989" t="s">
        <v>23</v>
      </c>
      <c r="F989">
        <v>1.34051245111605E-4</v>
      </c>
      <c r="G989">
        <v>1.6331665799642801E-3</v>
      </c>
      <c r="H989">
        <v>0.3</v>
      </c>
      <c r="I989">
        <v>1.5</v>
      </c>
      <c r="J989">
        <v>0</v>
      </c>
    </row>
    <row r="990" spans="1:10" thickTop="1" thickBot="1" x14ac:dyDescent="0.3">
      <c r="A990">
        <v>988</v>
      </c>
      <c r="B990">
        <v>15</v>
      </c>
      <c r="C990">
        <v>16262261.159303701</v>
      </c>
      <c r="D990" t="s">
        <v>24</v>
      </c>
      <c r="E990" t="s">
        <v>11</v>
      </c>
      <c r="F990">
        <v>0</v>
      </c>
      <c r="G990">
        <v>0.95342851067648104</v>
      </c>
      <c r="H990">
        <v>0.3</v>
      </c>
      <c r="I990">
        <v>1.5</v>
      </c>
      <c r="J990">
        <v>0</v>
      </c>
    </row>
    <row r="991" spans="1:10" thickTop="1" thickBot="1" x14ac:dyDescent="0.3">
      <c r="A991">
        <v>989</v>
      </c>
      <c r="B991">
        <v>15</v>
      </c>
      <c r="C991">
        <v>78485.065519316398</v>
      </c>
      <c r="D991" t="s">
        <v>24</v>
      </c>
      <c r="E991" t="s">
        <v>12</v>
      </c>
      <c r="F991">
        <v>1.37844372583124E-3</v>
      </c>
      <c r="G991">
        <v>4.6014449279470297E-3</v>
      </c>
      <c r="H991">
        <v>0.3</v>
      </c>
      <c r="I991">
        <v>1.5</v>
      </c>
      <c r="J991">
        <v>0</v>
      </c>
    </row>
    <row r="992" spans="1:10" thickTop="1" thickBot="1" x14ac:dyDescent="0.3">
      <c r="A992">
        <v>990</v>
      </c>
      <c r="B992">
        <v>15</v>
      </c>
      <c r="C992">
        <v>240352.69252470499</v>
      </c>
      <c r="D992" t="s">
        <v>24</v>
      </c>
      <c r="E992" t="s">
        <v>13</v>
      </c>
      <c r="F992">
        <v>2.1623766971062401E-3</v>
      </c>
      <c r="G992">
        <v>1.40914665818049E-2</v>
      </c>
      <c r="H992">
        <v>0.3</v>
      </c>
      <c r="I992">
        <v>1.5</v>
      </c>
      <c r="J992">
        <v>0</v>
      </c>
    </row>
    <row r="993" spans="1:10" thickTop="1" thickBot="1" x14ac:dyDescent="0.3">
      <c r="A993">
        <v>991</v>
      </c>
      <c r="B993">
        <v>15</v>
      </c>
      <c r="C993">
        <v>266142.32763914199</v>
      </c>
      <c r="D993" t="s">
        <v>24</v>
      </c>
      <c r="E993" t="s">
        <v>14</v>
      </c>
      <c r="F993">
        <v>2.8448869625672299E-3</v>
      </c>
      <c r="G993">
        <v>1.5603468704829501E-2</v>
      </c>
      <c r="H993">
        <v>0.3</v>
      </c>
      <c r="I993">
        <v>1.5</v>
      </c>
      <c r="J993">
        <v>0</v>
      </c>
    </row>
    <row r="994" spans="1:10" thickTop="1" thickBot="1" x14ac:dyDescent="0.3">
      <c r="A994">
        <v>992</v>
      </c>
      <c r="B994">
        <v>15</v>
      </c>
      <c r="C994">
        <v>84626.769947943001</v>
      </c>
      <c r="D994" t="s">
        <v>24</v>
      </c>
      <c r="E994" t="s">
        <v>15</v>
      </c>
      <c r="F994">
        <v>1.6002777865346E-3</v>
      </c>
      <c r="G994">
        <v>4.9615225364074301E-3</v>
      </c>
      <c r="H994">
        <v>0.3</v>
      </c>
      <c r="I994">
        <v>1.5</v>
      </c>
      <c r="J994">
        <v>0</v>
      </c>
    </row>
    <row r="995" spans="1:10" thickTop="1" thickBot="1" x14ac:dyDescent="0.3">
      <c r="A995">
        <v>993</v>
      </c>
      <c r="B995">
        <v>15</v>
      </c>
      <c r="C995">
        <v>17353.5246237471</v>
      </c>
      <c r="D995" t="s">
        <v>24</v>
      </c>
      <c r="E995" t="s">
        <v>16</v>
      </c>
      <c r="F995">
        <v>9.7000297998643605E-4</v>
      </c>
      <c r="G995">
        <v>1.0174074180047999E-3</v>
      </c>
      <c r="H995">
        <v>0.3</v>
      </c>
      <c r="I995">
        <v>1.5</v>
      </c>
      <c r="J995">
        <v>0</v>
      </c>
    </row>
    <row r="996" spans="1:10" thickTop="1" thickBot="1" x14ac:dyDescent="0.3">
      <c r="A996">
        <v>994</v>
      </c>
      <c r="B996">
        <v>15</v>
      </c>
      <c r="C996">
        <v>19456.8740787362</v>
      </c>
      <c r="D996" t="s">
        <v>24</v>
      </c>
      <c r="E996" t="s">
        <v>17</v>
      </c>
      <c r="F996">
        <v>8.2964300728507502E-4</v>
      </c>
      <c r="G996">
        <v>1.1407231930165101E-3</v>
      </c>
      <c r="H996">
        <v>0.3</v>
      </c>
      <c r="I996">
        <v>1.5</v>
      </c>
      <c r="J996">
        <v>0</v>
      </c>
    </row>
    <row r="997" spans="1:10" thickTop="1" thickBot="1" x14ac:dyDescent="0.3">
      <c r="A997">
        <v>995</v>
      </c>
      <c r="B997">
        <v>15</v>
      </c>
      <c r="C997">
        <v>0</v>
      </c>
      <c r="D997" t="s">
        <v>24</v>
      </c>
      <c r="E997" t="s">
        <v>18</v>
      </c>
      <c r="F997">
        <v>0</v>
      </c>
      <c r="G997">
        <v>0</v>
      </c>
      <c r="H997">
        <v>0.3</v>
      </c>
      <c r="I997">
        <v>1.5</v>
      </c>
      <c r="J997">
        <v>0</v>
      </c>
    </row>
    <row r="998" spans="1:10" thickTop="1" thickBot="1" x14ac:dyDescent="0.3">
      <c r="A998">
        <v>996</v>
      </c>
      <c r="B998">
        <v>15</v>
      </c>
      <c r="C998">
        <v>0</v>
      </c>
      <c r="D998" t="s">
        <v>24</v>
      </c>
      <c r="E998" t="s">
        <v>19</v>
      </c>
      <c r="F998">
        <v>0</v>
      </c>
      <c r="G998">
        <v>0</v>
      </c>
      <c r="H998">
        <v>0.3</v>
      </c>
      <c r="I998">
        <v>1.5</v>
      </c>
      <c r="J998">
        <v>0</v>
      </c>
    </row>
    <row r="999" spans="1:10" thickTop="1" thickBot="1" x14ac:dyDescent="0.3">
      <c r="A999">
        <v>997</v>
      </c>
      <c r="B999">
        <v>15</v>
      </c>
      <c r="C999">
        <v>0</v>
      </c>
      <c r="D999" t="s">
        <v>24</v>
      </c>
      <c r="E999" t="s">
        <v>20</v>
      </c>
      <c r="F999">
        <v>0</v>
      </c>
      <c r="G999">
        <v>0</v>
      </c>
      <c r="H999">
        <v>0.3</v>
      </c>
      <c r="I999">
        <v>1.5</v>
      </c>
      <c r="J999">
        <v>0</v>
      </c>
    </row>
    <row r="1000" spans="1:10" thickTop="1" thickBot="1" x14ac:dyDescent="0.3">
      <c r="A1000">
        <v>998</v>
      </c>
      <c r="B1000">
        <v>15</v>
      </c>
      <c r="C1000">
        <v>32095.2343849504</v>
      </c>
      <c r="D1000" t="s">
        <v>24</v>
      </c>
      <c r="E1000" t="s">
        <v>21</v>
      </c>
      <c r="F1000" s="1">
        <v>2.3356446403735701E-5</v>
      </c>
      <c r="G1000">
        <v>1.8816886052742501E-3</v>
      </c>
      <c r="H1000">
        <v>0.3</v>
      </c>
      <c r="I1000">
        <v>1.5</v>
      </c>
      <c r="J1000">
        <v>0</v>
      </c>
    </row>
    <row r="1001" spans="1:10" thickTop="1" thickBot="1" x14ac:dyDescent="0.3">
      <c r="A1001">
        <v>999</v>
      </c>
      <c r="B1001">
        <v>15</v>
      </c>
      <c r="C1001">
        <v>22396.972738804001</v>
      </c>
      <c r="D1001" t="s">
        <v>24</v>
      </c>
      <c r="E1001" t="s">
        <v>22</v>
      </c>
      <c r="F1001" s="1">
        <v>3.7378063829578003E-5</v>
      </c>
      <c r="G1001">
        <v>1.31309614037301E-3</v>
      </c>
      <c r="H1001">
        <v>0.3</v>
      </c>
      <c r="I1001">
        <v>1.5</v>
      </c>
      <c r="J1001">
        <v>0</v>
      </c>
    </row>
    <row r="1002" spans="1:10" thickTop="1" thickBot="1" x14ac:dyDescent="0.3">
      <c r="A1002">
        <v>1000</v>
      </c>
      <c r="B1002">
        <v>15</v>
      </c>
      <c r="C1002">
        <v>33442.410209899499</v>
      </c>
      <c r="D1002" t="s">
        <v>24</v>
      </c>
      <c r="E1002" t="s">
        <v>23</v>
      </c>
      <c r="F1002" s="1">
        <v>4.45812686689334E-5</v>
      </c>
      <c r="G1002">
        <v>1.9606712158607102E-3</v>
      </c>
      <c r="H1002">
        <v>0.3</v>
      </c>
      <c r="I1002">
        <v>1.5</v>
      </c>
      <c r="J1002">
        <v>0</v>
      </c>
    </row>
    <row r="1003" spans="1:10" thickTop="1" thickBot="1" x14ac:dyDescent="0.3">
      <c r="A1003">
        <v>1001</v>
      </c>
      <c r="B1003">
        <v>15</v>
      </c>
      <c r="C1003">
        <v>17574.692167011199</v>
      </c>
      <c r="D1003" t="s">
        <v>25</v>
      </c>
      <c r="E1003" t="s">
        <v>11</v>
      </c>
      <c r="F1003">
        <v>0</v>
      </c>
      <c r="G1003">
        <v>0.32463878033002502</v>
      </c>
      <c r="H1003">
        <v>0.66</v>
      </c>
      <c r="I1003">
        <v>120</v>
      </c>
      <c r="J1003">
        <v>0</v>
      </c>
    </row>
    <row r="1004" spans="1:10" thickTop="1" thickBot="1" x14ac:dyDescent="0.3">
      <c r="A1004">
        <v>1002</v>
      </c>
      <c r="B1004">
        <v>15</v>
      </c>
      <c r="C1004">
        <v>3751.7996103436399</v>
      </c>
      <c r="D1004" t="s">
        <v>25</v>
      </c>
      <c r="E1004" t="s">
        <v>12</v>
      </c>
      <c r="F1004">
        <v>6.1489752736854301E-2</v>
      </c>
      <c r="G1004">
        <v>6.9303043146942994E-2</v>
      </c>
      <c r="H1004">
        <v>0.66</v>
      </c>
      <c r="I1004">
        <v>120</v>
      </c>
      <c r="J1004">
        <v>0</v>
      </c>
    </row>
    <row r="1005" spans="1:10" thickTop="1" thickBot="1" x14ac:dyDescent="0.3">
      <c r="A1005">
        <v>1003</v>
      </c>
      <c r="B1005">
        <v>15</v>
      </c>
      <c r="C1005">
        <v>11317.925425192399</v>
      </c>
      <c r="D1005" t="s">
        <v>25</v>
      </c>
      <c r="E1005" t="s">
        <v>13</v>
      </c>
      <c r="F1005">
        <v>9.6464353204245901E-2</v>
      </c>
      <c r="G1005">
        <v>0.20906411736743899</v>
      </c>
      <c r="H1005">
        <v>0.66</v>
      </c>
      <c r="I1005">
        <v>120</v>
      </c>
      <c r="J1005">
        <v>0</v>
      </c>
    </row>
    <row r="1006" spans="1:10" thickTop="1" thickBot="1" x14ac:dyDescent="0.3">
      <c r="A1006">
        <v>1004</v>
      </c>
      <c r="B1006">
        <v>15</v>
      </c>
      <c r="C1006">
        <v>12598.278314218</v>
      </c>
      <c r="D1006" t="s">
        <v>25</v>
      </c>
      <c r="E1006" t="s">
        <v>14</v>
      </c>
      <c r="F1006">
        <v>0.12692177214752201</v>
      </c>
      <c r="G1006">
        <v>0.23271472793491699</v>
      </c>
      <c r="H1006">
        <v>0.66</v>
      </c>
      <c r="I1006">
        <v>120</v>
      </c>
      <c r="J1006">
        <v>0</v>
      </c>
    </row>
    <row r="1007" spans="1:10" thickTop="1" thickBot="1" x14ac:dyDescent="0.3">
      <c r="A1007">
        <v>1005</v>
      </c>
      <c r="B1007">
        <v>15</v>
      </c>
      <c r="C1007">
        <v>3994.4725007382299</v>
      </c>
      <c r="D1007" t="s">
        <v>25</v>
      </c>
      <c r="E1007" t="s">
        <v>15</v>
      </c>
      <c r="F1007">
        <v>7.1398416716116103E-2</v>
      </c>
      <c r="G1007">
        <v>7.3785683890132694E-2</v>
      </c>
      <c r="H1007">
        <v>0.66</v>
      </c>
      <c r="I1007">
        <v>120</v>
      </c>
      <c r="J1007">
        <v>0</v>
      </c>
    </row>
    <row r="1008" spans="1:10" thickTop="1" thickBot="1" x14ac:dyDescent="0.3">
      <c r="A1008">
        <v>1006</v>
      </c>
      <c r="B1008">
        <v>15</v>
      </c>
      <c r="C1008">
        <v>800.42959304165697</v>
      </c>
      <c r="D1008" t="s">
        <v>25</v>
      </c>
      <c r="E1008" t="s">
        <v>16</v>
      </c>
      <c r="F1008">
        <v>4.3279121692578998E-2</v>
      </c>
      <c r="G1008">
        <v>1.4785492932437E-2</v>
      </c>
      <c r="H1008">
        <v>0.66</v>
      </c>
      <c r="I1008">
        <v>120</v>
      </c>
      <c r="J1008">
        <v>0</v>
      </c>
    </row>
    <row r="1009" spans="1:10" thickTop="1" thickBot="1" x14ac:dyDescent="0.3">
      <c r="A1009">
        <v>1007</v>
      </c>
      <c r="B1009">
        <v>15</v>
      </c>
      <c r="C1009">
        <v>796.95347269629406</v>
      </c>
      <c r="D1009" t="s">
        <v>25</v>
      </c>
      <c r="E1009" t="s">
        <v>17</v>
      </c>
      <c r="F1009">
        <v>3.7017758527816698E-2</v>
      </c>
      <c r="G1009">
        <v>1.4721282222031701E-2</v>
      </c>
      <c r="H1009">
        <v>0.66</v>
      </c>
      <c r="I1009">
        <v>120</v>
      </c>
      <c r="J1009">
        <v>0</v>
      </c>
    </row>
    <row r="1010" spans="1:10" thickTop="1" thickBot="1" x14ac:dyDescent="0.3">
      <c r="A1010">
        <v>1008</v>
      </c>
      <c r="B1010">
        <v>15</v>
      </c>
      <c r="C1010">
        <v>0</v>
      </c>
      <c r="D1010" t="s">
        <v>25</v>
      </c>
      <c r="E1010" t="s">
        <v>18</v>
      </c>
      <c r="F1010">
        <v>0</v>
      </c>
      <c r="G1010">
        <v>0</v>
      </c>
      <c r="H1010">
        <v>0.66</v>
      </c>
      <c r="I1010">
        <v>120</v>
      </c>
      <c r="J1010">
        <v>0</v>
      </c>
    </row>
    <row r="1011" spans="1:10" thickTop="1" thickBot="1" x14ac:dyDescent="0.3">
      <c r="A1011">
        <v>1009</v>
      </c>
      <c r="B1011">
        <v>15</v>
      </c>
      <c r="C1011">
        <v>0</v>
      </c>
      <c r="D1011" t="s">
        <v>25</v>
      </c>
      <c r="E1011" t="s">
        <v>19</v>
      </c>
      <c r="F1011">
        <v>0</v>
      </c>
      <c r="G1011">
        <v>0</v>
      </c>
      <c r="H1011">
        <v>0.66</v>
      </c>
      <c r="I1011">
        <v>120</v>
      </c>
      <c r="J1011">
        <v>0</v>
      </c>
    </row>
    <row r="1012" spans="1:10" thickTop="1" thickBot="1" x14ac:dyDescent="0.3">
      <c r="A1012">
        <v>1010</v>
      </c>
      <c r="B1012">
        <v>15</v>
      </c>
      <c r="C1012">
        <v>0</v>
      </c>
      <c r="D1012" t="s">
        <v>25</v>
      </c>
      <c r="E1012" t="s">
        <v>20</v>
      </c>
      <c r="F1012">
        <v>0</v>
      </c>
      <c r="G1012">
        <v>0</v>
      </c>
      <c r="H1012">
        <v>0.66</v>
      </c>
      <c r="I1012">
        <v>120</v>
      </c>
      <c r="J1012">
        <v>0</v>
      </c>
    </row>
    <row r="1013" spans="1:10" thickTop="1" thickBot="1" x14ac:dyDescent="0.3">
      <c r="A1013">
        <v>1011</v>
      </c>
      <c r="B1013">
        <v>15</v>
      </c>
      <c r="C1013">
        <v>1348.54306831082</v>
      </c>
      <c r="D1013" t="s">
        <v>25</v>
      </c>
      <c r="E1013" t="s">
        <v>21</v>
      </c>
      <c r="F1013">
        <v>1.04213026314506E-3</v>
      </c>
      <c r="G1013">
        <v>2.49102159377045E-2</v>
      </c>
      <c r="H1013">
        <v>0.66</v>
      </c>
      <c r="I1013">
        <v>120</v>
      </c>
      <c r="J1013">
        <v>0</v>
      </c>
    </row>
    <row r="1014" spans="1:10" thickTop="1" thickBot="1" x14ac:dyDescent="0.3">
      <c r="A1014">
        <v>1012</v>
      </c>
      <c r="B1014">
        <v>15</v>
      </c>
      <c r="C1014">
        <v>825.04587896178202</v>
      </c>
      <c r="D1014" t="s">
        <v>25</v>
      </c>
      <c r="E1014" t="s">
        <v>22</v>
      </c>
      <c r="F1014">
        <v>1.66778371453188E-3</v>
      </c>
      <c r="G1014">
        <v>1.5240203658600701E-2</v>
      </c>
      <c r="H1014">
        <v>0.66</v>
      </c>
      <c r="I1014">
        <v>120</v>
      </c>
      <c r="J1014">
        <v>0</v>
      </c>
    </row>
    <row r="1015" spans="1:10" thickTop="1" thickBot="1" x14ac:dyDescent="0.3">
      <c r="A1015">
        <v>1013</v>
      </c>
      <c r="B1015">
        <v>15</v>
      </c>
      <c r="C1015">
        <v>1128.00522343532</v>
      </c>
      <c r="D1015" t="s">
        <v>25</v>
      </c>
      <c r="E1015" t="s">
        <v>23</v>
      </c>
      <c r="F1015">
        <v>1.9891968943964999E-3</v>
      </c>
      <c r="G1015">
        <v>2.08364525797675E-2</v>
      </c>
      <c r="H1015">
        <v>0.66</v>
      </c>
      <c r="I1015">
        <v>120</v>
      </c>
      <c r="J1015">
        <v>0</v>
      </c>
    </row>
    <row r="1016" spans="1:10" thickTop="1" thickBot="1" x14ac:dyDescent="0.3">
      <c r="A1016">
        <v>1014</v>
      </c>
      <c r="B1016">
        <v>15</v>
      </c>
      <c r="C1016">
        <v>826178.44334376405</v>
      </c>
      <c r="D1016" t="s">
        <v>26</v>
      </c>
      <c r="E1016" t="s">
        <v>11</v>
      </c>
      <c r="F1016">
        <v>0</v>
      </c>
      <c r="G1016">
        <v>0.93735783975529396</v>
      </c>
      <c r="H1016">
        <v>0.49</v>
      </c>
      <c r="I1016">
        <v>3</v>
      </c>
      <c r="J1016">
        <v>0</v>
      </c>
    </row>
    <row r="1017" spans="1:10" thickTop="1" thickBot="1" x14ac:dyDescent="0.3">
      <c r="A1017">
        <v>1015</v>
      </c>
      <c r="B1017">
        <v>15</v>
      </c>
      <c r="C1017">
        <v>6850.8547262071197</v>
      </c>
      <c r="D1017" t="s">
        <v>26</v>
      </c>
      <c r="E1017" t="s">
        <v>12</v>
      </c>
      <c r="F1017">
        <v>3.1283880587735999E-3</v>
      </c>
      <c r="G1017">
        <v>7.7727789176446098E-3</v>
      </c>
      <c r="H1017">
        <v>0.49</v>
      </c>
      <c r="I1017">
        <v>3</v>
      </c>
      <c r="J1017">
        <v>0</v>
      </c>
    </row>
    <row r="1018" spans="1:10" thickTop="1" thickBot="1" x14ac:dyDescent="0.3">
      <c r="A1018">
        <v>1016</v>
      </c>
      <c r="B1018">
        <v>15</v>
      </c>
      <c r="C1018">
        <v>19276.9821886586</v>
      </c>
      <c r="D1018" t="s">
        <v>26</v>
      </c>
      <c r="E1018" t="s">
        <v>13</v>
      </c>
      <c r="F1018">
        <v>4.4013399275201603E-3</v>
      </c>
      <c r="G1018">
        <v>2.1871098824886501E-2</v>
      </c>
      <c r="H1018">
        <v>0.49</v>
      </c>
      <c r="I1018">
        <v>3</v>
      </c>
      <c r="J1018">
        <v>0</v>
      </c>
    </row>
    <row r="1019" spans="1:10" thickTop="1" thickBot="1" x14ac:dyDescent="0.3">
      <c r="A1019">
        <v>1017</v>
      </c>
      <c r="B1019">
        <v>15</v>
      </c>
      <c r="C1019">
        <v>18930.646861006</v>
      </c>
      <c r="D1019" t="s">
        <v>26</v>
      </c>
      <c r="E1019" t="s">
        <v>14</v>
      </c>
      <c r="F1019">
        <v>4.8625473350112297E-3</v>
      </c>
      <c r="G1019">
        <v>2.1478156916059199E-2</v>
      </c>
      <c r="H1019">
        <v>0.49</v>
      </c>
      <c r="I1019">
        <v>3</v>
      </c>
      <c r="J1019">
        <v>0</v>
      </c>
    </row>
    <row r="1020" spans="1:10" thickTop="1" thickBot="1" x14ac:dyDescent="0.3">
      <c r="A1020">
        <v>1018</v>
      </c>
      <c r="B1020">
        <v>15</v>
      </c>
      <c r="C1020">
        <v>5354.6442043171801</v>
      </c>
      <c r="D1020" t="s">
        <v>26</v>
      </c>
      <c r="E1020" t="s">
        <v>15</v>
      </c>
      <c r="F1020">
        <v>2.44515548164912E-3</v>
      </c>
      <c r="G1020">
        <v>6.0752223257034398E-3</v>
      </c>
      <c r="H1020">
        <v>0.49</v>
      </c>
      <c r="I1020">
        <v>3</v>
      </c>
      <c r="J1020">
        <v>0</v>
      </c>
    </row>
    <row r="1021" spans="1:10" thickTop="1" thickBot="1" x14ac:dyDescent="0.3">
      <c r="A1021">
        <v>1019</v>
      </c>
      <c r="B1021">
        <v>15</v>
      </c>
      <c r="C1021">
        <v>977.77028379518902</v>
      </c>
      <c r="D1021" t="s">
        <v>26</v>
      </c>
      <c r="E1021" t="s">
        <v>16</v>
      </c>
      <c r="F1021">
        <v>1.3952843305208699E-3</v>
      </c>
      <c r="G1021">
        <v>1.1093494975319999E-3</v>
      </c>
      <c r="H1021">
        <v>0.49</v>
      </c>
      <c r="I1021">
        <v>3</v>
      </c>
      <c r="J1021">
        <v>0</v>
      </c>
    </row>
    <row r="1022" spans="1:10" thickTop="1" thickBot="1" x14ac:dyDescent="0.3">
      <c r="A1022">
        <v>1020</v>
      </c>
      <c r="B1022">
        <v>15</v>
      </c>
      <c r="C1022">
        <v>797.812372792617</v>
      </c>
      <c r="D1022" t="s">
        <v>26</v>
      </c>
      <c r="E1022" t="s">
        <v>17</v>
      </c>
      <c r="F1022">
        <v>1.1384832622775699E-3</v>
      </c>
      <c r="G1022">
        <v>9.05174527750012E-4</v>
      </c>
      <c r="H1022">
        <v>0.49</v>
      </c>
      <c r="I1022">
        <v>3</v>
      </c>
      <c r="J1022">
        <v>0</v>
      </c>
    </row>
    <row r="1023" spans="1:10" thickTop="1" thickBot="1" x14ac:dyDescent="0.3">
      <c r="A1023">
        <v>1021</v>
      </c>
      <c r="B1023">
        <v>15</v>
      </c>
      <c r="C1023">
        <v>0</v>
      </c>
      <c r="D1023" t="s">
        <v>26</v>
      </c>
      <c r="E1023" t="s">
        <v>18</v>
      </c>
      <c r="F1023">
        <v>0</v>
      </c>
      <c r="G1023">
        <v>0</v>
      </c>
      <c r="H1023">
        <v>0.49</v>
      </c>
      <c r="I1023">
        <v>3</v>
      </c>
      <c r="J1023">
        <v>0</v>
      </c>
    </row>
    <row r="1024" spans="1:10" thickTop="1" thickBot="1" x14ac:dyDescent="0.3">
      <c r="A1024">
        <v>1022</v>
      </c>
      <c r="B1024">
        <v>15</v>
      </c>
      <c r="C1024">
        <v>0</v>
      </c>
      <c r="D1024" t="s">
        <v>26</v>
      </c>
      <c r="E1024" t="s">
        <v>19</v>
      </c>
      <c r="F1024">
        <v>0</v>
      </c>
      <c r="G1024">
        <v>0</v>
      </c>
      <c r="H1024">
        <v>0.49</v>
      </c>
      <c r="I1024">
        <v>3</v>
      </c>
      <c r="J1024">
        <v>0</v>
      </c>
    </row>
    <row r="1025" spans="1:10" thickTop="1" thickBot="1" x14ac:dyDescent="0.3">
      <c r="A1025">
        <v>1023</v>
      </c>
      <c r="B1025">
        <v>15</v>
      </c>
      <c r="C1025">
        <v>0</v>
      </c>
      <c r="D1025" t="s">
        <v>26</v>
      </c>
      <c r="E1025" t="s">
        <v>20</v>
      </c>
      <c r="F1025">
        <v>0</v>
      </c>
      <c r="G1025">
        <v>0</v>
      </c>
      <c r="H1025">
        <v>0.49</v>
      </c>
      <c r="I1025">
        <v>3</v>
      </c>
      <c r="J1025">
        <v>0</v>
      </c>
    </row>
    <row r="1026" spans="1:10" thickTop="1" thickBot="1" x14ac:dyDescent="0.3">
      <c r="A1026">
        <v>1024</v>
      </c>
      <c r="B1026">
        <v>15</v>
      </c>
      <c r="C1026">
        <v>1418.4276166203299</v>
      </c>
      <c r="D1026" t="s">
        <v>26</v>
      </c>
      <c r="E1026" t="s">
        <v>21</v>
      </c>
      <c r="F1026" s="1">
        <v>3.2385681753657897E-5</v>
      </c>
      <c r="G1026">
        <v>1.60930638807682E-3</v>
      </c>
      <c r="H1026">
        <v>0.49</v>
      </c>
      <c r="I1026">
        <v>3</v>
      </c>
      <c r="J1026">
        <v>0</v>
      </c>
    </row>
    <row r="1027" spans="1:10" thickTop="1" thickBot="1" x14ac:dyDescent="0.3">
      <c r="A1027">
        <v>1025</v>
      </c>
      <c r="B1027">
        <v>15</v>
      </c>
      <c r="C1027">
        <v>723.23438964569505</v>
      </c>
      <c r="D1027" t="s">
        <v>26</v>
      </c>
      <c r="E1027" t="s">
        <v>22</v>
      </c>
      <c r="F1027" s="1">
        <v>5.1603000617364301E-5</v>
      </c>
      <c r="G1027">
        <v>8.2056053456353397E-4</v>
      </c>
      <c r="H1027">
        <v>0.49</v>
      </c>
      <c r="I1027">
        <v>3</v>
      </c>
      <c r="J1027">
        <v>0</v>
      </c>
    </row>
    <row r="1028" spans="1:10" thickTop="1" thickBot="1" x14ac:dyDescent="0.3">
      <c r="A1028">
        <v>1026</v>
      </c>
      <c r="B1028">
        <v>15</v>
      </c>
      <c r="C1028">
        <v>881.84220563480505</v>
      </c>
      <c r="D1028" t="s">
        <v>26</v>
      </c>
      <c r="E1028" t="s">
        <v>23</v>
      </c>
      <c r="F1028" s="1">
        <v>6.29197180516864E-5</v>
      </c>
      <c r="G1028">
        <v>1.0005123124895399E-3</v>
      </c>
      <c r="H1028">
        <v>0.49</v>
      </c>
      <c r="I1028">
        <v>3</v>
      </c>
      <c r="J1028">
        <v>0</v>
      </c>
    </row>
    <row r="1029" spans="1:10" thickTop="1" thickBot="1" x14ac:dyDescent="0.3">
      <c r="A1029">
        <v>1027</v>
      </c>
      <c r="B1029">
        <v>15</v>
      </c>
      <c r="C1029">
        <v>31322.882807942198</v>
      </c>
      <c r="D1029" t="s">
        <v>27</v>
      </c>
      <c r="E1029" t="s">
        <v>11</v>
      </c>
      <c r="F1029">
        <v>0</v>
      </c>
      <c r="G1029">
        <v>0.40284811045827301</v>
      </c>
      <c r="H1029">
        <v>0.19999999999999901</v>
      </c>
      <c r="I1029">
        <v>4.5</v>
      </c>
      <c r="J1029">
        <v>0</v>
      </c>
    </row>
    <row r="1030" spans="1:10" thickTop="1" thickBot="1" x14ac:dyDescent="0.3">
      <c r="A1030">
        <v>1028</v>
      </c>
      <c r="B1030">
        <v>15</v>
      </c>
      <c r="C1030">
        <v>6015.9988452104899</v>
      </c>
      <c r="D1030" t="s">
        <v>27</v>
      </c>
      <c r="E1030" t="s">
        <v>12</v>
      </c>
      <c r="F1030">
        <v>5.9125067605836697E-2</v>
      </c>
      <c r="G1030">
        <v>7.7372628253031803E-2</v>
      </c>
      <c r="H1030">
        <v>0.19999999999999901</v>
      </c>
      <c r="I1030">
        <v>4.5</v>
      </c>
      <c r="J1030">
        <v>0</v>
      </c>
    </row>
    <row r="1031" spans="1:10" thickTop="1" thickBot="1" x14ac:dyDescent="0.3">
      <c r="A1031">
        <v>1029</v>
      </c>
      <c r="B1031">
        <v>15</v>
      </c>
      <c r="C1031">
        <v>16865.316323067698</v>
      </c>
      <c r="D1031" t="s">
        <v>27</v>
      </c>
      <c r="E1031" t="s">
        <v>13</v>
      </c>
      <c r="F1031">
        <v>0.140139445178037</v>
      </c>
      <c r="G1031">
        <v>0.216907264081906</v>
      </c>
      <c r="H1031">
        <v>0.19999999999999901</v>
      </c>
      <c r="I1031">
        <v>4.5</v>
      </c>
      <c r="J1031">
        <v>0</v>
      </c>
    </row>
    <row r="1032" spans="1:10" thickTop="1" thickBot="1" x14ac:dyDescent="0.3">
      <c r="A1032">
        <v>1030</v>
      </c>
      <c r="B1032">
        <v>15</v>
      </c>
      <c r="C1032">
        <v>15884.3192281397</v>
      </c>
      <c r="D1032" t="s">
        <v>27</v>
      </c>
      <c r="E1032" t="s">
        <v>14</v>
      </c>
      <c r="F1032">
        <v>0.13500334660890201</v>
      </c>
      <c r="G1032">
        <v>0.20429051904984899</v>
      </c>
      <c r="H1032">
        <v>0.19999999999999901</v>
      </c>
      <c r="I1032">
        <v>4.5</v>
      </c>
      <c r="J1032">
        <v>0</v>
      </c>
    </row>
    <row r="1033" spans="1:10" thickTop="1" thickBot="1" x14ac:dyDescent="0.3">
      <c r="A1033">
        <v>1031</v>
      </c>
      <c r="B1033">
        <v>15</v>
      </c>
      <c r="C1033">
        <v>4272.3457580460299</v>
      </c>
      <c r="D1033" t="s">
        <v>27</v>
      </c>
      <c r="E1033" t="s">
        <v>15</v>
      </c>
      <c r="F1033">
        <v>4.1988494060481003E-2</v>
      </c>
      <c r="G1033">
        <v>5.49472545808221E-2</v>
      </c>
      <c r="H1033">
        <v>0.19999999999999901</v>
      </c>
      <c r="I1033">
        <v>4.5</v>
      </c>
      <c r="J1033">
        <v>0</v>
      </c>
    </row>
    <row r="1034" spans="1:10" thickTop="1" thickBot="1" x14ac:dyDescent="0.3">
      <c r="A1034">
        <v>1032</v>
      </c>
      <c r="B1034">
        <v>15</v>
      </c>
      <c r="C1034">
        <v>748.19110916123896</v>
      </c>
      <c r="D1034" t="s">
        <v>27</v>
      </c>
      <c r="E1034" t="s">
        <v>16</v>
      </c>
      <c r="F1034">
        <v>1.21822036166718E-2</v>
      </c>
      <c r="G1034">
        <v>9.6225936940535894E-3</v>
      </c>
      <c r="H1034">
        <v>0.19999999999999901</v>
      </c>
      <c r="I1034">
        <v>4.5</v>
      </c>
      <c r="J1034">
        <v>0</v>
      </c>
    </row>
    <row r="1035" spans="1:10" thickTop="1" thickBot="1" x14ac:dyDescent="0.3">
      <c r="A1035">
        <v>1033</v>
      </c>
      <c r="B1035">
        <v>15</v>
      </c>
      <c r="C1035">
        <v>563.57083286473403</v>
      </c>
      <c r="D1035" t="s">
        <v>27</v>
      </c>
      <c r="E1035" t="s">
        <v>17</v>
      </c>
      <c r="F1035">
        <v>9.1761777897523301E-3</v>
      </c>
      <c r="G1035">
        <v>7.2481657107048396E-3</v>
      </c>
      <c r="H1035">
        <v>0.19999999999999901</v>
      </c>
      <c r="I1035">
        <v>4.5</v>
      </c>
      <c r="J1035">
        <v>0</v>
      </c>
    </row>
    <row r="1036" spans="1:10" thickTop="1" thickBot="1" x14ac:dyDescent="0.3">
      <c r="A1036">
        <v>1034</v>
      </c>
      <c r="B1036">
        <v>15</v>
      </c>
      <c r="C1036">
        <v>0</v>
      </c>
      <c r="D1036" t="s">
        <v>27</v>
      </c>
      <c r="E1036" t="s">
        <v>18</v>
      </c>
      <c r="F1036">
        <v>0</v>
      </c>
      <c r="G1036">
        <v>0</v>
      </c>
      <c r="H1036">
        <v>0.19999999999999901</v>
      </c>
      <c r="I1036">
        <v>4.5</v>
      </c>
      <c r="J1036">
        <v>0</v>
      </c>
    </row>
    <row r="1037" spans="1:10" thickTop="1" thickBot="1" x14ac:dyDescent="0.3">
      <c r="A1037">
        <v>1035</v>
      </c>
      <c r="B1037">
        <v>15</v>
      </c>
      <c r="C1037">
        <v>0</v>
      </c>
      <c r="D1037" t="s">
        <v>27</v>
      </c>
      <c r="E1037" t="s">
        <v>19</v>
      </c>
      <c r="F1037">
        <v>0</v>
      </c>
      <c r="G1037">
        <v>0</v>
      </c>
      <c r="H1037">
        <v>0.19999999999999901</v>
      </c>
      <c r="I1037">
        <v>4.5</v>
      </c>
      <c r="J1037">
        <v>0</v>
      </c>
    </row>
    <row r="1038" spans="1:10" thickTop="1" thickBot="1" x14ac:dyDescent="0.3">
      <c r="A1038">
        <v>1036</v>
      </c>
      <c r="B1038">
        <v>15</v>
      </c>
      <c r="C1038">
        <v>0</v>
      </c>
      <c r="D1038" t="s">
        <v>27</v>
      </c>
      <c r="E1038" t="s">
        <v>20</v>
      </c>
      <c r="F1038">
        <v>0</v>
      </c>
      <c r="G1038">
        <v>0</v>
      </c>
      <c r="H1038">
        <v>0.19999999999999901</v>
      </c>
      <c r="I1038">
        <v>4.5</v>
      </c>
      <c r="J1038">
        <v>0</v>
      </c>
    </row>
    <row r="1039" spans="1:10" thickTop="1" thickBot="1" x14ac:dyDescent="0.3">
      <c r="A1039">
        <v>1037</v>
      </c>
      <c r="B1039">
        <v>15</v>
      </c>
      <c r="C1039">
        <v>1027.6717805491401</v>
      </c>
      <c r="D1039" t="s">
        <v>27</v>
      </c>
      <c r="E1039" t="s">
        <v>21</v>
      </c>
      <c r="F1039">
        <v>3.64536395927181E-3</v>
      </c>
      <c r="G1039">
        <v>1.32170348911989E-2</v>
      </c>
      <c r="H1039">
        <v>0.19999999999999901</v>
      </c>
      <c r="I1039">
        <v>4.5</v>
      </c>
      <c r="J1039">
        <v>0</v>
      </c>
    </row>
    <row r="1040" spans="1:10" thickTop="1" thickBot="1" x14ac:dyDescent="0.3">
      <c r="A1040">
        <v>1038</v>
      </c>
      <c r="B1040">
        <v>15</v>
      </c>
      <c r="C1040">
        <v>487.07500080255301</v>
      </c>
      <c r="D1040" t="s">
        <v>27</v>
      </c>
      <c r="E1040" t="s">
        <v>22</v>
      </c>
      <c r="F1040">
        <v>1.8849404443007599E-3</v>
      </c>
      <c r="G1040">
        <v>6.2643417889689601E-3</v>
      </c>
      <c r="H1040">
        <v>0.19999999999999901</v>
      </c>
      <c r="I1040">
        <v>4.5</v>
      </c>
      <c r="J1040">
        <v>0</v>
      </c>
    </row>
    <row r="1041" spans="1:10" thickTop="1" thickBot="1" x14ac:dyDescent="0.3">
      <c r="A1041">
        <v>1039</v>
      </c>
      <c r="B1041">
        <v>15</v>
      </c>
      <c r="C1041">
        <v>566.20837273951304</v>
      </c>
      <c r="D1041" t="s">
        <v>27</v>
      </c>
      <c r="E1041" t="s">
        <v>23</v>
      </c>
      <c r="F1041">
        <v>2.1911801260994499E-3</v>
      </c>
      <c r="G1041">
        <v>7.2820874911912704E-3</v>
      </c>
      <c r="H1041">
        <v>0.19999999999999901</v>
      </c>
      <c r="I1041">
        <v>4.5</v>
      </c>
      <c r="J1041">
        <v>0</v>
      </c>
    </row>
    <row r="1042" spans="1:10" thickTop="1" thickBot="1" x14ac:dyDescent="0.3">
      <c r="A1042">
        <v>1040</v>
      </c>
      <c r="B1042">
        <v>16</v>
      </c>
      <c r="C1042">
        <v>15798835.196393101</v>
      </c>
      <c r="D1042" t="s">
        <v>10</v>
      </c>
      <c r="E1042" t="s">
        <v>11</v>
      </c>
      <c r="F1042">
        <v>0</v>
      </c>
      <c r="G1042">
        <v>0.92178577599318801</v>
      </c>
      <c r="H1042">
        <v>0.3</v>
      </c>
      <c r="I1042">
        <v>1.5</v>
      </c>
      <c r="J1042">
        <v>0</v>
      </c>
    </row>
    <row r="1043" spans="1:10" thickTop="1" thickBot="1" x14ac:dyDescent="0.3">
      <c r="A1043">
        <v>1041</v>
      </c>
      <c r="B1043">
        <v>16</v>
      </c>
      <c r="C1043">
        <v>133425.35422405001</v>
      </c>
      <c r="D1043" t="s">
        <v>10</v>
      </c>
      <c r="E1043" t="s">
        <v>12</v>
      </c>
      <c r="F1043">
        <v>2.5142878828840602E-3</v>
      </c>
      <c r="G1043">
        <v>7.78472540232972E-3</v>
      </c>
      <c r="H1043">
        <v>0.3</v>
      </c>
      <c r="I1043">
        <v>1.5</v>
      </c>
      <c r="J1043">
        <v>0</v>
      </c>
    </row>
    <row r="1044" spans="1:10" thickTop="1" thickBot="1" x14ac:dyDescent="0.3">
      <c r="A1044">
        <v>1042</v>
      </c>
      <c r="B1044">
        <v>16</v>
      </c>
      <c r="C1044">
        <v>415255.88316123601</v>
      </c>
      <c r="D1044" t="s">
        <v>10</v>
      </c>
      <c r="E1044" t="s">
        <v>13</v>
      </c>
      <c r="F1044">
        <v>3.8054055047216299E-3</v>
      </c>
      <c r="G1044">
        <v>2.4228176428025799E-2</v>
      </c>
      <c r="H1044">
        <v>0.3</v>
      </c>
      <c r="I1044">
        <v>1.5</v>
      </c>
      <c r="J1044">
        <v>0</v>
      </c>
    </row>
    <row r="1045" spans="1:10" thickTop="1" thickBot="1" x14ac:dyDescent="0.3">
      <c r="A1045">
        <v>1043</v>
      </c>
      <c r="B1045">
        <v>16</v>
      </c>
      <c r="C1045">
        <v>483198.86969797901</v>
      </c>
      <c r="D1045" t="s">
        <v>10</v>
      </c>
      <c r="E1045" t="s">
        <v>14</v>
      </c>
      <c r="F1045">
        <v>4.7282470921612202E-3</v>
      </c>
      <c r="G1045">
        <v>2.81923217456733E-2</v>
      </c>
      <c r="H1045">
        <v>0.3</v>
      </c>
      <c r="I1045">
        <v>1.5</v>
      </c>
      <c r="J1045">
        <v>0</v>
      </c>
    </row>
    <row r="1046" spans="1:10" thickTop="1" thickBot="1" x14ac:dyDescent="0.3">
      <c r="A1046">
        <v>1044</v>
      </c>
      <c r="B1046">
        <v>16</v>
      </c>
      <c r="C1046">
        <v>154399.87640257299</v>
      </c>
      <c r="D1046" t="s">
        <v>10</v>
      </c>
      <c r="E1046" t="s">
        <v>15</v>
      </c>
      <c r="F1046">
        <v>2.6620780867811101E-3</v>
      </c>
      <c r="G1046">
        <v>9.0084875317574704E-3</v>
      </c>
      <c r="H1046">
        <v>0.3</v>
      </c>
      <c r="I1046">
        <v>1.5</v>
      </c>
      <c r="J1046">
        <v>0</v>
      </c>
    </row>
    <row r="1047" spans="1:10" thickTop="1" thickBot="1" x14ac:dyDescent="0.3">
      <c r="A1047">
        <v>1045</v>
      </c>
      <c r="B1047">
        <v>16</v>
      </c>
      <c r="C1047">
        <v>30298.948930944902</v>
      </c>
      <c r="D1047" t="s">
        <v>10</v>
      </c>
      <c r="E1047" t="s">
        <v>16</v>
      </c>
      <c r="F1047">
        <v>1.67729332797674E-3</v>
      </c>
      <c r="G1047">
        <v>1.7677974233483501E-3</v>
      </c>
      <c r="H1047">
        <v>0.3</v>
      </c>
      <c r="I1047">
        <v>1.5</v>
      </c>
      <c r="J1047">
        <v>0</v>
      </c>
    </row>
    <row r="1048" spans="1:10" thickTop="1" thickBot="1" x14ac:dyDescent="0.3">
      <c r="A1048">
        <v>1046</v>
      </c>
      <c r="B1048">
        <v>16</v>
      </c>
      <c r="C1048">
        <v>26159.0359147091</v>
      </c>
      <c r="D1048" t="s">
        <v>10</v>
      </c>
      <c r="E1048" t="s">
        <v>17</v>
      </c>
      <c r="F1048">
        <v>1.70385606337759E-3</v>
      </c>
      <c r="G1048">
        <v>1.52625348135658E-3</v>
      </c>
      <c r="H1048">
        <v>0.3</v>
      </c>
      <c r="I1048">
        <v>1.5</v>
      </c>
      <c r="J1048">
        <v>0</v>
      </c>
    </row>
    <row r="1049" spans="1:10" thickTop="1" thickBot="1" x14ac:dyDescent="0.3">
      <c r="A1049">
        <v>1047</v>
      </c>
      <c r="B1049">
        <v>16</v>
      </c>
      <c r="C1049">
        <v>0</v>
      </c>
      <c r="D1049" t="s">
        <v>10</v>
      </c>
      <c r="E1049" t="s">
        <v>18</v>
      </c>
      <c r="F1049">
        <v>0</v>
      </c>
      <c r="G1049">
        <v>0</v>
      </c>
      <c r="H1049">
        <v>0.3</v>
      </c>
      <c r="I1049">
        <v>1.5</v>
      </c>
      <c r="J1049">
        <v>0</v>
      </c>
    </row>
    <row r="1050" spans="1:10" thickTop="1" thickBot="1" x14ac:dyDescent="0.3">
      <c r="A1050">
        <v>1048</v>
      </c>
      <c r="B1050">
        <v>16</v>
      </c>
      <c r="C1050">
        <v>0</v>
      </c>
      <c r="D1050" t="s">
        <v>10</v>
      </c>
      <c r="E1050" t="s">
        <v>19</v>
      </c>
      <c r="F1050">
        <v>0</v>
      </c>
      <c r="G1050">
        <v>0</v>
      </c>
      <c r="H1050">
        <v>0.3</v>
      </c>
      <c r="I1050">
        <v>1.5</v>
      </c>
      <c r="J1050">
        <v>0</v>
      </c>
    </row>
    <row r="1051" spans="1:10" thickTop="1" thickBot="1" x14ac:dyDescent="0.3">
      <c r="A1051">
        <v>1049</v>
      </c>
      <c r="B1051">
        <v>16</v>
      </c>
      <c r="C1051">
        <v>0</v>
      </c>
      <c r="D1051" t="s">
        <v>10</v>
      </c>
      <c r="E1051" t="s">
        <v>20</v>
      </c>
      <c r="F1051">
        <v>0</v>
      </c>
      <c r="G1051">
        <v>0</v>
      </c>
      <c r="H1051">
        <v>0.3</v>
      </c>
      <c r="I1051">
        <v>1.5</v>
      </c>
      <c r="J1051">
        <v>0</v>
      </c>
    </row>
    <row r="1052" spans="1:10" thickTop="1" thickBot="1" x14ac:dyDescent="0.3">
      <c r="A1052">
        <v>1050</v>
      </c>
      <c r="B1052">
        <v>16</v>
      </c>
      <c r="C1052">
        <v>47041.320054314099</v>
      </c>
      <c r="D1052" t="s">
        <v>10</v>
      </c>
      <c r="E1052" t="s">
        <v>21</v>
      </c>
      <c r="F1052" s="1">
        <v>4.7298841086057498E-5</v>
      </c>
      <c r="G1052">
        <v>2.74463396642744E-3</v>
      </c>
      <c r="H1052">
        <v>0.3</v>
      </c>
      <c r="I1052">
        <v>1.5</v>
      </c>
      <c r="J1052">
        <v>0</v>
      </c>
    </row>
    <row r="1053" spans="1:10" thickTop="1" thickBot="1" x14ac:dyDescent="0.3">
      <c r="A1053">
        <v>1051</v>
      </c>
      <c r="B1053">
        <v>16</v>
      </c>
      <c r="C1053">
        <v>23649.939069565</v>
      </c>
      <c r="D1053" t="s">
        <v>10</v>
      </c>
      <c r="E1053" t="s">
        <v>22</v>
      </c>
      <c r="F1053" s="1">
        <v>9.1987968327473705E-5</v>
      </c>
      <c r="G1053">
        <v>1.37985979133497E-3</v>
      </c>
      <c r="H1053">
        <v>0.3</v>
      </c>
      <c r="I1053">
        <v>1.5</v>
      </c>
      <c r="J1053">
        <v>0</v>
      </c>
    </row>
    <row r="1054" spans="1:10" thickTop="1" thickBot="1" x14ac:dyDescent="0.3">
      <c r="A1054">
        <v>1052</v>
      </c>
      <c r="B1054">
        <v>16</v>
      </c>
      <c r="C1054">
        <v>27113.952185234499</v>
      </c>
      <c r="D1054" t="s">
        <v>10</v>
      </c>
      <c r="E1054" t="s">
        <v>23</v>
      </c>
      <c r="F1054">
        <v>1.2750188764923401E-4</v>
      </c>
      <c r="G1054">
        <v>1.581968236558E-3</v>
      </c>
      <c r="H1054">
        <v>0.3</v>
      </c>
      <c r="I1054">
        <v>1.5</v>
      </c>
      <c r="J1054">
        <v>0</v>
      </c>
    </row>
    <row r="1055" spans="1:10" thickTop="1" thickBot="1" x14ac:dyDescent="0.3">
      <c r="A1055">
        <v>1053</v>
      </c>
      <c r="B1055">
        <v>16</v>
      </c>
      <c r="C1055">
        <v>16318008.9481517</v>
      </c>
      <c r="D1055" t="s">
        <v>24</v>
      </c>
      <c r="E1055" t="s">
        <v>11</v>
      </c>
      <c r="F1055">
        <v>0</v>
      </c>
      <c r="G1055">
        <v>0.95438374003937898</v>
      </c>
      <c r="H1055">
        <v>0.3</v>
      </c>
      <c r="I1055">
        <v>1.5</v>
      </c>
      <c r="J1055">
        <v>0</v>
      </c>
    </row>
    <row r="1056" spans="1:10" thickTop="1" thickBot="1" x14ac:dyDescent="0.3">
      <c r="A1056">
        <v>1054</v>
      </c>
      <c r="B1056">
        <v>16</v>
      </c>
      <c r="C1056">
        <v>77267.268696304905</v>
      </c>
      <c r="D1056" t="s">
        <v>24</v>
      </c>
      <c r="E1056" t="s">
        <v>12</v>
      </c>
      <c r="F1056">
        <v>1.35673622351312E-3</v>
      </c>
      <c r="G1056">
        <v>4.5190945240509602E-3</v>
      </c>
      <c r="H1056">
        <v>0.3</v>
      </c>
      <c r="I1056">
        <v>1.5</v>
      </c>
      <c r="J1056">
        <v>0</v>
      </c>
    </row>
    <row r="1057" spans="1:10" thickTop="1" thickBot="1" x14ac:dyDescent="0.3">
      <c r="A1057">
        <v>1055</v>
      </c>
      <c r="B1057">
        <v>16</v>
      </c>
      <c r="C1057">
        <v>237062.519916291</v>
      </c>
      <c r="D1057" t="s">
        <v>24</v>
      </c>
      <c r="E1057" t="s">
        <v>13</v>
      </c>
      <c r="F1057">
        <v>2.1111673401445299E-3</v>
      </c>
      <c r="G1057">
        <v>1.3864964475736199E-2</v>
      </c>
      <c r="H1057">
        <v>0.3</v>
      </c>
      <c r="I1057">
        <v>1.5</v>
      </c>
      <c r="J1057">
        <v>0</v>
      </c>
    </row>
    <row r="1058" spans="1:10" thickTop="1" thickBot="1" x14ac:dyDescent="0.3">
      <c r="A1058">
        <v>1056</v>
      </c>
      <c r="B1058">
        <v>16</v>
      </c>
      <c r="C1058">
        <v>262295.16454761301</v>
      </c>
      <c r="D1058" t="s">
        <v>24</v>
      </c>
      <c r="E1058" t="s">
        <v>14</v>
      </c>
      <c r="F1058">
        <v>2.7634469672659602E-3</v>
      </c>
      <c r="G1058">
        <v>1.5340734334108101E-2</v>
      </c>
      <c r="H1058">
        <v>0.3</v>
      </c>
      <c r="I1058">
        <v>1.5</v>
      </c>
      <c r="J1058">
        <v>0</v>
      </c>
    </row>
    <row r="1059" spans="1:10" thickTop="1" thickBot="1" x14ac:dyDescent="0.3">
      <c r="A1059">
        <v>1057</v>
      </c>
      <c r="B1059">
        <v>16</v>
      </c>
      <c r="C1059">
        <v>83250.776771323202</v>
      </c>
      <c r="D1059" t="s">
        <v>24</v>
      </c>
      <c r="E1059" t="s">
        <v>15</v>
      </c>
      <c r="F1059">
        <v>1.56973797009468E-3</v>
      </c>
      <c r="G1059">
        <v>4.8690491559755002E-3</v>
      </c>
      <c r="H1059">
        <v>0.3</v>
      </c>
      <c r="I1059">
        <v>1.5</v>
      </c>
      <c r="J1059">
        <v>0</v>
      </c>
    </row>
    <row r="1060" spans="1:10" thickTop="1" thickBot="1" x14ac:dyDescent="0.3">
      <c r="A1060">
        <v>1058</v>
      </c>
      <c r="B1060">
        <v>16</v>
      </c>
      <c r="C1060">
        <v>17001.172426285601</v>
      </c>
      <c r="D1060" t="s">
        <v>24</v>
      </c>
      <c r="E1060" t="s">
        <v>16</v>
      </c>
      <c r="F1060">
        <v>9.6259798183307896E-4</v>
      </c>
      <c r="G1060">
        <v>9.9433960214188291E-4</v>
      </c>
      <c r="H1060">
        <v>0.3</v>
      </c>
      <c r="I1060">
        <v>1.5</v>
      </c>
      <c r="J1060">
        <v>0</v>
      </c>
    </row>
    <row r="1061" spans="1:10" thickTop="1" thickBot="1" x14ac:dyDescent="0.3">
      <c r="A1061">
        <v>1059</v>
      </c>
      <c r="B1061">
        <v>16</v>
      </c>
      <c r="C1061">
        <v>18497.5995399977</v>
      </c>
      <c r="D1061" t="s">
        <v>24</v>
      </c>
      <c r="E1061" t="s">
        <v>17</v>
      </c>
      <c r="F1061">
        <v>8.3104348973252597E-4</v>
      </c>
      <c r="G1061">
        <v>1.0818604332689301E-3</v>
      </c>
      <c r="H1061">
        <v>0.3</v>
      </c>
      <c r="I1061">
        <v>1.5</v>
      </c>
      <c r="J1061">
        <v>0</v>
      </c>
    </row>
    <row r="1062" spans="1:10" thickTop="1" thickBot="1" x14ac:dyDescent="0.3">
      <c r="A1062">
        <v>1060</v>
      </c>
      <c r="B1062">
        <v>16</v>
      </c>
      <c r="C1062">
        <v>0</v>
      </c>
      <c r="D1062" t="s">
        <v>24</v>
      </c>
      <c r="E1062" t="s">
        <v>18</v>
      </c>
      <c r="F1062">
        <v>0</v>
      </c>
      <c r="G1062">
        <v>0</v>
      </c>
      <c r="H1062">
        <v>0.3</v>
      </c>
      <c r="I1062">
        <v>1.5</v>
      </c>
      <c r="J1062">
        <v>0</v>
      </c>
    </row>
    <row r="1063" spans="1:10" thickTop="1" thickBot="1" x14ac:dyDescent="0.3">
      <c r="A1063">
        <v>1061</v>
      </c>
      <c r="B1063">
        <v>16</v>
      </c>
      <c r="C1063">
        <v>0</v>
      </c>
      <c r="D1063" t="s">
        <v>24</v>
      </c>
      <c r="E1063" t="s">
        <v>19</v>
      </c>
      <c r="F1063">
        <v>0</v>
      </c>
      <c r="G1063">
        <v>0</v>
      </c>
      <c r="H1063">
        <v>0.3</v>
      </c>
      <c r="I1063">
        <v>1.5</v>
      </c>
      <c r="J1063">
        <v>0</v>
      </c>
    </row>
    <row r="1064" spans="1:10" thickTop="1" thickBot="1" x14ac:dyDescent="0.3">
      <c r="A1064">
        <v>1062</v>
      </c>
      <c r="B1064">
        <v>16</v>
      </c>
      <c r="C1064">
        <v>0</v>
      </c>
      <c r="D1064" t="s">
        <v>24</v>
      </c>
      <c r="E1064" t="s">
        <v>20</v>
      </c>
      <c r="F1064">
        <v>0</v>
      </c>
      <c r="G1064">
        <v>0</v>
      </c>
      <c r="H1064">
        <v>0.3</v>
      </c>
      <c r="I1064">
        <v>1.5</v>
      </c>
      <c r="J1064">
        <v>0</v>
      </c>
    </row>
    <row r="1065" spans="1:10" thickTop="1" thickBot="1" x14ac:dyDescent="0.3">
      <c r="A1065">
        <v>1063</v>
      </c>
      <c r="B1065">
        <v>16</v>
      </c>
      <c r="C1065">
        <v>31664.932752319201</v>
      </c>
      <c r="D1065" t="s">
        <v>24</v>
      </c>
      <c r="E1065" t="s">
        <v>21</v>
      </c>
      <c r="F1065" s="1">
        <v>2.3911399554424799E-5</v>
      </c>
      <c r="G1065">
        <v>1.8519720784732599E-3</v>
      </c>
      <c r="H1065">
        <v>0.3</v>
      </c>
      <c r="I1065">
        <v>1.5</v>
      </c>
      <c r="J1065">
        <v>0</v>
      </c>
    </row>
    <row r="1066" spans="1:10" thickTop="1" thickBot="1" x14ac:dyDescent="0.3">
      <c r="A1066">
        <v>1064</v>
      </c>
      <c r="B1066">
        <v>16</v>
      </c>
      <c r="C1066">
        <v>21392.118201213099</v>
      </c>
      <c r="D1066" t="s">
        <v>24</v>
      </c>
      <c r="E1066" t="s">
        <v>22</v>
      </c>
      <c r="F1066" s="1">
        <v>3.7566111255443801E-5</v>
      </c>
      <c r="G1066">
        <v>1.2511507893584401E-3</v>
      </c>
      <c r="H1066">
        <v>0.3</v>
      </c>
      <c r="I1066">
        <v>1.5</v>
      </c>
      <c r="J1066">
        <v>0</v>
      </c>
    </row>
    <row r="1067" spans="1:10" thickTop="1" thickBot="1" x14ac:dyDescent="0.3">
      <c r="A1067">
        <v>1065</v>
      </c>
      <c r="B1067">
        <v>16</v>
      </c>
      <c r="C1067">
        <v>31513.1454813249</v>
      </c>
      <c r="D1067" t="s">
        <v>24</v>
      </c>
      <c r="E1067" t="s">
        <v>23</v>
      </c>
      <c r="F1067" s="1">
        <v>4.3068050099833599E-5</v>
      </c>
      <c r="G1067">
        <v>1.8430945675071699E-3</v>
      </c>
      <c r="H1067">
        <v>0.3</v>
      </c>
      <c r="I1067">
        <v>1.5</v>
      </c>
      <c r="J1067">
        <v>0</v>
      </c>
    </row>
    <row r="1068" spans="1:10" thickTop="1" thickBot="1" x14ac:dyDescent="0.3">
      <c r="A1068">
        <v>1066</v>
      </c>
      <c r="B1068">
        <v>16</v>
      </c>
      <c r="C1068">
        <v>17828.851379158099</v>
      </c>
      <c r="D1068" t="s">
        <v>25</v>
      </c>
      <c r="E1068" t="s">
        <v>11</v>
      </c>
      <c r="F1068">
        <v>0</v>
      </c>
      <c r="G1068">
        <v>0.32984293359490402</v>
      </c>
      <c r="H1068">
        <v>0.66</v>
      </c>
      <c r="I1068">
        <v>120</v>
      </c>
      <c r="J1068">
        <v>0</v>
      </c>
    </row>
    <row r="1069" spans="1:10" thickTop="1" thickBot="1" x14ac:dyDescent="0.3">
      <c r="A1069">
        <v>1067</v>
      </c>
      <c r="B1069">
        <v>16</v>
      </c>
      <c r="C1069">
        <v>3741.6887547624401</v>
      </c>
      <c r="D1069" t="s">
        <v>25</v>
      </c>
      <c r="E1069" t="s">
        <v>12</v>
      </c>
      <c r="F1069">
        <v>6.0683491456240697E-2</v>
      </c>
      <c r="G1069">
        <v>6.9223169189275194E-2</v>
      </c>
      <c r="H1069">
        <v>0.66</v>
      </c>
      <c r="I1069">
        <v>120</v>
      </c>
      <c r="J1069">
        <v>0</v>
      </c>
    </row>
    <row r="1070" spans="1:10" thickTop="1" thickBot="1" x14ac:dyDescent="0.3">
      <c r="A1070">
        <v>1068</v>
      </c>
      <c r="B1070">
        <v>16</v>
      </c>
      <c r="C1070">
        <v>11265.441385165001</v>
      </c>
      <c r="D1070" t="s">
        <v>25</v>
      </c>
      <c r="E1070" t="s">
        <v>13</v>
      </c>
      <c r="F1070">
        <v>9.4431740445873602E-2</v>
      </c>
      <c r="G1070">
        <v>0.20841646810001899</v>
      </c>
      <c r="H1070">
        <v>0.66</v>
      </c>
      <c r="I1070">
        <v>120</v>
      </c>
      <c r="J1070">
        <v>0</v>
      </c>
    </row>
    <row r="1071" spans="1:10" thickTop="1" thickBot="1" x14ac:dyDescent="0.3">
      <c r="A1071">
        <v>1069</v>
      </c>
      <c r="B1071">
        <v>16</v>
      </c>
      <c r="C1071">
        <v>12452.519877610001</v>
      </c>
      <c r="D1071" t="s">
        <v>25</v>
      </c>
      <c r="E1071" t="s">
        <v>14</v>
      </c>
      <c r="F1071">
        <v>0.123617692390428</v>
      </c>
      <c r="G1071">
        <v>0.23037803163703799</v>
      </c>
      <c r="H1071">
        <v>0.66</v>
      </c>
      <c r="I1071">
        <v>120</v>
      </c>
      <c r="J1071">
        <v>0</v>
      </c>
    </row>
    <row r="1072" spans="1:10" thickTop="1" thickBot="1" x14ac:dyDescent="0.3">
      <c r="A1072">
        <v>1070</v>
      </c>
      <c r="B1072">
        <v>16</v>
      </c>
      <c r="C1072">
        <v>3945.2951083493399</v>
      </c>
      <c r="D1072" t="s">
        <v>25</v>
      </c>
      <c r="E1072" t="s">
        <v>15</v>
      </c>
      <c r="F1072">
        <v>7.02229620075559E-2</v>
      </c>
      <c r="G1072">
        <v>7.2989991601860496E-2</v>
      </c>
      <c r="H1072">
        <v>0.66</v>
      </c>
      <c r="I1072">
        <v>120</v>
      </c>
      <c r="J1072">
        <v>0</v>
      </c>
    </row>
    <row r="1073" spans="1:10" thickTop="1" thickBot="1" x14ac:dyDescent="0.3">
      <c r="A1073">
        <v>1071</v>
      </c>
      <c r="B1073">
        <v>16</v>
      </c>
      <c r="C1073">
        <v>791.47599325154999</v>
      </c>
      <c r="D1073" t="s">
        <v>25</v>
      </c>
      <c r="E1073" t="s">
        <v>16</v>
      </c>
      <c r="F1073">
        <v>4.3063545232765899E-2</v>
      </c>
      <c r="G1073">
        <v>1.46427135395392E-2</v>
      </c>
      <c r="H1073">
        <v>0.66</v>
      </c>
      <c r="I1073">
        <v>120</v>
      </c>
      <c r="J1073">
        <v>0</v>
      </c>
    </row>
    <row r="1074" spans="1:10" thickTop="1" thickBot="1" x14ac:dyDescent="0.3">
      <c r="A1074">
        <v>1072</v>
      </c>
      <c r="B1074">
        <v>16</v>
      </c>
      <c r="C1074">
        <v>778.06533618513902</v>
      </c>
      <c r="D1074" t="s">
        <v>25</v>
      </c>
      <c r="E1074" t="s">
        <v>17</v>
      </c>
      <c r="F1074">
        <v>3.7179534805846202E-2</v>
      </c>
      <c r="G1074">
        <v>1.4394609476403E-2</v>
      </c>
      <c r="H1074">
        <v>0.66</v>
      </c>
      <c r="I1074">
        <v>120</v>
      </c>
      <c r="J1074">
        <v>0</v>
      </c>
    </row>
    <row r="1075" spans="1:10" thickTop="1" thickBot="1" x14ac:dyDescent="0.3">
      <c r="A1075">
        <v>1073</v>
      </c>
      <c r="B1075">
        <v>16</v>
      </c>
      <c r="C1075">
        <v>0</v>
      </c>
      <c r="D1075" t="s">
        <v>25</v>
      </c>
      <c r="E1075" t="s">
        <v>18</v>
      </c>
      <c r="F1075">
        <v>0</v>
      </c>
      <c r="G1075">
        <v>0</v>
      </c>
      <c r="H1075">
        <v>0.66</v>
      </c>
      <c r="I1075">
        <v>120</v>
      </c>
      <c r="J1075">
        <v>0</v>
      </c>
    </row>
    <row r="1076" spans="1:10" thickTop="1" thickBot="1" x14ac:dyDescent="0.3">
      <c r="A1076">
        <v>1074</v>
      </c>
      <c r="B1076">
        <v>16</v>
      </c>
      <c r="C1076">
        <v>0</v>
      </c>
      <c r="D1076" t="s">
        <v>25</v>
      </c>
      <c r="E1076" t="s">
        <v>19</v>
      </c>
      <c r="F1076">
        <v>0</v>
      </c>
      <c r="G1076">
        <v>0</v>
      </c>
      <c r="H1076">
        <v>0.66</v>
      </c>
      <c r="I1076">
        <v>120</v>
      </c>
      <c r="J1076">
        <v>0</v>
      </c>
    </row>
    <row r="1077" spans="1:10" thickTop="1" thickBot="1" x14ac:dyDescent="0.3">
      <c r="A1077">
        <v>1075</v>
      </c>
      <c r="B1077">
        <v>16</v>
      </c>
      <c r="C1077">
        <v>0</v>
      </c>
      <c r="D1077" t="s">
        <v>25</v>
      </c>
      <c r="E1077" t="s">
        <v>20</v>
      </c>
      <c r="F1077">
        <v>0</v>
      </c>
      <c r="G1077">
        <v>0</v>
      </c>
      <c r="H1077">
        <v>0.66</v>
      </c>
      <c r="I1077">
        <v>120</v>
      </c>
      <c r="J1077">
        <v>0</v>
      </c>
    </row>
    <row r="1078" spans="1:10" thickTop="1" thickBot="1" x14ac:dyDescent="0.3">
      <c r="A1078">
        <v>1076</v>
      </c>
      <c r="B1078">
        <v>16</v>
      </c>
      <c r="C1078">
        <v>1358.98516108737</v>
      </c>
      <c r="D1078" t="s">
        <v>25</v>
      </c>
      <c r="E1078" t="s">
        <v>21</v>
      </c>
      <c r="F1078">
        <v>1.0697485347547599E-3</v>
      </c>
      <c r="G1078">
        <v>2.51419254506213E-2</v>
      </c>
      <c r="H1078">
        <v>0.66</v>
      </c>
      <c r="I1078">
        <v>120</v>
      </c>
      <c r="J1078">
        <v>0</v>
      </c>
    </row>
    <row r="1079" spans="1:10" thickTop="1" thickBot="1" x14ac:dyDescent="0.3">
      <c r="A1079">
        <v>1077</v>
      </c>
      <c r="B1079">
        <v>16</v>
      </c>
      <c r="C1079">
        <v>809.26887791456704</v>
      </c>
      <c r="D1079" t="s">
        <v>25</v>
      </c>
      <c r="E1079" t="s">
        <v>22</v>
      </c>
      <c r="F1079">
        <v>1.68066922584599E-3</v>
      </c>
      <c r="G1079">
        <v>1.49718910703602E-2</v>
      </c>
      <c r="H1079">
        <v>0.66</v>
      </c>
      <c r="I1079">
        <v>120</v>
      </c>
      <c r="J1079">
        <v>0</v>
      </c>
    </row>
    <row r="1080" spans="1:10" thickTop="1" thickBot="1" x14ac:dyDescent="0.3">
      <c r="A1080">
        <v>1078</v>
      </c>
      <c r="B1080">
        <v>16</v>
      </c>
      <c r="C1080">
        <v>1080.9572742103701</v>
      </c>
      <c r="D1080" t="s">
        <v>25</v>
      </c>
      <c r="E1080" t="s">
        <v>23</v>
      </c>
      <c r="F1080">
        <v>1.9268373121276499E-3</v>
      </c>
      <c r="G1080">
        <v>1.9998266339978601E-2</v>
      </c>
      <c r="H1080">
        <v>0.66</v>
      </c>
      <c r="I1080">
        <v>120</v>
      </c>
      <c r="J1080">
        <v>0</v>
      </c>
    </row>
    <row r="1081" spans="1:10" thickTop="1" thickBot="1" x14ac:dyDescent="0.3">
      <c r="A1081">
        <v>1079</v>
      </c>
      <c r="B1081">
        <v>16</v>
      </c>
      <c r="C1081">
        <v>825510.25107442006</v>
      </c>
      <c r="D1081" t="s">
        <v>26</v>
      </c>
      <c r="E1081" t="s">
        <v>11</v>
      </c>
      <c r="F1081">
        <v>0</v>
      </c>
      <c r="G1081">
        <v>0.93638225206146997</v>
      </c>
      <c r="H1081">
        <v>0.49</v>
      </c>
      <c r="I1081">
        <v>3</v>
      </c>
      <c r="J1081">
        <v>0</v>
      </c>
    </row>
    <row r="1082" spans="1:10" thickTop="1" thickBot="1" x14ac:dyDescent="0.3">
      <c r="A1082">
        <v>1080</v>
      </c>
      <c r="B1082">
        <v>16</v>
      </c>
      <c r="C1082">
        <v>6962.5069125486698</v>
      </c>
      <c r="D1082" t="s">
        <v>26</v>
      </c>
      <c r="E1082" t="s">
        <v>12</v>
      </c>
      <c r="F1082">
        <v>3.1786348941033999E-3</v>
      </c>
      <c r="G1082">
        <v>7.8976219789887708E-3</v>
      </c>
      <c r="H1082">
        <v>0.49</v>
      </c>
      <c r="I1082">
        <v>3</v>
      </c>
      <c r="J1082">
        <v>0</v>
      </c>
    </row>
    <row r="1083" spans="1:10" thickTop="1" thickBot="1" x14ac:dyDescent="0.3">
      <c r="A1083">
        <v>1081</v>
      </c>
      <c r="B1083">
        <v>16</v>
      </c>
      <c r="C1083">
        <v>19573.662970721802</v>
      </c>
      <c r="D1083" t="s">
        <v>26</v>
      </c>
      <c r="E1083" t="s">
        <v>13</v>
      </c>
      <c r="F1083">
        <v>4.4680406716738801E-3</v>
      </c>
      <c r="G1083">
        <v>2.22025475634758E-2</v>
      </c>
      <c r="H1083">
        <v>0.49</v>
      </c>
      <c r="I1083">
        <v>3</v>
      </c>
      <c r="J1083">
        <v>0</v>
      </c>
    </row>
    <row r="1084" spans="1:10" thickTop="1" thickBot="1" x14ac:dyDescent="0.3">
      <c r="A1084">
        <v>1082</v>
      </c>
      <c r="B1084">
        <v>16</v>
      </c>
      <c r="C1084">
        <v>19206.537161529199</v>
      </c>
      <c r="D1084" t="s">
        <v>26</v>
      </c>
      <c r="E1084" t="s">
        <v>14</v>
      </c>
      <c r="F1084">
        <v>4.9322673019404802E-3</v>
      </c>
      <c r="G1084">
        <v>2.17861141011969E-2</v>
      </c>
      <c r="H1084">
        <v>0.49</v>
      </c>
      <c r="I1084">
        <v>3</v>
      </c>
      <c r="J1084">
        <v>0</v>
      </c>
    </row>
    <row r="1085" spans="1:10" thickTop="1" thickBot="1" x14ac:dyDescent="0.3">
      <c r="A1085">
        <v>1083</v>
      </c>
      <c r="B1085">
        <v>16</v>
      </c>
      <c r="C1085">
        <v>5462.5905513654498</v>
      </c>
      <c r="D1085" t="s">
        <v>26</v>
      </c>
      <c r="E1085" t="s">
        <v>15</v>
      </c>
      <c r="F1085">
        <v>2.4938691130740498E-3</v>
      </c>
      <c r="G1085">
        <v>6.1962559955129597E-3</v>
      </c>
      <c r="H1085">
        <v>0.49</v>
      </c>
      <c r="I1085">
        <v>3</v>
      </c>
      <c r="J1085">
        <v>0</v>
      </c>
    </row>
    <row r="1086" spans="1:10" thickTop="1" thickBot="1" x14ac:dyDescent="0.3">
      <c r="A1086">
        <v>1084</v>
      </c>
      <c r="B1086">
        <v>16</v>
      </c>
      <c r="C1086">
        <v>1003.31961071864</v>
      </c>
      <c r="D1086" t="s">
        <v>26</v>
      </c>
      <c r="E1086" t="s">
        <v>16</v>
      </c>
      <c r="F1086">
        <v>1.4314109327940999E-3</v>
      </c>
      <c r="G1086">
        <v>1.13807269552303E-3</v>
      </c>
      <c r="H1086">
        <v>0.49</v>
      </c>
      <c r="I1086">
        <v>3</v>
      </c>
      <c r="J1086">
        <v>0</v>
      </c>
    </row>
    <row r="1087" spans="1:10" thickTop="1" thickBot="1" x14ac:dyDescent="0.3">
      <c r="A1087">
        <v>1085</v>
      </c>
      <c r="B1087">
        <v>16</v>
      </c>
      <c r="C1087">
        <v>812.99010145261002</v>
      </c>
      <c r="D1087" t="s">
        <v>26</v>
      </c>
      <c r="E1087" t="s">
        <v>17</v>
      </c>
      <c r="F1087">
        <v>1.15987259397741E-3</v>
      </c>
      <c r="G1087">
        <v>9.2218055573636902E-4</v>
      </c>
      <c r="H1087">
        <v>0.49</v>
      </c>
      <c r="I1087">
        <v>3</v>
      </c>
      <c r="J1087">
        <v>0</v>
      </c>
    </row>
    <row r="1088" spans="1:10" thickTop="1" thickBot="1" x14ac:dyDescent="0.3">
      <c r="A1088">
        <v>1086</v>
      </c>
      <c r="B1088">
        <v>16</v>
      </c>
      <c r="C1088">
        <v>0</v>
      </c>
      <c r="D1088" t="s">
        <v>26</v>
      </c>
      <c r="E1088" t="s">
        <v>18</v>
      </c>
      <c r="F1088">
        <v>0</v>
      </c>
      <c r="G1088">
        <v>0</v>
      </c>
      <c r="H1088">
        <v>0.49</v>
      </c>
      <c r="I1088">
        <v>3</v>
      </c>
      <c r="J1088">
        <v>0</v>
      </c>
    </row>
    <row r="1089" spans="1:10" thickTop="1" thickBot="1" x14ac:dyDescent="0.3">
      <c r="A1089">
        <v>1087</v>
      </c>
      <c r="B1089">
        <v>16</v>
      </c>
      <c r="C1089">
        <v>0</v>
      </c>
      <c r="D1089" t="s">
        <v>26</v>
      </c>
      <c r="E1089" t="s">
        <v>19</v>
      </c>
      <c r="F1089">
        <v>0</v>
      </c>
      <c r="G1089">
        <v>0</v>
      </c>
      <c r="H1089">
        <v>0.49</v>
      </c>
      <c r="I1089">
        <v>3</v>
      </c>
      <c r="J1089">
        <v>0</v>
      </c>
    </row>
    <row r="1090" spans="1:10" thickTop="1" thickBot="1" x14ac:dyDescent="0.3">
      <c r="A1090">
        <v>1088</v>
      </c>
      <c r="B1090">
        <v>16</v>
      </c>
      <c r="C1090">
        <v>0</v>
      </c>
      <c r="D1090" t="s">
        <v>26</v>
      </c>
      <c r="E1090" t="s">
        <v>20</v>
      </c>
      <c r="F1090">
        <v>0</v>
      </c>
      <c r="G1090">
        <v>0</v>
      </c>
      <c r="H1090">
        <v>0.49</v>
      </c>
      <c r="I1090">
        <v>3</v>
      </c>
      <c r="J1090">
        <v>0</v>
      </c>
    </row>
    <row r="1091" spans="1:10" thickTop="1" thickBot="1" x14ac:dyDescent="0.3">
      <c r="A1091">
        <v>1089</v>
      </c>
      <c r="B1091">
        <v>16</v>
      </c>
      <c r="C1091">
        <v>1480.48782242624</v>
      </c>
      <c r="D1091" t="s">
        <v>26</v>
      </c>
      <c r="E1091" t="s">
        <v>21</v>
      </c>
      <c r="F1091" s="1">
        <v>3.3794797705533399E-5</v>
      </c>
      <c r="G1091">
        <v>1.67932805135825E-3</v>
      </c>
      <c r="H1091">
        <v>0.49</v>
      </c>
      <c r="I1091">
        <v>3</v>
      </c>
      <c r="J1091">
        <v>0</v>
      </c>
    </row>
    <row r="1092" spans="1:10" thickTop="1" thickBot="1" x14ac:dyDescent="0.3">
      <c r="A1092">
        <v>1090</v>
      </c>
      <c r="B1092">
        <v>16</v>
      </c>
      <c r="C1092">
        <v>730.942954271389</v>
      </c>
      <c r="D1092" t="s">
        <v>26</v>
      </c>
      <c r="E1092" t="s">
        <v>22</v>
      </c>
      <c r="F1092" s="1">
        <v>5.2140899311410197E-5</v>
      </c>
      <c r="G1092">
        <v>8.2911388290852898E-4</v>
      </c>
      <c r="H1092">
        <v>0.49</v>
      </c>
      <c r="I1092">
        <v>3</v>
      </c>
      <c r="J1092">
        <v>0</v>
      </c>
    </row>
    <row r="1093" spans="1:10" thickTop="1" thickBot="1" x14ac:dyDescent="0.3">
      <c r="A1093">
        <v>1091</v>
      </c>
      <c r="B1093">
        <v>16</v>
      </c>
      <c r="C1093">
        <v>852.07347908054396</v>
      </c>
      <c r="D1093" t="s">
        <v>26</v>
      </c>
      <c r="E1093" t="s">
        <v>23</v>
      </c>
      <c r="F1093" s="1">
        <v>6.0781593445890397E-5</v>
      </c>
      <c r="G1093">
        <v>9.6651311382850804E-4</v>
      </c>
      <c r="H1093">
        <v>0.49</v>
      </c>
      <c r="I1093">
        <v>3</v>
      </c>
      <c r="J1093">
        <v>0</v>
      </c>
    </row>
    <row r="1094" spans="1:10" thickTop="1" thickBot="1" x14ac:dyDescent="0.3">
      <c r="A1094">
        <v>1092</v>
      </c>
      <c r="B1094">
        <v>16</v>
      </c>
      <c r="C1094">
        <v>31031.114913773701</v>
      </c>
      <c r="D1094" t="s">
        <v>27</v>
      </c>
      <c r="E1094" t="s">
        <v>11</v>
      </c>
      <c r="F1094">
        <v>0</v>
      </c>
      <c r="G1094">
        <v>0.39939779113424401</v>
      </c>
      <c r="H1094">
        <v>0.19999999999999901</v>
      </c>
      <c r="I1094">
        <v>4.5</v>
      </c>
      <c r="J1094">
        <v>0</v>
      </c>
    </row>
    <row r="1095" spans="1:10" thickTop="1" thickBot="1" x14ac:dyDescent="0.3">
      <c r="A1095">
        <v>1093</v>
      </c>
      <c r="B1095">
        <v>16</v>
      </c>
      <c r="C1095">
        <v>5996.9730485150003</v>
      </c>
      <c r="D1095" t="s">
        <v>27</v>
      </c>
      <c r="E1095" t="s">
        <v>12</v>
      </c>
      <c r="F1095">
        <v>5.8982703791998298E-2</v>
      </c>
      <c r="G1095">
        <v>7.7186327198490307E-2</v>
      </c>
      <c r="H1095">
        <v>0.19999999999999901</v>
      </c>
      <c r="I1095">
        <v>4.5</v>
      </c>
      <c r="J1095">
        <v>0</v>
      </c>
    </row>
    <row r="1096" spans="1:10" thickTop="1" thickBot="1" x14ac:dyDescent="0.3">
      <c r="A1096">
        <v>1094</v>
      </c>
      <c r="B1096">
        <v>16</v>
      </c>
      <c r="C1096">
        <v>16840.504397067802</v>
      </c>
      <c r="D1096" t="s">
        <v>27</v>
      </c>
      <c r="E1096" t="s">
        <v>13</v>
      </c>
      <c r="F1096">
        <v>0.14003921623243601</v>
      </c>
      <c r="G1096">
        <v>0.216752130126976</v>
      </c>
      <c r="H1096">
        <v>0.19999999999999901</v>
      </c>
      <c r="I1096">
        <v>4.5</v>
      </c>
      <c r="J1096">
        <v>0</v>
      </c>
    </row>
    <row r="1097" spans="1:10" thickTop="1" thickBot="1" x14ac:dyDescent="0.3">
      <c r="A1097">
        <v>1095</v>
      </c>
      <c r="B1097">
        <v>16</v>
      </c>
      <c r="C1097">
        <v>16006.461977838</v>
      </c>
      <c r="D1097" t="s">
        <v>27</v>
      </c>
      <c r="E1097" t="s">
        <v>14</v>
      </c>
      <c r="F1097">
        <v>0.13614445224320301</v>
      </c>
      <c r="G1097">
        <v>0.206017269298473</v>
      </c>
      <c r="H1097">
        <v>0.19999999999999901</v>
      </c>
      <c r="I1097">
        <v>4.5</v>
      </c>
      <c r="J1097">
        <v>0</v>
      </c>
    </row>
    <row r="1098" spans="1:10" thickTop="1" thickBot="1" x14ac:dyDescent="0.3">
      <c r="A1098">
        <v>1096</v>
      </c>
      <c r="B1098">
        <v>16</v>
      </c>
      <c r="C1098">
        <v>4359.8667651994201</v>
      </c>
      <c r="D1098" t="s">
        <v>27</v>
      </c>
      <c r="E1098" t="s">
        <v>15</v>
      </c>
      <c r="F1098">
        <v>4.2881088159636399E-2</v>
      </c>
      <c r="G1098">
        <v>5.6115326842070302E-2</v>
      </c>
      <c r="H1098">
        <v>0.19999999999999901</v>
      </c>
      <c r="I1098">
        <v>4.5</v>
      </c>
      <c r="J1098">
        <v>0</v>
      </c>
    </row>
    <row r="1099" spans="1:10" thickTop="1" thickBot="1" x14ac:dyDescent="0.3">
      <c r="A1099">
        <v>1097</v>
      </c>
      <c r="B1099">
        <v>16</v>
      </c>
      <c r="C1099">
        <v>770.89391692295499</v>
      </c>
      <c r="D1099" t="s">
        <v>27</v>
      </c>
      <c r="E1099" t="s">
        <v>16</v>
      </c>
      <c r="F1099">
        <v>1.25613582962559E-2</v>
      </c>
      <c r="G1099">
        <v>9.9220839622874892E-3</v>
      </c>
      <c r="H1099">
        <v>0.19999999999999901</v>
      </c>
      <c r="I1099">
        <v>4.5</v>
      </c>
      <c r="J1099">
        <v>0</v>
      </c>
    </row>
    <row r="1100" spans="1:10" thickTop="1" thickBot="1" x14ac:dyDescent="0.3">
      <c r="A1100">
        <v>1098</v>
      </c>
      <c r="B1100">
        <v>16</v>
      </c>
      <c r="C1100">
        <v>578.16850061499599</v>
      </c>
      <c r="D1100" t="s">
        <v>27</v>
      </c>
      <c r="E1100" t="s">
        <v>17</v>
      </c>
      <c r="F1100">
        <v>9.4209871584184403E-3</v>
      </c>
      <c r="G1100">
        <v>7.4415380398249898E-3</v>
      </c>
      <c r="H1100">
        <v>0.19999999999999901</v>
      </c>
      <c r="I1100">
        <v>4.5</v>
      </c>
      <c r="J1100">
        <v>0</v>
      </c>
    </row>
    <row r="1101" spans="1:10" thickTop="1" thickBot="1" x14ac:dyDescent="0.3">
      <c r="A1101">
        <v>1099</v>
      </c>
      <c r="B1101">
        <v>16</v>
      </c>
      <c r="C1101">
        <v>0</v>
      </c>
      <c r="D1101" t="s">
        <v>27</v>
      </c>
      <c r="E1101" t="s">
        <v>18</v>
      </c>
      <c r="F1101">
        <v>0</v>
      </c>
      <c r="G1101">
        <v>0</v>
      </c>
      <c r="H1101">
        <v>0.19999999999999901</v>
      </c>
      <c r="I1101">
        <v>4.5</v>
      </c>
      <c r="J1101">
        <v>0</v>
      </c>
    </row>
    <row r="1102" spans="1:10" thickTop="1" thickBot="1" x14ac:dyDescent="0.3">
      <c r="A1102">
        <v>1100</v>
      </c>
      <c r="B1102">
        <v>16</v>
      </c>
      <c r="C1102">
        <v>0</v>
      </c>
      <c r="D1102" t="s">
        <v>27</v>
      </c>
      <c r="E1102" t="s">
        <v>19</v>
      </c>
      <c r="F1102">
        <v>0</v>
      </c>
      <c r="G1102">
        <v>0</v>
      </c>
      <c r="H1102">
        <v>0.19999999999999901</v>
      </c>
      <c r="I1102">
        <v>4.5</v>
      </c>
      <c r="J1102">
        <v>0</v>
      </c>
    </row>
    <row r="1103" spans="1:10" thickTop="1" thickBot="1" x14ac:dyDescent="0.3">
      <c r="A1103">
        <v>1101</v>
      </c>
      <c r="B1103">
        <v>16</v>
      </c>
      <c r="C1103">
        <v>0</v>
      </c>
      <c r="D1103" t="s">
        <v>27</v>
      </c>
      <c r="E1103" t="s">
        <v>20</v>
      </c>
      <c r="F1103">
        <v>0</v>
      </c>
      <c r="G1103">
        <v>0</v>
      </c>
      <c r="H1103">
        <v>0.19999999999999901</v>
      </c>
      <c r="I1103">
        <v>4.5</v>
      </c>
      <c r="J1103">
        <v>0</v>
      </c>
    </row>
    <row r="1104" spans="1:10" thickTop="1" thickBot="1" x14ac:dyDescent="0.3">
      <c r="A1104">
        <v>1102</v>
      </c>
      <c r="B1104">
        <v>16</v>
      </c>
      <c r="C1104">
        <v>1075.46577786957</v>
      </c>
      <c r="D1104" t="s">
        <v>27</v>
      </c>
      <c r="E1104" t="s">
        <v>21</v>
      </c>
      <c r="F1104">
        <v>3.81778734011891E-3</v>
      </c>
      <c r="G1104">
        <v>1.3842192177597801E-2</v>
      </c>
      <c r="H1104">
        <v>0.19999999999999901</v>
      </c>
      <c r="I1104">
        <v>4.5</v>
      </c>
      <c r="J1104">
        <v>0</v>
      </c>
    </row>
    <row r="1105" spans="1:10" thickTop="1" thickBot="1" x14ac:dyDescent="0.3">
      <c r="A1105">
        <v>1103</v>
      </c>
      <c r="B1105">
        <v>16</v>
      </c>
      <c r="C1105">
        <v>492.85054609065901</v>
      </c>
      <c r="D1105" t="s">
        <v>27</v>
      </c>
      <c r="E1105" t="s">
        <v>22</v>
      </c>
      <c r="F1105">
        <v>1.90873531558498E-3</v>
      </c>
      <c r="G1105">
        <v>6.3434207895811997E-3</v>
      </c>
      <c r="H1105">
        <v>0.19999999999999901</v>
      </c>
      <c r="I1105">
        <v>4.5</v>
      </c>
      <c r="J1105">
        <v>0</v>
      </c>
    </row>
    <row r="1106" spans="1:10" thickTop="1" thickBot="1" x14ac:dyDescent="0.3">
      <c r="A1106">
        <v>1104</v>
      </c>
      <c r="B1106">
        <v>16</v>
      </c>
      <c r="C1106">
        <v>542.45862146846605</v>
      </c>
      <c r="D1106" t="s">
        <v>27</v>
      </c>
      <c r="E1106" t="s">
        <v>23</v>
      </c>
      <c r="F1106">
        <v>2.1008598575235102E-3</v>
      </c>
      <c r="G1106">
        <v>6.98192043045369E-3</v>
      </c>
      <c r="H1106">
        <v>0.19999999999999901</v>
      </c>
      <c r="I1106">
        <v>4.5</v>
      </c>
      <c r="J1106">
        <v>0</v>
      </c>
    </row>
    <row r="1107" spans="1:10" thickTop="1" thickBot="1" x14ac:dyDescent="0.3">
      <c r="A1107">
        <v>1105</v>
      </c>
      <c r="B1107">
        <v>17</v>
      </c>
      <c r="C1107">
        <v>15822118.002829701</v>
      </c>
      <c r="D1107" t="s">
        <v>10</v>
      </c>
      <c r="E1107" t="s">
        <v>11</v>
      </c>
      <c r="F1107">
        <v>0</v>
      </c>
      <c r="G1107">
        <v>0.92321528182130297</v>
      </c>
      <c r="H1107">
        <v>0.3</v>
      </c>
      <c r="I1107">
        <v>1.5</v>
      </c>
      <c r="J1107">
        <v>0</v>
      </c>
    </row>
    <row r="1108" spans="1:10" thickTop="1" thickBot="1" x14ac:dyDescent="0.3">
      <c r="A1108">
        <v>1106</v>
      </c>
      <c r="B1108">
        <v>17</v>
      </c>
      <c r="C1108">
        <v>131774.78246905701</v>
      </c>
      <c r="D1108" t="s">
        <v>10</v>
      </c>
      <c r="E1108" t="s">
        <v>12</v>
      </c>
      <c r="F1108">
        <v>2.4953385752566901E-3</v>
      </c>
      <c r="G1108">
        <v>7.6890143855806196E-3</v>
      </c>
      <c r="H1108">
        <v>0.3</v>
      </c>
      <c r="I1108">
        <v>1.5</v>
      </c>
      <c r="J1108">
        <v>0</v>
      </c>
    </row>
    <row r="1109" spans="1:10" thickTop="1" thickBot="1" x14ac:dyDescent="0.3">
      <c r="A1109">
        <v>1107</v>
      </c>
      <c r="B1109">
        <v>17</v>
      </c>
      <c r="C1109">
        <v>407475.49517683598</v>
      </c>
      <c r="D1109" t="s">
        <v>10</v>
      </c>
      <c r="E1109" t="s">
        <v>13</v>
      </c>
      <c r="F1109">
        <v>3.7749300743871502E-3</v>
      </c>
      <c r="G1109">
        <v>2.37760585559833E-2</v>
      </c>
      <c r="H1109">
        <v>0.3</v>
      </c>
      <c r="I1109">
        <v>1.5</v>
      </c>
      <c r="J1109">
        <v>0</v>
      </c>
    </row>
    <row r="1110" spans="1:10" thickTop="1" thickBot="1" x14ac:dyDescent="0.3">
      <c r="A1110">
        <v>1108</v>
      </c>
      <c r="B1110">
        <v>17</v>
      </c>
      <c r="C1110">
        <v>471022.87259272498</v>
      </c>
      <c r="D1110" t="s">
        <v>10</v>
      </c>
      <c r="E1110" t="s">
        <v>14</v>
      </c>
      <c r="F1110">
        <v>4.6715954387863499E-3</v>
      </c>
      <c r="G1110">
        <v>2.7484026726839E-2</v>
      </c>
      <c r="H1110">
        <v>0.3</v>
      </c>
      <c r="I1110">
        <v>1.5</v>
      </c>
      <c r="J1110">
        <v>0</v>
      </c>
    </row>
    <row r="1111" spans="1:10" thickTop="1" thickBot="1" x14ac:dyDescent="0.3">
      <c r="A1111">
        <v>1109</v>
      </c>
      <c r="B1111">
        <v>17</v>
      </c>
      <c r="C1111">
        <v>151392.641587046</v>
      </c>
      <c r="D1111" t="s">
        <v>10</v>
      </c>
      <c r="E1111" t="s">
        <v>15</v>
      </c>
      <c r="F1111">
        <v>2.62569514938806E-3</v>
      </c>
      <c r="G1111">
        <v>8.8337098891222605E-3</v>
      </c>
      <c r="H1111">
        <v>0.3</v>
      </c>
      <c r="I1111">
        <v>1.5</v>
      </c>
      <c r="J1111">
        <v>0</v>
      </c>
    </row>
    <row r="1112" spans="1:10" thickTop="1" thickBot="1" x14ac:dyDescent="0.3">
      <c r="A1112">
        <v>1110</v>
      </c>
      <c r="B1112">
        <v>17</v>
      </c>
      <c r="C1112">
        <v>29967.330185054601</v>
      </c>
      <c r="D1112" t="s">
        <v>10</v>
      </c>
      <c r="E1112" t="s">
        <v>16</v>
      </c>
      <c r="F1112">
        <v>1.6523972983840201E-3</v>
      </c>
      <c r="G1112">
        <v>1.7485836711165501E-3</v>
      </c>
      <c r="H1112">
        <v>0.3</v>
      </c>
      <c r="I1112">
        <v>1.5</v>
      </c>
      <c r="J1112">
        <v>0</v>
      </c>
    </row>
    <row r="1113" spans="1:10" thickTop="1" thickBot="1" x14ac:dyDescent="0.3">
      <c r="A1113">
        <v>1111</v>
      </c>
      <c r="B1113">
        <v>17</v>
      </c>
      <c r="C1113">
        <v>26170.287067367201</v>
      </c>
      <c r="D1113" t="s">
        <v>10</v>
      </c>
      <c r="E1113" t="s">
        <v>17</v>
      </c>
      <c r="F1113">
        <v>1.65379317602462E-3</v>
      </c>
      <c r="G1113">
        <v>1.5270274779851001E-3</v>
      </c>
      <c r="H1113">
        <v>0.3</v>
      </c>
      <c r="I1113">
        <v>1.5</v>
      </c>
      <c r="J1113">
        <v>0</v>
      </c>
    </row>
    <row r="1114" spans="1:10" thickTop="1" thickBot="1" x14ac:dyDescent="0.3">
      <c r="A1114">
        <v>1112</v>
      </c>
      <c r="B1114">
        <v>17</v>
      </c>
      <c r="C1114">
        <v>0</v>
      </c>
      <c r="D1114" t="s">
        <v>10</v>
      </c>
      <c r="E1114" t="s">
        <v>18</v>
      </c>
      <c r="F1114">
        <v>0</v>
      </c>
      <c r="G1114">
        <v>0</v>
      </c>
      <c r="H1114">
        <v>0.3</v>
      </c>
      <c r="I1114">
        <v>1.5</v>
      </c>
      <c r="J1114">
        <v>0</v>
      </c>
    </row>
    <row r="1115" spans="1:10" thickTop="1" thickBot="1" x14ac:dyDescent="0.3">
      <c r="A1115">
        <v>1113</v>
      </c>
      <c r="B1115">
        <v>17</v>
      </c>
      <c r="C1115">
        <v>0</v>
      </c>
      <c r="D1115" t="s">
        <v>10</v>
      </c>
      <c r="E1115" t="s">
        <v>19</v>
      </c>
      <c r="F1115">
        <v>0</v>
      </c>
      <c r="G1115">
        <v>0</v>
      </c>
      <c r="H1115">
        <v>0.3</v>
      </c>
      <c r="I1115">
        <v>1.5</v>
      </c>
      <c r="J1115">
        <v>0</v>
      </c>
    </row>
    <row r="1116" spans="1:10" thickTop="1" thickBot="1" x14ac:dyDescent="0.3">
      <c r="A1116">
        <v>1114</v>
      </c>
      <c r="B1116">
        <v>17</v>
      </c>
      <c r="C1116">
        <v>0</v>
      </c>
      <c r="D1116" t="s">
        <v>10</v>
      </c>
      <c r="E1116" t="s">
        <v>20</v>
      </c>
      <c r="F1116">
        <v>0</v>
      </c>
      <c r="G1116">
        <v>0</v>
      </c>
      <c r="H1116">
        <v>0.3</v>
      </c>
      <c r="I1116">
        <v>1.5</v>
      </c>
      <c r="J1116">
        <v>0</v>
      </c>
    </row>
    <row r="1117" spans="1:10" thickTop="1" thickBot="1" x14ac:dyDescent="0.3">
      <c r="A1117">
        <v>1115</v>
      </c>
      <c r="B1117">
        <v>17</v>
      </c>
      <c r="C1117">
        <v>47938.099456457901</v>
      </c>
      <c r="D1117" t="s">
        <v>10</v>
      </c>
      <c r="E1117" t="s">
        <v>21</v>
      </c>
      <c r="F1117" s="1">
        <v>4.7190854212330502E-5</v>
      </c>
      <c r="G1117">
        <v>2.7971720342217302E-3</v>
      </c>
      <c r="H1117">
        <v>0.3</v>
      </c>
      <c r="I1117">
        <v>1.5</v>
      </c>
      <c r="J1117">
        <v>0</v>
      </c>
    </row>
    <row r="1118" spans="1:10" thickTop="1" thickBot="1" x14ac:dyDescent="0.3">
      <c r="A1118">
        <v>1116</v>
      </c>
      <c r="B1118">
        <v>17</v>
      </c>
      <c r="C1118">
        <v>23850.088608157399</v>
      </c>
      <c r="D1118" t="s">
        <v>10</v>
      </c>
      <c r="E1118" t="s">
        <v>22</v>
      </c>
      <c r="F1118" s="1">
        <v>8.9537352910292698E-5</v>
      </c>
      <c r="G1118">
        <v>1.39164467563098E-3</v>
      </c>
      <c r="H1118">
        <v>0.3</v>
      </c>
      <c r="I1118">
        <v>1.5</v>
      </c>
      <c r="J1118">
        <v>0</v>
      </c>
    </row>
    <row r="1119" spans="1:10" thickTop="1" thickBot="1" x14ac:dyDescent="0.3">
      <c r="A1119">
        <v>1117</v>
      </c>
      <c r="B1119">
        <v>17</v>
      </c>
      <c r="C1119">
        <v>26349.436069645399</v>
      </c>
      <c r="D1119" t="s">
        <v>10</v>
      </c>
      <c r="E1119" t="s">
        <v>23</v>
      </c>
      <c r="F1119">
        <v>1.21412799549693E-4</v>
      </c>
      <c r="G1119">
        <v>1.5374807622164999E-3</v>
      </c>
      <c r="H1119">
        <v>0.3</v>
      </c>
      <c r="I1119">
        <v>1.5</v>
      </c>
      <c r="J1119">
        <v>0</v>
      </c>
    </row>
    <row r="1120" spans="1:10" thickTop="1" thickBot="1" x14ac:dyDescent="0.3">
      <c r="A1120">
        <v>1118</v>
      </c>
      <c r="B1120">
        <v>17</v>
      </c>
      <c r="C1120">
        <v>16373626.5382699</v>
      </c>
      <c r="D1120" t="s">
        <v>24</v>
      </c>
      <c r="E1120" t="s">
        <v>11</v>
      </c>
      <c r="F1120">
        <v>0</v>
      </c>
      <c r="G1120">
        <v>0.95530651589388405</v>
      </c>
      <c r="H1120">
        <v>0.3</v>
      </c>
      <c r="I1120">
        <v>1.5</v>
      </c>
      <c r="J1120">
        <v>0</v>
      </c>
    </row>
    <row r="1121" spans="1:10" thickTop="1" thickBot="1" x14ac:dyDescent="0.3">
      <c r="A1121">
        <v>1119</v>
      </c>
      <c r="B1121">
        <v>17</v>
      </c>
      <c r="C1121">
        <v>76028.232312251406</v>
      </c>
      <c r="D1121" t="s">
        <v>24</v>
      </c>
      <c r="E1121" t="s">
        <v>12</v>
      </c>
      <c r="F1121">
        <v>1.33670758883147E-3</v>
      </c>
      <c r="G1121">
        <v>4.4358081302287898E-3</v>
      </c>
      <c r="H1121">
        <v>0.3</v>
      </c>
      <c r="I1121">
        <v>1.5</v>
      </c>
      <c r="J1121">
        <v>0</v>
      </c>
    </row>
    <row r="1122" spans="1:10" thickTop="1" thickBot="1" x14ac:dyDescent="0.3">
      <c r="A1122">
        <v>1120</v>
      </c>
      <c r="B1122">
        <v>17</v>
      </c>
      <c r="C1122">
        <v>233674.22877768101</v>
      </c>
      <c r="D1122" t="s">
        <v>24</v>
      </c>
      <c r="E1122" t="s">
        <v>13</v>
      </c>
      <c r="F1122">
        <v>2.0666011354417502E-3</v>
      </c>
      <c r="G1122">
        <v>1.36335412821369E-2</v>
      </c>
      <c r="H1122">
        <v>0.3</v>
      </c>
      <c r="I1122">
        <v>1.5</v>
      </c>
      <c r="J1122">
        <v>0</v>
      </c>
    </row>
    <row r="1123" spans="1:10" thickTop="1" thickBot="1" x14ac:dyDescent="0.3">
      <c r="A1123">
        <v>1121</v>
      </c>
      <c r="B1123">
        <v>17</v>
      </c>
      <c r="C1123">
        <v>258549.76322122099</v>
      </c>
      <c r="D1123" t="s">
        <v>24</v>
      </c>
      <c r="E1123" t="s">
        <v>14</v>
      </c>
      <c r="F1123">
        <v>2.6873061540294099E-3</v>
      </c>
      <c r="G1123">
        <v>1.5084885007652701E-2</v>
      </c>
      <c r="H1123">
        <v>0.3</v>
      </c>
      <c r="I1123">
        <v>1.5</v>
      </c>
      <c r="J1123">
        <v>0</v>
      </c>
    </row>
    <row r="1124" spans="1:10" thickTop="1" thickBot="1" x14ac:dyDescent="0.3">
      <c r="A1124">
        <v>1122</v>
      </c>
      <c r="B1124">
        <v>17</v>
      </c>
      <c r="C1124">
        <v>81947.508704546504</v>
      </c>
      <c r="D1124" t="s">
        <v>24</v>
      </c>
      <c r="E1124" t="s">
        <v>15</v>
      </c>
      <c r="F1124">
        <v>1.5354471016838301E-3</v>
      </c>
      <c r="G1124">
        <v>4.7811637112736899E-3</v>
      </c>
      <c r="H1124">
        <v>0.3</v>
      </c>
      <c r="I1124">
        <v>1.5</v>
      </c>
      <c r="J1124">
        <v>0</v>
      </c>
    </row>
    <row r="1125" spans="1:10" thickTop="1" thickBot="1" x14ac:dyDescent="0.3">
      <c r="A1125">
        <v>1123</v>
      </c>
      <c r="B1125">
        <v>17</v>
      </c>
      <c r="C1125">
        <v>16676.4713547055</v>
      </c>
      <c r="D1125" t="s">
        <v>24</v>
      </c>
      <c r="E1125" t="s">
        <v>16</v>
      </c>
      <c r="F1125">
        <v>9.4976209542436995E-4</v>
      </c>
      <c r="G1125">
        <v>9.7297576135818998E-4</v>
      </c>
      <c r="H1125">
        <v>0.3</v>
      </c>
      <c r="I1125">
        <v>1.5</v>
      </c>
      <c r="J1125">
        <v>0</v>
      </c>
    </row>
    <row r="1126" spans="1:10" thickTop="1" thickBot="1" x14ac:dyDescent="0.3">
      <c r="A1126">
        <v>1124</v>
      </c>
      <c r="B1126">
        <v>17</v>
      </c>
      <c r="C1126">
        <v>17704.4657770595</v>
      </c>
      <c r="D1126" t="s">
        <v>24</v>
      </c>
      <c r="E1126" t="s">
        <v>17</v>
      </c>
      <c r="F1126">
        <v>8.2938900771329499E-4</v>
      </c>
      <c r="G1126">
        <v>1.0329532970422899E-3</v>
      </c>
      <c r="H1126">
        <v>0.3</v>
      </c>
      <c r="I1126">
        <v>1.5</v>
      </c>
      <c r="J1126">
        <v>0</v>
      </c>
    </row>
    <row r="1127" spans="1:10" thickTop="1" thickBot="1" x14ac:dyDescent="0.3">
      <c r="A1127">
        <v>1125</v>
      </c>
      <c r="B1127">
        <v>17</v>
      </c>
      <c r="C1127">
        <v>0</v>
      </c>
      <c r="D1127" t="s">
        <v>24</v>
      </c>
      <c r="E1127" t="s">
        <v>18</v>
      </c>
      <c r="F1127">
        <v>0</v>
      </c>
      <c r="G1127">
        <v>0</v>
      </c>
      <c r="H1127">
        <v>0.3</v>
      </c>
      <c r="I1127">
        <v>1.5</v>
      </c>
      <c r="J1127">
        <v>0</v>
      </c>
    </row>
    <row r="1128" spans="1:10" thickTop="1" thickBot="1" x14ac:dyDescent="0.3">
      <c r="A1128">
        <v>1126</v>
      </c>
      <c r="B1128">
        <v>17</v>
      </c>
      <c r="C1128">
        <v>0</v>
      </c>
      <c r="D1128" t="s">
        <v>24</v>
      </c>
      <c r="E1128" t="s">
        <v>19</v>
      </c>
      <c r="F1128">
        <v>0</v>
      </c>
      <c r="G1128">
        <v>0</v>
      </c>
      <c r="H1128">
        <v>0.3</v>
      </c>
      <c r="I1128">
        <v>1.5</v>
      </c>
      <c r="J1128">
        <v>0</v>
      </c>
    </row>
    <row r="1129" spans="1:10" thickTop="1" thickBot="1" x14ac:dyDescent="0.3">
      <c r="A1129">
        <v>1127</v>
      </c>
      <c r="B1129">
        <v>17</v>
      </c>
      <c r="C1129">
        <v>0</v>
      </c>
      <c r="D1129" t="s">
        <v>24</v>
      </c>
      <c r="E1129" t="s">
        <v>20</v>
      </c>
      <c r="F1129">
        <v>0</v>
      </c>
      <c r="G1129">
        <v>0</v>
      </c>
      <c r="H1129">
        <v>0.3</v>
      </c>
      <c r="I1129">
        <v>1.5</v>
      </c>
      <c r="J1129">
        <v>0</v>
      </c>
    </row>
    <row r="1130" spans="1:10" thickTop="1" thickBot="1" x14ac:dyDescent="0.3">
      <c r="A1130">
        <v>1128</v>
      </c>
      <c r="B1130">
        <v>17</v>
      </c>
      <c r="C1130">
        <v>31228.403342211801</v>
      </c>
      <c r="D1130" t="s">
        <v>24</v>
      </c>
      <c r="E1130" t="s">
        <v>21</v>
      </c>
      <c r="F1130" s="1">
        <v>2.4308256673509299E-5</v>
      </c>
      <c r="G1130">
        <v>1.82199692438627E-3</v>
      </c>
      <c r="H1130">
        <v>0.3</v>
      </c>
      <c r="I1130">
        <v>1.5</v>
      </c>
      <c r="J1130">
        <v>0</v>
      </c>
    </row>
    <row r="1131" spans="1:10" thickTop="1" thickBot="1" x14ac:dyDescent="0.3">
      <c r="A1131">
        <v>1129</v>
      </c>
      <c r="B1131">
        <v>17</v>
      </c>
      <c r="C1131">
        <v>20504.195855295999</v>
      </c>
      <c r="D1131" t="s">
        <v>24</v>
      </c>
      <c r="E1131" t="s">
        <v>22</v>
      </c>
      <c r="F1131" s="1">
        <v>3.77922046521918E-5</v>
      </c>
      <c r="G1131">
        <v>1.19630137269506E-3</v>
      </c>
      <c r="H1131">
        <v>0.3</v>
      </c>
      <c r="I1131">
        <v>1.5</v>
      </c>
      <c r="J1131">
        <v>0</v>
      </c>
    </row>
    <row r="1132" spans="1:10" thickTop="1" thickBot="1" x14ac:dyDescent="0.3">
      <c r="A1132">
        <v>1130</v>
      </c>
      <c r="B1132">
        <v>17</v>
      </c>
      <c r="C1132">
        <v>29717.7429766522</v>
      </c>
      <c r="D1132" t="s">
        <v>24</v>
      </c>
      <c r="E1132" t="s">
        <v>23</v>
      </c>
      <c r="F1132" s="1">
        <v>4.1752088334224398E-5</v>
      </c>
      <c r="G1132">
        <v>1.7338586193413399E-3</v>
      </c>
      <c r="H1132">
        <v>0.3</v>
      </c>
      <c r="I1132">
        <v>1.5</v>
      </c>
      <c r="J1132">
        <v>0</v>
      </c>
    </row>
    <row r="1133" spans="1:10" thickTop="1" thickBot="1" x14ac:dyDescent="0.3">
      <c r="A1133">
        <v>1131</v>
      </c>
      <c r="B1133">
        <v>17</v>
      </c>
      <c r="C1133">
        <v>18098.770545741801</v>
      </c>
      <c r="D1133" t="s">
        <v>25</v>
      </c>
      <c r="E1133" t="s">
        <v>11</v>
      </c>
      <c r="F1133">
        <v>0</v>
      </c>
      <c r="G1133">
        <v>0.33504806238199403</v>
      </c>
      <c r="H1133">
        <v>0.66</v>
      </c>
      <c r="I1133">
        <v>120</v>
      </c>
      <c r="J1133">
        <v>0</v>
      </c>
    </row>
    <row r="1134" spans="1:10" thickTop="1" thickBot="1" x14ac:dyDescent="0.3">
      <c r="A1134">
        <v>1132</v>
      </c>
      <c r="B1134">
        <v>17</v>
      </c>
      <c r="C1134">
        <v>3731.9157427791201</v>
      </c>
      <c r="D1134" t="s">
        <v>25</v>
      </c>
      <c r="E1134" t="s">
        <v>12</v>
      </c>
      <c r="F1134">
        <v>5.9937404938478003E-2</v>
      </c>
      <c r="G1134">
        <v>6.9085971084659595E-2</v>
      </c>
      <c r="H1134">
        <v>0.66</v>
      </c>
      <c r="I1134">
        <v>120</v>
      </c>
      <c r="J1134">
        <v>0</v>
      </c>
    </row>
    <row r="1135" spans="1:10" thickTop="1" thickBot="1" x14ac:dyDescent="0.3">
      <c r="A1135">
        <v>1133</v>
      </c>
      <c r="B1135">
        <v>17</v>
      </c>
      <c r="C1135">
        <v>11219.835221483299</v>
      </c>
      <c r="D1135" t="s">
        <v>25</v>
      </c>
      <c r="E1135" t="s">
        <v>13</v>
      </c>
      <c r="F1135">
        <v>9.2669565827800796E-2</v>
      </c>
      <c r="G1135">
        <v>0.20770383500373699</v>
      </c>
      <c r="H1135">
        <v>0.66</v>
      </c>
      <c r="I1135">
        <v>120</v>
      </c>
      <c r="J1135">
        <v>0</v>
      </c>
    </row>
    <row r="1136" spans="1:10" thickTop="1" thickBot="1" x14ac:dyDescent="0.3">
      <c r="A1136">
        <v>1134</v>
      </c>
      <c r="B1136">
        <v>17</v>
      </c>
      <c r="C1136">
        <v>12327.832702945099</v>
      </c>
      <c r="D1136" t="s">
        <v>25</v>
      </c>
      <c r="E1136" t="s">
        <v>14</v>
      </c>
      <c r="F1136">
        <v>0.120511960391843</v>
      </c>
      <c r="G1136">
        <v>0.228215306119947</v>
      </c>
      <c r="H1136">
        <v>0.66</v>
      </c>
      <c r="I1136">
        <v>120</v>
      </c>
      <c r="J1136">
        <v>0</v>
      </c>
    </row>
    <row r="1137" spans="1:10" thickTop="1" thickBot="1" x14ac:dyDescent="0.3">
      <c r="A1137">
        <v>1135</v>
      </c>
      <c r="B1137">
        <v>17</v>
      </c>
      <c r="C1137">
        <v>3898.2333835592799</v>
      </c>
      <c r="D1137" t="s">
        <v>25</v>
      </c>
      <c r="E1137" t="s">
        <v>15</v>
      </c>
      <c r="F1137">
        <v>6.8860535327685796E-2</v>
      </c>
      <c r="G1137">
        <v>7.2164876535308897E-2</v>
      </c>
      <c r="H1137">
        <v>0.66</v>
      </c>
      <c r="I1137">
        <v>120</v>
      </c>
      <c r="J1137">
        <v>0</v>
      </c>
    </row>
    <row r="1138" spans="1:10" thickTop="1" thickBot="1" x14ac:dyDescent="0.3">
      <c r="A1138">
        <v>1136</v>
      </c>
      <c r="B1138">
        <v>17</v>
      </c>
      <c r="C1138">
        <v>781.96185142326794</v>
      </c>
      <c r="D1138" t="s">
        <v>25</v>
      </c>
      <c r="E1138" t="s">
        <v>16</v>
      </c>
      <c r="F1138">
        <v>4.2595498228399198E-2</v>
      </c>
      <c r="G1138">
        <v>1.44758342846467E-2</v>
      </c>
      <c r="H1138">
        <v>0.66</v>
      </c>
      <c r="I1138">
        <v>120</v>
      </c>
      <c r="J1138">
        <v>0</v>
      </c>
    </row>
    <row r="1139" spans="1:10" thickTop="1" thickBot="1" x14ac:dyDescent="0.3">
      <c r="A1139">
        <v>1137</v>
      </c>
      <c r="B1139">
        <v>17</v>
      </c>
      <c r="C1139">
        <v>761.471801976503</v>
      </c>
      <c r="D1139" t="s">
        <v>25</v>
      </c>
      <c r="E1139" t="s">
        <v>17</v>
      </c>
      <c r="F1139">
        <v>3.7198389363717201E-2</v>
      </c>
      <c r="G1139">
        <v>1.40965183886912E-2</v>
      </c>
      <c r="H1139">
        <v>0.66</v>
      </c>
      <c r="I1139">
        <v>120</v>
      </c>
      <c r="J1139">
        <v>0</v>
      </c>
    </row>
    <row r="1140" spans="1:10" thickTop="1" thickBot="1" x14ac:dyDescent="0.3">
      <c r="A1140">
        <v>1138</v>
      </c>
      <c r="B1140">
        <v>17</v>
      </c>
      <c r="C1140">
        <v>0</v>
      </c>
      <c r="D1140" t="s">
        <v>25</v>
      </c>
      <c r="E1140" t="s">
        <v>18</v>
      </c>
      <c r="F1140">
        <v>0</v>
      </c>
      <c r="G1140">
        <v>0</v>
      </c>
      <c r="H1140">
        <v>0.66</v>
      </c>
      <c r="I1140">
        <v>120</v>
      </c>
      <c r="J1140">
        <v>0</v>
      </c>
    </row>
    <row r="1141" spans="1:10" thickTop="1" thickBot="1" x14ac:dyDescent="0.3">
      <c r="A1141">
        <v>1139</v>
      </c>
      <c r="B1141">
        <v>17</v>
      </c>
      <c r="C1141">
        <v>0</v>
      </c>
      <c r="D1141" t="s">
        <v>25</v>
      </c>
      <c r="E1141" t="s">
        <v>19</v>
      </c>
      <c r="F1141">
        <v>0</v>
      </c>
      <c r="G1141">
        <v>0</v>
      </c>
      <c r="H1141">
        <v>0.66</v>
      </c>
      <c r="I1141">
        <v>120</v>
      </c>
      <c r="J1141">
        <v>0</v>
      </c>
    </row>
    <row r="1142" spans="1:10" thickTop="1" thickBot="1" x14ac:dyDescent="0.3">
      <c r="A1142">
        <v>1140</v>
      </c>
      <c r="B1142">
        <v>17</v>
      </c>
      <c r="C1142">
        <v>0</v>
      </c>
      <c r="D1142" t="s">
        <v>25</v>
      </c>
      <c r="E1142" t="s">
        <v>20</v>
      </c>
      <c r="F1142">
        <v>0</v>
      </c>
      <c r="G1142">
        <v>0</v>
      </c>
      <c r="H1142">
        <v>0.66</v>
      </c>
      <c r="I1142">
        <v>120</v>
      </c>
      <c r="J1142">
        <v>0</v>
      </c>
    </row>
    <row r="1143" spans="1:10" thickTop="1" thickBot="1" x14ac:dyDescent="0.3">
      <c r="A1143">
        <v>1141</v>
      </c>
      <c r="B1143">
        <v>17</v>
      </c>
      <c r="C1143">
        <v>1365.2990850701401</v>
      </c>
      <c r="D1143" t="s">
        <v>25</v>
      </c>
      <c r="E1143" t="s">
        <v>21</v>
      </c>
      <c r="F1143">
        <v>1.09022577205826E-3</v>
      </c>
      <c r="G1143">
        <v>2.5274689895015402E-2</v>
      </c>
      <c r="H1143">
        <v>0.66</v>
      </c>
      <c r="I1143">
        <v>120</v>
      </c>
      <c r="J1143">
        <v>0</v>
      </c>
    </row>
    <row r="1144" spans="1:10" thickTop="1" thickBot="1" x14ac:dyDescent="0.3">
      <c r="A1144">
        <v>1142</v>
      </c>
      <c r="B1144">
        <v>17</v>
      </c>
      <c r="C1144">
        <v>795.74972282033195</v>
      </c>
      <c r="D1144" t="s">
        <v>25</v>
      </c>
      <c r="E1144" t="s">
        <v>22</v>
      </c>
      <c r="F1144">
        <v>1.6950232149185399E-3</v>
      </c>
      <c r="G1144">
        <v>1.4731078119264201E-2</v>
      </c>
      <c r="H1144">
        <v>0.66</v>
      </c>
      <c r="I1144">
        <v>120</v>
      </c>
      <c r="J1144">
        <v>0</v>
      </c>
    </row>
    <row r="1145" spans="1:10" thickTop="1" thickBot="1" x14ac:dyDescent="0.3">
      <c r="A1145">
        <v>1143</v>
      </c>
      <c r="B1145">
        <v>17</v>
      </c>
      <c r="C1145">
        <v>1037.3606624689801</v>
      </c>
      <c r="D1145" t="s">
        <v>25</v>
      </c>
      <c r="E1145" t="s">
        <v>23</v>
      </c>
      <c r="F1145">
        <v>1.8726515683797E-3</v>
      </c>
      <c r="G1145">
        <v>1.9203828186733302E-2</v>
      </c>
      <c r="H1145">
        <v>0.66</v>
      </c>
      <c r="I1145">
        <v>120</v>
      </c>
      <c r="J1145">
        <v>0</v>
      </c>
    </row>
    <row r="1146" spans="1:10" thickTop="1" thickBot="1" x14ac:dyDescent="0.3">
      <c r="A1146">
        <v>1144</v>
      </c>
      <c r="B1146">
        <v>17</v>
      </c>
      <c r="C1146">
        <v>824795.34578843997</v>
      </c>
      <c r="D1146" t="s">
        <v>26</v>
      </c>
      <c r="E1146" t="s">
        <v>11</v>
      </c>
      <c r="F1146">
        <v>0</v>
      </c>
      <c r="G1146">
        <v>0.93539056805241405</v>
      </c>
      <c r="H1146">
        <v>0.49</v>
      </c>
      <c r="I1146">
        <v>3</v>
      </c>
      <c r="J1146">
        <v>0</v>
      </c>
    </row>
    <row r="1147" spans="1:10" thickTop="1" thickBot="1" x14ac:dyDescent="0.3">
      <c r="A1147">
        <v>1145</v>
      </c>
      <c r="B1147">
        <v>17</v>
      </c>
      <c r="C1147">
        <v>7073.0039958670995</v>
      </c>
      <c r="D1147" t="s">
        <v>26</v>
      </c>
      <c r="E1147" t="s">
        <v>12</v>
      </c>
      <c r="F1147">
        <v>3.2284568971546702E-3</v>
      </c>
      <c r="G1147">
        <v>8.0214095039621292E-3</v>
      </c>
      <c r="H1147">
        <v>0.49</v>
      </c>
      <c r="I1147">
        <v>3</v>
      </c>
      <c r="J1147">
        <v>0</v>
      </c>
    </row>
    <row r="1148" spans="1:10" thickTop="1" thickBot="1" x14ac:dyDescent="0.3">
      <c r="A1148">
        <v>1146</v>
      </c>
      <c r="B1148">
        <v>17</v>
      </c>
      <c r="C1148">
        <v>19881.1244732251</v>
      </c>
      <c r="D1148" t="s">
        <v>26</v>
      </c>
      <c r="E1148" t="s">
        <v>13</v>
      </c>
      <c r="F1148">
        <v>4.5373474598825996E-3</v>
      </c>
      <c r="G1148">
        <v>2.2546946232769802E-2</v>
      </c>
      <c r="H1148">
        <v>0.49</v>
      </c>
      <c r="I1148">
        <v>3</v>
      </c>
      <c r="J1148">
        <v>0</v>
      </c>
    </row>
    <row r="1149" spans="1:10" thickTop="1" thickBot="1" x14ac:dyDescent="0.3">
      <c r="A1149">
        <v>1147</v>
      </c>
      <c r="B1149">
        <v>17</v>
      </c>
      <c r="C1149">
        <v>19490.383985442601</v>
      </c>
      <c r="D1149" t="s">
        <v>26</v>
      </c>
      <c r="E1149" t="s">
        <v>14</v>
      </c>
      <c r="F1149">
        <v>5.0041925413239199E-3</v>
      </c>
      <c r="G1149">
        <v>2.2103812104171498E-2</v>
      </c>
      <c r="H1149">
        <v>0.49</v>
      </c>
      <c r="I1149">
        <v>3</v>
      </c>
      <c r="J1149">
        <v>0</v>
      </c>
    </row>
    <row r="1150" spans="1:10" thickTop="1" thickBot="1" x14ac:dyDescent="0.3">
      <c r="A1150">
        <v>1148</v>
      </c>
      <c r="B1150">
        <v>17</v>
      </c>
      <c r="C1150">
        <v>5562.9756756147699</v>
      </c>
      <c r="D1150" t="s">
        <v>26</v>
      </c>
      <c r="E1150" t="s">
        <v>15</v>
      </c>
      <c r="F1150">
        <v>2.5392078385840702E-3</v>
      </c>
      <c r="G1150">
        <v>6.3089043892468498E-3</v>
      </c>
      <c r="H1150">
        <v>0.49</v>
      </c>
      <c r="I1150">
        <v>3</v>
      </c>
      <c r="J1150">
        <v>0</v>
      </c>
    </row>
    <row r="1151" spans="1:10" thickTop="1" thickBot="1" x14ac:dyDescent="0.3">
      <c r="A1151">
        <v>1149</v>
      </c>
      <c r="B1151">
        <v>17</v>
      </c>
      <c r="C1151">
        <v>1026.0596499239</v>
      </c>
      <c r="D1151" t="s">
        <v>26</v>
      </c>
      <c r="E1151" t="s">
        <v>16</v>
      </c>
      <c r="F1151">
        <v>1.4635707453759001E-3</v>
      </c>
      <c r="G1151">
        <v>1.1636420158027401E-3</v>
      </c>
      <c r="H1151">
        <v>0.49</v>
      </c>
      <c r="I1151">
        <v>3</v>
      </c>
      <c r="J1151">
        <v>0</v>
      </c>
    </row>
    <row r="1152" spans="1:10" thickTop="1" thickBot="1" x14ac:dyDescent="0.3">
      <c r="A1152">
        <v>1150</v>
      </c>
      <c r="B1152">
        <v>17</v>
      </c>
      <c r="C1152">
        <v>829.029959151713</v>
      </c>
      <c r="D1152" t="s">
        <v>26</v>
      </c>
      <c r="E1152" t="s">
        <v>17</v>
      </c>
      <c r="F1152">
        <v>1.18252773641825E-3</v>
      </c>
      <c r="G1152">
        <v>9.4019299258060697E-4</v>
      </c>
      <c r="H1152">
        <v>0.49</v>
      </c>
      <c r="I1152">
        <v>3</v>
      </c>
      <c r="J1152">
        <v>0</v>
      </c>
    </row>
    <row r="1153" spans="1:10" thickTop="1" thickBot="1" x14ac:dyDescent="0.3">
      <c r="A1153">
        <v>1151</v>
      </c>
      <c r="B1153">
        <v>17</v>
      </c>
      <c r="C1153">
        <v>0</v>
      </c>
      <c r="D1153" t="s">
        <v>26</v>
      </c>
      <c r="E1153" t="s">
        <v>18</v>
      </c>
      <c r="F1153">
        <v>0</v>
      </c>
      <c r="G1153">
        <v>0</v>
      </c>
      <c r="H1153">
        <v>0.49</v>
      </c>
      <c r="I1153">
        <v>3</v>
      </c>
      <c r="J1153">
        <v>0</v>
      </c>
    </row>
    <row r="1154" spans="1:10" thickTop="1" thickBot="1" x14ac:dyDescent="0.3">
      <c r="A1154">
        <v>1152</v>
      </c>
      <c r="B1154">
        <v>17</v>
      </c>
      <c r="C1154">
        <v>0</v>
      </c>
      <c r="D1154" t="s">
        <v>26</v>
      </c>
      <c r="E1154" t="s">
        <v>19</v>
      </c>
      <c r="F1154">
        <v>0</v>
      </c>
      <c r="G1154">
        <v>0</v>
      </c>
      <c r="H1154">
        <v>0.49</v>
      </c>
      <c r="I1154">
        <v>3</v>
      </c>
      <c r="J1154">
        <v>0</v>
      </c>
    </row>
    <row r="1155" spans="1:10" thickTop="1" thickBot="1" x14ac:dyDescent="0.3">
      <c r="A1155">
        <v>1153</v>
      </c>
      <c r="B1155">
        <v>17</v>
      </c>
      <c r="C1155">
        <v>0</v>
      </c>
      <c r="D1155" t="s">
        <v>26</v>
      </c>
      <c r="E1155" t="s">
        <v>20</v>
      </c>
      <c r="F1155">
        <v>0</v>
      </c>
      <c r="G1155">
        <v>0</v>
      </c>
      <c r="H1155">
        <v>0.49</v>
      </c>
      <c r="I1155">
        <v>3</v>
      </c>
      <c r="J1155">
        <v>0</v>
      </c>
    </row>
    <row r="1156" spans="1:10" thickTop="1" thickBot="1" x14ac:dyDescent="0.3">
      <c r="A1156">
        <v>1154</v>
      </c>
      <c r="B1156">
        <v>17</v>
      </c>
      <c r="C1156">
        <v>1538.94661574271</v>
      </c>
      <c r="D1156" t="s">
        <v>26</v>
      </c>
      <c r="E1156" t="s">
        <v>21</v>
      </c>
      <c r="F1156" s="1">
        <v>3.5122437502160002E-5</v>
      </c>
      <c r="G1156">
        <v>1.7453010088531E-3</v>
      </c>
      <c r="H1156">
        <v>0.49</v>
      </c>
      <c r="I1156">
        <v>3</v>
      </c>
      <c r="J1156">
        <v>0</v>
      </c>
    </row>
    <row r="1157" spans="1:10" thickTop="1" thickBot="1" x14ac:dyDescent="0.3">
      <c r="A1157">
        <v>1155</v>
      </c>
      <c r="B1157">
        <v>17</v>
      </c>
      <c r="C1157">
        <v>741.83716801656794</v>
      </c>
      <c r="D1157" t="s">
        <v>26</v>
      </c>
      <c r="E1157" t="s">
        <v>22</v>
      </c>
      <c r="F1157" s="1">
        <v>5.29078000982729E-5</v>
      </c>
      <c r="G1157">
        <v>8.4130868770857295E-4</v>
      </c>
      <c r="H1157">
        <v>0.49</v>
      </c>
      <c r="I1157">
        <v>3</v>
      </c>
      <c r="J1157">
        <v>0</v>
      </c>
    </row>
    <row r="1158" spans="1:10" thickTop="1" thickBot="1" x14ac:dyDescent="0.3">
      <c r="A1158">
        <v>1156</v>
      </c>
      <c r="B1158">
        <v>17</v>
      </c>
      <c r="C1158">
        <v>827.02131437707806</v>
      </c>
      <c r="D1158" t="s">
        <v>26</v>
      </c>
      <c r="E1158" t="s">
        <v>23</v>
      </c>
      <c r="F1158" s="1">
        <v>5.8983130347947402E-5</v>
      </c>
      <c r="G1158">
        <v>9.3791501248972203E-4</v>
      </c>
      <c r="H1158">
        <v>0.49</v>
      </c>
      <c r="I1158">
        <v>3</v>
      </c>
      <c r="J1158">
        <v>0</v>
      </c>
    </row>
    <row r="1159" spans="1:10" thickTop="1" thickBot="1" x14ac:dyDescent="0.3">
      <c r="A1159">
        <v>1157</v>
      </c>
      <c r="B1159">
        <v>17</v>
      </c>
      <c r="C1159">
        <v>30787.425362886301</v>
      </c>
      <c r="D1159" t="s">
        <v>27</v>
      </c>
      <c r="E1159" t="s">
        <v>11</v>
      </c>
      <c r="F1159">
        <v>0</v>
      </c>
      <c r="G1159">
        <v>0.39666504462767499</v>
      </c>
      <c r="H1159">
        <v>0.19999999999999901</v>
      </c>
      <c r="I1159">
        <v>4.5</v>
      </c>
      <c r="J1159">
        <v>0</v>
      </c>
    </row>
    <row r="1160" spans="1:10" thickTop="1" thickBot="1" x14ac:dyDescent="0.3">
      <c r="A1160">
        <v>1158</v>
      </c>
      <c r="B1160">
        <v>17</v>
      </c>
      <c r="C1160">
        <v>5977.9483430275204</v>
      </c>
      <c r="D1160" t="s">
        <v>27</v>
      </c>
      <c r="E1160" t="s">
        <v>12</v>
      </c>
      <c r="F1160">
        <v>5.8855495102140699E-2</v>
      </c>
      <c r="G1160">
        <v>7.7019858540280497E-2</v>
      </c>
      <c r="H1160">
        <v>0.19999999999999901</v>
      </c>
      <c r="I1160">
        <v>4.5</v>
      </c>
      <c r="J1160">
        <v>0</v>
      </c>
    </row>
    <row r="1161" spans="1:10" thickTop="1" thickBot="1" x14ac:dyDescent="0.3">
      <c r="A1161">
        <v>1159</v>
      </c>
      <c r="B1161">
        <v>17</v>
      </c>
      <c r="C1161">
        <v>16804.985707132699</v>
      </c>
      <c r="D1161" t="s">
        <v>27</v>
      </c>
      <c r="E1161" t="s">
        <v>13</v>
      </c>
      <c r="F1161">
        <v>0.139886242100935</v>
      </c>
      <c r="G1161">
        <v>0.21651535738753</v>
      </c>
      <c r="H1161">
        <v>0.19999999999999901</v>
      </c>
      <c r="I1161">
        <v>4.5</v>
      </c>
      <c r="J1161">
        <v>0</v>
      </c>
    </row>
    <row r="1162" spans="1:10" thickTop="1" thickBot="1" x14ac:dyDescent="0.3">
      <c r="A1162">
        <v>1160</v>
      </c>
      <c r="B1162">
        <v>17</v>
      </c>
      <c r="C1162">
        <v>16089.7816952827</v>
      </c>
      <c r="D1162" t="s">
        <v>27</v>
      </c>
      <c r="E1162" t="s">
        <v>14</v>
      </c>
      <c r="F1162">
        <v>0.136992576241873</v>
      </c>
      <c r="G1162">
        <v>0.207300672238171</v>
      </c>
      <c r="H1162">
        <v>0.19999999999999901</v>
      </c>
      <c r="I1162">
        <v>4.5</v>
      </c>
      <c r="J1162">
        <v>0</v>
      </c>
    </row>
    <row r="1163" spans="1:10" thickTop="1" thickBot="1" x14ac:dyDescent="0.3">
      <c r="A1163">
        <v>1161</v>
      </c>
      <c r="B1163">
        <v>17</v>
      </c>
      <c r="C1163">
        <v>4429.0761246020802</v>
      </c>
      <c r="D1163" t="s">
        <v>27</v>
      </c>
      <c r="E1163" t="s">
        <v>15</v>
      </c>
      <c r="F1163">
        <v>4.3606176099291599E-2</v>
      </c>
      <c r="G1163">
        <v>5.7064196109835097E-2</v>
      </c>
      <c r="H1163">
        <v>0.19999999999999901</v>
      </c>
      <c r="I1163">
        <v>4.5</v>
      </c>
      <c r="J1163">
        <v>0</v>
      </c>
    </row>
    <row r="1164" spans="1:10" thickTop="1" thickBot="1" x14ac:dyDescent="0.3">
      <c r="A1164">
        <v>1162</v>
      </c>
      <c r="B1164">
        <v>17</v>
      </c>
      <c r="C1164">
        <v>789.75063559863202</v>
      </c>
      <c r="D1164" t="s">
        <v>27</v>
      </c>
      <c r="E1164" t="s">
        <v>16</v>
      </c>
      <c r="F1164">
        <v>1.28817316731201E-2</v>
      </c>
      <c r="G1164">
        <v>1.0175143501674601E-2</v>
      </c>
      <c r="H1164">
        <v>0.19999999999999901</v>
      </c>
      <c r="I1164">
        <v>4.5</v>
      </c>
      <c r="J1164">
        <v>0</v>
      </c>
    </row>
    <row r="1165" spans="1:10" thickTop="1" thickBot="1" x14ac:dyDescent="0.3">
      <c r="A1165">
        <v>1163</v>
      </c>
      <c r="B1165">
        <v>17</v>
      </c>
      <c r="C1165">
        <v>592.91310417406601</v>
      </c>
      <c r="D1165" t="s">
        <v>27</v>
      </c>
      <c r="E1165" t="s">
        <v>17</v>
      </c>
      <c r="F1165">
        <v>9.6710875169573E-3</v>
      </c>
      <c r="G1165">
        <v>7.6390896658430499E-3</v>
      </c>
      <c r="H1165">
        <v>0.19999999999999901</v>
      </c>
      <c r="I1165">
        <v>4.5</v>
      </c>
      <c r="J1165">
        <v>0</v>
      </c>
    </row>
    <row r="1166" spans="1:10" thickTop="1" thickBot="1" x14ac:dyDescent="0.3">
      <c r="A1166">
        <v>1164</v>
      </c>
      <c r="B1166">
        <v>17</v>
      </c>
      <c r="C1166">
        <v>0</v>
      </c>
      <c r="D1166" t="s">
        <v>27</v>
      </c>
      <c r="E1166" t="s">
        <v>18</v>
      </c>
      <c r="F1166">
        <v>0</v>
      </c>
      <c r="G1166">
        <v>0</v>
      </c>
      <c r="H1166">
        <v>0.19999999999999901</v>
      </c>
      <c r="I1166">
        <v>4.5</v>
      </c>
      <c r="J1166">
        <v>0</v>
      </c>
    </row>
    <row r="1167" spans="1:10" thickTop="1" thickBot="1" x14ac:dyDescent="0.3">
      <c r="A1167">
        <v>1165</v>
      </c>
      <c r="B1167">
        <v>17</v>
      </c>
      <c r="C1167">
        <v>0</v>
      </c>
      <c r="D1167" t="s">
        <v>27</v>
      </c>
      <c r="E1167" t="s">
        <v>19</v>
      </c>
      <c r="F1167">
        <v>0</v>
      </c>
      <c r="G1167">
        <v>0</v>
      </c>
      <c r="H1167">
        <v>0.19999999999999901</v>
      </c>
      <c r="I1167">
        <v>4.5</v>
      </c>
      <c r="J1167">
        <v>0</v>
      </c>
    </row>
    <row r="1168" spans="1:10" thickTop="1" thickBot="1" x14ac:dyDescent="0.3">
      <c r="A1168">
        <v>1166</v>
      </c>
      <c r="B1168">
        <v>17</v>
      </c>
      <c r="C1168">
        <v>0</v>
      </c>
      <c r="D1168" t="s">
        <v>27</v>
      </c>
      <c r="E1168" t="s">
        <v>20</v>
      </c>
      <c r="F1168">
        <v>0</v>
      </c>
      <c r="G1168">
        <v>0</v>
      </c>
      <c r="H1168">
        <v>0.19999999999999901</v>
      </c>
      <c r="I1168">
        <v>4.5</v>
      </c>
      <c r="J1168">
        <v>0</v>
      </c>
    </row>
    <row r="1169" spans="1:10" thickTop="1" thickBot="1" x14ac:dyDescent="0.3">
      <c r="A1169">
        <v>1167</v>
      </c>
      <c r="B1169">
        <v>17</v>
      </c>
      <c r="C1169">
        <v>1119.78125555471</v>
      </c>
      <c r="D1169" t="s">
        <v>27</v>
      </c>
      <c r="E1169" t="s">
        <v>21</v>
      </c>
      <c r="F1169">
        <v>3.9791527519984901E-3</v>
      </c>
      <c r="G1169">
        <v>1.44272564682623E-2</v>
      </c>
      <c r="H1169">
        <v>0.19999999999999901</v>
      </c>
      <c r="I1169">
        <v>4.5</v>
      </c>
      <c r="J1169">
        <v>0</v>
      </c>
    </row>
    <row r="1170" spans="1:10" thickTop="1" thickBot="1" x14ac:dyDescent="0.3">
      <c r="A1170">
        <v>1168</v>
      </c>
      <c r="B1170">
        <v>17</v>
      </c>
      <c r="C1170">
        <v>501.09786054604501</v>
      </c>
      <c r="D1170" t="s">
        <v>27</v>
      </c>
      <c r="E1170" t="s">
        <v>22</v>
      </c>
      <c r="F1170">
        <v>1.9426532769346899E-3</v>
      </c>
      <c r="G1170">
        <v>6.4561424956287696E-3</v>
      </c>
      <c r="H1170">
        <v>0.19999999999999901</v>
      </c>
      <c r="I1170">
        <v>4.5</v>
      </c>
      <c r="J1170">
        <v>0</v>
      </c>
    </row>
    <row r="1171" spans="1:10" thickTop="1" thickBot="1" x14ac:dyDescent="0.3">
      <c r="A1171">
        <v>1169</v>
      </c>
      <c r="B1171">
        <v>17</v>
      </c>
      <c r="C1171">
        <v>522.91535288827095</v>
      </c>
      <c r="D1171" t="s">
        <v>27</v>
      </c>
      <c r="E1171" t="s">
        <v>23</v>
      </c>
      <c r="F1171">
        <v>2.02723520459836E-3</v>
      </c>
      <c r="G1171">
        <v>6.7372389650992501E-3</v>
      </c>
      <c r="H1171">
        <v>0.19999999999999901</v>
      </c>
      <c r="I1171">
        <v>4.5</v>
      </c>
      <c r="J1171">
        <v>0</v>
      </c>
    </row>
    <row r="1172" spans="1:10" thickTop="1" thickBot="1" x14ac:dyDescent="0.3">
      <c r="A1172">
        <v>1170</v>
      </c>
      <c r="B1172">
        <v>18</v>
      </c>
      <c r="C1172">
        <v>15846964.592506399</v>
      </c>
      <c r="D1172" t="s">
        <v>10</v>
      </c>
      <c r="E1172" t="s">
        <v>11</v>
      </c>
      <c r="F1172">
        <v>0</v>
      </c>
      <c r="G1172">
        <v>0.92456947209570095</v>
      </c>
      <c r="H1172">
        <v>0.3</v>
      </c>
      <c r="I1172">
        <v>1.5</v>
      </c>
      <c r="J1172">
        <v>0</v>
      </c>
    </row>
    <row r="1173" spans="1:10" thickTop="1" thickBot="1" x14ac:dyDescent="0.3">
      <c r="A1173">
        <v>1171</v>
      </c>
      <c r="B1173">
        <v>18</v>
      </c>
      <c r="C1173">
        <v>130254.535598918</v>
      </c>
      <c r="D1173" t="s">
        <v>10</v>
      </c>
      <c r="E1173" t="s">
        <v>12</v>
      </c>
      <c r="F1173">
        <v>2.47660803907503E-3</v>
      </c>
      <c r="G1173">
        <v>7.5995227044118501E-3</v>
      </c>
      <c r="H1173">
        <v>0.3</v>
      </c>
      <c r="I1173">
        <v>1.5</v>
      </c>
      <c r="J1173">
        <v>0</v>
      </c>
    </row>
    <row r="1174" spans="1:10" thickTop="1" thickBot="1" x14ac:dyDescent="0.3">
      <c r="A1174">
        <v>1172</v>
      </c>
      <c r="B1174">
        <v>18</v>
      </c>
      <c r="C1174">
        <v>400690.25210929499</v>
      </c>
      <c r="D1174" t="s">
        <v>10</v>
      </c>
      <c r="E1174" t="s">
        <v>13</v>
      </c>
      <c r="F1174">
        <v>3.74471203855645E-3</v>
      </c>
      <c r="G1174">
        <v>2.3377724655343001E-2</v>
      </c>
      <c r="H1174">
        <v>0.3</v>
      </c>
      <c r="I1174">
        <v>1.5</v>
      </c>
      <c r="J1174">
        <v>0</v>
      </c>
    </row>
    <row r="1175" spans="1:10" thickTop="1" thickBot="1" x14ac:dyDescent="0.3">
      <c r="A1175">
        <v>1173</v>
      </c>
      <c r="B1175">
        <v>18</v>
      </c>
      <c r="C1175">
        <v>459824.636594854</v>
      </c>
      <c r="D1175" t="s">
        <v>10</v>
      </c>
      <c r="E1175" t="s">
        <v>14</v>
      </c>
      <c r="F1175">
        <v>4.6192309065999698E-3</v>
      </c>
      <c r="G1175">
        <v>2.6827839428261099E-2</v>
      </c>
      <c r="H1175">
        <v>0.3</v>
      </c>
      <c r="I1175">
        <v>1.5</v>
      </c>
      <c r="J1175">
        <v>0</v>
      </c>
    </row>
    <row r="1176" spans="1:10" thickTop="1" thickBot="1" x14ac:dyDescent="0.3">
      <c r="A1176">
        <v>1174</v>
      </c>
      <c r="B1176">
        <v>18</v>
      </c>
      <c r="C1176">
        <v>148212.84505018999</v>
      </c>
      <c r="D1176" t="s">
        <v>10</v>
      </c>
      <c r="E1176" t="s">
        <v>15</v>
      </c>
      <c r="F1176">
        <v>2.5911345721595E-3</v>
      </c>
      <c r="G1176">
        <v>8.6472757041847099E-3</v>
      </c>
      <c r="H1176">
        <v>0.3</v>
      </c>
      <c r="I1176">
        <v>1.5</v>
      </c>
      <c r="J1176">
        <v>0</v>
      </c>
    </row>
    <row r="1177" spans="1:10" thickTop="1" thickBot="1" x14ac:dyDescent="0.3">
      <c r="A1177">
        <v>1175</v>
      </c>
      <c r="B1177">
        <v>18</v>
      </c>
      <c r="C1177">
        <v>29519.084662600701</v>
      </c>
      <c r="D1177" t="s">
        <v>10</v>
      </c>
      <c r="E1177" t="s">
        <v>16</v>
      </c>
      <c r="F1177">
        <v>1.6280626145004299E-3</v>
      </c>
      <c r="G1177">
        <v>1.7222506154998801E-3</v>
      </c>
      <c r="H1177">
        <v>0.3</v>
      </c>
      <c r="I1177">
        <v>1.5</v>
      </c>
      <c r="J1177">
        <v>0</v>
      </c>
    </row>
    <row r="1178" spans="1:10" thickTop="1" thickBot="1" x14ac:dyDescent="0.3">
      <c r="A1178">
        <v>1176</v>
      </c>
      <c r="B1178">
        <v>18</v>
      </c>
      <c r="C1178">
        <v>26075.977724370401</v>
      </c>
      <c r="D1178" t="s">
        <v>10</v>
      </c>
      <c r="E1178" t="s">
        <v>17</v>
      </c>
      <c r="F1178">
        <v>1.60980991553598E-3</v>
      </c>
      <c r="G1178">
        <v>1.5213672510129099E-3</v>
      </c>
      <c r="H1178">
        <v>0.3</v>
      </c>
      <c r="I1178">
        <v>1.5</v>
      </c>
      <c r="J1178">
        <v>0</v>
      </c>
    </row>
    <row r="1179" spans="1:10" thickTop="1" thickBot="1" x14ac:dyDescent="0.3">
      <c r="A1179">
        <v>1177</v>
      </c>
      <c r="B1179">
        <v>18</v>
      </c>
      <c r="C1179">
        <v>0</v>
      </c>
      <c r="D1179" t="s">
        <v>10</v>
      </c>
      <c r="E1179" t="s">
        <v>18</v>
      </c>
      <c r="F1179">
        <v>0</v>
      </c>
      <c r="G1179">
        <v>0</v>
      </c>
      <c r="H1179">
        <v>0.3</v>
      </c>
      <c r="I1179">
        <v>1.5</v>
      </c>
      <c r="J1179">
        <v>0</v>
      </c>
    </row>
    <row r="1180" spans="1:10" thickTop="1" thickBot="1" x14ac:dyDescent="0.3">
      <c r="A1180">
        <v>1178</v>
      </c>
      <c r="B1180">
        <v>18</v>
      </c>
      <c r="C1180">
        <v>0</v>
      </c>
      <c r="D1180" t="s">
        <v>10</v>
      </c>
      <c r="E1180" t="s">
        <v>19</v>
      </c>
      <c r="F1180">
        <v>0</v>
      </c>
      <c r="G1180">
        <v>0</v>
      </c>
      <c r="H1180">
        <v>0.3</v>
      </c>
      <c r="I1180">
        <v>1.5</v>
      </c>
      <c r="J1180">
        <v>0</v>
      </c>
    </row>
    <row r="1181" spans="1:10" thickTop="1" thickBot="1" x14ac:dyDescent="0.3">
      <c r="A1181">
        <v>1179</v>
      </c>
      <c r="B1181">
        <v>18</v>
      </c>
      <c r="C1181">
        <v>0</v>
      </c>
      <c r="D1181" t="s">
        <v>10</v>
      </c>
      <c r="E1181" t="s">
        <v>20</v>
      </c>
      <c r="F1181">
        <v>0</v>
      </c>
      <c r="G1181">
        <v>0</v>
      </c>
      <c r="H1181">
        <v>0.3</v>
      </c>
      <c r="I1181">
        <v>1.5</v>
      </c>
      <c r="J1181">
        <v>0</v>
      </c>
    </row>
    <row r="1182" spans="1:10" thickTop="1" thickBot="1" x14ac:dyDescent="0.3">
      <c r="A1182">
        <v>1180</v>
      </c>
      <c r="B1182">
        <v>18</v>
      </c>
      <c r="C1182">
        <v>48554.444583401601</v>
      </c>
      <c r="D1182" t="s">
        <v>10</v>
      </c>
      <c r="E1182" t="s">
        <v>21</v>
      </c>
      <c r="F1182" s="1">
        <v>4.6998945379079497E-5</v>
      </c>
      <c r="G1182">
        <v>2.83284265162072E-3</v>
      </c>
      <c r="H1182">
        <v>0.3</v>
      </c>
      <c r="I1182">
        <v>1.5</v>
      </c>
      <c r="J1182">
        <v>0</v>
      </c>
    </row>
    <row r="1183" spans="1:10" thickTop="1" thickBot="1" x14ac:dyDescent="0.3">
      <c r="A1183">
        <v>1181</v>
      </c>
      <c r="B1183">
        <v>18</v>
      </c>
      <c r="C1183">
        <v>24047.463983281501</v>
      </c>
      <c r="D1183" t="s">
        <v>10</v>
      </c>
      <c r="E1183" t="s">
        <v>22</v>
      </c>
      <c r="F1183" s="1">
        <v>8.7363945188168398E-5</v>
      </c>
      <c r="G1183">
        <v>1.4030163915919E-3</v>
      </c>
      <c r="H1183">
        <v>0.3</v>
      </c>
      <c r="I1183">
        <v>1.5</v>
      </c>
      <c r="J1183">
        <v>0</v>
      </c>
    </row>
    <row r="1184" spans="1:10" thickTop="1" thickBot="1" x14ac:dyDescent="0.3">
      <c r="A1184">
        <v>1182</v>
      </c>
      <c r="B1184">
        <v>18</v>
      </c>
      <c r="C1184">
        <v>25687.267803103001</v>
      </c>
      <c r="D1184" t="s">
        <v>10</v>
      </c>
      <c r="E1184" t="s">
        <v>23</v>
      </c>
      <c r="F1184">
        <v>1.15770264859842E-4</v>
      </c>
      <c r="G1184">
        <v>1.49868850237265E-3</v>
      </c>
      <c r="H1184">
        <v>0.3</v>
      </c>
      <c r="I1184">
        <v>1.5</v>
      </c>
      <c r="J1184">
        <v>0</v>
      </c>
    </row>
    <row r="1185" spans="1:10" thickTop="1" thickBot="1" x14ac:dyDescent="0.3">
      <c r="A1185">
        <v>1183</v>
      </c>
      <c r="B1185">
        <v>18</v>
      </c>
      <c r="C1185">
        <v>16429198.052782301</v>
      </c>
      <c r="D1185" t="s">
        <v>24</v>
      </c>
      <c r="E1185" t="s">
        <v>11</v>
      </c>
      <c r="F1185">
        <v>0</v>
      </c>
      <c r="G1185">
        <v>0.95620224544868804</v>
      </c>
      <c r="H1185">
        <v>0.3</v>
      </c>
      <c r="I1185">
        <v>1.5</v>
      </c>
      <c r="J1185">
        <v>0</v>
      </c>
    </row>
    <row r="1186" spans="1:10" thickTop="1" thickBot="1" x14ac:dyDescent="0.3">
      <c r="A1186">
        <v>1184</v>
      </c>
      <c r="B1186">
        <v>18</v>
      </c>
      <c r="C1186">
        <v>74790.714653560004</v>
      </c>
      <c r="D1186" t="s">
        <v>24</v>
      </c>
      <c r="E1186" t="s">
        <v>12</v>
      </c>
      <c r="F1186">
        <v>1.3180699741786399E-3</v>
      </c>
      <c r="G1186">
        <v>4.3529239260911403E-3</v>
      </c>
      <c r="H1186">
        <v>0.3</v>
      </c>
      <c r="I1186">
        <v>1.5</v>
      </c>
      <c r="J1186">
        <v>0</v>
      </c>
    </row>
    <row r="1187" spans="1:10" thickTop="1" thickBot="1" x14ac:dyDescent="0.3">
      <c r="A1187">
        <v>1185</v>
      </c>
      <c r="B1187">
        <v>18</v>
      </c>
      <c r="C1187">
        <v>230199.99106307299</v>
      </c>
      <c r="D1187" t="s">
        <v>24</v>
      </c>
      <c r="E1187" t="s">
        <v>13</v>
      </c>
      <c r="F1187">
        <v>2.0272457768397601E-3</v>
      </c>
      <c r="G1187">
        <v>1.33979606094955E-2</v>
      </c>
      <c r="H1187">
        <v>0.3</v>
      </c>
      <c r="I1187">
        <v>1.5</v>
      </c>
      <c r="J1187">
        <v>0</v>
      </c>
    </row>
    <row r="1188" spans="1:10" thickTop="1" thickBot="1" x14ac:dyDescent="0.3">
      <c r="A1188">
        <v>1186</v>
      </c>
      <c r="B1188">
        <v>18</v>
      </c>
      <c r="C1188">
        <v>254857.187100629</v>
      </c>
      <c r="D1188" t="s">
        <v>24</v>
      </c>
      <c r="E1188" t="s">
        <v>14</v>
      </c>
      <c r="F1188">
        <v>2.6170468840418402E-3</v>
      </c>
      <c r="G1188">
        <v>1.4833043815738E-2</v>
      </c>
      <c r="H1188">
        <v>0.3</v>
      </c>
      <c r="I1188">
        <v>1.5</v>
      </c>
      <c r="J1188">
        <v>0</v>
      </c>
    </row>
    <row r="1189" spans="1:10" thickTop="1" thickBot="1" x14ac:dyDescent="0.3">
      <c r="A1189">
        <v>1187</v>
      </c>
      <c r="B1189">
        <v>18</v>
      </c>
      <c r="C1189">
        <v>80702.238978374196</v>
      </c>
      <c r="D1189" t="s">
        <v>24</v>
      </c>
      <c r="E1189" t="s">
        <v>15</v>
      </c>
      <c r="F1189">
        <v>1.4995476907263799E-3</v>
      </c>
      <c r="G1189">
        <v>4.6969828883881197E-3</v>
      </c>
      <c r="H1189">
        <v>0.3</v>
      </c>
      <c r="I1189">
        <v>1.5</v>
      </c>
      <c r="J1189">
        <v>0</v>
      </c>
    </row>
    <row r="1190" spans="1:10" thickTop="1" thickBot="1" x14ac:dyDescent="0.3">
      <c r="A1190">
        <v>1188</v>
      </c>
      <c r="B1190">
        <v>18</v>
      </c>
      <c r="C1190">
        <v>16374.674422175</v>
      </c>
      <c r="D1190" t="s">
        <v>24</v>
      </c>
      <c r="E1190" t="s">
        <v>16</v>
      </c>
      <c r="F1190">
        <v>9.3328378761022999E-4</v>
      </c>
      <c r="G1190">
        <v>9.5302889408672997E-4</v>
      </c>
      <c r="H1190">
        <v>0.3</v>
      </c>
      <c r="I1190">
        <v>1.5</v>
      </c>
      <c r="J1190">
        <v>0</v>
      </c>
    </row>
    <row r="1191" spans="1:10" thickTop="1" thickBot="1" x14ac:dyDescent="0.3">
      <c r="A1191">
        <v>1189</v>
      </c>
      <c r="B1191">
        <v>18</v>
      </c>
      <c r="C1191">
        <v>17035.345374254499</v>
      </c>
      <c r="D1191" t="s">
        <v>24</v>
      </c>
      <c r="E1191" t="s">
        <v>17</v>
      </c>
      <c r="F1191">
        <v>8.2439068453301495E-4</v>
      </c>
      <c r="G1191">
        <v>9.9148086513556094E-4</v>
      </c>
      <c r="H1191">
        <v>0.3</v>
      </c>
      <c r="I1191">
        <v>1.5</v>
      </c>
      <c r="J1191">
        <v>0</v>
      </c>
    </row>
    <row r="1192" spans="1:10" thickTop="1" thickBot="1" x14ac:dyDescent="0.3">
      <c r="A1192">
        <v>1190</v>
      </c>
      <c r="B1192">
        <v>18</v>
      </c>
      <c r="C1192">
        <v>0</v>
      </c>
      <c r="D1192" t="s">
        <v>24</v>
      </c>
      <c r="E1192" t="s">
        <v>18</v>
      </c>
      <c r="F1192">
        <v>0</v>
      </c>
      <c r="G1192">
        <v>0</v>
      </c>
      <c r="H1192">
        <v>0.3</v>
      </c>
      <c r="I1192">
        <v>1.5</v>
      </c>
      <c r="J1192">
        <v>0</v>
      </c>
    </row>
    <row r="1193" spans="1:10" thickTop="1" thickBot="1" x14ac:dyDescent="0.3">
      <c r="A1193">
        <v>1191</v>
      </c>
      <c r="B1193">
        <v>18</v>
      </c>
      <c r="C1193">
        <v>0</v>
      </c>
      <c r="D1193" t="s">
        <v>24</v>
      </c>
      <c r="E1193" t="s">
        <v>19</v>
      </c>
      <c r="F1193">
        <v>0</v>
      </c>
      <c r="G1193">
        <v>0</v>
      </c>
      <c r="H1193">
        <v>0.3</v>
      </c>
      <c r="I1193">
        <v>1.5</v>
      </c>
      <c r="J1193">
        <v>0</v>
      </c>
    </row>
    <row r="1194" spans="1:10" thickTop="1" thickBot="1" x14ac:dyDescent="0.3">
      <c r="A1194">
        <v>1192</v>
      </c>
      <c r="B1194">
        <v>18</v>
      </c>
      <c r="C1194">
        <v>0</v>
      </c>
      <c r="D1194" t="s">
        <v>24</v>
      </c>
      <c r="E1194" t="s">
        <v>20</v>
      </c>
      <c r="F1194">
        <v>0</v>
      </c>
      <c r="G1194">
        <v>0</v>
      </c>
      <c r="H1194">
        <v>0.3</v>
      </c>
      <c r="I1194">
        <v>1.5</v>
      </c>
      <c r="J1194">
        <v>0</v>
      </c>
    </row>
    <row r="1195" spans="1:10" thickTop="1" thickBot="1" x14ac:dyDescent="0.3">
      <c r="A1195">
        <v>1193</v>
      </c>
      <c r="B1195">
        <v>18</v>
      </c>
      <c r="C1195">
        <v>30790.177192799001</v>
      </c>
      <c r="D1195" t="s">
        <v>24</v>
      </c>
      <c r="E1195" t="s">
        <v>21</v>
      </c>
      <c r="F1195" s="1">
        <v>2.4560901348602799E-5</v>
      </c>
      <c r="G1195">
        <v>1.79203126500331E-3</v>
      </c>
      <c r="H1195">
        <v>0.3</v>
      </c>
      <c r="I1195">
        <v>1.5</v>
      </c>
      <c r="J1195">
        <v>0</v>
      </c>
    </row>
    <row r="1196" spans="1:10" thickTop="1" thickBot="1" x14ac:dyDescent="0.3">
      <c r="A1196">
        <v>1194</v>
      </c>
      <c r="B1196">
        <v>18</v>
      </c>
      <c r="C1196">
        <v>19716.117171264501</v>
      </c>
      <c r="D1196" t="s">
        <v>24</v>
      </c>
      <c r="E1196" t="s">
        <v>22</v>
      </c>
      <c r="F1196" s="1">
        <v>3.8012153467383998E-5</v>
      </c>
      <c r="G1196">
        <v>1.1475055234056199E-3</v>
      </c>
      <c r="H1196">
        <v>0.3</v>
      </c>
      <c r="I1196">
        <v>1.5</v>
      </c>
      <c r="J1196">
        <v>0</v>
      </c>
    </row>
    <row r="1197" spans="1:10" thickTop="1" thickBot="1" x14ac:dyDescent="0.3">
      <c r="A1197">
        <v>1195</v>
      </c>
      <c r="B1197">
        <v>18</v>
      </c>
      <c r="C1197">
        <v>28054.254780146599</v>
      </c>
      <c r="D1197" t="s">
        <v>24</v>
      </c>
      <c r="E1197" t="s">
        <v>23</v>
      </c>
      <c r="F1197" s="1">
        <v>4.0603566563593503E-5</v>
      </c>
      <c r="G1197">
        <v>1.6327967639676001E-3</v>
      </c>
      <c r="H1197">
        <v>0.3</v>
      </c>
      <c r="I1197">
        <v>1.5</v>
      </c>
      <c r="J1197">
        <v>0</v>
      </c>
    </row>
    <row r="1198" spans="1:10" thickTop="1" thickBot="1" x14ac:dyDescent="0.3">
      <c r="A1198">
        <v>1196</v>
      </c>
      <c r="B1198">
        <v>18</v>
      </c>
      <c r="C1198">
        <v>18382.720043458499</v>
      </c>
      <c r="D1198" t="s">
        <v>25</v>
      </c>
      <c r="E1198" t="s">
        <v>11</v>
      </c>
      <c r="F1198">
        <v>0</v>
      </c>
      <c r="G1198">
        <v>0.34024137563443002</v>
      </c>
      <c r="H1198">
        <v>0.66</v>
      </c>
      <c r="I1198">
        <v>120</v>
      </c>
      <c r="J1198">
        <v>0</v>
      </c>
    </row>
    <row r="1199" spans="1:10" thickTop="1" thickBot="1" x14ac:dyDescent="0.3">
      <c r="A1199">
        <v>1197</v>
      </c>
      <c r="B1199">
        <v>18</v>
      </c>
      <c r="C1199">
        <v>3723.1427661958401</v>
      </c>
      <c r="D1199" t="s">
        <v>25</v>
      </c>
      <c r="E1199" t="s">
        <v>12</v>
      </c>
      <c r="F1199">
        <v>5.9239799385431197E-2</v>
      </c>
      <c r="G1199">
        <v>6.8910760402110999E-2</v>
      </c>
      <c r="H1199">
        <v>0.66</v>
      </c>
      <c r="I1199">
        <v>120</v>
      </c>
      <c r="J1199">
        <v>0</v>
      </c>
    </row>
    <row r="1200" spans="1:10" thickTop="1" thickBot="1" x14ac:dyDescent="0.3">
      <c r="A1200">
        <v>1198</v>
      </c>
      <c r="B1200">
        <v>18</v>
      </c>
      <c r="C1200">
        <v>11179.059669537701</v>
      </c>
      <c r="D1200" t="s">
        <v>25</v>
      </c>
      <c r="E1200" t="s">
        <v>13</v>
      </c>
      <c r="F1200">
        <v>9.1117019616664893E-2</v>
      </c>
      <c r="G1200">
        <v>0.206910545951354</v>
      </c>
      <c r="H1200">
        <v>0.66</v>
      </c>
      <c r="I1200">
        <v>120</v>
      </c>
      <c r="J1200">
        <v>0</v>
      </c>
    </row>
    <row r="1201" spans="1:10" thickTop="1" thickBot="1" x14ac:dyDescent="0.3">
      <c r="A1201">
        <v>1199</v>
      </c>
      <c r="B1201">
        <v>18</v>
      </c>
      <c r="C1201">
        <v>12220.8570068181</v>
      </c>
      <c r="D1201" t="s">
        <v>25</v>
      </c>
      <c r="E1201" t="s">
        <v>14</v>
      </c>
      <c r="F1201">
        <v>0.117634710325039</v>
      </c>
      <c r="G1201">
        <v>0.22619292409401101</v>
      </c>
      <c r="H1201">
        <v>0.66</v>
      </c>
      <c r="I1201">
        <v>120</v>
      </c>
      <c r="J1201">
        <v>0</v>
      </c>
    </row>
    <row r="1202" spans="1:10" thickTop="1" thickBot="1" x14ac:dyDescent="0.3">
      <c r="A1202">
        <v>1200</v>
      </c>
      <c r="B1202">
        <v>18</v>
      </c>
      <c r="C1202">
        <v>3854.5884497228599</v>
      </c>
      <c r="D1202" t="s">
        <v>25</v>
      </c>
      <c r="E1202" t="s">
        <v>15</v>
      </c>
      <c r="F1202">
        <v>6.74072435692607E-2</v>
      </c>
      <c r="G1202">
        <v>7.1343657170310104E-2</v>
      </c>
      <c r="H1202">
        <v>0.66</v>
      </c>
      <c r="I1202">
        <v>120</v>
      </c>
      <c r="J1202">
        <v>0</v>
      </c>
    </row>
    <row r="1203" spans="1:10" thickTop="1" thickBot="1" x14ac:dyDescent="0.3">
      <c r="A1203">
        <v>1201</v>
      </c>
      <c r="B1203">
        <v>18</v>
      </c>
      <c r="C1203">
        <v>772.46756985899299</v>
      </c>
      <c r="D1203" t="s">
        <v>25</v>
      </c>
      <c r="E1203" t="s">
        <v>16</v>
      </c>
      <c r="F1203">
        <v>4.1954024993577102E-2</v>
      </c>
      <c r="G1203">
        <v>1.4297417791298801E-2</v>
      </c>
      <c r="H1203">
        <v>0.66</v>
      </c>
      <c r="I1203">
        <v>120</v>
      </c>
      <c r="J1203">
        <v>0</v>
      </c>
    </row>
    <row r="1204" spans="1:10" thickTop="1" thickBot="1" x14ac:dyDescent="0.3">
      <c r="A1204">
        <v>1202</v>
      </c>
      <c r="B1204">
        <v>18</v>
      </c>
      <c r="C1204">
        <v>746.44032399962305</v>
      </c>
      <c r="D1204" t="s">
        <v>25</v>
      </c>
      <c r="E1204" t="s">
        <v>17</v>
      </c>
      <c r="F1204">
        <v>3.7060506234674599E-2</v>
      </c>
      <c r="G1204">
        <v>1.3815685712790699E-2</v>
      </c>
      <c r="H1204">
        <v>0.66</v>
      </c>
      <c r="I1204">
        <v>120</v>
      </c>
      <c r="J1204">
        <v>0</v>
      </c>
    </row>
    <row r="1205" spans="1:10" thickTop="1" thickBot="1" x14ac:dyDescent="0.3">
      <c r="A1205">
        <v>1203</v>
      </c>
      <c r="B1205">
        <v>18</v>
      </c>
      <c r="C1205">
        <v>0</v>
      </c>
      <c r="D1205" t="s">
        <v>25</v>
      </c>
      <c r="E1205" t="s">
        <v>18</v>
      </c>
      <c r="F1205">
        <v>0</v>
      </c>
      <c r="G1205">
        <v>0</v>
      </c>
      <c r="H1205">
        <v>0.66</v>
      </c>
      <c r="I1205">
        <v>120</v>
      </c>
      <c r="J1205">
        <v>0</v>
      </c>
    </row>
    <row r="1206" spans="1:10" thickTop="1" thickBot="1" x14ac:dyDescent="0.3">
      <c r="A1206">
        <v>1204</v>
      </c>
      <c r="B1206">
        <v>18</v>
      </c>
      <c r="C1206">
        <v>0</v>
      </c>
      <c r="D1206" t="s">
        <v>25</v>
      </c>
      <c r="E1206" t="s">
        <v>19</v>
      </c>
      <c r="F1206">
        <v>0</v>
      </c>
      <c r="G1206">
        <v>0</v>
      </c>
      <c r="H1206">
        <v>0.66</v>
      </c>
      <c r="I1206">
        <v>120</v>
      </c>
      <c r="J1206">
        <v>0</v>
      </c>
    </row>
    <row r="1207" spans="1:10" thickTop="1" thickBot="1" x14ac:dyDescent="0.3">
      <c r="A1207">
        <v>1205</v>
      </c>
      <c r="B1207">
        <v>18</v>
      </c>
      <c r="C1207">
        <v>0</v>
      </c>
      <c r="D1207" t="s">
        <v>25</v>
      </c>
      <c r="E1207" t="s">
        <v>20</v>
      </c>
      <c r="F1207">
        <v>0</v>
      </c>
      <c r="G1207">
        <v>0</v>
      </c>
      <c r="H1207">
        <v>0.66</v>
      </c>
      <c r="I1207">
        <v>120</v>
      </c>
      <c r="J1207">
        <v>0</v>
      </c>
    </row>
    <row r="1208" spans="1:10" thickTop="1" thickBot="1" x14ac:dyDescent="0.3">
      <c r="A1208">
        <v>1206</v>
      </c>
      <c r="B1208">
        <v>18</v>
      </c>
      <c r="C1208">
        <v>1368.1976602029199</v>
      </c>
      <c r="D1208" t="s">
        <v>25</v>
      </c>
      <c r="E1208" t="s">
        <v>21</v>
      </c>
      <c r="F1208">
        <v>1.10412875189569E-3</v>
      </c>
      <c r="G1208">
        <v>2.53236437777829E-2</v>
      </c>
      <c r="H1208">
        <v>0.66</v>
      </c>
      <c r="I1208">
        <v>120</v>
      </c>
      <c r="J1208">
        <v>0</v>
      </c>
    </row>
    <row r="1209" spans="1:10" thickTop="1" thickBot="1" x14ac:dyDescent="0.3">
      <c r="A1209">
        <v>1207</v>
      </c>
      <c r="B1209">
        <v>18</v>
      </c>
      <c r="C1209">
        <v>783.93344705739003</v>
      </c>
      <c r="D1209" t="s">
        <v>25</v>
      </c>
      <c r="E1209" t="s">
        <v>22</v>
      </c>
      <c r="F1209">
        <v>1.7088739649589299E-3</v>
      </c>
      <c r="G1209">
        <v>1.4509636974401999E-2</v>
      </c>
      <c r="H1209">
        <v>0.66</v>
      </c>
      <c r="I1209">
        <v>120</v>
      </c>
      <c r="J1209">
        <v>0</v>
      </c>
    </row>
    <row r="1210" spans="1:10" thickTop="1" thickBot="1" x14ac:dyDescent="0.3">
      <c r="A1210">
        <v>1208</v>
      </c>
      <c r="B1210">
        <v>18</v>
      </c>
      <c r="C1210">
        <v>997.06038044937304</v>
      </c>
      <c r="D1210" t="s">
        <v>25</v>
      </c>
      <c r="E1210" t="s">
        <v>23</v>
      </c>
      <c r="F1210">
        <v>1.82540259588989E-3</v>
      </c>
      <c r="G1210">
        <v>1.8454352491507401E-2</v>
      </c>
      <c r="H1210">
        <v>0.66</v>
      </c>
      <c r="I1210">
        <v>120</v>
      </c>
      <c r="J1210">
        <v>0</v>
      </c>
    </row>
    <row r="1211" spans="1:10" thickTop="1" thickBot="1" x14ac:dyDescent="0.3">
      <c r="A1211">
        <v>1209</v>
      </c>
      <c r="B1211">
        <v>18</v>
      </c>
      <c r="C1211">
        <v>824040.684696657</v>
      </c>
      <c r="D1211" t="s">
        <v>26</v>
      </c>
      <c r="E1211" t="s">
        <v>11</v>
      </c>
      <c r="F1211">
        <v>0</v>
      </c>
      <c r="G1211">
        <v>0.93438502185389705</v>
      </c>
      <c r="H1211">
        <v>0.49</v>
      </c>
      <c r="I1211">
        <v>3</v>
      </c>
      <c r="J1211">
        <v>0</v>
      </c>
    </row>
    <row r="1212" spans="1:10" thickTop="1" thickBot="1" x14ac:dyDescent="0.3">
      <c r="A1212">
        <v>1210</v>
      </c>
      <c r="B1212">
        <v>18</v>
      </c>
      <c r="C1212">
        <v>7182.4330745098196</v>
      </c>
      <c r="D1212" t="s">
        <v>26</v>
      </c>
      <c r="E1212" t="s">
        <v>12</v>
      </c>
      <c r="F1212">
        <v>3.2778804200254302E-3</v>
      </c>
      <c r="G1212">
        <v>8.1442069668689904E-3</v>
      </c>
      <c r="H1212">
        <v>0.49</v>
      </c>
      <c r="I1212">
        <v>3</v>
      </c>
      <c r="J1212">
        <v>0</v>
      </c>
    </row>
    <row r="1213" spans="1:10" thickTop="1" thickBot="1" x14ac:dyDescent="0.3">
      <c r="A1213">
        <v>1211</v>
      </c>
      <c r="B1213">
        <v>18</v>
      </c>
      <c r="C1213">
        <v>20194.546148195601</v>
      </c>
      <c r="D1213" t="s">
        <v>26</v>
      </c>
      <c r="E1213" t="s">
        <v>13</v>
      </c>
      <c r="F1213">
        <v>4.6081395206726697E-3</v>
      </c>
      <c r="G1213">
        <v>2.2898725505230901E-2</v>
      </c>
      <c r="H1213">
        <v>0.49</v>
      </c>
      <c r="I1213">
        <v>3</v>
      </c>
      <c r="J1213">
        <v>0</v>
      </c>
    </row>
    <row r="1214" spans="1:10" thickTop="1" thickBot="1" x14ac:dyDescent="0.3">
      <c r="A1214">
        <v>1212</v>
      </c>
      <c r="B1214">
        <v>18</v>
      </c>
      <c r="C1214">
        <v>19782.972947242699</v>
      </c>
      <c r="D1214" t="s">
        <v>26</v>
      </c>
      <c r="E1214" t="s">
        <v>14</v>
      </c>
      <c r="F1214">
        <v>5.0785016982456098E-3</v>
      </c>
      <c r="G1214">
        <v>2.2432040010802401E-2</v>
      </c>
      <c r="H1214">
        <v>0.49</v>
      </c>
      <c r="I1214">
        <v>3</v>
      </c>
      <c r="J1214">
        <v>0</v>
      </c>
    </row>
    <row r="1215" spans="1:10" thickTop="1" thickBot="1" x14ac:dyDescent="0.3">
      <c r="A1215">
        <v>1213</v>
      </c>
      <c r="B1215">
        <v>18</v>
      </c>
      <c r="C1215">
        <v>5659.0760098435803</v>
      </c>
      <c r="D1215" t="s">
        <v>26</v>
      </c>
      <c r="E1215" t="s">
        <v>15</v>
      </c>
      <c r="F1215">
        <v>2.5826588644361102E-3</v>
      </c>
      <c r="G1215">
        <v>6.4168626128903701E-3</v>
      </c>
      <c r="H1215">
        <v>0.49</v>
      </c>
      <c r="I1215">
        <v>3</v>
      </c>
      <c r="J1215">
        <v>0</v>
      </c>
    </row>
    <row r="1216" spans="1:10" thickTop="1" thickBot="1" x14ac:dyDescent="0.3">
      <c r="A1216">
        <v>1214</v>
      </c>
      <c r="B1216">
        <v>18</v>
      </c>
      <c r="C1216">
        <v>1046.8309357268799</v>
      </c>
      <c r="D1216" t="s">
        <v>26</v>
      </c>
      <c r="E1216" t="s">
        <v>16</v>
      </c>
      <c r="F1216">
        <v>1.4929597114320501E-3</v>
      </c>
      <c r="G1216">
        <v>1.1870083175766601E-3</v>
      </c>
      <c r="H1216">
        <v>0.49</v>
      </c>
      <c r="I1216">
        <v>3</v>
      </c>
      <c r="J1216">
        <v>0</v>
      </c>
    </row>
    <row r="1217" spans="1:10" thickTop="1" thickBot="1" x14ac:dyDescent="0.3">
      <c r="A1217">
        <v>1215</v>
      </c>
      <c r="B1217">
        <v>18</v>
      </c>
      <c r="C1217">
        <v>845.07596735932702</v>
      </c>
      <c r="D1217" t="s">
        <v>26</v>
      </c>
      <c r="E1217" t="s">
        <v>17</v>
      </c>
      <c r="F1217">
        <v>1.2052226671070601E-3</v>
      </c>
      <c r="G1217">
        <v>9.5823706388953604E-4</v>
      </c>
      <c r="H1217">
        <v>0.49</v>
      </c>
      <c r="I1217">
        <v>3</v>
      </c>
      <c r="J1217">
        <v>0</v>
      </c>
    </row>
    <row r="1218" spans="1:10" thickTop="1" thickBot="1" x14ac:dyDescent="0.3">
      <c r="A1218">
        <v>1216</v>
      </c>
      <c r="B1218">
        <v>18</v>
      </c>
      <c r="C1218">
        <v>0</v>
      </c>
      <c r="D1218" t="s">
        <v>26</v>
      </c>
      <c r="E1218" t="s">
        <v>18</v>
      </c>
      <c r="F1218">
        <v>0</v>
      </c>
      <c r="G1218">
        <v>0</v>
      </c>
      <c r="H1218">
        <v>0.49</v>
      </c>
      <c r="I1218">
        <v>3</v>
      </c>
      <c r="J1218">
        <v>0</v>
      </c>
    </row>
    <row r="1219" spans="1:10" thickTop="1" thickBot="1" x14ac:dyDescent="0.3">
      <c r="A1219">
        <v>1217</v>
      </c>
      <c r="B1219">
        <v>18</v>
      </c>
      <c r="C1219">
        <v>0</v>
      </c>
      <c r="D1219" t="s">
        <v>26</v>
      </c>
      <c r="E1219" t="s">
        <v>19</v>
      </c>
      <c r="F1219">
        <v>0</v>
      </c>
      <c r="G1219">
        <v>0</v>
      </c>
      <c r="H1219">
        <v>0.49</v>
      </c>
      <c r="I1219">
        <v>3</v>
      </c>
      <c r="J1219">
        <v>0</v>
      </c>
    </row>
    <row r="1220" spans="1:10" thickTop="1" thickBot="1" x14ac:dyDescent="0.3">
      <c r="A1220">
        <v>1218</v>
      </c>
      <c r="B1220">
        <v>18</v>
      </c>
      <c r="C1220">
        <v>0</v>
      </c>
      <c r="D1220" t="s">
        <v>26</v>
      </c>
      <c r="E1220" t="s">
        <v>20</v>
      </c>
      <c r="F1220">
        <v>0</v>
      </c>
      <c r="G1220">
        <v>0</v>
      </c>
      <c r="H1220">
        <v>0.49</v>
      </c>
      <c r="I1220">
        <v>3</v>
      </c>
      <c r="J1220">
        <v>0</v>
      </c>
    </row>
    <row r="1221" spans="1:10" thickTop="1" thickBot="1" x14ac:dyDescent="0.3">
      <c r="A1221">
        <v>1219</v>
      </c>
      <c r="B1221">
        <v>18</v>
      </c>
      <c r="C1221">
        <v>1593.94814024075</v>
      </c>
      <c r="D1221" t="s">
        <v>26</v>
      </c>
      <c r="E1221" t="s">
        <v>21</v>
      </c>
      <c r="F1221" s="1">
        <v>3.6371876669297697E-5</v>
      </c>
      <c r="G1221">
        <v>1.80738802769318E-3</v>
      </c>
      <c r="H1221">
        <v>0.49</v>
      </c>
      <c r="I1221">
        <v>3</v>
      </c>
      <c r="J1221">
        <v>0</v>
      </c>
    </row>
    <row r="1222" spans="1:10" thickTop="1" thickBot="1" x14ac:dyDescent="0.3">
      <c r="A1222">
        <v>1220</v>
      </c>
      <c r="B1222">
        <v>18</v>
      </c>
      <c r="C1222">
        <v>755.10272025733104</v>
      </c>
      <c r="D1222" t="s">
        <v>26</v>
      </c>
      <c r="E1222" t="s">
        <v>22</v>
      </c>
      <c r="F1222" s="1">
        <v>5.38452724724911E-5</v>
      </c>
      <c r="G1222">
        <v>8.5621582146676398E-4</v>
      </c>
      <c r="H1222">
        <v>0.49</v>
      </c>
      <c r="I1222">
        <v>3</v>
      </c>
      <c r="J1222">
        <v>0</v>
      </c>
    </row>
    <row r="1223" spans="1:10" thickTop="1" thickBot="1" x14ac:dyDescent="0.3">
      <c r="A1223">
        <v>1221</v>
      </c>
      <c r="B1223">
        <v>18</v>
      </c>
      <c r="C1223">
        <v>806.32211301024302</v>
      </c>
      <c r="D1223" t="s">
        <v>26</v>
      </c>
      <c r="E1223" t="s">
        <v>23</v>
      </c>
      <c r="F1223" s="1">
        <v>5.7497652585379901E-5</v>
      </c>
      <c r="G1223">
        <v>9.1429381968403695E-4</v>
      </c>
      <c r="H1223">
        <v>0.49</v>
      </c>
      <c r="I1223">
        <v>3</v>
      </c>
      <c r="J1223">
        <v>0</v>
      </c>
    </row>
    <row r="1224" spans="1:10" thickTop="1" thickBot="1" x14ac:dyDescent="0.3">
      <c r="A1224">
        <v>1222</v>
      </c>
      <c r="B1224">
        <v>18</v>
      </c>
      <c r="C1224">
        <v>30588.754530127</v>
      </c>
      <c r="D1224" t="s">
        <v>27</v>
      </c>
      <c r="E1224" t="s">
        <v>11</v>
      </c>
      <c r="F1224">
        <v>0</v>
      </c>
      <c r="G1224">
        <v>0.39456104856566898</v>
      </c>
      <c r="H1224">
        <v>0.19999999999999901</v>
      </c>
      <c r="I1224">
        <v>4.5</v>
      </c>
      <c r="J1224">
        <v>0</v>
      </c>
    </row>
    <row r="1225" spans="1:10" thickTop="1" thickBot="1" x14ac:dyDescent="0.3">
      <c r="A1225">
        <v>1223</v>
      </c>
      <c r="B1225">
        <v>18</v>
      </c>
      <c r="C1225">
        <v>5959.8119379985201</v>
      </c>
      <c r="D1225" t="s">
        <v>27</v>
      </c>
      <c r="E1225" t="s">
        <v>12</v>
      </c>
      <c r="F1225">
        <v>5.8744778590841901E-2</v>
      </c>
      <c r="G1225">
        <v>7.6874971983409104E-2</v>
      </c>
      <c r="H1225">
        <v>0.19999999999999901</v>
      </c>
      <c r="I1225">
        <v>4.5</v>
      </c>
      <c r="J1225">
        <v>0</v>
      </c>
    </row>
    <row r="1226" spans="1:10" thickTop="1" thickBot="1" x14ac:dyDescent="0.3">
      <c r="A1226">
        <v>1224</v>
      </c>
      <c r="B1226">
        <v>18</v>
      </c>
      <c r="C1226">
        <v>16762.675933934101</v>
      </c>
      <c r="D1226" t="s">
        <v>27</v>
      </c>
      <c r="E1226" t="s">
        <v>13</v>
      </c>
      <c r="F1226">
        <v>0.13969538568026801</v>
      </c>
      <c r="G1226">
        <v>0.21621995059476801</v>
      </c>
      <c r="H1226">
        <v>0.19999999999999901</v>
      </c>
      <c r="I1226">
        <v>4.5</v>
      </c>
      <c r="J1226">
        <v>0</v>
      </c>
    </row>
    <row r="1227" spans="1:10" thickTop="1" thickBot="1" x14ac:dyDescent="0.3">
      <c r="A1227">
        <v>1225</v>
      </c>
      <c r="B1227">
        <v>18</v>
      </c>
      <c r="C1227">
        <v>16141.7500458287</v>
      </c>
      <c r="D1227" t="s">
        <v>27</v>
      </c>
      <c r="E1227" t="s">
        <v>14</v>
      </c>
      <c r="F1227">
        <v>0.13759395533521901</v>
      </c>
      <c r="G1227">
        <v>0.208210694472518</v>
      </c>
      <c r="H1227">
        <v>0.19999999999999901</v>
      </c>
      <c r="I1227">
        <v>4.5</v>
      </c>
      <c r="J1227">
        <v>0</v>
      </c>
    </row>
    <row r="1228" spans="1:10" thickTop="1" thickBot="1" x14ac:dyDescent="0.3">
      <c r="A1228">
        <v>1226</v>
      </c>
      <c r="B1228">
        <v>18</v>
      </c>
      <c r="C1228">
        <v>4482.5840667583598</v>
      </c>
      <c r="D1228" t="s">
        <v>27</v>
      </c>
      <c r="E1228" t="s">
        <v>15</v>
      </c>
      <c r="F1228">
        <v>4.4184013062161999E-2</v>
      </c>
      <c r="G1228">
        <v>5.7820368852284899E-2</v>
      </c>
      <c r="H1228">
        <v>0.19999999999999901</v>
      </c>
      <c r="I1228">
        <v>4.5</v>
      </c>
      <c r="J1228">
        <v>0</v>
      </c>
    </row>
    <row r="1229" spans="1:10" thickTop="1" thickBot="1" x14ac:dyDescent="0.3">
      <c r="A1229">
        <v>1227</v>
      </c>
      <c r="B1229">
        <v>18</v>
      </c>
      <c r="C1229">
        <v>805.13906611890604</v>
      </c>
      <c r="D1229" t="s">
        <v>27</v>
      </c>
      <c r="E1229" t="s">
        <v>16</v>
      </c>
      <c r="F1229">
        <v>1.3147919002126101E-2</v>
      </c>
      <c r="G1229">
        <v>1.03854020553919E-2</v>
      </c>
      <c r="H1229">
        <v>0.19999999999999901</v>
      </c>
      <c r="I1229">
        <v>4.5</v>
      </c>
      <c r="J1229">
        <v>0</v>
      </c>
    </row>
    <row r="1230" spans="1:10" thickTop="1" thickBot="1" x14ac:dyDescent="0.3">
      <c r="A1230">
        <v>1228</v>
      </c>
      <c r="B1230">
        <v>18</v>
      </c>
      <c r="C1230">
        <v>606.90255767421399</v>
      </c>
      <c r="D1230" t="s">
        <v>27</v>
      </c>
      <c r="E1230" t="s">
        <v>17</v>
      </c>
      <c r="F1230">
        <v>9.9107172987496304E-3</v>
      </c>
      <c r="G1230">
        <v>7.8283706941150305E-3</v>
      </c>
      <c r="H1230">
        <v>0.19999999999999901</v>
      </c>
      <c r="I1230">
        <v>4.5</v>
      </c>
      <c r="J1230">
        <v>0</v>
      </c>
    </row>
    <row r="1231" spans="1:10" thickTop="1" thickBot="1" x14ac:dyDescent="0.3">
      <c r="A1231">
        <v>1229</v>
      </c>
      <c r="B1231">
        <v>18</v>
      </c>
      <c r="C1231">
        <v>0</v>
      </c>
      <c r="D1231" t="s">
        <v>27</v>
      </c>
      <c r="E1231" t="s">
        <v>18</v>
      </c>
      <c r="F1231">
        <v>0</v>
      </c>
      <c r="G1231">
        <v>0</v>
      </c>
      <c r="H1231">
        <v>0.19999999999999901</v>
      </c>
      <c r="I1231">
        <v>4.5</v>
      </c>
      <c r="J1231">
        <v>0</v>
      </c>
    </row>
    <row r="1232" spans="1:10" thickTop="1" thickBot="1" x14ac:dyDescent="0.3">
      <c r="A1232">
        <v>1230</v>
      </c>
      <c r="B1232">
        <v>18</v>
      </c>
      <c r="C1232">
        <v>0</v>
      </c>
      <c r="D1232" t="s">
        <v>27</v>
      </c>
      <c r="E1232" t="s">
        <v>19</v>
      </c>
      <c r="F1232">
        <v>0</v>
      </c>
      <c r="G1232">
        <v>0</v>
      </c>
      <c r="H1232">
        <v>0.19999999999999901</v>
      </c>
      <c r="I1232">
        <v>4.5</v>
      </c>
      <c r="J1232">
        <v>0</v>
      </c>
    </row>
    <row r="1233" spans="1:10" thickTop="1" thickBot="1" x14ac:dyDescent="0.3">
      <c r="A1233">
        <v>1231</v>
      </c>
      <c r="B1233">
        <v>18</v>
      </c>
      <c r="C1233">
        <v>0</v>
      </c>
      <c r="D1233" t="s">
        <v>27</v>
      </c>
      <c r="E1233" t="s">
        <v>20</v>
      </c>
      <c r="F1233">
        <v>0</v>
      </c>
      <c r="G1233">
        <v>0</v>
      </c>
      <c r="H1233">
        <v>0.19999999999999901</v>
      </c>
      <c r="I1233">
        <v>4.5</v>
      </c>
      <c r="J1233">
        <v>0</v>
      </c>
    </row>
    <row r="1234" spans="1:10" thickTop="1" thickBot="1" x14ac:dyDescent="0.3">
      <c r="A1234">
        <v>1232</v>
      </c>
      <c r="B1234">
        <v>18</v>
      </c>
      <c r="C1234">
        <v>1160.2615125698901</v>
      </c>
      <c r="D1234" t="s">
        <v>27</v>
      </c>
      <c r="E1234" t="s">
        <v>21</v>
      </c>
      <c r="F1234">
        <v>4.1277668613340698E-3</v>
      </c>
      <c r="G1234">
        <v>1.4966088225628201E-2</v>
      </c>
      <c r="H1234">
        <v>0.19999999999999901</v>
      </c>
      <c r="I1234">
        <v>4.5</v>
      </c>
      <c r="J1234">
        <v>0</v>
      </c>
    </row>
    <row r="1235" spans="1:10" thickTop="1" thickBot="1" x14ac:dyDescent="0.3">
      <c r="A1235">
        <v>1233</v>
      </c>
      <c r="B1235">
        <v>18</v>
      </c>
      <c r="C1235">
        <v>511.02487905224501</v>
      </c>
      <c r="D1235" t="s">
        <v>27</v>
      </c>
      <c r="E1235" t="s">
        <v>22</v>
      </c>
      <c r="F1235">
        <v>1.9834289440504799E-3</v>
      </c>
      <c r="G1235">
        <v>6.5916548489547604E-3</v>
      </c>
      <c r="H1235">
        <v>0.19999999999999901</v>
      </c>
      <c r="I1235">
        <v>4.5</v>
      </c>
      <c r="J1235">
        <v>0</v>
      </c>
    </row>
    <row r="1236" spans="1:10" thickTop="1" thickBot="1" x14ac:dyDescent="0.3">
      <c r="A1236">
        <v>1234</v>
      </c>
      <c r="B1236">
        <v>18</v>
      </c>
      <c r="C1236">
        <v>507.13267336929999</v>
      </c>
      <c r="D1236" t="s">
        <v>27</v>
      </c>
      <c r="E1236" t="s">
        <v>23</v>
      </c>
      <c r="F1236">
        <v>1.9683222169140902E-3</v>
      </c>
      <c r="G1236">
        <v>6.5414497072585403E-3</v>
      </c>
      <c r="H1236">
        <v>0.19999999999999901</v>
      </c>
      <c r="I1236">
        <v>4.5</v>
      </c>
      <c r="J1236">
        <v>0</v>
      </c>
    </row>
    <row r="1237" spans="1:10" thickTop="1" thickBot="1" x14ac:dyDescent="0.3">
      <c r="A1237">
        <v>1235</v>
      </c>
      <c r="B1237">
        <v>19</v>
      </c>
      <c r="C1237">
        <v>15873272.2126208</v>
      </c>
      <c r="D1237" t="s">
        <v>10</v>
      </c>
      <c r="E1237" t="s">
        <v>11</v>
      </c>
      <c r="F1237">
        <v>0</v>
      </c>
      <c r="G1237">
        <v>0.92584800541220502</v>
      </c>
      <c r="H1237">
        <v>0.3</v>
      </c>
      <c r="I1237">
        <v>1.5</v>
      </c>
      <c r="J1237">
        <v>0</v>
      </c>
    </row>
    <row r="1238" spans="1:10" thickTop="1" thickBot="1" x14ac:dyDescent="0.3">
      <c r="A1238">
        <v>1236</v>
      </c>
      <c r="B1238">
        <v>19</v>
      </c>
      <c r="C1238">
        <v>128846.8950396</v>
      </c>
      <c r="D1238" t="s">
        <v>10</v>
      </c>
      <c r="E1238" t="s">
        <v>12</v>
      </c>
      <c r="F1238">
        <v>2.4585349384137001E-3</v>
      </c>
      <c r="G1238">
        <v>7.5153150010947196E-3</v>
      </c>
      <c r="H1238">
        <v>0.3</v>
      </c>
      <c r="I1238">
        <v>1.5</v>
      </c>
      <c r="J1238">
        <v>0</v>
      </c>
    </row>
    <row r="1239" spans="1:10" thickTop="1" thickBot="1" x14ac:dyDescent="0.3">
      <c r="A1239">
        <v>1237</v>
      </c>
      <c r="B1239">
        <v>19</v>
      </c>
      <c r="C1239">
        <v>394692.07899955998</v>
      </c>
      <c r="D1239" t="s">
        <v>10</v>
      </c>
      <c r="E1239" t="s">
        <v>13</v>
      </c>
      <c r="F1239">
        <v>3.71478493393969E-3</v>
      </c>
      <c r="G1239">
        <v>2.3021395286297E-2</v>
      </c>
      <c r="H1239">
        <v>0.3</v>
      </c>
      <c r="I1239">
        <v>1.5</v>
      </c>
      <c r="J1239">
        <v>0</v>
      </c>
    </row>
    <row r="1240" spans="1:10" thickTop="1" thickBot="1" x14ac:dyDescent="0.3">
      <c r="A1240">
        <v>1238</v>
      </c>
      <c r="B1240">
        <v>19</v>
      </c>
      <c r="C1240">
        <v>449618.232617589</v>
      </c>
      <c r="D1240" t="s">
        <v>10</v>
      </c>
      <c r="E1240" t="s">
        <v>14</v>
      </c>
      <c r="F1240">
        <v>4.5702191789085897E-3</v>
      </c>
      <c r="G1240">
        <v>2.6225099544060701E-2</v>
      </c>
      <c r="H1240">
        <v>0.3</v>
      </c>
      <c r="I1240">
        <v>1.5</v>
      </c>
      <c r="J1240">
        <v>0</v>
      </c>
    </row>
    <row r="1241" spans="1:10" thickTop="1" thickBot="1" x14ac:dyDescent="0.3">
      <c r="A1241">
        <v>1239</v>
      </c>
      <c r="B1241">
        <v>19</v>
      </c>
      <c r="C1241">
        <v>145009.92977503099</v>
      </c>
      <c r="D1241" t="s">
        <v>10</v>
      </c>
      <c r="E1241" t="s">
        <v>15</v>
      </c>
      <c r="F1241">
        <v>2.55851831945205E-3</v>
      </c>
      <c r="G1241">
        <v>8.4580641249526797E-3</v>
      </c>
      <c r="H1241">
        <v>0.3</v>
      </c>
      <c r="I1241">
        <v>1.5</v>
      </c>
      <c r="J1241">
        <v>0</v>
      </c>
    </row>
    <row r="1242" spans="1:10" thickTop="1" thickBot="1" x14ac:dyDescent="0.3">
      <c r="A1242">
        <v>1240</v>
      </c>
      <c r="B1242">
        <v>19</v>
      </c>
      <c r="C1242">
        <v>28999.870711852102</v>
      </c>
      <c r="D1242" t="s">
        <v>10</v>
      </c>
      <c r="E1242" t="s">
        <v>16</v>
      </c>
      <c r="F1242">
        <v>1.6047143665667599E-3</v>
      </c>
      <c r="G1242">
        <v>1.6914894481827099E-3</v>
      </c>
      <c r="H1242">
        <v>0.3</v>
      </c>
      <c r="I1242">
        <v>1.5</v>
      </c>
      <c r="J1242">
        <v>0</v>
      </c>
    </row>
    <row r="1243" spans="1:10" thickTop="1" thickBot="1" x14ac:dyDescent="0.3">
      <c r="A1243">
        <v>1241</v>
      </c>
      <c r="B1243">
        <v>19</v>
      </c>
      <c r="C1243">
        <v>25882.766631342201</v>
      </c>
      <c r="D1243" t="s">
        <v>10</v>
      </c>
      <c r="E1243" t="s">
        <v>17</v>
      </c>
      <c r="F1243">
        <v>1.5704073963796401E-3</v>
      </c>
      <c r="G1243">
        <v>1.5096766148270499E-3</v>
      </c>
      <c r="H1243">
        <v>0.3</v>
      </c>
      <c r="I1243">
        <v>1.5</v>
      </c>
      <c r="J1243">
        <v>0</v>
      </c>
    </row>
    <row r="1244" spans="1:10" thickTop="1" thickBot="1" x14ac:dyDescent="0.3">
      <c r="A1244">
        <v>1242</v>
      </c>
      <c r="B1244">
        <v>19</v>
      </c>
      <c r="C1244">
        <v>0</v>
      </c>
      <c r="D1244" t="s">
        <v>10</v>
      </c>
      <c r="E1244" t="s">
        <v>18</v>
      </c>
      <c r="F1244">
        <v>0</v>
      </c>
      <c r="G1244">
        <v>0</v>
      </c>
      <c r="H1244">
        <v>0.3</v>
      </c>
      <c r="I1244">
        <v>1.5</v>
      </c>
      <c r="J1244">
        <v>0</v>
      </c>
    </row>
    <row r="1245" spans="1:10" thickTop="1" thickBot="1" x14ac:dyDescent="0.3">
      <c r="A1245">
        <v>1243</v>
      </c>
      <c r="B1245">
        <v>19</v>
      </c>
      <c r="C1245">
        <v>0</v>
      </c>
      <c r="D1245" t="s">
        <v>10</v>
      </c>
      <c r="E1245" t="s">
        <v>19</v>
      </c>
      <c r="F1245">
        <v>0</v>
      </c>
      <c r="G1245">
        <v>0</v>
      </c>
      <c r="H1245">
        <v>0.3</v>
      </c>
      <c r="I1245">
        <v>1.5</v>
      </c>
      <c r="J1245">
        <v>0</v>
      </c>
    </row>
    <row r="1246" spans="1:10" thickTop="1" thickBot="1" x14ac:dyDescent="0.3">
      <c r="A1246">
        <v>1244</v>
      </c>
      <c r="B1246">
        <v>19</v>
      </c>
      <c r="C1246">
        <v>0</v>
      </c>
      <c r="D1246" t="s">
        <v>10</v>
      </c>
      <c r="E1246" t="s">
        <v>20</v>
      </c>
      <c r="F1246">
        <v>0</v>
      </c>
      <c r="G1246">
        <v>0</v>
      </c>
      <c r="H1246">
        <v>0.3</v>
      </c>
      <c r="I1246">
        <v>1.5</v>
      </c>
      <c r="J1246">
        <v>0</v>
      </c>
    </row>
    <row r="1247" spans="1:10" thickTop="1" thickBot="1" x14ac:dyDescent="0.3">
      <c r="A1247">
        <v>1245</v>
      </c>
      <c r="B1247">
        <v>19</v>
      </c>
      <c r="C1247">
        <v>48922.4038804702</v>
      </c>
      <c r="D1247" t="s">
        <v>10</v>
      </c>
      <c r="E1247" t="s">
        <v>21</v>
      </c>
      <c r="F1247" s="1">
        <v>4.6740208864416203E-5</v>
      </c>
      <c r="G1247">
        <v>2.8535206506878799E-3</v>
      </c>
      <c r="H1247">
        <v>0.3</v>
      </c>
      <c r="I1247">
        <v>1.5</v>
      </c>
      <c r="J1247">
        <v>0</v>
      </c>
    </row>
    <row r="1248" spans="1:10" thickTop="1" thickBot="1" x14ac:dyDescent="0.3">
      <c r="A1248">
        <v>1246</v>
      </c>
      <c r="B1248">
        <v>19</v>
      </c>
      <c r="C1248">
        <v>24222.6424779593</v>
      </c>
      <c r="D1248" t="s">
        <v>10</v>
      </c>
      <c r="E1248" t="s">
        <v>22</v>
      </c>
      <c r="F1248" s="1">
        <v>8.5415105678131998E-5</v>
      </c>
      <c r="G1248">
        <v>1.41284575250969E-3</v>
      </c>
      <c r="H1248">
        <v>0.3</v>
      </c>
      <c r="I1248">
        <v>1.5</v>
      </c>
      <c r="J1248">
        <v>0</v>
      </c>
    </row>
    <row r="1249" spans="1:10" thickTop="1" thickBot="1" x14ac:dyDescent="0.3">
      <c r="A1249">
        <v>1247</v>
      </c>
      <c r="B1249">
        <v>19</v>
      </c>
      <c r="C1249">
        <v>25109.744244643902</v>
      </c>
      <c r="D1249" t="s">
        <v>10</v>
      </c>
      <c r="E1249" t="s">
        <v>23</v>
      </c>
      <c r="F1249">
        <v>1.1055277807219001E-4</v>
      </c>
      <c r="G1249">
        <v>1.46458816518183E-3</v>
      </c>
      <c r="H1249">
        <v>0.3</v>
      </c>
      <c r="I1249">
        <v>1.5</v>
      </c>
      <c r="J1249">
        <v>0</v>
      </c>
    </row>
    <row r="1250" spans="1:10" thickTop="1" thickBot="1" x14ac:dyDescent="0.3">
      <c r="A1250">
        <v>1248</v>
      </c>
      <c r="B1250">
        <v>19</v>
      </c>
      <c r="C1250">
        <v>16484781.7943436</v>
      </c>
      <c r="D1250" t="s">
        <v>24</v>
      </c>
      <c r="E1250" t="s">
        <v>11</v>
      </c>
      <c r="F1250">
        <v>0</v>
      </c>
      <c r="G1250">
        <v>0.95707389909325502</v>
      </c>
      <c r="H1250">
        <v>0.3</v>
      </c>
      <c r="I1250">
        <v>1.5</v>
      </c>
      <c r="J1250">
        <v>0</v>
      </c>
    </row>
    <row r="1251" spans="1:10" thickTop="1" thickBot="1" x14ac:dyDescent="0.3">
      <c r="A1251">
        <v>1249</v>
      </c>
      <c r="B1251">
        <v>19</v>
      </c>
      <c r="C1251">
        <v>73574.428193339103</v>
      </c>
      <c r="D1251" t="s">
        <v>24</v>
      </c>
      <c r="E1251" t="s">
        <v>12</v>
      </c>
      <c r="F1251">
        <v>1.3006337167516199E-3</v>
      </c>
      <c r="G1251">
        <v>4.2715861054780403E-3</v>
      </c>
      <c r="H1251">
        <v>0.3</v>
      </c>
      <c r="I1251">
        <v>1.5</v>
      </c>
      <c r="J1251">
        <v>0</v>
      </c>
    </row>
    <row r="1252" spans="1:10" thickTop="1" thickBot="1" x14ac:dyDescent="0.3">
      <c r="A1252">
        <v>1250</v>
      </c>
      <c r="B1252">
        <v>19</v>
      </c>
      <c r="C1252">
        <v>226670.589287768</v>
      </c>
      <c r="D1252" t="s">
        <v>24</v>
      </c>
      <c r="E1252" t="s">
        <v>13</v>
      </c>
      <c r="F1252">
        <v>1.9920130788716101E-3</v>
      </c>
      <c r="G1252">
        <v>1.31600470910599E-2</v>
      </c>
      <c r="H1252">
        <v>0.3</v>
      </c>
      <c r="I1252">
        <v>1.5</v>
      </c>
      <c r="J1252">
        <v>0</v>
      </c>
    </row>
    <row r="1253" spans="1:10" thickTop="1" thickBot="1" x14ac:dyDescent="0.3">
      <c r="A1253">
        <v>1251</v>
      </c>
      <c r="B1253">
        <v>19</v>
      </c>
      <c r="C1253">
        <v>251183.296341779</v>
      </c>
      <c r="D1253" t="s">
        <v>24</v>
      </c>
      <c r="E1253" t="s">
        <v>14</v>
      </c>
      <c r="F1253">
        <v>2.55270670716048E-3</v>
      </c>
      <c r="G1253">
        <v>1.4583206488023401E-2</v>
      </c>
      <c r="H1253">
        <v>0.3</v>
      </c>
      <c r="I1253">
        <v>1.5</v>
      </c>
      <c r="J1253">
        <v>0</v>
      </c>
    </row>
    <row r="1254" spans="1:10" thickTop="1" thickBot="1" x14ac:dyDescent="0.3">
      <c r="A1254">
        <v>1252</v>
      </c>
      <c r="B1254">
        <v>19</v>
      </c>
      <c r="C1254">
        <v>79500.476030613703</v>
      </c>
      <c r="D1254" t="s">
        <v>24</v>
      </c>
      <c r="E1254" t="s">
        <v>15</v>
      </c>
      <c r="F1254">
        <v>1.4635594102151101E-3</v>
      </c>
      <c r="G1254">
        <v>4.6156407481533603E-3</v>
      </c>
      <c r="H1254">
        <v>0.3</v>
      </c>
      <c r="I1254">
        <v>1.5</v>
      </c>
      <c r="J1254">
        <v>0</v>
      </c>
    </row>
    <row r="1255" spans="1:10" thickTop="1" thickBot="1" x14ac:dyDescent="0.3">
      <c r="A1255">
        <v>1253</v>
      </c>
      <c r="B1255">
        <v>19</v>
      </c>
      <c r="C1255">
        <v>16091.701248368399</v>
      </c>
      <c r="D1255" t="s">
        <v>24</v>
      </c>
      <c r="E1255" t="s">
        <v>16</v>
      </c>
      <c r="F1255">
        <v>9.1462895603166899E-4</v>
      </c>
      <c r="G1255">
        <v>9.3425241831858702E-4</v>
      </c>
      <c r="H1255">
        <v>0.3</v>
      </c>
      <c r="I1255">
        <v>1.5</v>
      </c>
      <c r="J1255">
        <v>0</v>
      </c>
    </row>
    <row r="1256" spans="1:10" thickTop="1" thickBot="1" x14ac:dyDescent="0.3">
      <c r="A1256">
        <v>1254</v>
      </c>
      <c r="B1256">
        <v>19</v>
      </c>
      <c r="C1256">
        <v>16460.158493417501</v>
      </c>
      <c r="D1256" t="s">
        <v>24</v>
      </c>
      <c r="E1256" t="s">
        <v>17</v>
      </c>
      <c r="F1256">
        <v>8.16281791678342E-4</v>
      </c>
      <c r="G1256">
        <v>9.5564431883432804E-4</v>
      </c>
      <c r="H1256">
        <v>0.3</v>
      </c>
      <c r="I1256">
        <v>1.5</v>
      </c>
      <c r="J1256">
        <v>0</v>
      </c>
    </row>
    <row r="1257" spans="1:10" thickTop="1" thickBot="1" x14ac:dyDescent="0.3">
      <c r="A1257">
        <v>1255</v>
      </c>
      <c r="B1257">
        <v>19</v>
      </c>
      <c r="C1257">
        <v>0</v>
      </c>
      <c r="D1257" t="s">
        <v>24</v>
      </c>
      <c r="E1257" t="s">
        <v>18</v>
      </c>
      <c r="F1257">
        <v>0</v>
      </c>
      <c r="G1257">
        <v>0</v>
      </c>
      <c r="H1257">
        <v>0.3</v>
      </c>
      <c r="I1257">
        <v>1.5</v>
      </c>
      <c r="J1257">
        <v>0</v>
      </c>
    </row>
    <row r="1258" spans="1:10" thickTop="1" thickBot="1" x14ac:dyDescent="0.3">
      <c r="A1258">
        <v>1256</v>
      </c>
      <c r="B1258">
        <v>19</v>
      </c>
      <c r="C1258">
        <v>0</v>
      </c>
      <c r="D1258" t="s">
        <v>24</v>
      </c>
      <c r="E1258" t="s">
        <v>19</v>
      </c>
      <c r="F1258">
        <v>0</v>
      </c>
      <c r="G1258">
        <v>0</v>
      </c>
      <c r="H1258">
        <v>0.3</v>
      </c>
      <c r="I1258">
        <v>1.5</v>
      </c>
      <c r="J1258">
        <v>0</v>
      </c>
    </row>
    <row r="1259" spans="1:10" thickTop="1" thickBot="1" x14ac:dyDescent="0.3">
      <c r="A1259">
        <v>1257</v>
      </c>
      <c r="B1259">
        <v>19</v>
      </c>
      <c r="C1259">
        <v>0</v>
      </c>
      <c r="D1259" t="s">
        <v>24</v>
      </c>
      <c r="E1259" t="s">
        <v>20</v>
      </c>
      <c r="F1259">
        <v>0</v>
      </c>
      <c r="G1259">
        <v>0</v>
      </c>
      <c r="H1259">
        <v>0.3</v>
      </c>
      <c r="I1259">
        <v>1.5</v>
      </c>
      <c r="J1259">
        <v>0</v>
      </c>
    </row>
    <row r="1260" spans="1:10" thickTop="1" thickBot="1" x14ac:dyDescent="0.3">
      <c r="A1260">
        <v>1258</v>
      </c>
      <c r="B1260">
        <v>19</v>
      </c>
      <c r="C1260">
        <v>30353.392188740301</v>
      </c>
      <c r="D1260" t="s">
        <v>24</v>
      </c>
      <c r="E1260" t="s">
        <v>21</v>
      </c>
      <c r="F1260" s="1">
        <v>2.46865032832443E-5</v>
      </c>
      <c r="G1260">
        <v>1.7622580495880299E-3</v>
      </c>
      <c r="H1260">
        <v>0.3</v>
      </c>
      <c r="I1260">
        <v>1.5</v>
      </c>
      <c r="J1260">
        <v>0</v>
      </c>
    </row>
    <row r="1261" spans="1:10" thickTop="1" thickBot="1" x14ac:dyDescent="0.3">
      <c r="A1261">
        <v>1259</v>
      </c>
      <c r="B1261">
        <v>19</v>
      </c>
      <c r="C1261">
        <v>19013.436113821299</v>
      </c>
      <c r="D1261" t="s">
        <v>24</v>
      </c>
      <c r="E1261" t="s">
        <v>22</v>
      </c>
      <c r="F1261" s="1">
        <v>3.8195304994898602E-5</v>
      </c>
      <c r="G1261">
        <v>1.10388257871022E-3</v>
      </c>
      <c r="H1261">
        <v>0.3</v>
      </c>
      <c r="I1261">
        <v>1.5</v>
      </c>
      <c r="J1261">
        <v>0</v>
      </c>
    </row>
    <row r="1262" spans="1:10" thickTop="1" thickBot="1" x14ac:dyDescent="0.3">
      <c r="A1262">
        <v>1260</v>
      </c>
      <c r="B1262">
        <v>19</v>
      </c>
      <c r="C1262">
        <v>26518.006209563198</v>
      </c>
      <c r="D1262" t="s">
        <v>24</v>
      </c>
      <c r="E1262" t="s">
        <v>23</v>
      </c>
      <c r="F1262" s="1">
        <v>3.9593352328643899E-5</v>
      </c>
      <c r="G1262">
        <v>1.53958310857801E-3</v>
      </c>
      <c r="H1262">
        <v>0.3</v>
      </c>
      <c r="I1262">
        <v>1.5</v>
      </c>
      <c r="J1262">
        <v>0</v>
      </c>
    </row>
    <row r="1263" spans="1:10" thickTop="1" thickBot="1" x14ac:dyDescent="0.3">
      <c r="A1263">
        <v>1261</v>
      </c>
      <c r="B1263">
        <v>19</v>
      </c>
      <c r="C1263">
        <v>18678.558728286</v>
      </c>
      <c r="D1263" t="s">
        <v>25</v>
      </c>
      <c r="E1263" t="s">
        <v>11</v>
      </c>
      <c r="F1263">
        <v>0</v>
      </c>
      <c r="G1263">
        <v>0.34540120583420802</v>
      </c>
      <c r="H1263">
        <v>0.66</v>
      </c>
      <c r="I1263">
        <v>120</v>
      </c>
      <c r="J1263">
        <v>0</v>
      </c>
    </row>
    <row r="1264" spans="1:10" thickTop="1" thickBot="1" x14ac:dyDescent="0.3">
      <c r="A1264">
        <v>1262</v>
      </c>
      <c r="B1264">
        <v>19</v>
      </c>
      <c r="C1264">
        <v>3715.8587759928901</v>
      </c>
      <c r="D1264" t="s">
        <v>25</v>
      </c>
      <c r="E1264" t="s">
        <v>12</v>
      </c>
      <c r="F1264">
        <v>5.8583383496533602E-2</v>
      </c>
      <c r="G1264">
        <v>6.8713122923876893E-2</v>
      </c>
      <c r="H1264">
        <v>0.66</v>
      </c>
      <c r="I1264">
        <v>120</v>
      </c>
      <c r="J1264">
        <v>0</v>
      </c>
    </row>
    <row r="1265" spans="1:10" thickTop="1" thickBot="1" x14ac:dyDescent="0.3">
      <c r="A1265">
        <v>1263</v>
      </c>
      <c r="B1265">
        <v>19</v>
      </c>
      <c r="C1265">
        <v>11142.434496235801</v>
      </c>
      <c r="D1265" t="s">
        <v>25</v>
      </c>
      <c r="E1265" t="s">
        <v>13</v>
      </c>
      <c r="F1265">
        <v>8.9728190267871294E-2</v>
      </c>
      <c r="G1265">
        <v>0.20604428676289399</v>
      </c>
      <c r="H1265">
        <v>0.66</v>
      </c>
      <c r="I1265">
        <v>120</v>
      </c>
      <c r="J1265">
        <v>0</v>
      </c>
    </row>
    <row r="1266" spans="1:10" thickTop="1" thickBot="1" x14ac:dyDescent="0.3">
      <c r="A1266">
        <v>1264</v>
      </c>
      <c r="B1266">
        <v>19</v>
      </c>
      <c r="C1266">
        <v>12128.5212561793</v>
      </c>
      <c r="D1266" t="s">
        <v>25</v>
      </c>
      <c r="E1266" t="s">
        <v>14</v>
      </c>
      <c r="F1266">
        <v>0.114991816480797</v>
      </c>
      <c r="G1266">
        <v>0.224278860473652</v>
      </c>
      <c r="H1266">
        <v>0.66</v>
      </c>
      <c r="I1266">
        <v>120</v>
      </c>
      <c r="J1266">
        <v>0</v>
      </c>
    </row>
    <row r="1267" spans="1:10" thickTop="1" thickBot="1" x14ac:dyDescent="0.3">
      <c r="A1267">
        <v>1265</v>
      </c>
      <c r="B1267">
        <v>19</v>
      </c>
      <c r="C1267">
        <v>3814.89321957318</v>
      </c>
      <c r="D1267" t="s">
        <v>25</v>
      </c>
      <c r="E1267" t="s">
        <v>15</v>
      </c>
      <c r="F1267">
        <v>6.59323014668311E-2</v>
      </c>
      <c r="G1267">
        <v>7.0544453527557199E-2</v>
      </c>
      <c r="H1267">
        <v>0.66</v>
      </c>
      <c r="I1267">
        <v>120</v>
      </c>
      <c r="J1267">
        <v>0</v>
      </c>
    </row>
    <row r="1268" spans="1:10" thickTop="1" thickBot="1" x14ac:dyDescent="0.3">
      <c r="A1268">
        <v>1266</v>
      </c>
      <c r="B1268">
        <v>19</v>
      </c>
      <c r="C1268">
        <v>763.37349668586205</v>
      </c>
      <c r="D1268" t="s">
        <v>25</v>
      </c>
      <c r="E1268" t="s">
        <v>16</v>
      </c>
      <c r="F1268">
        <v>4.1204682957730998E-2</v>
      </c>
      <c r="G1268">
        <v>1.41161922658348E-2</v>
      </c>
      <c r="H1268">
        <v>0.66</v>
      </c>
      <c r="I1268">
        <v>120</v>
      </c>
      <c r="J1268">
        <v>0</v>
      </c>
    </row>
    <row r="1269" spans="1:10" thickTop="1" thickBot="1" x14ac:dyDescent="0.3">
      <c r="A1269">
        <v>1267</v>
      </c>
      <c r="B1269">
        <v>19</v>
      </c>
      <c r="C1269">
        <v>732.59952671800204</v>
      </c>
      <c r="D1269" t="s">
        <v>25</v>
      </c>
      <c r="E1269" t="s">
        <v>17</v>
      </c>
      <c r="F1269">
        <v>3.6775722337186997E-2</v>
      </c>
      <c r="G1269">
        <v>1.3547124465164101E-2</v>
      </c>
      <c r="H1269">
        <v>0.66</v>
      </c>
      <c r="I1269">
        <v>120</v>
      </c>
      <c r="J1269">
        <v>0</v>
      </c>
    </row>
    <row r="1270" spans="1:10" thickTop="1" thickBot="1" x14ac:dyDescent="0.3">
      <c r="A1270">
        <v>1268</v>
      </c>
      <c r="B1270">
        <v>19</v>
      </c>
      <c r="C1270">
        <v>0</v>
      </c>
      <c r="D1270" t="s">
        <v>25</v>
      </c>
      <c r="E1270" t="s">
        <v>18</v>
      </c>
      <c r="F1270">
        <v>0</v>
      </c>
      <c r="G1270">
        <v>0</v>
      </c>
      <c r="H1270">
        <v>0.66</v>
      </c>
      <c r="I1270">
        <v>120</v>
      </c>
      <c r="J1270">
        <v>0</v>
      </c>
    </row>
    <row r="1271" spans="1:10" thickTop="1" thickBot="1" x14ac:dyDescent="0.3">
      <c r="A1271">
        <v>1269</v>
      </c>
      <c r="B1271">
        <v>19</v>
      </c>
      <c r="C1271">
        <v>0</v>
      </c>
      <c r="D1271" t="s">
        <v>25</v>
      </c>
      <c r="E1271" t="s">
        <v>19</v>
      </c>
      <c r="F1271">
        <v>0</v>
      </c>
      <c r="G1271">
        <v>0</v>
      </c>
      <c r="H1271">
        <v>0.66</v>
      </c>
      <c r="I1271">
        <v>120</v>
      </c>
      <c r="J1271">
        <v>0</v>
      </c>
    </row>
    <row r="1272" spans="1:10" thickTop="1" thickBot="1" x14ac:dyDescent="0.3">
      <c r="A1272">
        <v>1270</v>
      </c>
      <c r="B1272">
        <v>19</v>
      </c>
      <c r="C1272">
        <v>0</v>
      </c>
      <c r="D1272" t="s">
        <v>25</v>
      </c>
      <c r="E1272" t="s">
        <v>20</v>
      </c>
      <c r="F1272">
        <v>0</v>
      </c>
      <c r="G1272">
        <v>0</v>
      </c>
      <c r="H1272">
        <v>0.66</v>
      </c>
      <c r="I1272">
        <v>120</v>
      </c>
      <c r="J1272">
        <v>0</v>
      </c>
    </row>
    <row r="1273" spans="1:10" thickTop="1" thickBot="1" x14ac:dyDescent="0.3">
      <c r="A1273">
        <v>1271</v>
      </c>
      <c r="B1273">
        <v>19</v>
      </c>
      <c r="C1273">
        <v>1368.3549809669701</v>
      </c>
      <c r="D1273" t="s">
        <v>25</v>
      </c>
      <c r="E1273" t="s">
        <v>21</v>
      </c>
      <c r="F1273">
        <v>1.1121882088121001E-3</v>
      </c>
      <c r="G1273">
        <v>2.53034223523631E-2</v>
      </c>
      <c r="H1273">
        <v>0.66</v>
      </c>
      <c r="I1273">
        <v>120</v>
      </c>
      <c r="J1273">
        <v>0</v>
      </c>
    </row>
    <row r="1274" spans="1:10" thickTop="1" thickBot="1" x14ac:dyDescent="0.3">
      <c r="A1274">
        <v>1272</v>
      </c>
      <c r="B1274">
        <v>19</v>
      </c>
      <c r="C1274">
        <v>773.41202580032598</v>
      </c>
      <c r="D1274" t="s">
        <v>25</v>
      </c>
      <c r="E1274" t="s">
        <v>22</v>
      </c>
      <c r="F1274">
        <v>1.72084612655681E-3</v>
      </c>
      <c r="G1274">
        <v>1.4301823293976499E-2</v>
      </c>
      <c r="H1274">
        <v>0.66</v>
      </c>
      <c r="I1274">
        <v>120</v>
      </c>
      <c r="J1274">
        <v>0</v>
      </c>
    </row>
    <row r="1275" spans="1:10" thickTop="1" thickBot="1" x14ac:dyDescent="0.3">
      <c r="A1275">
        <v>1273</v>
      </c>
      <c r="B1275">
        <v>19</v>
      </c>
      <c r="C1275">
        <v>959.85544883121895</v>
      </c>
      <c r="D1275" t="s">
        <v>25</v>
      </c>
      <c r="E1275" t="s">
        <v>23</v>
      </c>
      <c r="F1275">
        <v>1.78386838519147E-3</v>
      </c>
      <c r="G1275">
        <v>1.7749508100471101E-2</v>
      </c>
      <c r="H1275">
        <v>0.66</v>
      </c>
      <c r="I1275">
        <v>120</v>
      </c>
      <c r="J1275">
        <v>0</v>
      </c>
    </row>
    <row r="1276" spans="1:10" thickTop="1" thickBot="1" x14ac:dyDescent="0.3">
      <c r="A1276">
        <v>1274</v>
      </c>
      <c r="B1276">
        <v>19</v>
      </c>
      <c r="C1276">
        <v>823252.62291507097</v>
      </c>
      <c r="D1276" t="s">
        <v>26</v>
      </c>
      <c r="E1276" t="s">
        <v>11</v>
      </c>
      <c r="F1276">
        <v>0</v>
      </c>
      <c r="G1276">
        <v>0.93336777201543097</v>
      </c>
      <c r="H1276">
        <v>0.49</v>
      </c>
      <c r="I1276">
        <v>3</v>
      </c>
      <c r="J1276">
        <v>0</v>
      </c>
    </row>
    <row r="1277" spans="1:10" thickTop="1" thickBot="1" x14ac:dyDescent="0.3">
      <c r="A1277">
        <v>1275</v>
      </c>
      <c r="B1277">
        <v>19</v>
      </c>
      <c r="C1277">
        <v>7291.02484107489</v>
      </c>
      <c r="D1277" t="s">
        <v>26</v>
      </c>
      <c r="E1277" t="s">
        <v>12</v>
      </c>
      <c r="F1277">
        <v>3.32699815741574E-3</v>
      </c>
      <c r="G1277">
        <v>8.2662446765447792E-3</v>
      </c>
      <c r="H1277">
        <v>0.49</v>
      </c>
      <c r="I1277">
        <v>3</v>
      </c>
      <c r="J1277">
        <v>0</v>
      </c>
    </row>
    <row r="1278" spans="1:10" thickTop="1" thickBot="1" x14ac:dyDescent="0.3">
      <c r="A1278">
        <v>1276</v>
      </c>
      <c r="B1278">
        <v>19</v>
      </c>
      <c r="C1278">
        <v>20510.833532318899</v>
      </c>
      <c r="D1278" t="s">
        <v>26</v>
      </c>
      <c r="E1278" t="s">
        <v>13</v>
      </c>
      <c r="F1278">
        <v>4.6796922830827899E-3</v>
      </c>
      <c r="G1278">
        <v>2.3254284849348002E-2</v>
      </c>
      <c r="H1278">
        <v>0.49</v>
      </c>
      <c r="I1278">
        <v>3</v>
      </c>
      <c r="J1278">
        <v>0</v>
      </c>
    </row>
    <row r="1279" spans="1:10" thickTop="1" thickBot="1" x14ac:dyDescent="0.3">
      <c r="A1279">
        <v>1277</v>
      </c>
      <c r="B1279">
        <v>19</v>
      </c>
      <c r="C1279">
        <v>20083.695976953299</v>
      </c>
      <c r="D1279" t="s">
        <v>26</v>
      </c>
      <c r="E1279" t="s">
        <v>14</v>
      </c>
      <c r="F1279">
        <v>5.1550175446266498E-3</v>
      </c>
      <c r="G1279">
        <v>2.2770014994265099E-2</v>
      </c>
      <c r="H1279">
        <v>0.49</v>
      </c>
      <c r="I1279">
        <v>3</v>
      </c>
      <c r="J1279">
        <v>0</v>
      </c>
    </row>
    <row r="1280" spans="1:10" thickTop="1" thickBot="1" x14ac:dyDescent="0.3">
      <c r="A1280">
        <v>1278</v>
      </c>
      <c r="B1280">
        <v>19</v>
      </c>
      <c r="C1280">
        <v>5753.1361647270496</v>
      </c>
      <c r="D1280" t="s">
        <v>26</v>
      </c>
      <c r="E1280" t="s">
        <v>15</v>
      </c>
      <c r="F1280">
        <v>2.6252377185135099E-3</v>
      </c>
      <c r="G1280">
        <v>6.5226538424605204E-3</v>
      </c>
      <c r="H1280">
        <v>0.49</v>
      </c>
      <c r="I1280">
        <v>3</v>
      </c>
      <c r="J1280">
        <v>0</v>
      </c>
    </row>
    <row r="1281" spans="1:10" thickTop="1" thickBot="1" x14ac:dyDescent="0.3">
      <c r="A1281">
        <v>1279</v>
      </c>
      <c r="B1281">
        <v>19</v>
      </c>
      <c r="C1281">
        <v>1066.3273994251599</v>
      </c>
      <c r="D1281" t="s">
        <v>26</v>
      </c>
      <c r="E1281" t="s">
        <v>16</v>
      </c>
      <c r="F1281">
        <v>1.52056353977118E-3</v>
      </c>
      <c r="G1281">
        <v>1.2089553089017499E-3</v>
      </c>
      <c r="H1281">
        <v>0.49</v>
      </c>
      <c r="I1281">
        <v>3</v>
      </c>
      <c r="J1281">
        <v>0</v>
      </c>
    </row>
    <row r="1282" spans="1:10" thickTop="1" thickBot="1" x14ac:dyDescent="0.3">
      <c r="A1282">
        <v>1280</v>
      </c>
      <c r="B1282">
        <v>19</v>
      </c>
      <c r="C1282">
        <v>860.74282439811702</v>
      </c>
      <c r="D1282" t="s">
        <v>26</v>
      </c>
      <c r="E1282" t="s">
        <v>17</v>
      </c>
      <c r="F1282">
        <v>1.22740366289472E-3</v>
      </c>
      <c r="G1282">
        <v>9.75872520687517E-4</v>
      </c>
      <c r="H1282">
        <v>0.49</v>
      </c>
      <c r="I1282">
        <v>3</v>
      </c>
      <c r="J1282">
        <v>0</v>
      </c>
    </row>
    <row r="1283" spans="1:10" thickTop="1" thickBot="1" x14ac:dyDescent="0.3">
      <c r="A1283">
        <v>1281</v>
      </c>
      <c r="B1283">
        <v>19</v>
      </c>
      <c r="C1283">
        <v>0</v>
      </c>
      <c r="D1283" t="s">
        <v>26</v>
      </c>
      <c r="E1283" t="s">
        <v>18</v>
      </c>
      <c r="F1283">
        <v>0</v>
      </c>
      <c r="G1283">
        <v>0</v>
      </c>
      <c r="H1283">
        <v>0.49</v>
      </c>
      <c r="I1283">
        <v>3</v>
      </c>
      <c r="J1283">
        <v>0</v>
      </c>
    </row>
    <row r="1284" spans="1:10" thickTop="1" thickBot="1" x14ac:dyDescent="0.3">
      <c r="A1284">
        <v>1282</v>
      </c>
      <c r="B1284">
        <v>19</v>
      </c>
      <c r="C1284">
        <v>0</v>
      </c>
      <c r="D1284" t="s">
        <v>26</v>
      </c>
      <c r="E1284" t="s">
        <v>19</v>
      </c>
      <c r="F1284">
        <v>0</v>
      </c>
      <c r="G1284">
        <v>0</v>
      </c>
      <c r="H1284">
        <v>0.49</v>
      </c>
      <c r="I1284">
        <v>3</v>
      </c>
      <c r="J1284">
        <v>0</v>
      </c>
    </row>
    <row r="1285" spans="1:10" thickTop="1" thickBot="1" x14ac:dyDescent="0.3">
      <c r="A1285">
        <v>1283</v>
      </c>
      <c r="B1285">
        <v>19</v>
      </c>
      <c r="C1285">
        <v>0</v>
      </c>
      <c r="D1285" t="s">
        <v>26</v>
      </c>
      <c r="E1285" t="s">
        <v>20</v>
      </c>
      <c r="F1285">
        <v>0</v>
      </c>
      <c r="G1285">
        <v>0</v>
      </c>
      <c r="H1285">
        <v>0.49</v>
      </c>
      <c r="I1285">
        <v>3</v>
      </c>
      <c r="J1285">
        <v>0</v>
      </c>
    </row>
    <row r="1286" spans="1:10" thickTop="1" thickBot="1" x14ac:dyDescent="0.3">
      <c r="A1286">
        <v>1284</v>
      </c>
      <c r="B1286">
        <v>19</v>
      </c>
      <c r="C1286">
        <v>1645.7794603980201</v>
      </c>
      <c r="D1286" t="s">
        <v>26</v>
      </c>
      <c r="E1286" t="s">
        <v>21</v>
      </c>
      <c r="F1286" s="1">
        <v>3.7549626778186002E-5</v>
      </c>
      <c r="G1286">
        <v>1.86591268029149E-3</v>
      </c>
      <c r="H1286">
        <v>0.49</v>
      </c>
      <c r="I1286">
        <v>3</v>
      </c>
      <c r="J1286">
        <v>0</v>
      </c>
    </row>
    <row r="1287" spans="1:10" thickTop="1" thickBot="1" x14ac:dyDescent="0.3">
      <c r="A1287">
        <v>1285</v>
      </c>
      <c r="B1287">
        <v>19</v>
      </c>
      <c r="C1287">
        <v>770.10075241582695</v>
      </c>
      <c r="D1287" t="s">
        <v>26</v>
      </c>
      <c r="E1287" t="s">
        <v>22</v>
      </c>
      <c r="F1287" s="1">
        <v>5.4907485576433698E-5</v>
      </c>
      <c r="G1287">
        <v>8.7310650886795798E-4</v>
      </c>
      <c r="H1287">
        <v>0.49</v>
      </c>
      <c r="I1287">
        <v>3</v>
      </c>
      <c r="J1287">
        <v>0</v>
      </c>
    </row>
    <row r="1288" spans="1:10" thickTop="1" thickBot="1" x14ac:dyDescent="0.3">
      <c r="A1288">
        <v>1286</v>
      </c>
      <c r="B1288">
        <v>19</v>
      </c>
      <c r="C1288">
        <v>789.57239382984699</v>
      </c>
      <c r="D1288" t="s">
        <v>26</v>
      </c>
      <c r="E1288" t="s">
        <v>23</v>
      </c>
      <c r="F1288" s="1">
        <v>5.6295795958855598E-5</v>
      </c>
      <c r="G1288">
        <v>8.9518260320183799E-4</v>
      </c>
      <c r="H1288">
        <v>0.49</v>
      </c>
      <c r="I1288">
        <v>3</v>
      </c>
      <c r="J1288">
        <v>0</v>
      </c>
    </row>
    <row r="1289" spans="1:10" thickTop="1" thickBot="1" x14ac:dyDescent="0.3">
      <c r="A1289">
        <v>1287</v>
      </c>
      <c r="B1289">
        <v>19</v>
      </c>
      <c r="C1289">
        <v>30431.512877051598</v>
      </c>
      <c r="D1289" t="s">
        <v>27</v>
      </c>
      <c r="E1289" t="s">
        <v>11</v>
      </c>
      <c r="F1289">
        <v>0</v>
      </c>
      <c r="G1289">
        <v>0.39300034431453201</v>
      </c>
      <c r="H1289">
        <v>0.19999999999999901</v>
      </c>
      <c r="I1289">
        <v>4.5</v>
      </c>
      <c r="J1289">
        <v>0</v>
      </c>
    </row>
    <row r="1290" spans="1:10" thickTop="1" thickBot="1" x14ac:dyDescent="0.3">
      <c r="A1290">
        <v>1288</v>
      </c>
      <c r="B1290">
        <v>19</v>
      </c>
      <c r="C1290">
        <v>5943.2078180482804</v>
      </c>
      <c r="D1290" t="s">
        <v>27</v>
      </c>
      <c r="E1290" t="s">
        <v>12</v>
      </c>
      <c r="F1290">
        <v>5.86508897414647E-2</v>
      </c>
      <c r="G1290">
        <v>7.6752106550283694E-2</v>
      </c>
      <c r="H1290">
        <v>0.19999999999999901</v>
      </c>
      <c r="I1290">
        <v>4.5</v>
      </c>
      <c r="J1290">
        <v>0</v>
      </c>
    </row>
    <row r="1291" spans="1:10" thickTop="1" thickBot="1" x14ac:dyDescent="0.3">
      <c r="A1291">
        <v>1289</v>
      </c>
      <c r="B1291">
        <v>19</v>
      </c>
      <c r="C1291">
        <v>16716.954646484799</v>
      </c>
      <c r="D1291" t="s">
        <v>27</v>
      </c>
      <c r="E1291" t="s">
        <v>13</v>
      </c>
      <c r="F1291">
        <v>0.13948029231109599</v>
      </c>
      <c r="G1291">
        <v>0.21588702995154799</v>
      </c>
      <c r="H1291">
        <v>0.19999999999999901</v>
      </c>
      <c r="I1291">
        <v>4.5</v>
      </c>
      <c r="J1291">
        <v>0</v>
      </c>
    </row>
    <row r="1292" spans="1:10" thickTop="1" thickBot="1" x14ac:dyDescent="0.3">
      <c r="A1292">
        <v>1290</v>
      </c>
      <c r="B1292">
        <v>19</v>
      </c>
      <c r="C1292">
        <v>16168.8768460747</v>
      </c>
      <c r="D1292" t="s">
        <v>27</v>
      </c>
      <c r="E1292" t="s">
        <v>14</v>
      </c>
      <c r="F1292">
        <v>0.13798934814511499</v>
      </c>
      <c r="G1292">
        <v>0.20880901299121599</v>
      </c>
      <c r="H1292">
        <v>0.19999999999999901</v>
      </c>
      <c r="I1292">
        <v>4.5</v>
      </c>
      <c r="J1292">
        <v>0</v>
      </c>
    </row>
    <row r="1293" spans="1:10" thickTop="1" thickBot="1" x14ac:dyDescent="0.3">
      <c r="A1293">
        <v>1291</v>
      </c>
      <c r="B1293">
        <v>19</v>
      </c>
      <c r="C1293">
        <v>4522.8087117138903</v>
      </c>
      <c r="D1293" t="s">
        <v>27</v>
      </c>
      <c r="E1293" t="s">
        <v>15</v>
      </c>
      <c r="F1293">
        <v>4.4633599092212102E-2</v>
      </c>
      <c r="G1293">
        <v>5.8408709029800103E-2</v>
      </c>
      <c r="H1293">
        <v>0.19999999999999901</v>
      </c>
      <c r="I1293">
        <v>4.5</v>
      </c>
      <c r="J1293">
        <v>0</v>
      </c>
    </row>
    <row r="1294" spans="1:10" thickTop="1" thickBot="1" x14ac:dyDescent="0.3">
      <c r="A1294">
        <v>1292</v>
      </c>
      <c r="B1294">
        <v>19</v>
      </c>
      <c r="C1294">
        <v>817.469134838782</v>
      </c>
      <c r="D1294" t="s">
        <v>27</v>
      </c>
      <c r="E1294" t="s">
        <v>16</v>
      </c>
      <c r="F1294">
        <v>1.33651690729026E-2</v>
      </c>
      <c r="G1294">
        <v>1.05570055868109E-2</v>
      </c>
      <c r="H1294">
        <v>0.19999999999999901</v>
      </c>
      <c r="I1294">
        <v>4.5</v>
      </c>
      <c r="J1294">
        <v>0</v>
      </c>
    </row>
    <row r="1295" spans="1:10" thickTop="1" thickBot="1" x14ac:dyDescent="0.3">
      <c r="A1295">
        <v>1293</v>
      </c>
      <c r="B1295">
        <v>19</v>
      </c>
      <c r="C1295">
        <v>619.61781498859102</v>
      </c>
      <c r="D1295" t="s">
        <v>27</v>
      </c>
      <c r="E1295" t="s">
        <v>17</v>
      </c>
      <c r="F1295">
        <v>1.0130409216659E-2</v>
      </c>
      <c r="G1295">
        <v>8.0019030147385501E-3</v>
      </c>
      <c r="H1295">
        <v>0.19999999999999901</v>
      </c>
      <c r="I1295">
        <v>4.5</v>
      </c>
      <c r="J1295">
        <v>0</v>
      </c>
    </row>
    <row r="1296" spans="1:10" thickTop="1" thickBot="1" x14ac:dyDescent="0.3">
      <c r="A1296">
        <v>1294</v>
      </c>
      <c r="B1296">
        <v>19</v>
      </c>
      <c r="C1296">
        <v>0</v>
      </c>
      <c r="D1296" t="s">
        <v>27</v>
      </c>
      <c r="E1296" t="s">
        <v>18</v>
      </c>
      <c r="F1296">
        <v>0</v>
      </c>
      <c r="G1296">
        <v>0</v>
      </c>
      <c r="H1296">
        <v>0.19999999999999901</v>
      </c>
      <c r="I1296">
        <v>4.5</v>
      </c>
      <c r="J1296">
        <v>0</v>
      </c>
    </row>
    <row r="1297" spans="1:10" thickTop="1" thickBot="1" x14ac:dyDescent="0.3">
      <c r="A1297">
        <v>1295</v>
      </c>
      <c r="B1297">
        <v>19</v>
      </c>
      <c r="C1297">
        <v>0</v>
      </c>
      <c r="D1297" t="s">
        <v>27</v>
      </c>
      <c r="E1297" t="s">
        <v>19</v>
      </c>
      <c r="F1297">
        <v>0</v>
      </c>
      <c r="G1297">
        <v>0</v>
      </c>
      <c r="H1297">
        <v>0.19999999999999901</v>
      </c>
      <c r="I1297">
        <v>4.5</v>
      </c>
      <c r="J1297">
        <v>0</v>
      </c>
    </row>
    <row r="1298" spans="1:10" thickTop="1" thickBot="1" x14ac:dyDescent="0.3">
      <c r="A1298">
        <v>1296</v>
      </c>
      <c r="B1298">
        <v>19</v>
      </c>
      <c r="C1298">
        <v>0</v>
      </c>
      <c r="D1298" t="s">
        <v>27</v>
      </c>
      <c r="E1298" t="s">
        <v>20</v>
      </c>
      <c r="F1298">
        <v>0</v>
      </c>
      <c r="G1298">
        <v>0</v>
      </c>
      <c r="H1298">
        <v>0.19999999999999901</v>
      </c>
      <c r="I1298">
        <v>4.5</v>
      </c>
      <c r="J1298">
        <v>0</v>
      </c>
    </row>
    <row r="1299" spans="1:10" thickTop="1" thickBot="1" x14ac:dyDescent="0.3">
      <c r="A1299">
        <v>1297</v>
      </c>
      <c r="B1299">
        <v>19</v>
      </c>
      <c r="C1299">
        <v>1196.7407581957</v>
      </c>
      <c r="D1299" t="s">
        <v>27</v>
      </c>
      <c r="E1299" t="s">
        <v>21</v>
      </c>
      <c r="F1299">
        <v>4.2626171581259496E-3</v>
      </c>
      <c r="G1299">
        <v>1.5455016381417301E-2</v>
      </c>
      <c r="H1299">
        <v>0.19999999999999901</v>
      </c>
      <c r="I1299">
        <v>4.5</v>
      </c>
      <c r="J1299">
        <v>0</v>
      </c>
    </row>
    <row r="1300" spans="1:10" thickTop="1" thickBot="1" x14ac:dyDescent="0.3">
      <c r="A1300">
        <v>1298</v>
      </c>
      <c r="B1300">
        <v>19</v>
      </c>
      <c r="C1300">
        <v>521.97707947841195</v>
      </c>
      <c r="D1300" t="s">
        <v>27</v>
      </c>
      <c r="E1300" t="s">
        <v>22</v>
      </c>
      <c r="F1300">
        <v>2.0283505224317501E-3</v>
      </c>
      <c r="G1300">
        <v>6.74094557139167E-3</v>
      </c>
      <c r="H1300">
        <v>0.19999999999999901</v>
      </c>
      <c r="I1300">
        <v>4.5</v>
      </c>
      <c r="J1300">
        <v>0</v>
      </c>
    </row>
    <row r="1301" spans="1:10" thickTop="1" thickBot="1" x14ac:dyDescent="0.3">
      <c r="A1301">
        <v>1299</v>
      </c>
      <c r="B1301">
        <v>19</v>
      </c>
      <c r="C1301">
        <v>494.64147716207799</v>
      </c>
      <c r="D1301" t="s">
        <v>27</v>
      </c>
      <c r="E1301" t="s">
        <v>23</v>
      </c>
      <c r="F1301">
        <v>1.92212711642564E-3</v>
      </c>
      <c r="G1301">
        <v>6.38792660826068E-3</v>
      </c>
      <c r="H1301">
        <v>0.19999999999999901</v>
      </c>
      <c r="I1301">
        <v>4.5</v>
      </c>
      <c r="J1301">
        <v>0</v>
      </c>
    </row>
    <row r="1302" spans="1:10" thickTop="1" thickBot="1" x14ac:dyDescent="0.3">
      <c r="A1302">
        <v>1300</v>
      </c>
      <c r="B1302">
        <v>20</v>
      </c>
      <c r="C1302">
        <v>15900952.491752099</v>
      </c>
      <c r="D1302" t="s">
        <v>10</v>
      </c>
      <c r="E1302" t="s">
        <v>11</v>
      </c>
      <c r="F1302">
        <v>0</v>
      </c>
      <c r="G1302">
        <v>0.92705261762311797</v>
      </c>
      <c r="H1302">
        <v>0.3</v>
      </c>
      <c r="I1302">
        <v>1.5</v>
      </c>
      <c r="J1302">
        <v>0</v>
      </c>
    </row>
    <row r="1303" spans="1:10" thickTop="1" thickBot="1" x14ac:dyDescent="0.3">
      <c r="A1303">
        <v>1301</v>
      </c>
      <c r="B1303">
        <v>20</v>
      </c>
      <c r="C1303">
        <v>127540.05569209599</v>
      </c>
      <c r="D1303" t="s">
        <v>10</v>
      </c>
      <c r="E1303" t="s">
        <v>12</v>
      </c>
      <c r="F1303">
        <v>2.4414340061187298E-3</v>
      </c>
      <c r="G1303">
        <v>7.4358025119869902E-3</v>
      </c>
      <c r="H1303">
        <v>0.3</v>
      </c>
      <c r="I1303">
        <v>1.5</v>
      </c>
      <c r="J1303">
        <v>0</v>
      </c>
    </row>
    <row r="1304" spans="1:10" thickTop="1" thickBot="1" x14ac:dyDescent="0.3">
      <c r="A1304">
        <v>1302</v>
      </c>
      <c r="B1304">
        <v>20</v>
      </c>
      <c r="C1304">
        <v>389325.938609918</v>
      </c>
      <c r="D1304" t="s">
        <v>10</v>
      </c>
      <c r="E1304" t="s">
        <v>13</v>
      </c>
      <c r="F1304">
        <v>3.6853944926591698E-3</v>
      </c>
      <c r="G1304">
        <v>2.26983654396876E-2</v>
      </c>
      <c r="H1304">
        <v>0.3</v>
      </c>
      <c r="I1304">
        <v>1.5</v>
      </c>
      <c r="J1304">
        <v>0</v>
      </c>
    </row>
    <row r="1305" spans="1:10" thickTop="1" thickBot="1" x14ac:dyDescent="0.3">
      <c r="A1305">
        <v>1303</v>
      </c>
      <c r="B1305">
        <v>20</v>
      </c>
      <c r="C1305">
        <v>440362.33589284797</v>
      </c>
      <c r="D1305" t="s">
        <v>10</v>
      </c>
      <c r="E1305" t="s">
        <v>14</v>
      </c>
      <c r="F1305">
        <v>4.5238606246287404E-3</v>
      </c>
      <c r="G1305">
        <v>2.5673874342046502E-2</v>
      </c>
      <c r="H1305">
        <v>0.3</v>
      </c>
      <c r="I1305">
        <v>1.5</v>
      </c>
      <c r="J1305">
        <v>0</v>
      </c>
    </row>
    <row r="1306" spans="1:10" thickTop="1" thickBot="1" x14ac:dyDescent="0.3">
      <c r="A1306">
        <v>1304</v>
      </c>
      <c r="B1306">
        <v>20</v>
      </c>
      <c r="C1306">
        <v>141884.729250848</v>
      </c>
      <c r="D1306" t="s">
        <v>10</v>
      </c>
      <c r="E1306" t="s">
        <v>15</v>
      </c>
      <c r="F1306">
        <v>2.5277677925366802E-3</v>
      </c>
      <c r="G1306">
        <v>8.2721214166870498E-3</v>
      </c>
      <c r="H1306">
        <v>0.3</v>
      </c>
      <c r="I1306">
        <v>1.5</v>
      </c>
      <c r="J1306">
        <v>0</v>
      </c>
    </row>
    <row r="1307" spans="1:10" thickTop="1" thickBot="1" x14ac:dyDescent="0.3">
      <c r="A1307">
        <v>1305</v>
      </c>
      <c r="B1307">
        <v>20</v>
      </c>
      <c r="C1307">
        <v>28445.147669664701</v>
      </c>
      <c r="D1307" t="s">
        <v>10</v>
      </c>
      <c r="E1307" t="s">
        <v>16</v>
      </c>
      <c r="F1307">
        <v>1.5825577247902099E-3</v>
      </c>
      <c r="G1307">
        <v>1.65840056559612E-3</v>
      </c>
      <c r="H1307">
        <v>0.3</v>
      </c>
      <c r="I1307">
        <v>1.5</v>
      </c>
      <c r="J1307">
        <v>0</v>
      </c>
    </row>
    <row r="1308" spans="1:10" thickTop="1" thickBot="1" x14ac:dyDescent="0.3">
      <c r="A1308">
        <v>1306</v>
      </c>
      <c r="B1308">
        <v>20</v>
      </c>
      <c r="C1308">
        <v>25606.186642354802</v>
      </c>
      <c r="D1308" t="s">
        <v>10</v>
      </c>
      <c r="E1308" t="s">
        <v>17</v>
      </c>
      <c r="F1308">
        <v>1.53464510895381E-3</v>
      </c>
      <c r="G1308">
        <v>1.49288430151931E-3</v>
      </c>
      <c r="H1308">
        <v>0.3</v>
      </c>
      <c r="I1308">
        <v>1.5</v>
      </c>
      <c r="J1308">
        <v>0</v>
      </c>
    </row>
    <row r="1309" spans="1:10" thickTop="1" thickBot="1" x14ac:dyDescent="0.3">
      <c r="A1309">
        <v>1307</v>
      </c>
      <c r="B1309">
        <v>20</v>
      </c>
      <c r="C1309">
        <v>0</v>
      </c>
      <c r="D1309" t="s">
        <v>10</v>
      </c>
      <c r="E1309" t="s">
        <v>18</v>
      </c>
      <c r="F1309">
        <v>0</v>
      </c>
      <c r="G1309">
        <v>0</v>
      </c>
      <c r="H1309">
        <v>0.3</v>
      </c>
      <c r="I1309">
        <v>1.5</v>
      </c>
      <c r="J1309">
        <v>0</v>
      </c>
    </row>
    <row r="1310" spans="1:10" thickTop="1" thickBot="1" x14ac:dyDescent="0.3">
      <c r="A1310">
        <v>1308</v>
      </c>
      <c r="B1310">
        <v>20</v>
      </c>
      <c r="C1310">
        <v>0</v>
      </c>
      <c r="D1310" t="s">
        <v>10</v>
      </c>
      <c r="E1310" t="s">
        <v>19</v>
      </c>
      <c r="F1310">
        <v>0</v>
      </c>
      <c r="G1310">
        <v>0</v>
      </c>
      <c r="H1310">
        <v>0.3</v>
      </c>
      <c r="I1310">
        <v>1.5</v>
      </c>
      <c r="J1310">
        <v>0</v>
      </c>
    </row>
    <row r="1311" spans="1:10" thickTop="1" thickBot="1" x14ac:dyDescent="0.3">
      <c r="A1311">
        <v>1309</v>
      </c>
      <c r="B1311">
        <v>20</v>
      </c>
      <c r="C1311">
        <v>0</v>
      </c>
      <c r="D1311" t="s">
        <v>10</v>
      </c>
      <c r="E1311" t="s">
        <v>20</v>
      </c>
      <c r="F1311">
        <v>0</v>
      </c>
      <c r="G1311">
        <v>0</v>
      </c>
      <c r="H1311">
        <v>0.3</v>
      </c>
      <c r="I1311">
        <v>1.5</v>
      </c>
      <c r="J1311">
        <v>0</v>
      </c>
    </row>
    <row r="1312" spans="1:10" thickTop="1" thickBot="1" x14ac:dyDescent="0.3">
      <c r="A1312">
        <v>1310</v>
      </c>
      <c r="B1312">
        <v>20</v>
      </c>
      <c r="C1312">
        <v>49076.849295250599</v>
      </c>
      <c r="D1312" t="s">
        <v>10</v>
      </c>
      <c r="E1312" t="s">
        <v>21</v>
      </c>
      <c r="F1312" s="1">
        <v>4.6429612349333802E-5</v>
      </c>
      <c r="G1312">
        <v>2.86126391657711E-3</v>
      </c>
      <c r="H1312">
        <v>0.3</v>
      </c>
      <c r="I1312">
        <v>1.5</v>
      </c>
      <c r="J1312">
        <v>0</v>
      </c>
    </row>
    <row r="1313" spans="1:10" thickTop="1" thickBot="1" x14ac:dyDescent="0.3">
      <c r="A1313">
        <v>1311</v>
      </c>
      <c r="B1313">
        <v>20</v>
      </c>
      <c r="C1313">
        <v>24363.098128617399</v>
      </c>
      <c r="D1313" t="s">
        <v>10</v>
      </c>
      <c r="E1313" t="s">
        <v>22</v>
      </c>
      <c r="F1313" s="1">
        <v>8.3649927304292298E-5</v>
      </c>
      <c r="G1313">
        <v>1.4204101235607699E-3</v>
      </c>
      <c r="H1313">
        <v>0.3</v>
      </c>
      <c r="I1313">
        <v>1.5</v>
      </c>
      <c r="J1313">
        <v>0</v>
      </c>
    </row>
    <row r="1314" spans="1:10" thickTop="1" thickBot="1" x14ac:dyDescent="0.3">
      <c r="A1314">
        <v>1312</v>
      </c>
      <c r="B1314">
        <v>20</v>
      </c>
      <c r="C1314">
        <v>24600.6492605167</v>
      </c>
      <c r="D1314" t="s">
        <v>10</v>
      </c>
      <c r="E1314" t="s">
        <v>23</v>
      </c>
      <c r="F1314">
        <v>1.05734925615386E-4</v>
      </c>
      <c r="G1314">
        <v>1.4342597592200701E-3</v>
      </c>
      <c r="H1314">
        <v>0.3</v>
      </c>
      <c r="I1314">
        <v>1.5</v>
      </c>
      <c r="J1314">
        <v>0</v>
      </c>
    </row>
    <row r="1315" spans="1:10" thickTop="1" thickBot="1" x14ac:dyDescent="0.3">
      <c r="A1315">
        <v>1313</v>
      </c>
      <c r="B1315">
        <v>20</v>
      </c>
      <c r="C1315">
        <v>16540414.897818699</v>
      </c>
      <c r="D1315" t="s">
        <v>24</v>
      </c>
      <c r="E1315" t="s">
        <v>11</v>
      </c>
      <c r="F1315">
        <v>0</v>
      </c>
      <c r="G1315">
        <v>0.95792265462308801</v>
      </c>
      <c r="H1315">
        <v>0.3</v>
      </c>
      <c r="I1315">
        <v>1.5</v>
      </c>
      <c r="J1315">
        <v>0</v>
      </c>
    </row>
    <row r="1316" spans="1:10" thickTop="1" thickBot="1" x14ac:dyDescent="0.3">
      <c r="A1316">
        <v>1314</v>
      </c>
      <c r="B1316">
        <v>20</v>
      </c>
      <c r="C1316">
        <v>72395.140349610097</v>
      </c>
      <c r="D1316" t="s">
        <v>24</v>
      </c>
      <c r="E1316" t="s">
        <v>12</v>
      </c>
      <c r="F1316">
        <v>1.2842699148358601E-3</v>
      </c>
      <c r="G1316">
        <v>4.1926968249541901E-3</v>
      </c>
      <c r="H1316">
        <v>0.3</v>
      </c>
      <c r="I1316">
        <v>1.5</v>
      </c>
      <c r="J1316">
        <v>0</v>
      </c>
    </row>
    <row r="1317" spans="1:10" thickTop="1" thickBot="1" x14ac:dyDescent="0.3">
      <c r="A1317">
        <v>1315</v>
      </c>
      <c r="B1317">
        <v>20</v>
      </c>
      <c r="C1317">
        <v>223126.04001189501</v>
      </c>
      <c r="D1317" t="s">
        <v>24</v>
      </c>
      <c r="E1317" t="s">
        <v>13</v>
      </c>
      <c r="F1317">
        <v>1.9600912341319501E-3</v>
      </c>
      <c r="G1317">
        <v>1.29221358644346E-2</v>
      </c>
      <c r="H1317">
        <v>0.3</v>
      </c>
      <c r="I1317">
        <v>1.5</v>
      </c>
      <c r="J1317">
        <v>0</v>
      </c>
    </row>
    <row r="1318" spans="1:10" thickTop="1" thickBot="1" x14ac:dyDescent="0.3">
      <c r="A1318">
        <v>1316</v>
      </c>
      <c r="B1318">
        <v>20</v>
      </c>
      <c r="C1318">
        <v>247509.844757421</v>
      </c>
      <c r="D1318" t="s">
        <v>24</v>
      </c>
      <c r="E1318" t="s">
        <v>14</v>
      </c>
      <c r="F1318">
        <v>2.4940077880952001E-3</v>
      </c>
      <c r="G1318">
        <v>1.4334301104299599E-2</v>
      </c>
      <c r="H1318">
        <v>0.3</v>
      </c>
      <c r="I1318">
        <v>1.5</v>
      </c>
      <c r="J1318">
        <v>0</v>
      </c>
    </row>
    <row r="1319" spans="1:10" thickTop="1" thickBot="1" x14ac:dyDescent="0.3">
      <c r="A1319">
        <v>1317</v>
      </c>
      <c r="B1319">
        <v>20</v>
      </c>
      <c r="C1319">
        <v>78329.3263698011</v>
      </c>
      <c r="D1319" t="s">
        <v>24</v>
      </c>
      <c r="E1319" t="s">
        <v>15</v>
      </c>
      <c r="F1319">
        <v>1.42849748514871E-3</v>
      </c>
      <c r="G1319">
        <v>4.5363696566579504E-3</v>
      </c>
      <c r="H1319">
        <v>0.3</v>
      </c>
      <c r="I1319">
        <v>1.5</v>
      </c>
      <c r="J1319">
        <v>0</v>
      </c>
    </row>
    <row r="1320" spans="1:10" thickTop="1" thickBot="1" x14ac:dyDescent="0.3">
      <c r="A1320">
        <v>1318</v>
      </c>
      <c r="B1320">
        <v>20</v>
      </c>
      <c r="C1320">
        <v>15823.8669425352</v>
      </c>
      <c r="D1320" t="s">
        <v>24</v>
      </c>
      <c r="E1320" t="s">
        <v>16</v>
      </c>
      <c r="F1320">
        <v>8.9492841723605302E-4</v>
      </c>
      <c r="G1320">
        <v>9.1642445015057198E-4</v>
      </c>
      <c r="H1320">
        <v>0.3</v>
      </c>
      <c r="I1320">
        <v>1.5</v>
      </c>
      <c r="J1320">
        <v>0</v>
      </c>
    </row>
    <row r="1321" spans="1:10" thickTop="1" thickBot="1" x14ac:dyDescent="0.3">
      <c r="A1321">
        <v>1319</v>
      </c>
      <c r="B1321">
        <v>20</v>
      </c>
      <c r="C1321">
        <v>15957.1730672007</v>
      </c>
      <c r="D1321" t="s">
        <v>24</v>
      </c>
      <c r="E1321" t="s">
        <v>17</v>
      </c>
      <c r="F1321">
        <v>8.0557259089044601E-4</v>
      </c>
      <c r="G1321">
        <v>9.2414474964765104E-4</v>
      </c>
      <c r="H1321">
        <v>0.3</v>
      </c>
      <c r="I1321">
        <v>1.5</v>
      </c>
      <c r="J1321">
        <v>0</v>
      </c>
    </row>
    <row r="1322" spans="1:10" thickTop="1" thickBot="1" x14ac:dyDescent="0.3">
      <c r="A1322">
        <v>1320</v>
      </c>
      <c r="B1322">
        <v>20</v>
      </c>
      <c r="C1322">
        <v>0</v>
      </c>
      <c r="D1322" t="s">
        <v>24</v>
      </c>
      <c r="E1322" t="s">
        <v>18</v>
      </c>
      <c r="F1322">
        <v>0</v>
      </c>
      <c r="G1322">
        <v>0</v>
      </c>
      <c r="H1322">
        <v>0.3</v>
      </c>
      <c r="I1322">
        <v>1.5</v>
      </c>
      <c r="J1322">
        <v>0</v>
      </c>
    </row>
    <row r="1323" spans="1:10" thickTop="1" thickBot="1" x14ac:dyDescent="0.3">
      <c r="A1323">
        <v>1321</v>
      </c>
      <c r="B1323">
        <v>20</v>
      </c>
      <c r="C1323">
        <v>0</v>
      </c>
      <c r="D1323" t="s">
        <v>24</v>
      </c>
      <c r="E1323" t="s">
        <v>19</v>
      </c>
      <c r="F1323">
        <v>0</v>
      </c>
      <c r="G1323">
        <v>0</v>
      </c>
      <c r="H1323">
        <v>0.3</v>
      </c>
      <c r="I1323">
        <v>1.5</v>
      </c>
      <c r="J1323">
        <v>0</v>
      </c>
    </row>
    <row r="1324" spans="1:10" thickTop="1" thickBot="1" x14ac:dyDescent="0.3">
      <c r="A1324">
        <v>1322</v>
      </c>
      <c r="B1324">
        <v>20</v>
      </c>
      <c r="C1324">
        <v>0</v>
      </c>
      <c r="D1324" t="s">
        <v>24</v>
      </c>
      <c r="E1324" t="s">
        <v>20</v>
      </c>
      <c r="F1324">
        <v>0</v>
      </c>
      <c r="G1324">
        <v>0</v>
      </c>
      <c r="H1324">
        <v>0.3</v>
      </c>
      <c r="I1324">
        <v>1.5</v>
      </c>
      <c r="J1324">
        <v>0</v>
      </c>
    </row>
    <row r="1325" spans="1:10" thickTop="1" thickBot="1" x14ac:dyDescent="0.3">
      <c r="A1325">
        <v>1323</v>
      </c>
      <c r="B1325">
        <v>20</v>
      </c>
      <c r="C1325">
        <v>29920.0072253127</v>
      </c>
      <c r="D1325" t="s">
        <v>24</v>
      </c>
      <c r="E1325" t="s">
        <v>21</v>
      </c>
      <c r="F1325" s="1">
        <v>2.47034900816216E-5</v>
      </c>
      <c r="G1325">
        <v>1.73278922715495E-3</v>
      </c>
      <c r="H1325">
        <v>0.3</v>
      </c>
      <c r="I1325">
        <v>1.5</v>
      </c>
      <c r="J1325">
        <v>0</v>
      </c>
    </row>
    <row r="1326" spans="1:10" thickTop="1" thickBot="1" x14ac:dyDescent="0.3">
      <c r="A1326">
        <v>1324</v>
      </c>
      <c r="B1326">
        <v>20</v>
      </c>
      <c r="C1326">
        <v>18383.9026747715</v>
      </c>
      <c r="D1326" t="s">
        <v>24</v>
      </c>
      <c r="E1326" t="s">
        <v>22</v>
      </c>
      <c r="F1326" s="1">
        <v>3.8322140331286098E-5</v>
      </c>
      <c r="G1326">
        <v>1.0646865245727199E-3</v>
      </c>
      <c r="H1326">
        <v>0.3</v>
      </c>
      <c r="I1326">
        <v>1.5</v>
      </c>
      <c r="J1326">
        <v>0</v>
      </c>
    </row>
    <row r="1327" spans="1:10" thickTop="1" thickBot="1" x14ac:dyDescent="0.3">
      <c r="A1327">
        <v>1325</v>
      </c>
      <c r="B1327">
        <v>20</v>
      </c>
      <c r="C1327">
        <v>25102.658370470599</v>
      </c>
      <c r="D1327" t="s">
        <v>24</v>
      </c>
      <c r="E1327" t="s">
        <v>23</v>
      </c>
      <c r="F1327" s="1">
        <v>3.8694909367115598E-5</v>
      </c>
      <c r="G1327">
        <v>1.4537969750389301E-3</v>
      </c>
      <c r="H1327">
        <v>0.3</v>
      </c>
      <c r="I1327">
        <v>1.5</v>
      </c>
      <c r="J1327">
        <v>0</v>
      </c>
    </row>
    <row r="1328" spans="1:10" thickTop="1" thickBot="1" x14ac:dyDescent="0.3">
      <c r="A1328">
        <v>1326</v>
      </c>
      <c r="B1328">
        <v>20</v>
      </c>
      <c r="C1328">
        <v>18983.931084808701</v>
      </c>
      <c r="D1328" t="s">
        <v>25</v>
      </c>
      <c r="E1328" t="s">
        <v>11</v>
      </c>
      <c r="F1328">
        <v>0</v>
      </c>
      <c r="G1328">
        <v>0.35050082704829699</v>
      </c>
      <c r="H1328">
        <v>0.66</v>
      </c>
      <c r="I1328">
        <v>120</v>
      </c>
      <c r="J1328">
        <v>0</v>
      </c>
    </row>
    <row r="1329" spans="1:10" thickTop="1" thickBot="1" x14ac:dyDescent="0.3">
      <c r="A1329">
        <v>1327</v>
      </c>
      <c r="B1329">
        <v>20</v>
      </c>
      <c r="C1329">
        <v>3710.37176630658</v>
      </c>
      <c r="D1329" t="s">
        <v>25</v>
      </c>
      <c r="E1329" t="s">
        <v>12</v>
      </c>
      <c r="F1329">
        <v>5.7963567741440999E-2</v>
      </c>
      <c r="G1329">
        <v>6.8504693097404895E-2</v>
      </c>
      <c r="H1329">
        <v>0.66</v>
      </c>
      <c r="I1329">
        <v>120</v>
      </c>
      <c r="J1329">
        <v>0</v>
      </c>
    </row>
    <row r="1330" spans="1:10" thickTop="1" thickBot="1" x14ac:dyDescent="0.3">
      <c r="A1330">
        <v>1328</v>
      </c>
      <c r="B1330">
        <v>20</v>
      </c>
      <c r="C1330">
        <v>11110.010634054201</v>
      </c>
      <c r="D1330" t="s">
        <v>25</v>
      </c>
      <c r="E1330" t="s">
        <v>13</v>
      </c>
      <c r="F1330">
        <v>8.8469149137726494E-2</v>
      </c>
      <c r="G1330">
        <v>0.205124423300688</v>
      </c>
      <c r="H1330">
        <v>0.66</v>
      </c>
      <c r="I1330">
        <v>120</v>
      </c>
      <c r="J1330">
        <v>0</v>
      </c>
    </row>
    <row r="1331" spans="1:10" thickTop="1" thickBot="1" x14ac:dyDescent="0.3">
      <c r="A1331">
        <v>1329</v>
      </c>
      <c r="B1331">
        <v>20</v>
      </c>
      <c r="C1331">
        <v>12048.318464517301</v>
      </c>
      <c r="D1331" t="s">
        <v>25</v>
      </c>
      <c r="E1331" t="s">
        <v>14</v>
      </c>
      <c r="F1331">
        <v>0.112574804215005</v>
      </c>
      <c r="G1331">
        <v>0.222448425854953</v>
      </c>
      <c r="H1331">
        <v>0.66</v>
      </c>
      <c r="I1331">
        <v>120</v>
      </c>
      <c r="J1331">
        <v>0</v>
      </c>
    </row>
    <row r="1332" spans="1:10" thickTop="1" thickBot="1" x14ac:dyDescent="0.3">
      <c r="A1332">
        <v>1330</v>
      </c>
      <c r="B1332">
        <v>20</v>
      </c>
      <c r="C1332">
        <v>3779.2034348206598</v>
      </c>
      <c r="D1332" t="s">
        <v>25</v>
      </c>
      <c r="E1332" t="s">
        <v>15</v>
      </c>
      <c r="F1332">
        <v>6.4482840867358796E-2</v>
      </c>
      <c r="G1332">
        <v>6.9775534033011094E-2</v>
      </c>
      <c r="H1332">
        <v>0.66</v>
      </c>
      <c r="I1332">
        <v>120</v>
      </c>
      <c r="J1332">
        <v>0</v>
      </c>
    </row>
    <row r="1333" spans="1:10" thickTop="1" thickBot="1" x14ac:dyDescent="0.3">
      <c r="A1333">
        <v>1331</v>
      </c>
      <c r="B1333">
        <v>20</v>
      </c>
      <c r="C1333">
        <v>754.89550771061897</v>
      </c>
      <c r="D1333" t="s">
        <v>25</v>
      </c>
      <c r="E1333" t="s">
        <v>16</v>
      </c>
      <c r="F1333">
        <v>4.0398637777921499E-2</v>
      </c>
      <c r="G1333">
        <v>1.3937655936780501E-2</v>
      </c>
      <c r="H1333">
        <v>0.66</v>
      </c>
      <c r="I1333">
        <v>120</v>
      </c>
      <c r="J1333">
        <v>0</v>
      </c>
    </row>
    <row r="1334" spans="1:10" thickTop="1" thickBot="1" x14ac:dyDescent="0.3">
      <c r="A1334">
        <v>1332</v>
      </c>
      <c r="B1334">
        <v>20</v>
      </c>
      <c r="C1334">
        <v>719.77698492530703</v>
      </c>
      <c r="D1334" t="s">
        <v>25</v>
      </c>
      <c r="E1334" t="s">
        <v>17</v>
      </c>
      <c r="F1334">
        <v>3.6366661585010403E-2</v>
      </c>
      <c r="G1334">
        <v>1.3289261711897499E-2</v>
      </c>
      <c r="H1334">
        <v>0.66</v>
      </c>
      <c r="I1334">
        <v>120</v>
      </c>
      <c r="J1334">
        <v>0</v>
      </c>
    </row>
    <row r="1335" spans="1:10" thickTop="1" thickBot="1" x14ac:dyDescent="0.3">
      <c r="A1335">
        <v>1333</v>
      </c>
      <c r="B1335">
        <v>20</v>
      </c>
      <c r="C1335">
        <v>0</v>
      </c>
      <c r="D1335" t="s">
        <v>25</v>
      </c>
      <c r="E1335" t="s">
        <v>18</v>
      </c>
      <c r="F1335">
        <v>0</v>
      </c>
      <c r="G1335">
        <v>0</v>
      </c>
      <c r="H1335">
        <v>0.66</v>
      </c>
      <c r="I1335">
        <v>120</v>
      </c>
      <c r="J1335">
        <v>0</v>
      </c>
    </row>
    <row r="1336" spans="1:10" thickTop="1" thickBot="1" x14ac:dyDescent="0.3">
      <c r="A1336">
        <v>1334</v>
      </c>
      <c r="B1336">
        <v>20</v>
      </c>
      <c r="C1336">
        <v>0</v>
      </c>
      <c r="D1336" t="s">
        <v>25</v>
      </c>
      <c r="E1336" t="s">
        <v>19</v>
      </c>
      <c r="F1336">
        <v>0</v>
      </c>
      <c r="G1336">
        <v>0</v>
      </c>
      <c r="H1336">
        <v>0.66</v>
      </c>
      <c r="I1336">
        <v>120</v>
      </c>
      <c r="J1336">
        <v>0</v>
      </c>
    </row>
    <row r="1337" spans="1:10" thickTop="1" thickBot="1" x14ac:dyDescent="0.3">
      <c r="A1337">
        <v>1335</v>
      </c>
      <c r="B1337">
        <v>20</v>
      </c>
      <c r="C1337">
        <v>0</v>
      </c>
      <c r="D1337" t="s">
        <v>25</v>
      </c>
      <c r="E1337" t="s">
        <v>20</v>
      </c>
      <c r="F1337">
        <v>0</v>
      </c>
      <c r="G1337">
        <v>0</v>
      </c>
      <c r="H1337">
        <v>0.66</v>
      </c>
      <c r="I1337">
        <v>120</v>
      </c>
      <c r="J1337">
        <v>0</v>
      </c>
    </row>
    <row r="1338" spans="1:10" thickTop="1" thickBot="1" x14ac:dyDescent="0.3">
      <c r="A1338">
        <v>1336</v>
      </c>
      <c r="B1338">
        <v>20</v>
      </c>
      <c r="C1338">
        <v>1366.3732999096301</v>
      </c>
      <c r="D1338" t="s">
        <v>25</v>
      </c>
      <c r="E1338" t="s">
        <v>21</v>
      </c>
      <c r="F1338">
        <v>1.1152062241250899E-3</v>
      </c>
      <c r="G1338">
        <v>2.52273867585978E-2</v>
      </c>
      <c r="H1338">
        <v>0.66</v>
      </c>
      <c r="I1338">
        <v>120</v>
      </c>
      <c r="J1338">
        <v>0</v>
      </c>
    </row>
    <row r="1339" spans="1:10" thickTop="1" thickBot="1" x14ac:dyDescent="0.3">
      <c r="A1339">
        <v>1337</v>
      </c>
      <c r="B1339">
        <v>20</v>
      </c>
      <c r="C1339">
        <v>763.89008645356296</v>
      </c>
      <c r="D1339" t="s">
        <v>25</v>
      </c>
      <c r="E1339" t="s">
        <v>22</v>
      </c>
      <c r="F1339">
        <v>1.7300595304970199E-3</v>
      </c>
      <c r="G1339">
        <v>1.4103723084531301E-2</v>
      </c>
      <c r="H1339">
        <v>0.66</v>
      </c>
      <c r="I1339">
        <v>120</v>
      </c>
      <c r="J1339">
        <v>0</v>
      </c>
    </row>
    <row r="1340" spans="1:10" thickTop="1" thickBot="1" x14ac:dyDescent="0.3">
      <c r="A1340">
        <v>1338</v>
      </c>
      <c r="B1340">
        <v>20</v>
      </c>
      <c r="C1340">
        <v>925.52913583817997</v>
      </c>
      <c r="D1340" t="s">
        <v>25</v>
      </c>
      <c r="E1340" t="s">
        <v>23</v>
      </c>
      <c r="F1340">
        <v>1.7469283867300499E-3</v>
      </c>
      <c r="G1340">
        <v>1.7088069173837601E-2</v>
      </c>
      <c r="H1340">
        <v>0.66</v>
      </c>
      <c r="I1340">
        <v>120</v>
      </c>
      <c r="J1340">
        <v>0</v>
      </c>
    </row>
    <row r="1341" spans="1:10" thickTop="1" thickBot="1" x14ac:dyDescent="0.3">
      <c r="A1341">
        <v>1339</v>
      </c>
      <c r="B1341">
        <v>20</v>
      </c>
      <c r="C1341">
        <v>822436.87156062503</v>
      </c>
      <c r="D1341" t="s">
        <v>26</v>
      </c>
      <c r="E1341" t="s">
        <v>11</v>
      </c>
      <c r="F1341">
        <v>0</v>
      </c>
      <c r="G1341">
        <v>0.93234072374628596</v>
      </c>
      <c r="H1341">
        <v>0.49</v>
      </c>
      <c r="I1341">
        <v>3</v>
      </c>
      <c r="J1341">
        <v>0</v>
      </c>
    </row>
    <row r="1342" spans="1:10" thickTop="1" thickBot="1" x14ac:dyDescent="0.3">
      <c r="A1342">
        <v>1340</v>
      </c>
      <c r="B1342">
        <v>20</v>
      </c>
      <c r="C1342">
        <v>7399.0474501334902</v>
      </c>
      <c r="D1342" t="s">
        <v>26</v>
      </c>
      <c r="E1342" t="s">
        <v>12</v>
      </c>
      <c r="F1342">
        <v>3.3759204047835501E-3</v>
      </c>
      <c r="G1342">
        <v>8.3877966725888192E-3</v>
      </c>
      <c r="H1342">
        <v>0.49</v>
      </c>
      <c r="I1342">
        <v>3</v>
      </c>
      <c r="J1342">
        <v>0</v>
      </c>
    </row>
    <row r="1343" spans="1:10" thickTop="1" thickBot="1" x14ac:dyDescent="0.3">
      <c r="A1343">
        <v>1341</v>
      </c>
      <c r="B1343">
        <v>20</v>
      </c>
      <c r="C1343">
        <v>20828.174972405399</v>
      </c>
      <c r="D1343" t="s">
        <v>26</v>
      </c>
      <c r="E1343" t="s">
        <v>13</v>
      </c>
      <c r="F1343">
        <v>4.7515752100276603E-3</v>
      </c>
      <c r="G1343">
        <v>2.3611484844104799E-2</v>
      </c>
      <c r="H1343">
        <v>0.49</v>
      </c>
      <c r="I1343">
        <v>3</v>
      </c>
      <c r="J1343">
        <v>0</v>
      </c>
    </row>
    <row r="1344" spans="1:10" thickTop="1" thickBot="1" x14ac:dyDescent="0.3">
      <c r="A1344">
        <v>1342</v>
      </c>
      <c r="B1344">
        <v>20</v>
      </c>
      <c r="C1344">
        <v>20391.317325564301</v>
      </c>
      <c r="D1344" t="s">
        <v>26</v>
      </c>
      <c r="E1344" t="s">
        <v>14</v>
      </c>
      <c r="F1344">
        <v>5.2334032043790399E-3</v>
      </c>
      <c r="G1344">
        <v>2.31162490531109E-2</v>
      </c>
      <c r="H1344">
        <v>0.49</v>
      </c>
      <c r="I1344">
        <v>3</v>
      </c>
      <c r="J1344">
        <v>0</v>
      </c>
    </row>
    <row r="1345" spans="1:10" thickTop="1" thickBot="1" x14ac:dyDescent="0.3">
      <c r="A1345">
        <v>1343</v>
      </c>
      <c r="B1345">
        <v>20</v>
      </c>
      <c r="C1345">
        <v>5846.5839529251398</v>
      </c>
      <c r="D1345" t="s">
        <v>26</v>
      </c>
      <c r="E1345" t="s">
        <v>15</v>
      </c>
      <c r="F1345">
        <v>2.6675869019604599E-3</v>
      </c>
      <c r="G1345">
        <v>6.6278744334139902E-3</v>
      </c>
      <c r="H1345">
        <v>0.49</v>
      </c>
      <c r="I1345">
        <v>3</v>
      </c>
      <c r="J1345">
        <v>0</v>
      </c>
    </row>
    <row r="1346" spans="1:10" thickTop="1" thickBot="1" x14ac:dyDescent="0.3">
      <c r="A1346">
        <v>1344</v>
      </c>
      <c r="B1346">
        <v>20</v>
      </c>
      <c r="C1346">
        <v>1085.07673901867</v>
      </c>
      <c r="D1346" t="s">
        <v>26</v>
      </c>
      <c r="E1346" t="s">
        <v>16</v>
      </c>
      <c r="F1346">
        <v>1.54713019171434E-3</v>
      </c>
      <c r="G1346">
        <v>1.2300776718062699E-3</v>
      </c>
      <c r="H1346">
        <v>0.49</v>
      </c>
      <c r="I1346">
        <v>3</v>
      </c>
      <c r="J1346">
        <v>0</v>
      </c>
    </row>
    <row r="1347" spans="1:10" thickTop="1" thickBot="1" x14ac:dyDescent="0.3">
      <c r="A1347">
        <v>1345</v>
      </c>
      <c r="B1347">
        <v>20</v>
      </c>
      <c r="C1347">
        <v>875.92999441474694</v>
      </c>
      <c r="D1347" t="s">
        <v>26</v>
      </c>
      <c r="E1347" t="s">
        <v>17</v>
      </c>
      <c r="F1347">
        <v>1.2489234092446101E-3</v>
      </c>
      <c r="G1347">
        <v>9.92982237523048E-4</v>
      </c>
      <c r="H1347">
        <v>0.49</v>
      </c>
      <c r="I1347">
        <v>3</v>
      </c>
      <c r="J1347">
        <v>0</v>
      </c>
    </row>
    <row r="1348" spans="1:10" thickTop="1" thickBot="1" x14ac:dyDescent="0.3">
      <c r="A1348">
        <v>1346</v>
      </c>
      <c r="B1348">
        <v>20</v>
      </c>
      <c r="C1348">
        <v>0</v>
      </c>
      <c r="D1348" t="s">
        <v>26</v>
      </c>
      <c r="E1348" t="s">
        <v>18</v>
      </c>
      <c r="F1348">
        <v>0</v>
      </c>
      <c r="G1348">
        <v>0</v>
      </c>
      <c r="H1348">
        <v>0.49</v>
      </c>
      <c r="I1348">
        <v>3</v>
      </c>
      <c r="J1348">
        <v>0</v>
      </c>
    </row>
    <row r="1349" spans="1:10" thickTop="1" thickBot="1" x14ac:dyDescent="0.3">
      <c r="A1349">
        <v>1347</v>
      </c>
      <c r="B1349">
        <v>20</v>
      </c>
      <c r="C1349">
        <v>0</v>
      </c>
      <c r="D1349" t="s">
        <v>26</v>
      </c>
      <c r="E1349" t="s">
        <v>19</v>
      </c>
      <c r="F1349">
        <v>0</v>
      </c>
      <c r="G1349">
        <v>0</v>
      </c>
      <c r="H1349">
        <v>0.49</v>
      </c>
      <c r="I1349">
        <v>3</v>
      </c>
      <c r="J1349">
        <v>0</v>
      </c>
    </row>
    <row r="1350" spans="1:10" thickTop="1" thickBot="1" x14ac:dyDescent="0.3">
      <c r="A1350">
        <v>1348</v>
      </c>
      <c r="B1350">
        <v>20</v>
      </c>
      <c r="C1350">
        <v>0</v>
      </c>
      <c r="D1350" t="s">
        <v>26</v>
      </c>
      <c r="E1350" t="s">
        <v>20</v>
      </c>
      <c r="F1350">
        <v>0</v>
      </c>
      <c r="G1350">
        <v>0</v>
      </c>
      <c r="H1350">
        <v>0.49</v>
      </c>
      <c r="I1350">
        <v>3</v>
      </c>
      <c r="J1350">
        <v>0</v>
      </c>
    </row>
    <row r="1351" spans="1:10" thickTop="1" thickBot="1" x14ac:dyDescent="0.3">
      <c r="A1351">
        <v>1349</v>
      </c>
      <c r="B1351">
        <v>20</v>
      </c>
      <c r="C1351">
        <v>1694.79824687666</v>
      </c>
      <c r="D1351" t="s">
        <v>26</v>
      </c>
      <c r="E1351" t="s">
        <v>21</v>
      </c>
      <c r="F1351" s="1">
        <v>3.86637876171418E-5</v>
      </c>
      <c r="G1351">
        <v>1.9212774606013601E-3</v>
      </c>
      <c r="H1351">
        <v>0.49</v>
      </c>
      <c r="I1351">
        <v>3</v>
      </c>
      <c r="J1351">
        <v>0</v>
      </c>
    </row>
    <row r="1352" spans="1:10" thickTop="1" thickBot="1" x14ac:dyDescent="0.3">
      <c r="A1352">
        <v>1350</v>
      </c>
      <c r="B1352">
        <v>20</v>
      </c>
      <c r="C1352">
        <v>786.34047878253295</v>
      </c>
      <c r="D1352" t="s">
        <v>26</v>
      </c>
      <c r="E1352" t="s">
        <v>22</v>
      </c>
      <c r="F1352" s="1">
        <v>5.60592192212975E-5</v>
      </c>
      <c r="G1352">
        <v>8.9142069920568399E-4</v>
      </c>
      <c r="H1352">
        <v>0.49</v>
      </c>
      <c r="I1352">
        <v>3</v>
      </c>
      <c r="J1352">
        <v>0</v>
      </c>
    </row>
    <row r="1353" spans="1:10" thickTop="1" thickBot="1" x14ac:dyDescent="0.3">
      <c r="A1353">
        <v>1351</v>
      </c>
      <c r="B1353">
        <v>20</v>
      </c>
      <c r="C1353">
        <v>776.36588541096205</v>
      </c>
      <c r="D1353" t="s">
        <v>26</v>
      </c>
      <c r="E1353" t="s">
        <v>23</v>
      </c>
      <c r="F1353" s="1">
        <v>5.5348117692700203E-5</v>
      </c>
      <c r="G1353">
        <v>8.8011318135877801E-4</v>
      </c>
      <c r="H1353">
        <v>0.49</v>
      </c>
      <c r="I1353">
        <v>3</v>
      </c>
      <c r="J1353">
        <v>0</v>
      </c>
    </row>
    <row r="1354" spans="1:10" thickTop="1" thickBot="1" x14ac:dyDescent="0.3">
      <c r="A1354">
        <v>1352</v>
      </c>
      <c r="B1354">
        <v>20</v>
      </c>
      <c r="C1354">
        <v>30311.833257882899</v>
      </c>
      <c r="D1354" t="s">
        <v>27</v>
      </c>
      <c r="E1354" t="s">
        <v>11</v>
      </c>
      <c r="F1354">
        <v>0</v>
      </c>
      <c r="G1354">
        <v>0.39190243661294699</v>
      </c>
      <c r="H1354">
        <v>0.19999999999999901</v>
      </c>
      <c r="I1354">
        <v>4.5</v>
      </c>
      <c r="J1354">
        <v>0</v>
      </c>
    </row>
    <row r="1355" spans="1:10" thickTop="1" thickBot="1" x14ac:dyDescent="0.3">
      <c r="A1355">
        <v>1353</v>
      </c>
      <c r="B1355">
        <v>20</v>
      </c>
      <c r="C1355">
        <v>5928.5706568176602</v>
      </c>
      <c r="D1355" t="s">
        <v>27</v>
      </c>
      <c r="E1355" t="s">
        <v>12</v>
      </c>
      <c r="F1355">
        <v>5.8573349715749297E-2</v>
      </c>
      <c r="G1355">
        <v>7.6650635620484395E-2</v>
      </c>
      <c r="H1355">
        <v>0.19999999999999901</v>
      </c>
      <c r="I1355">
        <v>4.5</v>
      </c>
      <c r="J1355">
        <v>0</v>
      </c>
    </row>
    <row r="1356" spans="1:10" thickTop="1" thickBot="1" x14ac:dyDescent="0.3">
      <c r="A1356">
        <v>1354</v>
      </c>
      <c r="B1356">
        <v>20</v>
      </c>
      <c r="C1356">
        <v>16670.619382016001</v>
      </c>
      <c r="D1356" t="s">
        <v>27</v>
      </c>
      <c r="E1356" t="s">
        <v>13</v>
      </c>
      <c r="F1356">
        <v>0.13925275420834199</v>
      </c>
      <c r="G1356">
        <v>0.21553484740023299</v>
      </c>
      <c r="H1356">
        <v>0.19999999999999901</v>
      </c>
      <c r="I1356">
        <v>4.5</v>
      </c>
      <c r="J1356">
        <v>0</v>
      </c>
    </row>
    <row r="1357" spans="1:10" thickTop="1" thickBot="1" x14ac:dyDescent="0.3">
      <c r="A1357">
        <v>1355</v>
      </c>
      <c r="B1357">
        <v>20</v>
      </c>
      <c r="C1357">
        <v>16176.822272637501</v>
      </c>
      <c r="D1357" t="s">
        <v>27</v>
      </c>
      <c r="E1357" t="s">
        <v>14</v>
      </c>
      <c r="F1357">
        <v>0.138215037861629</v>
      </c>
      <c r="G1357">
        <v>0.209150532446022</v>
      </c>
      <c r="H1357">
        <v>0.19999999999999901</v>
      </c>
      <c r="I1357">
        <v>4.5</v>
      </c>
      <c r="J1357">
        <v>0</v>
      </c>
    </row>
    <row r="1358" spans="1:10" thickTop="1" thickBot="1" x14ac:dyDescent="0.3">
      <c r="A1358">
        <v>1356</v>
      </c>
      <c r="B1358">
        <v>20</v>
      </c>
      <c r="C1358">
        <v>4551.9508780427796</v>
      </c>
      <c r="D1358" t="s">
        <v>27</v>
      </c>
      <c r="E1358" t="s">
        <v>15</v>
      </c>
      <c r="F1358">
        <v>4.4972561870693803E-2</v>
      </c>
      <c r="G1358">
        <v>5.88522846925955E-2</v>
      </c>
      <c r="H1358">
        <v>0.19999999999999901</v>
      </c>
      <c r="I1358">
        <v>4.5</v>
      </c>
      <c r="J1358">
        <v>0</v>
      </c>
    </row>
    <row r="1359" spans="1:10" thickTop="1" thickBot="1" x14ac:dyDescent="0.3">
      <c r="A1359">
        <v>1357</v>
      </c>
      <c r="B1359">
        <v>20</v>
      </c>
      <c r="C1359">
        <v>827.14867571519903</v>
      </c>
      <c r="D1359" t="s">
        <v>27</v>
      </c>
      <c r="E1359" t="s">
        <v>16</v>
      </c>
      <c r="F1359">
        <v>1.35388895362832E-2</v>
      </c>
      <c r="G1359">
        <v>1.06942255420878E-2</v>
      </c>
      <c r="H1359">
        <v>0.19999999999999901</v>
      </c>
      <c r="I1359">
        <v>4.5</v>
      </c>
      <c r="J1359">
        <v>0</v>
      </c>
    </row>
    <row r="1360" spans="1:10" thickTop="1" thickBot="1" x14ac:dyDescent="0.3">
      <c r="A1360">
        <v>1358</v>
      </c>
      <c r="B1360">
        <v>20</v>
      </c>
      <c r="C1360">
        <v>630.80337119014996</v>
      </c>
      <c r="D1360" t="s">
        <v>27</v>
      </c>
      <c r="E1360" t="s">
        <v>17</v>
      </c>
      <c r="F1360">
        <v>1.0325081103797901E-2</v>
      </c>
      <c r="G1360">
        <v>8.1556722778814705E-3</v>
      </c>
      <c r="H1360">
        <v>0.19999999999999901</v>
      </c>
      <c r="I1360">
        <v>4.5</v>
      </c>
      <c r="J1360">
        <v>0</v>
      </c>
    </row>
    <row r="1361" spans="1:10" thickTop="1" thickBot="1" x14ac:dyDescent="0.3">
      <c r="A1361">
        <v>1359</v>
      </c>
      <c r="B1361">
        <v>20</v>
      </c>
      <c r="C1361">
        <v>0</v>
      </c>
      <c r="D1361" t="s">
        <v>27</v>
      </c>
      <c r="E1361" t="s">
        <v>18</v>
      </c>
      <c r="F1361">
        <v>0</v>
      </c>
      <c r="G1361">
        <v>0</v>
      </c>
      <c r="H1361">
        <v>0.19999999999999901</v>
      </c>
      <c r="I1361">
        <v>4.5</v>
      </c>
      <c r="J1361">
        <v>0</v>
      </c>
    </row>
    <row r="1362" spans="1:10" thickTop="1" thickBot="1" x14ac:dyDescent="0.3">
      <c r="A1362">
        <v>1360</v>
      </c>
      <c r="B1362">
        <v>20</v>
      </c>
      <c r="C1362">
        <v>0</v>
      </c>
      <c r="D1362" t="s">
        <v>27</v>
      </c>
      <c r="E1362" t="s">
        <v>19</v>
      </c>
      <c r="F1362">
        <v>0</v>
      </c>
      <c r="G1362">
        <v>0</v>
      </c>
      <c r="H1362">
        <v>0.19999999999999901</v>
      </c>
      <c r="I1362">
        <v>4.5</v>
      </c>
      <c r="J1362">
        <v>0</v>
      </c>
    </row>
    <row r="1363" spans="1:10" thickTop="1" thickBot="1" x14ac:dyDescent="0.3">
      <c r="A1363">
        <v>1361</v>
      </c>
      <c r="B1363">
        <v>20</v>
      </c>
      <c r="C1363">
        <v>0</v>
      </c>
      <c r="D1363" t="s">
        <v>27</v>
      </c>
      <c r="E1363" t="s">
        <v>20</v>
      </c>
      <c r="F1363">
        <v>0</v>
      </c>
      <c r="G1363">
        <v>0</v>
      </c>
      <c r="H1363">
        <v>0.19999999999999901</v>
      </c>
      <c r="I1363">
        <v>4.5</v>
      </c>
      <c r="J1363">
        <v>0</v>
      </c>
    </row>
    <row r="1364" spans="1:10" thickTop="1" thickBot="1" x14ac:dyDescent="0.3">
      <c r="A1364">
        <v>1362</v>
      </c>
      <c r="B1364">
        <v>20</v>
      </c>
      <c r="C1364">
        <v>1229.20324736883</v>
      </c>
      <c r="D1364" t="s">
        <v>27</v>
      </c>
      <c r="E1364" t="s">
        <v>21</v>
      </c>
      <c r="F1364">
        <v>4.3832507759367098E-3</v>
      </c>
      <c r="G1364">
        <v>1.58923989729692E-2</v>
      </c>
      <c r="H1364">
        <v>0.19999999999999901</v>
      </c>
      <c r="I1364">
        <v>4.5</v>
      </c>
      <c r="J1364">
        <v>0</v>
      </c>
    </row>
    <row r="1365" spans="1:10" thickTop="1" thickBot="1" x14ac:dyDescent="0.3">
      <c r="A1365">
        <v>1363</v>
      </c>
      <c r="B1365">
        <v>20</v>
      </c>
      <c r="C1365">
        <v>533.42509258908103</v>
      </c>
      <c r="D1365" t="s">
        <v>27</v>
      </c>
      <c r="E1365" t="s">
        <v>22</v>
      </c>
      <c r="F1365">
        <v>2.0752068362169499E-3</v>
      </c>
      <c r="G1365">
        <v>6.8966661223561002E-3</v>
      </c>
      <c r="H1365">
        <v>0.19999999999999901</v>
      </c>
      <c r="I1365">
        <v>4.5</v>
      </c>
      <c r="J1365">
        <v>0</v>
      </c>
    </row>
    <row r="1366" spans="1:10" thickTop="1" thickBot="1" x14ac:dyDescent="0.3">
      <c r="A1366">
        <v>1364</v>
      </c>
      <c r="B1366">
        <v>20</v>
      </c>
      <c r="C1366">
        <v>484.97860638387402</v>
      </c>
      <c r="D1366" t="s">
        <v>27</v>
      </c>
      <c r="E1366" t="s">
        <v>23</v>
      </c>
      <c r="F1366">
        <v>1.88673336400782E-3</v>
      </c>
      <c r="G1366">
        <v>6.2703003124221597E-3</v>
      </c>
      <c r="H1366">
        <v>0.19999999999999901</v>
      </c>
      <c r="I1366">
        <v>4.5</v>
      </c>
      <c r="J1366">
        <v>0</v>
      </c>
    </row>
    <row r="1367" spans="1:10" thickTop="1" thickBot="1" x14ac:dyDescent="0.3">
      <c r="A1367">
        <v>1365</v>
      </c>
      <c r="B1367">
        <v>21</v>
      </c>
      <c r="C1367">
        <v>15929926.730122199</v>
      </c>
      <c r="D1367" t="s">
        <v>10</v>
      </c>
      <c r="E1367" t="s">
        <v>11</v>
      </c>
      <c r="F1367">
        <v>0</v>
      </c>
      <c r="G1367">
        <v>0.92818628482740395</v>
      </c>
      <c r="H1367">
        <v>0.3</v>
      </c>
      <c r="I1367">
        <v>1.5</v>
      </c>
      <c r="J1367">
        <v>0</v>
      </c>
    </row>
    <row r="1368" spans="1:10" thickTop="1" thickBot="1" x14ac:dyDescent="0.3">
      <c r="A1368">
        <v>1366</v>
      </c>
      <c r="B1368">
        <v>21</v>
      </c>
      <c r="C1368">
        <v>126325.82525333299</v>
      </c>
      <c r="D1368" t="s">
        <v>10</v>
      </c>
      <c r="E1368" t="s">
        <v>12</v>
      </c>
      <c r="F1368">
        <v>2.4255037430589198E-3</v>
      </c>
      <c r="G1368">
        <v>7.3606050050393302E-3</v>
      </c>
      <c r="H1368">
        <v>0.3</v>
      </c>
      <c r="I1368">
        <v>1.5</v>
      </c>
      <c r="J1368">
        <v>0</v>
      </c>
    </row>
    <row r="1369" spans="1:10" thickTop="1" thickBot="1" x14ac:dyDescent="0.3">
      <c r="A1369">
        <v>1367</v>
      </c>
      <c r="B1369">
        <v>21</v>
      </c>
      <c r="C1369">
        <v>384477.709352037</v>
      </c>
      <c r="D1369" t="s">
        <v>10</v>
      </c>
      <c r="E1369" t="s">
        <v>13</v>
      </c>
      <c r="F1369">
        <v>3.6568634427179298E-3</v>
      </c>
      <c r="G1369">
        <v>2.2402296174257302E-2</v>
      </c>
      <c r="H1369">
        <v>0.3</v>
      </c>
      <c r="I1369">
        <v>1.5</v>
      </c>
      <c r="J1369">
        <v>0</v>
      </c>
    </row>
    <row r="1370" spans="1:10" thickTop="1" thickBot="1" x14ac:dyDescent="0.3">
      <c r="A1370">
        <v>1368</v>
      </c>
      <c r="B1370">
        <v>21</v>
      </c>
      <c r="C1370">
        <v>431986.78303292202</v>
      </c>
      <c r="D1370" t="s">
        <v>10</v>
      </c>
      <c r="E1370" t="s">
        <v>14</v>
      </c>
      <c r="F1370">
        <v>4.4796931899251302E-3</v>
      </c>
      <c r="G1370">
        <v>2.5170499151115199E-2</v>
      </c>
      <c r="H1370">
        <v>0.3</v>
      </c>
      <c r="I1370">
        <v>1.5</v>
      </c>
      <c r="J1370">
        <v>0</v>
      </c>
    </row>
    <row r="1371" spans="1:10" thickTop="1" thickBot="1" x14ac:dyDescent="0.3">
      <c r="A1371">
        <v>1369</v>
      </c>
      <c r="B1371">
        <v>21</v>
      </c>
      <c r="C1371">
        <v>138900.528124868</v>
      </c>
      <c r="D1371" t="s">
        <v>10</v>
      </c>
      <c r="E1371" t="s">
        <v>15</v>
      </c>
      <c r="F1371">
        <v>2.4987125793663298E-3</v>
      </c>
      <c r="G1371">
        <v>8.0932930417688502E-3</v>
      </c>
      <c r="H1371">
        <v>0.3</v>
      </c>
      <c r="I1371">
        <v>1.5</v>
      </c>
      <c r="J1371">
        <v>0</v>
      </c>
    </row>
    <row r="1372" spans="1:10" thickTop="1" thickBot="1" x14ac:dyDescent="0.3">
      <c r="A1372">
        <v>1370</v>
      </c>
      <c r="B1372">
        <v>21</v>
      </c>
      <c r="C1372">
        <v>27880.995306803601</v>
      </c>
      <c r="D1372" t="s">
        <v>10</v>
      </c>
      <c r="E1372" t="s">
        <v>16</v>
      </c>
      <c r="F1372">
        <v>1.56163993435599E-3</v>
      </c>
      <c r="G1372">
        <v>1.62453712999053E-3</v>
      </c>
      <c r="H1372">
        <v>0.3</v>
      </c>
      <c r="I1372">
        <v>1.5</v>
      </c>
      <c r="J1372">
        <v>0</v>
      </c>
    </row>
    <row r="1373" spans="1:10" thickTop="1" thickBot="1" x14ac:dyDescent="0.3">
      <c r="A1373">
        <v>1371</v>
      </c>
      <c r="B1373">
        <v>21</v>
      </c>
      <c r="C1373">
        <v>25265.3363860145</v>
      </c>
      <c r="D1373" t="s">
        <v>10</v>
      </c>
      <c r="E1373" t="s">
        <v>17</v>
      </c>
      <c r="F1373">
        <v>1.50190993384479E-3</v>
      </c>
      <c r="G1373">
        <v>1.47213098417493E-3</v>
      </c>
      <c r="H1373">
        <v>0.3</v>
      </c>
      <c r="I1373">
        <v>1.5</v>
      </c>
      <c r="J1373">
        <v>0</v>
      </c>
    </row>
    <row r="1374" spans="1:10" thickTop="1" thickBot="1" x14ac:dyDescent="0.3">
      <c r="A1374">
        <v>1372</v>
      </c>
      <c r="B1374">
        <v>21</v>
      </c>
      <c r="C1374">
        <v>0</v>
      </c>
      <c r="D1374" t="s">
        <v>10</v>
      </c>
      <c r="E1374" t="s">
        <v>18</v>
      </c>
      <c r="F1374">
        <v>0</v>
      </c>
      <c r="G1374">
        <v>0</v>
      </c>
      <c r="H1374">
        <v>0.3</v>
      </c>
      <c r="I1374">
        <v>1.5</v>
      </c>
      <c r="J1374">
        <v>0</v>
      </c>
    </row>
    <row r="1375" spans="1:10" thickTop="1" thickBot="1" x14ac:dyDescent="0.3">
      <c r="A1375">
        <v>1373</v>
      </c>
      <c r="B1375">
        <v>21</v>
      </c>
      <c r="C1375">
        <v>0</v>
      </c>
      <c r="D1375" t="s">
        <v>10</v>
      </c>
      <c r="E1375" t="s">
        <v>19</v>
      </c>
      <c r="F1375">
        <v>0</v>
      </c>
      <c r="G1375">
        <v>0</v>
      </c>
      <c r="H1375">
        <v>0.3</v>
      </c>
      <c r="I1375">
        <v>1.5</v>
      </c>
      <c r="J1375">
        <v>0</v>
      </c>
    </row>
    <row r="1376" spans="1:10" thickTop="1" thickBot="1" x14ac:dyDescent="0.3">
      <c r="A1376">
        <v>1374</v>
      </c>
      <c r="B1376">
        <v>21</v>
      </c>
      <c r="C1376">
        <v>0</v>
      </c>
      <c r="D1376" t="s">
        <v>10</v>
      </c>
      <c r="E1376" t="s">
        <v>20</v>
      </c>
      <c r="F1376">
        <v>0</v>
      </c>
      <c r="G1376">
        <v>0</v>
      </c>
      <c r="H1376">
        <v>0.3</v>
      </c>
      <c r="I1376">
        <v>1.5</v>
      </c>
      <c r="J1376">
        <v>0</v>
      </c>
    </row>
    <row r="1377" spans="1:10" thickTop="1" thickBot="1" x14ac:dyDescent="0.3">
      <c r="A1377">
        <v>1375</v>
      </c>
      <c r="B1377">
        <v>21</v>
      </c>
      <c r="C1377">
        <v>49052.636271906602</v>
      </c>
      <c r="D1377" t="s">
        <v>10</v>
      </c>
      <c r="E1377" t="s">
        <v>21</v>
      </c>
      <c r="F1377" s="1">
        <v>4.6079774966840697E-5</v>
      </c>
      <c r="G1377">
        <v>2.8581414713048999E-3</v>
      </c>
      <c r="H1377">
        <v>0.3</v>
      </c>
      <c r="I1377">
        <v>1.5</v>
      </c>
      <c r="J1377">
        <v>0</v>
      </c>
    </row>
    <row r="1378" spans="1:10" thickTop="1" thickBot="1" x14ac:dyDescent="0.3">
      <c r="A1378">
        <v>1376</v>
      </c>
      <c r="B1378">
        <v>21</v>
      </c>
      <c r="C1378">
        <v>24461.7636230321</v>
      </c>
      <c r="D1378" t="s">
        <v>10</v>
      </c>
      <c r="E1378" t="s">
        <v>22</v>
      </c>
      <c r="F1378" s="1">
        <v>8.2036537650903303E-5</v>
      </c>
      <c r="G1378">
        <v>1.42530934901632E-3</v>
      </c>
      <c r="H1378">
        <v>0.3</v>
      </c>
      <c r="I1378">
        <v>1.5</v>
      </c>
      <c r="J1378">
        <v>0</v>
      </c>
    </row>
    <row r="1379" spans="1:10" thickTop="1" thickBot="1" x14ac:dyDescent="0.3">
      <c r="A1379">
        <v>1377</v>
      </c>
      <c r="B1379">
        <v>21</v>
      </c>
      <c r="C1379">
        <v>24145.863752773101</v>
      </c>
      <c r="D1379" t="s">
        <v>10</v>
      </c>
      <c r="E1379" t="s">
        <v>23</v>
      </c>
      <c r="F1379">
        <v>1.01289788247828E-4</v>
      </c>
      <c r="G1379">
        <v>1.4069028659281901E-3</v>
      </c>
      <c r="H1379">
        <v>0.3</v>
      </c>
      <c r="I1379">
        <v>1.5</v>
      </c>
      <c r="J1379">
        <v>0</v>
      </c>
    </row>
    <row r="1380" spans="1:10" thickTop="1" thickBot="1" x14ac:dyDescent="0.3">
      <c r="A1380">
        <v>1378</v>
      </c>
      <c r="B1380">
        <v>21</v>
      </c>
      <c r="C1380">
        <v>16596118.1490342</v>
      </c>
      <c r="D1380" t="s">
        <v>24</v>
      </c>
      <c r="E1380" t="s">
        <v>11</v>
      </c>
      <c r="F1380">
        <v>0</v>
      </c>
      <c r="G1380">
        <v>0.95874846565112803</v>
      </c>
      <c r="H1380">
        <v>0.3</v>
      </c>
      <c r="I1380">
        <v>1.5</v>
      </c>
      <c r="J1380">
        <v>0</v>
      </c>
    </row>
    <row r="1381" spans="1:10" thickTop="1" thickBot="1" x14ac:dyDescent="0.3">
      <c r="A1381">
        <v>1379</v>
      </c>
      <c r="B1381">
        <v>21</v>
      </c>
      <c r="C1381">
        <v>71264.528013824194</v>
      </c>
      <c r="D1381" t="s">
        <v>24</v>
      </c>
      <c r="E1381" t="s">
        <v>12</v>
      </c>
      <c r="F1381">
        <v>1.26888698041482E-3</v>
      </c>
      <c r="G1381">
        <v>4.1169119353721799E-3</v>
      </c>
      <c r="H1381">
        <v>0.3</v>
      </c>
      <c r="I1381">
        <v>1.5</v>
      </c>
      <c r="J1381">
        <v>0</v>
      </c>
    </row>
    <row r="1382" spans="1:10" thickTop="1" thickBot="1" x14ac:dyDescent="0.3">
      <c r="A1382">
        <v>1380</v>
      </c>
      <c r="B1382">
        <v>21</v>
      </c>
      <c r="C1382">
        <v>219608.50778862301</v>
      </c>
      <c r="D1382" t="s">
        <v>24</v>
      </c>
      <c r="E1382" t="s">
        <v>13</v>
      </c>
      <c r="F1382">
        <v>1.9308812875150599E-3</v>
      </c>
      <c r="G1382">
        <v>1.26866606995401E-2</v>
      </c>
      <c r="H1382">
        <v>0.3</v>
      </c>
      <c r="I1382">
        <v>1.5</v>
      </c>
      <c r="J1382">
        <v>0</v>
      </c>
    </row>
    <row r="1383" spans="1:10" thickTop="1" thickBot="1" x14ac:dyDescent="0.3">
      <c r="A1383">
        <v>1381</v>
      </c>
      <c r="B1383">
        <v>21</v>
      </c>
      <c r="C1383">
        <v>243832.96967377799</v>
      </c>
      <c r="D1383" t="s">
        <v>24</v>
      </c>
      <c r="E1383" t="s">
        <v>14</v>
      </c>
      <c r="F1383">
        <v>2.4405114820100601E-3</v>
      </c>
      <c r="G1383">
        <v>1.4086094317392901E-2</v>
      </c>
      <c r="H1383">
        <v>0.3</v>
      </c>
      <c r="I1383">
        <v>1.5</v>
      </c>
      <c r="J1383">
        <v>0</v>
      </c>
    </row>
    <row r="1384" spans="1:10" thickTop="1" thickBot="1" x14ac:dyDescent="0.3">
      <c r="A1384">
        <v>1382</v>
      </c>
      <c r="B1384">
        <v>21</v>
      </c>
      <c r="C1384">
        <v>77178.509363327597</v>
      </c>
      <c r="D1384" t="s">
        <v>24</v>
      </c>
      <c r="E1384" t="s">
        <v>15</v>
      </c>
      <c r="F1384">
        <v>1.39499012934012E-3</v>
      </c>
      <c r="G1384">
        <v>4.4585593310950003E-3</v>
      </c>
      <c r="H1384">
        <v>0.3</v>
      </c>
      <c r="I1384">
        <v>1.5</v>
      </c>
      <c r="J1384">
        <v>0</v>
      </c>
    </row>
    <row r="1385" spans="1:10" thickTop="1" thickBot="1" x14ac:dyDescent="0.3">
      <c r="A1385">
        <v>1383</v>
      </c>
      <c r="B1385">
        <v>21</v>
      </c>
      <c r="C1385">
        <v>15567.8826972152</v>
      </c>
      <c r="D1385" t="s">
        <v>24</v>
      </c>
      <c r="E1385" t="s">
        <v>16</v>
      </c>
      <c r="F1385">
        <v>8.7500777204478999E-4</v>
      </c>
      <c r="G1385">
        <v>8.9934787854354097E-4</v>
      </c>
      <c r="H1385">
        <v>0.3</v>
      </c>
      <c r="I1385">
        <v>1.5</v>
      </c>
      <c r="J1385">
        <v>0</v>
      </c>
    </row>
    <row r="1386" spans="1:10" thickTop="1" thickBot="1" x14ac:dyDescent="0.3">
      <c r="A1386">
        <v>1384</v>
      </c>
      <c r="B1386">
        <v>21</v>
      </c>
      <c r="C1386">
        <v>15510.430101918</v>
      </c>
      <c r="D1386" t="s">
        <v>24</v>
      </c>
      <c r="E1386" t="s">
        <v>17</v>
      </c>
      <c r="F1386">
        <v>7.9288056126094303E-4</v>
      </c>
      <c r="G1386">
        <v>8.9602887423818097E-4</v>
      </c>
      <c r="H1386">
        <v>0.3</v>
      </c>
      <c r="I1386">
        <v>1.5</v>
      </c>
      <c r="J1386">
        <v>0</v>
      </c>
    </row>
    <row r="1387" spans="1:10" thickTop="1" thickBot="1" x14ac:dyDescent="0.3">
      <c r="A1387">
        <v>1385</v>
      </c>
      <c r="B1387">
        <v>21</v>
      </c>
      <c r="C1387">
        <v>0</v>
      </c>
      <c r="D1387" t="s">
        <v>24</v>
      </c>
      <c r="E1387" t="s">
        <v>18</v>
      </c>
      <c r="F1387">
        <v>0</v>
      </c>
      <c r="G1387">
        <v>0</v>
      </c>
      <c r="H1387">
        <v>0.3</v>
      </c>
      <c r="I1387">
        <v>1.5</v>
      </c>
      <c r="J1387">
        <v>0</v>
      </c>
    </row>
    <row r="1388" spans="1:10" thickTop="1" thickBot="1" x14ac:dyDescent="0.3">
      <c r="A1388">
        <v>1386</v>
      </c>
      <c r="B1388">
        <v>21</v>
      </c>
      <c r="C1388">
        <v>0</v>
      </c>
      <c r="D1388" t="s">
        <v>24</v>
      </c>
      <c r="E1388" t="s">
        <v>19</v>
      </c>
      <c r="F1388">
        <v>0</v>
      </c>
      <c r="G1388">
        <v>0</v>
      </c>
      <c r="H1388">
        <v>0.3</v>
      </c>
      <c r="I1388">
        <v>1.5</v>
      </c>
      <c r="J1388">
        <v>0</v>
      </c>
    </row>
    <row r="1389" spans="1:10" thickTop="1" thickBot="1" x14ac:dyDescent="0.3">
      <c r="A1389">
        <v>1387</v>
      </c>
      <c r="B1389">
        <v>21</v>
      </c>
      <c r="C1389">
        <v>0</v>
      </c>
      <c r="D1389" t="s">
        <v>24</v>
      </c>
      <c r="E1389" t="s">
        <v>20</v>
      </c>
      <c r="F1389">
        <v>0</v>
      </c>
      <c r="G1389">
        <v>0</v>
      </c>
      <c r="H1389">
        <v>0.3</v>
      </c>
      <c r="I1389">
        <v>1.5</v>
      </c>
      <c r="J1389">
        <v>0</v>
      </c>
    </row>
    <row r="1390" spans="1:10" thickTop="1" thickBot="1" x14ac:dyDescent="0.3">
      <c r="A1390">
        <v>1388</v>
      </c>
      <c r="B1390">
        <v>21</v>
      </c>
      <c r="C1390">
        <v>29491.053302950699</v>
      </c>
      <c r="D1390" t="s">
        <v>24</v>
      </c>
      <c r="E1390" t="s">
        <v>21</v>
      </c>
      <c r="F1390" s="1">
        <v>2.46301108825402E-5</v>
      </c>
      <c r="G1390">
        <v>1.7036816592128801E-3</v>
      </c>
      <c r="H1390">
        <v>0.3</v>
      </c>
      <c r="I1390">
        <v>1.5</v>
      </c>
      <c r="J1390">
        <v>0</v>
      </c>
    </row>
    <row r="1391" spans="1:10" thickTop="1" thickBot="1" x14ac:dyDescent="0.3">
      <c r="A1391">
        <v>1389</v>
      </c>
      <c r="B1391">
        <v>21</v>
      </c>
      <c r="C1391">
        <v>17817.082830607</v>
      </c>
      <c r="D1391" t="s">
        <v>24</v>
      </c>
      <c r="E1391" t="s">
        <v>22</v>
      </c>
      <c r="F1391" s="1">
        <v>3.8381897282298698E-5</v>
      </c>
      <c r="G1391">
        <v>1.0292829125959E-3</v>
      </c>
      <c r="H1391">
        <v>0.3</v>
      </c>
      <c r="I1391">
        <v>1.5</v>
      </c>
      <c r="J1391">
        <v>0</v>
      </c>
    </row>
    <row r="1392" spans="1:10" thickTop="1" thickBot="1" x14ac:dyDescent="0.3">
      <c r="A1392">
        <v>1390</v>
      </c>
      <c r="B1392">
        <v>21</v>
      </c>
      <c r="C1392">
        <v>23800.935594880899</v>
      </c>
      <c r="D1392" t="s">
        <v>24</v>
      </c>
      <c r="E1392" t="s">
        <v>23</v>
      </c>
      <c r="F1392" s="1">
        <v>3.7885238810866102E-5</v>
      </c>
      <c r="G1392">
        <v>1.3749667408809901E-3</v>
      </c>
      <c r="H1392">
        <v>0.3</v>
      </c>
      <c r="I1392">
        <v>1.5</v>
      </c>
      <c r="J1392">
        <v>0</v>
      </c>
    </row>
    <row r="1393" spans="1:10" thickTop="1" thickBot="1" x14ac:dyDescent="0.3">
      <c r="A1393">
        <v>1391</v>
      </c>
      <c r="B1393">
        <v>21</v>
      </c>
      <c r="C1393">
        <v>19296.4365890521</v>
      </c>
      <c r="D1393" t="s">
        <v>25</v>
      </c>
      <c r="E1393" t="s">
        <v>11</v>
      </c>
      <c r="F1393">
        <v>0</v>
      </c>
      <c r="G1393">
        <v>0.35551185707209598</v>
      </c>
      <c r="H1393">
        <v>0.66</v>
      </c>
      <c r="I1393">
        <v>120</v>
      </c>
      <c r="J1393">
        <v>0</v>
      </c>
    </row>
    <row r="1394" spans="1:10" thickTop="1" thickBot="1" x14ac:dyDescent="0.3">
      <c r="A1394">
        <v>1392</v>
      </c>
      <c r="B1394">
        <v>21</v>
      </c>
      <c r="C1394">
        <v>3706.8296360346799</v>
      </c>
      <c r="D1394" t="s">
        <v>25</v>
      </c>
      <c r="E1394" t="s">
        <v>12</v>
      </c>
      <c r="F1394">
        <v>5.7377388135282599E-2</v>
      </c>
      <c r="G1394">
        <v>6.8293536046144396E-2</v>
      </c>
      <c r="H1394">
        <v>0.66</v>
      </c>
      <c r="I1394">
        <v>120</v>
      </c>
      <c r="J1394">
        <v>0</v>
      </c>
    </row>
    <row r="1395" spans="1:10" thickTop="1" thickBot="1" x14ac:dyDescent="0.3">
      <c r="A1395">
        <v>1393</v>
      </c>
      <c r="B1395">
        <v>21</v>
      </c>
      <c r="C1395">
        <v>11082.1415702008</v>
      </c>
      <c r="D1395" t="s">
        <v>25</v>
      </c>
      <c r="E1395" t="s">
        <v>13</v>
      </c>
      <c r="F1395">
        <v>8.7315189568785603E-2</v>
      </c>
      <c r="G1395">
        <v>0.204174108093783</v>
      </c>
      <c r="H1395">
        <v>0.66</v>
      </c>
      <c r="I1395">
        <v>120</v>
      </c>
      <c r="J1395">
        <v>0</v>
      </c>
    </row>
    <row r="1396" spans="1:10" thickTop="1" thickBot="1" x14ac:dyDescent="0.3">
      <c r="A1396">
        <v>1394</v>
      </c>
      <c r="B1396">
        <v>21</v>
      </c>
      <c r="C1396">
        <v>11978.3568488127</v>
      </c>
      <c r="D1396" t="s">
        <v>25</v>
      </c>
      <c r="E1396" t="s">
        <v>14</v>
      </c>
      <c r="F1396">
        <v>0.11036760467781</v>
      </c>
      <c r="G1396">
        <v>0.22068571408721599</v>
      </c>
      <c r="H1396">
        <v>0.66</v>
      </c>
      <c r="I1396">
        <v>120</v>
      </c>
      <c r="J1396">
        <v>0</v>
      </c>
    </row>
    <row r="1397" spans="1:10" thickTop="1" thickBot="1" x14ac:dyDescent="0.3">
      <c r="A1397">
        <v>1395</v>
      </c>
      <c r="B1397">
        <v>21</v>
      </c>
      <c r="C1397">
        <v>3747.3162352549998</v>
      </c>
      <c r="D1397" t="s">
        <v>25</v>
      </c>
      <c r="E1397" t="s">
        <v>15</v>
      </c>
      <c r="F1397">
        <v>6.3088837919196603E-2</v>
      </c>
      <c r="G1397">
        <v>6.9039449210418297E-2</v>
      </c>
      <c r="H1397">
        <v>0.66</v>
      </c>
      <c r="I1397">
        <v>120</v>
      </c>
      <c r="J1397">
        <v>0</v>
      </c>
    </row>
    <row r="1398" spans="1:10" thickTop="1" thickBot="1" x14ac:dyDescent="0.3">
      <c r="A1398">
        <v>1396</v>
      </c>
      <c r="B1398">
        <v>21</v>
      </c>
      <c r="C1398">
        <v>747.12945050377402</v>
      </c>
      <c r="D1398" t="s">
        <v>25</v>
      </c>
      <c r="E1398" t="s">
        <v>16</v>
      </c>
      <c r="F1398">
        <v>3.95737244865694E-2</v>
      </c>
      <c r="G1398">
        <v>1.3764892662749301E-2</v>
      </c>
      <c r="H1398">
        <v>0.66</v>
      </c>
      <c r="I1398">
        <v>120</v>
      </c>
      <c r="J1398">
        <v>0</v>
      </c>
    </row>
    <row r="1399" spans="1:10" thickTop="1" thickBot="1" x14ac:dyDescent="0.3">
      <c r="A1399">
        <v>1397</v>
      </c>
      <c r="B1399">
        <v>21</v>
      </c>
      <c r="C1399">
        <v>707.89704945529195</v>
      </c>
      <c r="D1399" t="s">
        <v>25</v>
      </c>
      <c r="E1399" t="s">
        <v>17</v>
      </c>
      <c r="F1399">
        <v>3.5861110774501402E-2</v>
      </c>
      <c r="G1399">
        <v>1.3042086475722201E-2</v>
      </c>
      <c r="H1399">
        <v>0.66</v>
      </c>
      <c r="I1399">
        <v>120</v>
      </c>
      <c r="J1399">
        <v>0</v>
      </c>
    </row>
    <row r="1400" spans="1:10" thickTop="1" thickBot="1" x14ac:dyDescent="0.3">
      <c r="A1400">
        <v>1398</v>
      </c>
      <c r="B1400">
        <v>21</v>
      </c>
      <c r="C1400">
        <v>0</v>
      </c>
      <c r="D1400" t="s">
        <v>25</v>
      </c>
      <c r="E1400" t="s">
        <v>18</v>
      </c>
      <c r="F1400">
        <v>0</v>
      </c>
      <c r="G1400">
        <v>0</v>
      </c>
      <c r="H1400">
        <v>0.66</v>
      </c>
      <c r="I1400">
        <v>120</v>
      </c>
      <c r="J1400">
        <v>0</v>
      </c>
    </row>
    <row r="1401" spans="1:10" thickTop="1" thickBot="1" x14ac:dyDescent="0.3">
      <c r="A1401">
        <v>1399</v>
      </c>
      <c r="B1401">
        <v>21</v>
      </c>
      <c r="C1401">
        <v>0</v>
      </c>
      <c r="D1401" t="s">
        <v>25</v>
      </c>
      <c r="E1401" t="s">
        <v>19</v>
      </c>
      <c r="F1401">
        <v>0</v>
      </c>
      <c r="G1401">
        <v>0</v>
      </c>
      <c r="H1401">
        <v>0.66</v>
      </c>
      <c r="I1401">
        <v>120</v>
      </c>
      <c r="J1401">
        <v>0</v>
      </c>
    </row>
    <row r="1402" spans="1:10" thickTop="1" thickBot="1" x14ac:dyDescent="0.3">
      <c r="A1402">
        <v>1400</v>
      </c>
      <c r="B1402">
        <v>21</v>
      </c>
      <c r="C1402">
        <v>0</v>
      </c>
      <c r="D1402" t="s">
        <v>25</v>
      </c>
      <c r="E1402" t="s">
        <v>20</v>
      </c>
      <c r="F1402">
        <v>0</v>
      </c>
      <c r="G1402">
        <v>0</v>
      </c>
      <c r="H1402">
        <v>0.66</v>
      </c>
      <c r="I1402">
        <v>120</v>
      </c>
      <c r="J1402">
        <v>0</v>
      </c>
    </row>
    <row r="1403" spans="1:10" thickTop="1" thickBot="1" x14ac:dyDescent="0.3">
      <c r="A1403">
        <v>1401</v>
      </c>
      <c r="B1403">
        <v>21</v>
      </c>
      <c r="C1403">
        <v>1362.76941208158</v>
      </c>
      <c r="D1403" t="s">
        <v>25</v>
      </c>
      <c r="E1403" t="s">
        <v>21</v>
      </c>
      <c r="F1403">
        <v>1.1139892198557999E-3</v>
      </c>
      <c r="G1403">
        <v>2.5107261758631799E-2</v>
      </c>
      <c r="H1403">
        <v>0.66</v>
      </c>
      <c r="I1403">
        <v>120</v>
      </c>
      <c r="J1403">
        <v>0</v>
      </c>
    </row>
    <row r="1404" spans="1:10" thickTop="1" thickBot="1" x14ac:dyDescent="0.3">
      <c r="A1404">
        <v>1402</v>
      </c>
      <c r="B1404">
        <v>21</v>
      </c>
      <c r="C1404">
        <v>755.15600902057099</v>
      </c>
      <c r="D1404" t="s">
        <v>25</v>
      </c>
      <c r="E1404" t="s">
        <v>22</v>
      </c>
      <c r="F1404">
        <v>1.7360267871018801E-3</v>
      </c>
      <c r="G1404">
        <v>1.3912771609778499E-2</v>
      </c>
      <c r="H1404">
        <v>0.66</v>
      </c>
      <c r="I1404">
        <v>120</v>
      </c>
      <c r="J1404">
        <v>0</v>
      </c>
    </row>
    <row r="1405" spans="1:10" thickTop="1" thickBot="1" x14ac:dyDescent="0.3">
      <c r="A1405">
        <v>1403</v>
      </c>
      <c r="B1405">
        <v>21</v>
      </c>
      <c r="C1405">
        <v>893.86596777808802</v>
      </c>
      <c r="D1405" t="s">
        <v>25</v>
      </c>
      <c r="E1405" t="s">
        <v>23</v>
      </c>
      <c r="F1405">
        <v>1.71360769070054E-3</v>
      </c>
      <c r="G1405">
        <v>1.6468322983458301E-2</v>
      </c>
      <c r="H1405">
        <v>0.66</v>
      </c>
      <c r="I1405">
        <v>120</v>
      </c>
      <c r="J1405">
        <v>0</v>
      </c>
    </row>
    <row r="1406" spans="1:10" thickTop="1" thickBot="1" x14ac:dyDescent="0.3">
      <c r="A1406">
        <v>1404</v>
      </c>
      <c r="B1406">
        <v>21</v>
      </c>
      <c r="C1406">
        <v>821598.52913579799</v>
      </c>
      <c r="D1406" t="s">
        <v>26</v>
      </c>
      <c r="E1406" t="s">
        <v>11</v>
      </c>
      <c r="F1406">
        <v>0</v>
      </c>
      <c r="G1406">
        <v>0.93130547282262099</v>
      </c>
      <c r="H1406">
        <v>0.49</v>
      </c>
      <c r="I1406">
        <v>3</v>
      </c>
      <c r="J1406">
        <v>0</v>
      </c>
    </row>
    <row r="1407" spans="1:10" thickTop="1" thickBot="1" x14ac:dyDescent="0.3">
      <c r="A1407">
        <v>1405</v>
      </c>
      <c r="B1407">
        <v>21</v>
      </c>
      <c r="C1407">
        <v>7506.7477294030796</v>
      </c>
      <c r="D1407" t="s">
        <v>26</v>
      </c>
      <c r="E1407" t="s">
        <v>12</v>
      </c>
      <c r="F1407">
        <v>3.4247480542111998E-3</v>
      </c>
      <c r="G1407">
        <v>8.5091136310157002E-3</v>
      </c>
      <c r="H1407">
        <v>0.49</v>
      </c>
      <c r="I1407">
        <v>3</v>
      </c>
      <c r="J1407">
        <v>0</v>
      </c>
    </row>
    <row r="1408" spans="1:10" thickTop="1" thickBot="1" x14ac:dyDescent="0.3">
      <c r="A1408">
        <v>1406</v>
      </c>
      <c r="B1408">
        <v>21</v>
      </c>
      <c r="C1408">
        <v>21145.642931921</v>
      </c>
      <c r="D1408" t="s">
        <v>26</v>
      </c>
      <c r="E1408" t="s">
        <v>13</v>
      </c>
      <c r="F1408">
        <v>4.8235602218578899E-3</v>
      </c>
      <c r="G1408">
        <v>2.3969192118156801E-2</v>
      </c>
      <c r="H1408">
        <v>0.49</v>
      </c>
      <c r="I1408">
        <v>3</v>
      </c>
      <c r="J1408">
        <v>0</v>
      </c>
    </row>
    <row r="1409" spans="1:10" thickTop="1" thickBot="1" x14ac:dyDescent="0.3">
      <c r="A1409">
        <v>1407</v>
      </c>
      <c r="B1409">
        <v>21</v>
      </c>
      <c r="C1409">
        <v>20704.444910530201</v>
      </c>
      <c r="D1409" t="s">
        <v>26</v>
      </c>
      <c r="E1409" t="s">
        <v>14</v>
      </c>
      <c r="F1409">
        <v>5.3132827107014204E-3</v>
      </c>
      <c r="G1409">
        <v>2.3469081519916099E-2</v>
      </c>
      <c r="H1409">
        <v>0.49</v>
      </c>
      <c r="I1409">
        <v>3</v>
      </c>
      <c r="J1409">
        <v>0</v>
      </c>
    </row>
    <row r="1410" spans="1:10" thickTop="1" thickBot="1" x14ac:dyDescent="0.3">
      <c r="A1410">
        <v>1408</v>
      </c>
      <c r="B1410">
        <v>21</v>
      </c>
      <c r="C1410">
        <v>5940.2470976589402</v>
      </c>
      <c r="D1410" t="s">
        <v>26</v>
      </c>
      <c r="E1410" t="s">
        <v>15</v>
      </c>
      <c r="F1410">
        <v>2.71007504482355E-3</v>
      </c>
      <c r="G1410">
        <v>6.7334402823085804E-3</v>
      </c>
      <c r="H1410">
        <v>0.49</v>
      </c>
      <c r="I1410">
        <v>3</v>
      </c>
      <c r="J1410">
        <v>0</v>
      </c>
    </row>
    <row r="1411" spans="1:10" thickTop="1" thickBot="1" x14ac:dyDescent="0.3">
      <c r="A1411">
        <v>1409</v>
      </c>
      <c r="B1411">
        <v>21</v>
      </c>
      <c r="C1411">
        <v>1103.4522072106599</v>
      </c>
      <c r="D1411" t="s">
        <v>26</v>
      </c>
      <c r="E1411" t="s">
        <v>16</v>
      </c>
      <c r="F1411">
        <v>1.57318702443773E-3</v>
      </c>
      <c r="G1411">
        <v>1.25079469245695E-3</v>
      </c>
      <c r="H1411">
        <v>0.49</v>
      </c>
      <c r="I1411">
        <v>3</v>
      </c>
      <c r="J1411">
        <v>0</v>
      </c>
    </row>
    <row r="1412" spans="1:10" thickTop="1" thickBot="1" x14ac:dyDescent="0.3">
      <c r="A1412">
        <v>1410</v>
      </c>
      <c r="B1412">
        <v>21</v>
      </c>
      <c r="C1412">
        <v>890.69037806404401</v>
      </c>
      <c r="D1412" t="s">
        <v>26</v>
      </c>
      <c r="E1412" t="s">
        <v>17</v>
      </c>
      <c r="F1412">
        <v>1.2698534077012101E-3</v>
      </c>
      <c r="G1412">
        <v>1.0096230631693199E-3</v>
      </c>
      <c r="H1412">
        <v>0.49</v>
      </c>
      <c r="I1412">
        <v>3</v>
      </c>
      <c r="J1412">
        <v>0</v>
      </c>
    </row>
    <row r="1413" spans="1:10" thickTop="1" thickBot="1" x14ac:dyDescent="0.3">
      <c r="A1413">
        <v>1411</v>
      </c>
      <c r="B1413">
        <v>21</v>
      </c>
      <c r="C1413">
        <v>0</v>
      </c>
      <c r="D1413" t="s">
        <v>26</v>
      </c>
      <c r="E1413" t="s">
        <v>18</v>
      </c>
      <c r="F1413">
        <v>0</v>
      </c>
      <c r="G1413">
        <v>0</v>
      </c>
      <c r="H1413">
        <v>0.49</v>
      </c>
      <c r="I1413">
        <v>3</v>
      </c>
      <c r="J1413">
        <v>0</v>
      </c>
    </row>
    <row r="1414" spans="1:10" thickTop="1" thickBot="1" x14ac:dyDescent="0.3">
      <c r="A1414">
        <v>1412</v>
      </c>
      <c r="B1414">
        <v>21</v>
      </c>
      <c r="C1414">
        <v>0</v>
      </c>
      <c r="D1414" t="s">
        <v>26</v>
      </c>
      <c r="E1414" t="s">
        <v>19</v>
      </c>
      <c r="F1414">
        <v>0</v>
      </c>
      <c r="G1414">
        <v>0</v>
      </c>
      <c r="H1414">
        <v>0.49</v>
      </c>
      <c r="I1414">
        <v>3</v>
      </c>
      <c r="J1414">
        <v>0</v>
      </c>
    </row>
    <row r="1415" spans="1:10" thickTop="1" thickBot="1" x14ac:dyDescent="0.3">
      <c r="A1415">
        <v>1413</v>
      </c>
      <c r="B1415">
        <v>21</v>
      </c>
      <c r="C1415">
        <v>0</v>
      </c>
      <c r="D1415" t="s">
        <v>26</v>
      </c>
      <c r="E1415" t="s">
        <v>20</v>
      </c>
      <c r="F1415">
        <v>0</v>
      </c>
      <c r="G1415">
        <v>0</v>
      </c>
      <c r="H1415">
        <v>0.49</v>
      </c>
      <c r="I1415">
        <v>3</v>
      </c>
      <c r="J1415">
        <v>0</v>
      </c>
    </row>
    <row r="1416" spans="1:10" thickTop="1" thickBot="1" x14ac:dyDescent="0.3">
      <c r="A1416">
        <v>1414</v>
      </c>
      <c r="B1416">
        <v>21</v>
      </c>
      <c r="C1416">
        <v>1741.3816987258001</v>
      </c>
      <c r="D1416" t="s">
        <v>26</v>
      </c>
      <c r="E1416" t="s">
        <v>21</v>
      </c>
      <c r="F1416" s="1">
        <v>3.9722885324830397E-5</v>
      </c>
      <c r="G1416">
        <v>1.9739060487393299E-3</v>
      </c>
      <c r="H1416">
        <v>0.49</v>
      </c>
      <c r="I1416">
        <v>3</v>
      </c>
      <c r="J1416">
        <v>0</v>
      </c>
    </row>
    <row r="1417" spans="1:10" thickTop="1" thickBot="1" x14ac:dyDescent="0.3">
      <c r="A1417">
        <v>1415</v>
      </c>
      <c r="B1417">
        <v>21</v>
      </c>
      <c r="C1417">
        <v>803.451453866007</v>
      </c>
      <c r="D1417" t="s">
        <v>26</v>
      </c>
      <c r="E1417" t="s">
        <v>22</v>
      </c>
      <c r="F1417" s="1">
        <v>5.7273862598125197E-5</v>
      </c>
      <c r="G1417">
        <v>9.1073524306301197E-4</v>
      </c>
      <c r="H1417">
        <v>0.49</v>
      </c>
      <c r="I1417">
        <v>3</v>
      </c>
      <c r="J1417">
        <v>0</v>
      </c>
    </row>
    <row r="1418" spans="1:10" thickTop="1" thickBot="1" x14ac:dyDescent="0.3">
      <c r="A1418">
        <v>1416</v>
      </c>
      <c r="B1418">
        <v>21</v>
      </c>
      <c r="C1418">
        <v>766.31550282151102</v>
      </c>
      <c r="D1418" t="s">
        <v>26</v>
      </c>
      <c r="E1418" t="s">
        <v>23</v>
      </c>
      <c r="F1418" s="1">
        <v>5.4626634383727199E-5</v>
      </c>
      <c r="G1418">
        <v>8.6864057855260801E-4</v>
      </c>
      <c r="H1418">
        <v>0.49</v>
      </c>
      <c r="I1418">
        <v>3</v>
      </c>
      <c r="J1418">
        <v>0</v>
      </c>
    </row>
    <row r="1419" spans="1:10" thickTop="1" thickBot="1" x14ac:dyDescent="0.3">
      <c r="A1419">
        <v>1417</v>
      </c>
      <c r="B1419">
        <v>21</v>
      </c>
      <c r="C1419">
        <v>30225.768292056098</v>
      </c>
      <c r="D1419" t="s">
        <v>27</v>
      </c>
      <c r="E1419" t="s">
        <v>11</v>
      </c>
      <c r="F1419">
        <v>0</v>
      </c>
      <c r="G1419">
        <v>0.39119293229825802</v>
      </c>
      <c r="H1419">
        <v>0.19999999999999901</v>
      </c>
      <c r="I1419">
        <v>4.5</v>
      </c>
      <c r="J1419">
        <v>0</v>
      </c>
    </row>
    <row r="1420" spans="1:10" thickTop="1" thickBot="1" x14ac:dyDescent="0.3">
      <c r="A1420">
        <v>1418</v>
      </c>
      <c r="B1420">
        <v>21</v>
      </c>
      <c r="C1420">
        <v>5916.1645300392202</v>
      </c>
      <c r="D1420" t="s">
        <v>27</v>
      </c>
      <c r="E1420" t="s">
        <v>12</v>
      </c>
      <c r="F1420">
        <v>5.8511090872754697E-2</v>
      </c>
      <c r="G1420">
        <v>7.6569162050820094E-2</v>
      </c>
      <c r="H1420">
        <v>0.19999999999999901</v>
      </c>
      <c r="I1420">
        <v>4.5</v>
      </c>
      <c r="J1420">
        <v>0</v>
      </c>
    </row>
    <row r="1421" spans="1:10" thickTop="1" thickBot="1" x14ac:dyDescent="0.3">
      <c r="A1421">
        <v>1419</v>
      </c>
      <c r="B1421">
        <v>21</v>
      </c>
      <c r="C1421">
        <v>16625.8890673317</v>
      </c>
      <c r="D1421" t="s">
        <v>27</v>
      </c>
      <c r="E1421" t="s">
        <v>13</v>
      </c>
      <c r="F1421">
        <v>0.139022414426024</v>
      </c>
      <c r="G1421">
        <v>0.215178328420666</v>
      </c>
      <c r="H1421">
        <v>0.19999999999999901</v>
      </c>
      <c r="I1421">
        <v>4.5</v>
      </c>
      <c r="J1421">
        <v>0</v>
      </c>
    </row>
    <row r="1422" spans="1:10" thickTop="1" thickBot="1" x14ac:dyDescent="0.3">
      <c r="A1422">
        <v>1420</v>
      </c>
      <c r="B1422">
        <v>21</v>
      </c>
      <c r="C1422">
        <v>16170.470412947399</v>
      </c>
      <c r="D1422" t="s">
        <v>27</v>
      </c>
      <c r="E1422" t="s">
        <v>14</v>
      </c>
      <c r="F1422">
        <v>0.138303327025007</v>
      </c>
      <c r="G1422">
        <v>0.20928413386751299</v>
      </c>
      <c r="H1422">
        <v>0.19999999999999901</v>
      </c>
      <c r="I1422">
        <v>4.5</v>
      </c>
      <c r="J1422">
        <v>0</v>
      </c>
    </row>
    <row r="1423" spans="1:10" thickTop="1" thickBot="1" x14ac:dyDescent="0.3">
      <c r="A1423">
        <v>1421</v>
      </c>
      <c r="B1423">
        <v>21</v>
      </c>
      <c r="C1423">
        <v>4571.9887805446797</v>
      </c>
      <c r="D1423" t="s">
        <v>27</v>
      </c>
      <c r="E1423" t="s">
        <v>15</v>
      </c>
      <c r="F1423">
        <v>4.5217141891402302E-2</v>
      </c>
      <c r="G1423">
        <v>5.9172348580666799E-2</v>
      </c>
      <c r="H1423">
        <v>0.19999999999999901</v>
      </c>
      <c r="I1423">
        <v>4.5</v>
      </c>
      <c r="J1423">
        <v>0</v>
      </c>
    </row>
    <row r="1424" spans="1:10" thickTop="1" thickBot="1" x14ac:dyDescent="0.3">
      <c r="A1424">
        <v>1422</v>
      </c>
      <c r="B1424">
        <v>21</v>
      </c>
      <c r="C1424">
        <v>834.56551086294496</v>
      </c>
      <c r="D1424" t="s">
        <v>27</v>
      </c>
      <c r="E1424" t="s">
        <v>16</v>
      </c>
      <c r="F1424">
        <v>1.36743845785284E-2</v>
      </c>
      <c r="G1424">
        <v>1.08012516418076E-2</v>
      </c>
      <c r="H1424">
        <v>0.19999999999999901</v>
      </c>
      <c r="I1424">
        <v>4.5</v>
      </c>
      <c r="J1424">
        <v>0</v>
      </c>
    </row>
    <row r="1425" spans="1:10" thickTop="1" thickBot="1" x14ac:dyDescent="0.3">
      <c r="A1425">
        <v>1423</v>
      </c>
      <c r="B1425">
        <v>21</v>
      </c>
      <c r="C1425">
        <v>640.37942340964503</v>
      </c>
      <c r="D1425" t="s">
        <v>27</v>
      </c>
      <c r="E1425" t="s">
        <v>17</v>
      </c>
      <c r="F1425">
        <v>1.04926388616577E-2</v>
      </c>
      <c r="G1425">
        <v>8.2880243772968307E-3</v>
      </c>
      <c r="H1425">
        <v>0.19999999999999901</v>
      </c>
      <c r="I1425">
        <v>4.5</v>
      </c>
      <c r="J1425">
        <v>0</v>
      </c>
    </row>
    <row r="1426" spans="1:10" thickTop="1" thickBot="1" x14ac:dyDescent="0.3">
      <c r="A1426">
        <v>1424</v>
      </c>
      <c r="B1426">
        <v>21</v>
      </c>
      <c r="C1426">
        <v>0</v>
      </c>
      <c r="D1426" t="s">
        <v>27</v>
      </c>
      <c r="E1426" t="s">
        <v>18</v>
      </c>
      <c r="F1426">
        <v>0</v>
      </c>
      <c r="G1426">
        <v>0</v>
      </c>
      <c r="H1426">
        <v>0.19999999999999901</v>
      </c>
      <c r="I1426">
        <v>4.5</v>
      </c>
      <c r="J1426">
        <v>0</v>
      </c>
    </row>
    <row r="1427" spans="1:10" thickTop="1" thickBot="1" x14ac:dyDescent="0.3">
      <c r="A1427">
        <v>1425</v>
      </c>
      <c r="B1427">
        <v>21</v>
      </c>
      <c r="C1427">
        <v>0</v>
      </c>
      <c r="D1427" t="s">
        <v>27</v>
      </c>
      <c r="E1427" t="s">
        <v>19</v>
      </c>
      <c r="F1427">
        <v>0</v>
      </c>
      <c r="G1427">
        <v>0</v>
      </c>
      <c r="H1427">
        <v>0.19999999999999901</v>
      </c>
      <c r="I1427">
        <v>4.5</v>
      </c>
      <c r="J1427">
        <v>0</v>
      </c>
    </row>
    <row r="1428" spans="1:10" thickTop="1" thickBot="1" x14ac:dyDescent="0.3">
      <c r="A1428">
        <v>1426</v>
      </c>
      <c r="B1428">
        <v>21</v>
      </c>
      <c r="C1428">
        <v>0</v>
      </c>
      <c r="D1428" t="s">
        <v>27</v>
      </c>
      <c r="E1428" t="s">
        <v>20</v>
      </c>
      <c r="F1428">
        <v>0</v>
      </c>
      <c r="G1428">
        <v>0</v>
      </c>
      <c r="H1428">
        <v>0.19999999999999901</v>
      </c>
      <c r="I1428">
        <v>4.5</v>
      </c>
      <c r="J1428">
        <v>0</v>
      </c>
    </row>
    <row r="1429" spans="1:10" thickTop="1" thickBot="1" x14ac:dyDescent="0.3">
      <c r="A1429">
        <v>1427</v>
      </c>
      <c r="B1429">
        <v>21</v>
      </c>
      <c r="C1429">
        <v>1257.74771779404</v>
      </c>
      <c r="D1429" t="s">
        <v>27</v>
      </c>
      <c r="E1429" t="s">
        <v>21</v>
      </c>
      <c r="F1429">
        <v>4.4896661477175897E-3</v>
      </c>
      <c r="G1429">
        <v>1.6278230318618699E-2</v>
      </c>
      <c r="H1429">
        <v>0.19999999999999901</v>
      </c>
      <c r="I1429">
        <v>4.5</v>
      </c>
      <c r="J1429">
        <v>0</v>
      </c>
    </row>
    <row r="1430" spans="1:10" thickTop="1" thickBot="1" x14ac:dyDescent="0.3">
      <c r="A1430">
        <v>1428</v>
      </c>
      <c r="B1430">
        <v>21</v>
      </c>
      <c r="C1430">
        <v>544.95063381647503</v>
      </c>
      <c r="D1430" t="s">
        <v>27</v>
      </c>
      <c r="E1430" t="s">
        <v>22</v>
      </c>
      <c r="F1430">
        <v>2.1222326940737299E-3</v>
      </c>
      <c r="G1430">
        <v>7.0529501298562001E-3</v>
      </c>
      <c r="H1430">
        <v>0.19999999999999901</v>
      </c>
      <c r="I1430">
        <v>4.5</v>
      </c>
      <c r="J1430">
        <v>0</v>
      </c>
    </row>
    <row r="1431" spans="1:10" thickTop="1" thickBot="1" x14ac:dyDescent="0.3">
      <c r="A1431">
        <v>1429</v>
      </c>
      <c r="B1431">
        <v>21</v>
      </c>
      <c r="C1431">
        <v>477.70544326968502</v>
      </c>
      <c r="D1431" t="s">
        <v>27</v>
      </c>
      <c r="E1431" t="s">
        <v>23</v>
      </c>
      <c r="F1431">
        <v>1.86035586883147E-3</v>
      </c>
      <c r="G1431">
        <v>6.1826383144947504E-3</v>
      </c>
      <c r="H1431">
        <v>0.19999999999999901</v>
      </c>
      <c r="I1431">
        <v>4.5</v>
      </c>
      <c r="J1431">
        <v>0</v>
      </c>
    </row>
    <row r="1432" spans="1:10" thickTop="1" thickBot="1" x14ac:dyDescent="0.3">
      <c r="A1432">
        <v>1430</v>
      </c>
      <c r="B1432">
        <v>22</v>
      </c>
      <c r="C1432">
        <v>15960123.009563301</v>
      </c>
      <c r="D1432" t="s">
        <v>10</v>
      </c>
      <c r="E1432" t="s">
        <v>11</v>
      </c>
      <c r="F1432">
        <v>0</v>
      </c>
      <c r="G1432">
        <v>0.92925264072458003</v>
      </c>
      <c r="H1432">
        <v>0.3</v>
      </c>
      <c r="I1432">
        <v>1.5</v>
      </c>
      <c r="J1432">
        <v>0</v>
      </c>
    </row>
    <row r="1433" spans="1:10" thickTop="1" thickBot="1" x14ac:dyDescent="0.3">
      <c r="A1433">
        <v>1431</v>
      </c>
      <c r="B1433">
        <v>22</v>
      </c>
      <c r="C1433">
        <v>125198.21240121999</v>
      </c>
      <c r="D1433" t="s">
        <v>10</v>
      </c>
      <c r="E1433" t="s">
        <v>12</v>
      </c>
      <c r="F1433">
        <v>2.4108445649221899E-3</v>
      </c>
      <c r="G1433">
        <v>7.28946571515265E-3</v>
      </c>
      <c r="H1433">
        <v>0.3</v>
      </c>
      <c r="I1433">
        <v>1.5</v>
      </c>
      <c r="J1433">
        <v>0</v>
      </c>
    </row>
    <row r="1434" spans="1:10" thickTop="1" thickBot="1" x14ac:dyDescent="0.3">
      <c r="A1434">
        <v>1432</v>
      </c>
      <c r="B1434">
        <v>22</v>
      </c>
      <c r="C1434">
        <v>380063.88464689901</v>
      </c>
      <c r="D1434" t="s">
        <v>10</v>
      </c>
      <c r="E1434" t="s">
        <v>13</v>
      </c>
      <c r="F1434">
        <v>3.6295062766164799E-3</v>
      </c>
      <c r="G1434">
        <v>2.21286119311579E-2</v>
      </c>
      <c r="H1434">
        <v>0.3</v>
      </c>
      <c r="I1434">
        <v>1.5</v>
      </c>
      <c r="J1434">
        <v>0</v>
      </c>
    </row>
    <row r="1435" spans="1:10" thickTop="1" thickBot="1" x14ac:dyDescent="0.3">
      <c r="A1435">
        <v>1433</v>
      </c>
      <c r="B1435">
        <v>22</v>
      </c>
      <c r="C1435">
        <v>424409.72356032801</v>
      </c>
      <c r="D1435" t="s">
        <v>10</v>
      </c>
      <c r="E1435" t="s">
        <v>14</v>
      </c>
      <c r="F1435">
        <v>4.4374567600699698E-3</v>
      </c>
      <c r="G1435">
        <v>2.4710577489365601E-2</v>
      </c>
      <c r="H1435">
        <v>0.3</v>
      </c>
      <c r="I1435">
        <v>1.5</v>
      </c>
      <c r="J1435">
        <v>0</v>
      </c>
    </row>
    <row r="1436" spans="1:10" thickTop="1" thickBot="1" x14ac:dyDescent="0.3">
      <c r="A1436">
        <v>1434</v>
      </c>
      <c r="B1436">
        <v>22</v>
      </c>
      <c r="C1436">
        <v>136092.94638474999</v>
      </c>
      <c r="D1436" t="s">
        <v>10</v>
      </c>
      <c r="E1436" t="s">
        <v>15</v>
      </c>
      <c r="F1436">
        <v>2.4711628209630899E-3</v>
      </c>
      <c r="G1436">
        <v>7.9237941797967292E-3</v>
      </c>
      <c r="H1436">
        <v>0.3</v>
      </c>
      <c r="I1436">
        <v>1.5</v>
      </c>
      <c r="J1436">
        <v>0</v>
      </c>
    </row>
    <row r="1437" spans="1:10" thickTop="1" thickBot="1" x14ac:dyDescent="0.3">
      <c r="A1437">
        <v>1435</v>
      </c>
      <c r="B1437">
        <v>22</v>
      </c>
      <c r="C1437">
        <v>27325.560842288302</v>
      </c>
      <c r="D1437" t="s">
        <v>10</v>
      </c>
      <c r="E1437" t="s">
        <v>16</v>
      </c>
      <c r="F1437">
        <v>1.5419115911007801E-3</v>
      </c>
      <c r="G1437">
        <v>1.59098708429511E-3</v>
      </c>
      <c r="H1437">
        <v>0.3</v>
      </c>
      <c r="I1437">
        <v>1.5</v>
      </c>
      <c r="J1437">
        <v>0</v>
      </c>
    </row>
    <row r="1438" spans="1:10" thickTop="1" thickBot="1" x14ac:dyDescent="0.3">
      <c r="A1438">
        <v>1436</v>
      </c>
      <c r="B1438">
        <v>22</v>
      </c>
      <c r="C1438">
        <v>24879.464423651702</v>
      </c>
      <c r="D1438" t="s">
        <v>10</v>
      </c>
      <c r="E1438" t="s">
        <v>17</v>
      </c>
      <c r="F1438">
        <v>1.47177417075027E-3</v>
      </c>
      <c r="G1438">
        <v>1.44856703182289E-3</v>
      </c>
      <c r="H1438">
        <v>0.3</v>
      </c>
      <c r="I1438">
        <v>1.5</v>
      </c>
      <c r="J1438">
        <v>0</v>
      </c>
    </row>
    <row r="1439" spans="1:10" thickTop="1" thickBot="1" x14ac:dyDescent="0.3">
      <c r="A1439">
        <v>1437</v>
      </c>
      <c r="B1439">
        <v>22</v>
      </c>
      <c r="C1439">
        <v>0</v>
      </c>
      <c r="D1439" t="s">
        <v>10</v>
      </c>
      <c r="E1439" t="s">
        <v>18</v>
      </c>
      <c r="F1439">
        <v>0</v>
      </c>
      <c r="G1439">
        <v>0</v>
      </c>
      <c r="H1439">
        <v>0.3</v>
      </c>
      <c r="I1439">
        <v>1.5</v>
      </c>
      <c r="J1439">
        <v>0</v>
      </c>
    </row>
    <row r="1440" spans="1:10" thickTop="1" thickBot="1" x14ac:dyDescent="0.3">
      <c r="A1440">
        <v>1438</v>
      </c>
      <c r="B1440">
        <v>22</v>
      </c>
      <c r="C1440">
        <v>0</v>
      </c>
      <c r="D1440" t="s">
        <v>10</v>
      </c>
      <c r="E1440" t="s">
        <v>19</v>
      </c>
      <c r="F1440">
        <v>0</v>
      </c>
      <c r="G1440">
        <v>0</v>
      </c>
      <c r="H1440">
        <v>0.3</v>
      </c>
      <c r="I1440">
        <v>1.5</v>
      </c>
      <c r="J1440">
        <v>0</v>
      </c>
    </row>
    <row r="1441" spans="1:10" thickTop="1" thickBot="1" x14ac:dyDescent="0.3">
      <c r="A1441">
        <v>1439</v>
      </c>
      <c r="B1441">
        <v>22</v>
      </c>
      <c r="C1441">
        <v>0</v>
      </c>
      <c r="D1441" t="s">
        <v>10</v>
      </c>
      <c r="E1441" t="s">
        <v>20</v>
      </c>
      <c r="F1441">
        <v>0</v>
      </c>
      <c r="G1441">
        <v>0</v>
      </c>
      <c r="H1441">
        <v>0.3</v>
      </c>
      <c r="I1441">
        <v>1.5</v>
      </c>
      <c r="J1441">
        <v>0</v>
      </c>
    </row>
    <row r="1442" spans="1:10" thickTop="1" thickBot="1" x14ac:dyDescent="0.3">
      <c r="A1442">
        <v>1440</v>
      </c>
      <c r="B1442">
        <v>22</v>
      </c>
      <c r="C1442">
        <v>48882.728716636098</v>
      </c>
      <c r="D1442" t="s">
        <v>10</v>
      </c>
      <c r="E1442" t="s">
        <v>21</v>
      </c>
      <c r="F1442" s="1">
        <v>4.5701057650829499E-5</v>
      </c>
      <c r="G1442">
        <v>2.8461187121514501E-3</v>
      </c>
      <c r="H1442">
        <v>0.3</v>
      </c>
      <c r="I1442">
        <v>1.5</v>
      </c>
      <c r="J1442">
        <v>0</v>
      </c>
    </row>
    <row r="1443" spans="1:10" thickTop="1" thickBot="1" x14ac:dyDescent="0.3">
      <c r="A1443">
        <v>1441</v>
      </c>
      <c r="B1443">
        <v>22</v>
      </c>
      <c r="C1443">
        <v>24515.714146292499</v>
      </c>
      <c r="D1443" t="s">
        <v>10</v>
      </c>
      <c r="E1443" t="s">
        <v>22</v>
      </c>
      <c r="F1443" s="1">
        <v>8.05499409742129E-5</v>
      </c>
      <c r="G1443">
        <v>1.4273882535893101E-3</v>
      </c>
      <c r="H1443">
        <v>0.3</v>
      </c>
      <c r="I1443">
        <v>1.5</v>
      </c>
      <c r="J1443">
        <v>0</v>
      </c>
    </row>
    <row r="1444" spans="1:10" thickTop="1" thickBot="1" x14ac:dyDescent="0.3">
      <c r="A1444">
        <v>1442</v>
      </c>
      <c r="B1444">
        <v>22</v>
      </c>
      <c r="C1444">
        <v>23733.565134358199</v>
      </c>
      <c r="D1444" t="s">
        <v>10</v>
      </c>
      <c r="E1444" t="s">
        <v>23</v>
      </c>
      <c r="F1444" s="1">
        <v>9.71903640894126E-5</v>
      </c>
      <c r="G1444">
        <v>1.3818488780879699E-3</v>
      </c>
      <c r="H1444">
        <v>0.3</v>
      </c>
      <c r="I1444">
        <v>1.5</v>
      </c>
      <c r="J1444">
        <v>0</v>
      </c>
    </row>
    <row r="1445" spans="1:10" thickTop="1" thickBot="1" x14ac:dyDescent="0.3">
      <c r="A1445">
        <v>1443</v>
      </c>
      <c r="B1445">
        <v>22</v>
      </c>
      <c r="C1445">
        <v>16651900.426939599</v>
      </c>
      <c r="D1445" t="s">
        <v>24</v>
      </c>
      <c r="E1445" t="s">
        <v>11</v>
      </c>
      <c r="F1445">
        <v>0</v>
      </c>
      <c r="G1445">
        <v>0.959550534208647</v>
      </c>
      <c r="H1445">
        <v>0.3</v>
      </c>
      <c r="I1445">
        <v>1.5</v>
      </c>
      <c r="J1445">
        <v>0</v>
      </c>
    </row>
    <row r="1446" spans="1:10" thickTop="1" thickBot="1" x14ac:dyDescent="0.3">
      <c r="A1446">
        <v>1444</v>
      </c>
      <c r="B1446">
        <v>22</v>
      </c>
      <c r="C1446">
        <v>70190.493152434297</v>
      </c>
      <c r="D1446" t="s">
        <v>24</v>
      </c>
      <c r="E1446" t="s">
        <v>12</v>
      </c>
      <c r="F1446">
        <v>1.2544163077059501E-3</v>
      </c>
      <c r="G1446">
        <v>4.0446629798377301E-3</v>
      </c>
      <c r="H1446">
        <v>0.3</v>
      </c>
      <c r="I1446">
        <v>1.5</v>
      </c>
      <c r="J1446">
        <v>0</v>
      </c>
    </row>
    <row r="1447" spans="1:10" thickTop="1" thickBot="1" x14ac:dyDescent="0.3">
      <c r="A1447">
        <v>1445</v>
      </c>
      <c r="B1447">
        <v>22</v>
      </c>
      <c r="C1447">
        <v>216157.484307187</v>
      </c>
      <c r="D1447" t="s">
        <v>24</v>
      </c>
      <c r="E1447" t="s">
        <v>13</v>
      </c>
      <c r="F1447">
        <v>1.9039434215382301E-3</v>
      </c>
      <c r="G1447">
        <v>1.24558773606766E-2</v>
      </c>
      <c r="H1447">
        <v>0.3</v>
      </c>
      <c r="I1447">
        <v>1.5</v>
      </c>
      <c r="J1447">
        <v>0</v>
      </c>
    </row>
    <row r="1448" spans="1:10" thickTop="1" thickBot="1" x14ac:dyDescent="0.3">
      <c r="A1448">
        <v>1446</v>
      </c>
      <c r="B1448">
        <v>22</v>
      </c>
      <c r="C1448">
        <v>240160.273366076</v>
      </c>
      <c r="D1448" t="s">
        <v>24</v>
      </c>
      <c r="E1448" t="s">
        <v>14</v>
      </c>
      <c r="F1448">
        <v>2.39171743591657E-3</v>
      </c>
      <c r="G1448">
        <v>1.38390161300325E-2</v>
      </c>
      <c r="H1448">
        <v>0.3</v>
      </c>
      <c r="I1448">
        <v>1.5</v>
      </c>
      <c r="J1448">
        <v>0</v>
      </c>
    </row>
    <row r="1449" spans="1:10" thickTop="1" thickBot="1" x14ac:dyDescent="0.3">
      <c r="A1449">
        <v>1447</v>
      </c>
      <c r="B1449">
        <v>22</v>
      </c>
      <c r="C1449">
        <v>76040.882451722195</v>
      </c>
      <c r="D1449" t="s">
        <v>24</v>
      </c>
      <c r="E1449" t="s">
        <v>15</v>
      </c>
      <c r="F1449">
        <v>1.3633824133688101E-3</v>
      </c>
      <c r="G1449">
        <v>4.3817863131227503E-3</v>
      </c>
      <c r="H1449">
        <v>0.3</v>
      </c>
      <c r="I1449">
        <v>1.5</v>
      </c>
      <c r="J1449">
        <v>0</v>
      </c>
    </row>
    <row r="1450" spans="1:10" thickTop="1" thickBot="1" x14ac:dyDescent="0.3">
      <c r="A1450">
        <v>1448</v>
      </c>
      <c r="B1450">
        <v>22</v>
      </c>
      <c r="C1450">
        <v>15320.948149464501</v>
      </c>
      <c r="D1450" t="s">
        <v>24</v>
      </c>
      <c r="E1450" t="s">
        <v>16</v>
      </c>
      <c r="F1450">
        <v>8.5543644693904795E-4</v>
      </c>
      <c r="G1450">
        <v>8.8285562635348599E-4</v>
      </c>
      <c r="H1450">
        <v>0.3</v>
      </c>
      <c r="I1450">
        <v>1.5</v>
      </c>
      <c r="J1450">
        <v>0</v>
      </c>
    </row>
    <row r="1451" spans="1:10" thickTop="1" thickBot="1" x14ac:dyDescent="0.3">
      <c r="A1451">
        <v>1449</v>
      </c>
      <c r="B1451">
        <v>22</v>
      </c>
      <c r="C1451">
        <v>15107.9989874603</v>
      </c>
      <c r="D1451" t="s">
        <v>24</v>
      </c>
      <c r="E1451" t="s">
        <v>17</v>
      </c>
      <c r="F1451">
        <v>7.7882223077725796E-4</v>
      </c>
      <c r="G1451">
        <v>8.7058462563156195E-4</v>
      </c>
      <c r="H1451">
        <v>0.3</v>
      </c>
      <c r="I1451">
        <v>1.5</v>
      </c>
      <c r="J1451">
        <v>0</v>
      </c>
    </row>
    <row r="1452" spans="1:10" thickTop="1" thickBot="1" x14ac:dyDescent="0.3">
      <c r="A1452">
        <v>1450</v>
      </c>
      <c r="B1452">
        <v>22</v>
      </c>
      <c r="C1452">
        <v>0</v>
      </c>
      <c r="D1452" t="s">
        <v>24</v>
      </c>
      <c r="E1452" t="s">
        <v>18</v>
      </c>
      <c r="F1452">
        <v>0</v>
      </c>
      <c r="G1452">
        <v>0</v>
      </c>
      <c r="H1452">
        <v>0.3</v>
      </c>
      <c r="I1452">
        <v>1.5</v>
      </c>
      <c r="J1452">
        <v>0</v>
      </c>
    </row>
    <row r="1453" spans="1:10" thickTop="1" thickBot="1" x14ac:dyDescent="0.3">
      <c r="A1453">
        <v>1451</v>
      </c>
      <c r="B1453">
        <v>22</v>
      </c>
      <c r="C1453">
        <v>0</v>
      </c>
      <c r="D1453" t="s">
        <v>24</v>
      </c>
      <c r="E1453" t="s">
        <v>19</v>
      </c>
      <c r="F1453">
        <v>0</v>
      </c>
      <c r="G1453">
        <v>0</v>
      </c>
      <c r="H1453">
        <v>0.3</v>
      </c>
      <c r="I1453">
        <v>1.5</v>
      </c>
      <c r="J1453">
        <v>0</v>
      </c>
    </row>
    <row r="1454" spans="1:10" thickTop="1" thickBot="1" x14ac:dyDescent="0.3">
      <c r="A1454">
        <v>1452</v>
      </c>
      <c r="B1454">
        <v>22</v>
      </c>
      <c r="C1454">
        <v>0</v>
      </c>
      <c r="D1454" t="s">
        <v>24</v>
      </c>
      <c r="E1454" t="s">
        <v>20</v>
      </c>
      <c r="F1454">
        <v>0</v>
      </c>
      <c r="G1454">
        <v>0</v>
      </c>
      <c r="H1454">
        <v>0.3</v>
      </c>
      <c r="I1454">
        <v>1.5</v>
      </c>
      <c r="J1454">
        <v>0</v>
      </c>
    </row>
    <row r="1455" spans="1:10" thickTop="1" thickBot="1" x14ac:dyDescent="0.3">
      <c r="A1455">
        <v>1453</v>
      </c>
      <c r="B1455">
        <v>22</v>
      </c>
      <c r="C1455">
        <v>29066.898829495</v>
      </c>
      <c r="D1455" t="s">
        <v>24</v>
      </c>
      <c r="E1455" t="s">
        <v>21</v>
      </c>
      <c r="F1455" s="1">
        <v>2.44835022384826E-5</v>
      </c>
      <c r="G1455">
        <v>1.67495346384056E-3</v>
      </c>
      <c r="H1455">
        <v>0.3</v>
      </c>
      <c r="I1455">
        <v>1.5</v>
      </c>
      <c r="J1455">
        <v>0</v>
      </c>
    </row>
    <row r="1456" spans="1:10" thickTop="1" thickBot="1" x14ac:dyDescent="0.3">
      <c r="A1456">
        <v>1454</v>
      </c>
      <c r="B1456">
        <v>22</v>
      </c>
      <c r="C1456">
        <v>17304.050051422098</v>
      </c>
      <c r="D1456" t="s">
        <v>24</v>
      </c>
      <c r="E1456" t="s">
        <v>22</v>
      </c>
      <c r="F1456" s="1">
        <v>3.8370414253100302E-5</v>
      </c>
      <c r="G1456">
        <v>9.9713005993916294E-4</v>
      </c>
      <c r="H1456">
        <v>0.3</v>
      </c>
      <c r="I1456">
        <v>1.5</v>
      </c>
      <c r="J1456">
        <v>0</v>
      </c>
    </row>
    <row r="1457" spans="1:10" thickTop="1" thickBot="1" x14ac:dyDescent="0.3">
      <c r="A1457">
        <v>1455</v>
      </c>
      <c r="B1457">
        <v>22</v>
      </c>
      <c r="C1457">
        <v>22605.117638746</v>
      </c>
      <c r="D1457" t="s">
        <v>24</v>
      </c>
      <c r="E1457" t="s">
        <v>23</v>
      </c>
      <c r="F1457" s="1">
        <v>3.7145159244451899E-5</v>
      </c>
      <c r="G1457">
        <v>1.30259923191808E-3</v>
      </c>
      <c r="H1457">
        <v>0.3</v>
      </c>
      <c r="I1457">
        <v>1.5</v>
      </c>
      <c r="J1457">
        <v>0</v>
      </c>
    </row>
    <row r="1458" spans="1:10" thickTop="1" thickBot="1" x14ac:dyDescent="0.3">
      <c r="A1458">
        <v>1456</v>
      </c>
      <c r="B1458">
        <v>22</v>
      </c>
      <c r="C1458">
        <v>19613.759685413799</v>
      </c>
      <c r="D1458" t="s">
        <v>25</v>
      </c>
      <c r="E1458" t="s">
        <v>11</v>
      </c>
      <c r="F1458">
        <v>0</v>
      </c>
      <c r="G1458">
        <v>0.36040693021029102</v>
      </c>
      <c r="H1458">
        <v>0.66</v>
      </c>
      <c r="I1458">
        <v>120</v>
      </c>
      <c r="J1458">
        <v>0</v>
      </c>
    </row>
    <row r="1459" spans="1:10" thickTop="1" thickBot="1" x14ac:dyDescent="0.3">
      <c r="A1459">
        <v>1457</v>
      </c>
      <c r="B1459">
        <v>22</v>
      </c>
      <c r="C1459">
        <v>3705.2528921865501</v>
      </c>
      <c r="D1459" t="s">
        <v>25</v>
      </c>
      <c r="E1459" t="s">
        <v>12</v>
      </c>
      <c r="F1459">
        <v>5.6822843142757998E-2</v>
      </c>
      <c r="G1459">
        <v>6.8084795671217294E-2</v>
      </c>
      <c r="H1459">
        <v>0.66</v>
      </c>
      <c r="I1459">
        <v>120</v>
      </c>
      <c r="J1459">
        <v>0</v>
      </c>
    </row>
    <row r="1460" spans="1:10" thickTop="1" thickBot="1" x14ac:dyDescent="0.3">
      <c r="A1460">
        <v>1458</v>
      </c>
      <c r="B1460">
        <v>22</v>
      </c>
      <c r="C1460">
        <v>11059.2202707783</v>
      </c>
      <c r="D1460" t="s">
        <v>25</v>
      </c>
      <c r="E1460" t="s">
        <v>13</v>
      </c>
      <c r="F1460">
        <v>8.6248477862881298E-2</v>
      </c>
      <c r="G1460">
        <v>0.20321548200036199</v>
      </c>
      <c r="H1460">
        <v>0.66</v>
      </c>
      <c r="I1460">
        <v>120</v>
      </c>
      <c r="J1460">
        <v>0</v>
      </c>
    </row>
    <row r="1461" spans="1:10" thickTop="1" thickBot="1" x14ac:dyDescent="0.3">
      <c r="A1461">
        <v>1459</v>
      </c>
      <c r="B1461">
        <v>22</v>
      </c>
      <c r="C1461">
        <v>11917.2905964279</v>
      </c>
      <c r="D1461" t="s">
        <v>25</v>
      </c>
      <c r="E1461" t="s">
        <v>14</v>
      </c>
      <c r="F1461">
        <v>0.10835094017537</v>
      </c>
      <c r="G1461">
        <v>0.218982703427161</v>
      </c>
      <c r="H1461">
        <v>0.66</v>
      </c>
      <c r="I1461">
        <v>120</v>
      </c>
      <c r="J1461">
        <v>0</v>
      </c>
    </row>
    <row r="1462" spans="1:10" thickTop="1" thickBot="1" x14ac:dyDescent="0.3">
      <c r="A1462">
        <v>1460</v>
      </c>
      <c r="B1462">
        <v>22</v>
      </c>
      <c r="C1462">
        <v>3718.9188976724699</v>
      </c>
      <c r="D1462" t="s">
        <v>25</v>
      </c>
      <c r="E1462" t="s">
        <v>15</v>
      </c>
      <c r="F1462">
        <v>6.1767560390351403E-2</v>
      </c>
      <c r="G1462">
        <v>6.8335911375927497E-2</v>
      </c>
      <c r="H1462">
        <v>0.66</v>
      </c>
      <c r="I1462">
        <v>120</v>
      </c>
      <c r="J1462">
        <v>0</v>
      </c>
    </row>
    <row r="1463" spans="1:10" thickTop="1" thickBot="1" x14ac:dyDescent="0.3">
      <c r="A1463">
        <v>1461</v>
      </c>
      <c r="B1463">
        <v>22</v>
      </c>
      <c r="C1463">
        <v>740.09261216565596</v>
      </c>
      <c r="D1463" t="s">
        <v>25</v>
      </c>
      <c r="E1463" t="s">
        <v>16</v>
      </c>
      <c r="F1463">
        <v>3.8756445373428899E-2</v>
      </c>
      <c r="G1463">
        <v>1.35993563039473E-2</v>
      </c>
      <c r="H1463">
        <v>0.66</v>
      </c>
      <c r="I1463">
        <v>120</v>
      </c>
      <c r="J1463">
        <v>0</v>
      </c>
    </row>
    <row r="1464" spans="1:10" thickTop="1" thickBot="1" x14ac:dyDescent="0.3">
      <c r="A1464">
        <v>1462</v>
      </c>
      <c r="B1464">
        <v>22</v>
      </c>
      <c r="C1464">
        <v>696.92187710420797</v>
      </c>
      <c r="D1464" t="s">
        <v>25</v>
      </c>
      <c r="E1464" t="s">
        <v>17</v>
      </c>
      <c r="F1464">
        <v>3.5287092895205797E-2</v>
      </c>
      <c r="G1464">
        <v>1.2806085031739901E-2</v>
      </c>
      <c r="H1464">
        <v>0.66</v>
      </c>
      <c r="I1464">
        <v>120</v>
      </c>
      <c r="J1464">
        <v>0</v>
      </c>
    </row>
    <row r="1465" spans="1:10" thickTop="1" thickBot="1" x14ac:dyDescent="0.3">
      <c r="A1465">
        <v>1463</v>
      </c>
      <c r="B1465">
        <v>22</v>
      </c>
      <c r="C1465">
        <v>0</v>
      </c>
      <c r="D1465" t="s">
        <v>25</v>
      </c>
      <c r="E1465" t="s">
        <v>18</v>
      </c>
      <c r="F1465">
        <v>0</v>
      </c>
      <c r="G1465">
        <v>0</v>
      </c>
      <c r="H1465">
        <v>0.66</v>
      </c>
      <c r="I1465">
        <v>120</v>
      </c>
      <c r="J1465">
        <v>0</v>
      </c>
    </row>
    <row r="1466" spans="1:10" thickTop="1" thickBot="1" x14ac:dyDescent="0.3">
      <c r="A1466">
        <v>1464</v>
      </c>
      <c r="B1466">
        <v>22</v>
      </c>
      <c r="C1466">
        <v>0</v>
      </c>
      <c r="D1466" t="s">
        <v>25</v>
      </c>
      <c r="E1466" t="s">
        <v>19</v>
      </c>
      <c r="F1466">
        <v>0</v>
      </c>
      <c r="G1466">
        <v>0</v>
      </c>
      <c r="H1466">
        <v>0.66</v>
      </c>
      <c r="I1466">
        <v>120</v>
      </c>
      <c r="J1466">
        <v>0</v>
      </c>
    </row>
    <row r="1467" spans="1:10" thickTop="1" thickBot="1" x14ac:dyDescent="0.3">
      <c r="A1467">
        <v>1465</v>
      </c>
      <c r="B1467">
        <v>22</v>
      </c>
      <c r="C1467">
        <v>0</v>
      </c>
      <c r="D1467" t="s">
        <v>25</v>
      </c>
      <c r="E1467" t="s">
        <v>20</v>
      </c>
      <c r="F1467">
        <v>0</v>
      </c>
      <c r="G1467">
        <v>0</v>
      </c>
      <c r="H1467">
        <v>0.66</v>
      </c>
      <c r="I1467">
        <v>120</v>
      </c>
      <c r="J1467">
        <v>0</v>
      </c>
    </row>
    <row r="1468" spans="1:10" thickTop="1" thickBot="1" x14ac:dyDescent="0.3">
      <c r="A1468">
        <v>1466</v>
      </c>
      <c r="B1468">
        <v>22</v>
      </c>
      <c r="C1468">
        <v>1357.9740515531801</v>
      </c>
      <c r="D1468" t="s">
        <v>25</v>
      </c>
      <c r="E1468" t="s">
        <v>21</v>
      </c>
      <c r="F1468">
        <v>1.10930322924815E-3</v>
      </c>
      <c r="G1468">
        <v>2.49530567864297E-2</v>
      </c>
      <c r="H1468">
        <v>0.66</v>
      </c>
      <c r="I1468">
        <v>120</v>
      </c>
      <c r="J1468">
        <v>0</v>
      </c>
    </row>
    <row r="1469" spans="1:10" thickTop="1" thickBot="1" x14ac:dyDescent="0.3">
      <c r="A1469">
        <v>1467</v>
      </c>
      <c r="B1469">
        <v>22</v>
      </c>
      <c r="C1469">
        <v>747.05900557828102</v>
      </c>
      <c r="D1469" t="s">
        <v>25</v>
      </c>
      <c r="E1469" t="s">
        <v>22</v>
      </c>
      <c r="F1469">
        <v>1.7385588928717801E-3</v>
      </c>
      <c r="G1469">
        <v>1.3727365237713699E-2</v>
      </c>
      <c r="H1469">
        <v>0.66</v>
      </c>
      <c r="I1469">
        <v>120</v>
      </c>
      <c r="J1469">
        <v>0</v>
      </c>
    </row>
    <row r="1470" spans="1:10" thickTop="1" thickBot="1" x14ac:dyDescent="0.3">
      <c r="A1470">
        <v>1468</v>
      </c>
      <c r="B1470">
        <v>22</v>
      </c>
      <c r="C1470">
        <v>864.66032032752901</v>
      </c>
      <c r="D1470" t="s">
        <v>25</v>
      </c>
      <c r="E1470" t="s">
        <v>23</v>
      </c>
      <c r="F1470">
        <v>1.6830919335111499E-3</v>
      </c>
      <c r="G1470">
        <v>1.5888313955209801E-2</v>
      </c>
      <c r="H1470">
        <v>0.66</v>
      </c>
      <c r="I1470">
        <v>120</v>
      </c>
      <c r="J1470">
        <v>0</v>
      </c>
    </row>
    <row r="1471" spans="1:10" thickTop="1" thickBot="1" x14ac:dyDescent="0.3">
      <c r="A1471">
        <v>1469</v>
      </c>
      <c r="B1471">
        <v>22</v>
      </c>
      <c r="C1471">
        <v>820742.14732135099</v>
      </c>
      <c r="D1471" t="s">
        <v>26</v>
      </c>
      <c r="E1471" t="s">
        <v>11</v>
      </c>
      <c r="F1471">
        <v>0</v>
      </c>
      <c r="G1471">
        <v>0.93026331848461297</v>
      </c>
      <c r="H1471">
        <v>0.49</v>
      </c>
      <c r="I1471">
        <v>3</v>
      </c>
      <c r="J1471">
        <v>0</v>
      </c>
    </row>
    <row r="1472" spans="1:10" thickTop="1" thickBot="1" x14ac:dyDescent="0.3">
      <c r="A1472">
        <v>1470</v>
      </c>
      <c r="B1472">
        <v>22</v>
      </c>
      <c r="C1472">
        <v>7614.3242224995502</v>
      </c>
      <c r="D1472" t="s">
        <v>26</v>
      </c>
      <c r="E1472" t="s">
        <v>12</v>
      </c>
      <c r="F1472">
        <v>3.4735602000801899E-3</v>
      </c>
      <c r="G1472">
        <v>8.6303920693703799E-3</v>
      </c>
      <c r="H1472">
        <v>0.49</v>
      </c>
      <c r="I1472">
        <v>3</v>
      </c>
      <c r="J1472">
        <v>0</v>
      </c>
    </row>
    <row r="1473" spans="1:10" thickTop="1" thickBot="1" x14ac:dyDescent="0.3">
      <c r="A1473">
        <v>1471</v>
      </c>
      <c r="B1473">
        <v>22</v>
      </c>
      <c r="C1473">
        <v>21462.872064470899</v>
      </c>
      <c r="D1473" t="s">
        <v>26</v>
      </c>
      <c r="E1473" t="s">
        <v>13</v>
      </c>
      <c r="F1473">
        <v>4.8955479175856499E-3</v>
      </c>
      <c r="G1473">
        <v>2.4326912729008401E-2</v>
      </c>
      <c r="H1473">
        <v>0.49</v>
      </c>
      <c r="I1473">
        <v>3</v>
      </c>
      <c r="J1473">
        <v>0</v>
      </c>
    </row>
    <row r="1474" spans="1:10" thickTop="1" thickBot="1" x14ac:dyDescent="0.3">
      <c r="A1474">
        <v>1472</v>
      </c>
      <c r="B1474">
        <v>22</v>
      </c>
      <c r="C1474">
        <v>21021.788864983198</v>
      </c>
      <c r="D1474" t="s">
        <v>26</v>
      </c>
      <c r="E1474" t="s">
        <v>14</v>
      </c>
      <c r="F1474">
        <v>5.39430702432807E-3</v>
      </c>
      <c r="G1474">
        <v>2.38269706677624E-2</v>
      </c>
      <c r="H1474">
        <v>0.49</v>
      </c>
      <c r="I1474">
        <v>3</v>
      </c>
      <c r="J1474">
        <v>0</v>
      </c>
    </row>
    <row r="1475" spans="1:10" thickTop="1" thickBot="1" x14ac:dyDescent="0.3">
      <c r="A1475">
        <v>1473</v>
      </c>
      <c r="B1475">
        <v>22</v>
      </c>
      <c r="C1475">
        <v>6034.5421179760697</v>
      </c>
      <c r="D1475" t="s">
        <v>26</v>
      </c>
      <c r="E1475" t="s">
        <v>15</v>
      </c>
      <c r="F1475">
        <v>2.7528832125076298E-3</v>
      </c>
      <c r="G1475">
        <v>6.8398012634357901E-3</v>
      </c>
      <c r="H1475">
        <v>0.49</v>
      </c>
      <c r="I1475">
        <v>3</v>
      </c>
      <c r="J1475">
        <v>0</v>
      </c>
    </row>
    <row r="1476" spans="1:10" thickTop="1" thickBot="1" x14ac:dyDescent="0.3">
      <c r="A1476">
        <v>1474</v>
      </c>
      <c r="B1476">
        <v>22</v>
      </c>
      <c r="C1476">
        <v>1121.6990114294499</v>
      </c>
      <c r="D1476" t="s">
        <v>26</v>
      </c>
      <c r="E1476" t="s">
        <v>16</v>
      </c>
      <c r="F1476">
        <v>1.5990786447016099E-3</v>
      </c>
      <c r="G1476">
        <v>1.27138035754451E-3</v>
      </c>
      <c r="H1476">
        <v>0.49</v>
      </c>
      <c r="I1476">
        <v>3</v>
      </c>
      <c r="J1476">
        <v>0</v>
      </c>
    </row>
    <row r="1477" spans="1:10" thickTop="1" thickBot="1" x14ac:dyDescent="0.3">
      <c r="A1477">
        <v>1475</v>
      </c>
      <c r="B1477">
        <v>22</v>
      </c>
      <c r="C1477">
        <v>905.14384834707505</v>
      </c>
      <c r="D1477" t="s">
        <v>26</v>
      </c>
      <c r="E1477" t="s">
        <v>17</v>
      </c>
      <c r="F1477">
        <v>1.2903605900751701E-3</v>
      </c>
      <c r="G1477">
        <v>1.02592772019492E-3</v>
      </c>
      <c r="H1477">
        <v>0.49</v>
      </c>
      <c r="I1477">
        <v>3</v>
      </c>
      <c r="J1477">
        <v>0</v>
      </c>
    </row>
    <row r="1478" spans="1:10" thickTop="1" thickBot="1" x14ac:dyDescent="0.3">
      <c r="A1478">
        <v>1476</v>
      </c>
      <c r="B1478">
        <v>22</v>
      </c>
      <c r="C1478">
        <v>0</v>
      </c>
      <c r="D1478" t="s">
        <v>26</v>
      </c>
      <c r="E1478" t="s">
        <v>18</v>
      </c>
      <c r="F1478">
        <v>0</v>
      </c>
      <c r="G1478">
        <v>0</v>
      </c>
      <c r="H1478">
        <v>0.49</v>
      </c>
      <c r="I1478">
        <v>3</v>
      </c>
      <c r="J1478">
        <v>0</v>
      </c>
    </row>
    <row r="1479" spans="1:10" thickTop="1" thickBot="1" x14ac:dyDescent="0.3">
      <c r="A1479">
        <v>1477</v>
      </c>
      <c r="B1479">
        <v>22</v>
      </c>
      <c r="C1479">
        <v>0</v>
      </c>
      <c r="D1479" t="s">
        <v>26</v>
      </c>
      <c r="E1479" t="s">
        <v>19</v>
      </c>
      <c r="F1479">
        <v>0</v>
      </c>
      <c r="G1479">
        <v>0</v>
      </c>
      <c r="H1479">
        <v>0.49</v>
      </c>
      <c r="I1479">
        <v>3</v>
      </c>
      <c r="J1479">
        <v>0</v>
      </c>
    </row>
    <row r="1480" spans="1:10" thickTop="1" thickBot="1" x14ac:dyDescent="0.3">
      <c r="A1480">
        <v>1478</v>
      </c>
      <c r="B1480">
        <v>22</v>
      </c>
      <c r="C1480">
        <v>0</v>
      </c>
      <c r="D1480" t="s">
        <v>26</v>
      </c>
      <c r="E1480" t="s">
        <v>20</v>
      </c>
      <c r="F1480">
        <v>0</v>
      </c>
      <c r="G1480">
        <v>0</v>
      </c>
      <c r="H1480">
        <v>0.49</v>
      </c>
      <c r="I1480">
        <v>3</v>
      </c>
      <c r="J1480">
        <v>0</v>
      </c>
    </row>
    <row r="1481" spans="1:10" thickTop="1" thickBot="1" x14ac:dyDescent="0.3">
      <c r="A1481">
        <v>1479</v>
      </c>
      <c r="B1481">
        <v>22</v>
      </c>
      <c r="C1481">
        <v>1785.89370729351</v>
      </c>
      <c r="D1481" t="s">
        <v>26</v>
      </c>
      <c r="E1481" t="s">
        <v>21</v>
      </c>
      <c r="F1481" s="1">
        <v>4.0735127123284002E-5</v>
      </c>
      <c r="G1481">
        <v>2.0242062772452799E-3</v>
      </c>
      <c r="H1481">
        <v>0.49</v>
      </c>
      <c r="I1481">
        <v>3</v>
      </c>
      <c r="J1481">
        <v>0</v>
      </c>
    </row>
    <row r="1482" spans="1:10" thickTop="1" thickBot="1" x14ac:dyDescent="0.3">
      <c r="A1482">
        <v>1480</v>
      </c>
      <c r="B1482">
        <v>22</v>
      </c>
      <c r="C1482">
        <v>821.1581738136</v>
      </c>
      <c r="D1482" t="s">
        <v>26</v>
      </c>
      <c r="E1482" t="s">
        <v>22</v>
      </c>
      <c r="F1482" s="1">
        <v>5.8531588522759801E-5</v>
      </c>
      <c r="G1482">
        <v>9.3073486023072596E-4</v>
      </c>
      <c r="H1482">
        <v>0.49</v>
      </c>
      <c r="I1482">
        <v>3</v>
      </c>
      <c r="J1482">
        <v>0</v>
      </c>
    </row>
    <row r="1483" spans="1:10" thickTop="1" thickBot="1" x14ac:dyDescent="0.3">
      <c r="A1483">
        <v>1481</v>
      </c>
      <c r="B1483">
        <v>22</v>
      </c>
      <c r="C1483">
        <v>759.06473407943201</v>
      </c>
      <c r="D1483" t="s">
        <v>26</v>
      </c>
      <c r="E1483" t="s">
        <v>23</v>
      </c>
      <c r="F1483" s="1">
        <v>5.4105610945743002E-5</v>
      </c>
      <c r="G1483">
        <v>8.6035557059420398E-4</v>
      </c>
      <c r="H1483">
        <v>0.49</v>
      </c>
      <c r="I1483">
        <v>3</v>
      </c>
      <c r="J1483">
        <v>0</v>
      </c>
    </row>
    <row r="1484" spans="1:10" thickTop="1" thickBot="1" x14ac:dyDescent="0.3">
      <c r="A1484">
        <v>1482</v>
      </c>
      <c r="B1484">
        <v>22</v>
      </c>
      <c r="C1484">
        <v>30169.436935471502</v>
      </c>
      <c r="D1484" t="s">
        <v>27</v>
      </c>
      <c r="E1484" t="s">
        <v>11</v>
      </c>
      <c r="F1484">
        <v>0</v>
      </c>
      <c r="G1484">
        <v>0.390804244313811</v>
      </c>
      <c r="H1484">
        <v>0.19999999999999901</v>
      </c>
      <c r="I1484">
        <v>4.5</v>
      </c>
      <c r="J1484">
        <v>0</v>
      </c>
    </row>
    <row r="1485" spans="1:10" thickTop="1" thickBot="1" x14ac:dyDescent="0.3">
      <c r="A1485">
        <v>1483</v>
      </c>
      <c r="B1485">
        <v>22</v>
      </c>
      <c r="C1485">
        <v>5906.1204161823898</v>
      </c>
      <c r="D1485" t="s">
        <v>27</v>
      </c>
      <c r="E1485" t="s">
        <v>12</v>
      </c>
      <c r="F1485">
        <v>5.8462672578215198E-2</v>
      </c>
      <c r="G1485">
        <v>7.6505800589163606E-2</v>
      </c>
      <c r="H1485">
        <v>0.19999999999999901</v>
      </c>
      <c r="I1485">
        <v>4.5</v>
      </c>
      <c r="J1485">
        <v>0</v>
      </c>
    </row>
    <row r="1486" spans="1:10" thickTop="1" thickBot="1" x14ac:dyDescent="0.3">
      <c r="A1486">
        <v>1484</v>
      </c>
      <c r="B1486">
        <v>22</v>
      </c>
      <c r="C1486">
        <v>16584.4439606284</v>
      </c>
      <c r="D1486" t="s">
        <v>27</v>
      </c>
      <c r="E1486" t="s">
        <v>13</v>
      </c>
      <c r="F1486">
        <v>0.13879674434742301</v>
      </c>
      <c r="G1486">
        <v>0.21482903718954799</v>
      </c>
      <c r="H1486">
        <v>0.19999999999999901</v>
      </c>
      <c r="I1486">
        <v>4.5</v>
      </c>
      <c r="J1486">
        <v>0</v>
      </c>
    </row>
    <row r="1487" spans="1:10" thickTop="1" thickBot="1" x14ac:dyDescent="0.3">
      <c r="A1487">
        <v>1485</v>
      </c>
      <c r="B1487">
        <v>22</v>
      </c>
      <c r="C1487">
        <v>16153.9857894874</v>
      </c>
      <c r="D1487" t="s">
        <v>27</v>
      </c>
      <c r="E1487" t="s">
        <v>14</v>
      </c>
      <c r="F1487">
        <v>0.13828277490746099</v>
      </c>
      <c r="G1487">
        <v>0.209253033877279</v>
      </c>
      <c r="H1487">
        <v>0.19999999999999901</v>
      </c>
      <c r="I1487">
        <v>4.5</v>
      </c>
      <c r="J1487">
        <v>0</v>
      </c>
    </row>
    <row r="1488" spans="1:10" thickTop="1" thickBot="1" x14ac:dyDescent="0.3">
      <c r="A1488">
        <v>1486</v>
      </c>
      <c r="B1488">
        <v>22</v>
      </c>
      <c r="C1488">
        <v>4584.6817073455204</v>
      </c>
      <c r="D1488" t="s">
        <v>27</v>
      </c>
      <c r="E1488" t="s">
        <v>15</v>
      </c>
      <c r="F1488">
        <v>4.5382201283516201E-2</v>
      </c>
      <c r="G1488">
        <v>5.9388349669593103E-2</v>
      </c>
      <c r="H1488">
        <v>0.19999999999999901</v>
      </c>
      <c r="I1488">
        <v>4.5</v>
      </c>
      <c r="J1488">
        <v>0</v>
      </c>
    </row>
    <row r="1489" spans="1:10" thickTop="1" thickBot="1" x14ac:dyDescent="0.3">
      <c r="A1489">
        <v>1487</v>
      </c>
      <c r="B1489">
        <v>22</v>
      </c>
      <c r="C1489">
        <v>840.07872775314797</v>
      </c>
      <c r="D1489" t="s">
        <v>27</v>
      </c>
      <c r="E1489" t="s">
        <v>16</v>
      </c>
      <c r="F1489">
        <v>1.37767177313055E-2</v>
      </c>
      <c r="G1489">
        <v>1.0882083516039099E-2</v>
      </c>
      <c r="H1489">
        <v>0.19999999999999901</v>
      </c>
      <c r="I1489">
        <v>4.5</v>
      </c>
      <c r="J1489">
        <v>0</v>
      </c>
    </row>
    <row r="1490" spans="1:10" thickTop="1" thickBot="1" x14ac:dyDescent="0.3">
      <c r="A1490">
        <v>1488</v>
      </c>
      <c r="B1490">
        <v>22</v>
      </c>
      <c r="C1490">
        <v>648.37906177577804</v>
      </c>
      <c r="D1490" t="s">
        <v>27</v>
      </c>
      <c r="E1490" t="s">
        <v>17</v>
      </c>
      <c r="F1490">
        <v>1.06329740557344E-2</v>
      </c>
      <c r="G1490">
        <v>8.3988736617175604E-3</v>
      </c>
      <c r="H1490">
        <v>0.19999999999999901</v>
      </c>
      <c r="I1490">
        <v>4.5</v>
      </c>
      <c r="J1490">
        <v>0</v>
      </c>
    </row>
    <row r="1491" spans="1:10" thickTop="1" thickBot="1" x14ac:dyDescent="0.3">
      <c r="A1491">
        <v>1489</v>
      </c>
      <c r="B1491">
        <v>22</v>
      </c>
      <c r="C1491">
        <v>0</v>
      </c>
      <c r="D1491" t="s">
        <v>27</v>
      </c>
      <c r="E1491" t="s">
        <v>18</v>
      </c>
      <c r="F1491">
        <v>0</v>
      </c>
      <c r="G1491">
        <v>0</v>
      </c>
      <c r="H1491">
        <v>0.19999999999999901</v>
      </c>
      <c r="I1491">
        <v>4.5</v>
      </c>
      <c r="J1491">
        <v>0</v>
      </c>
    </row>
    <row r="1492" spans="1:10" thickTop="1" thickBot="1" x14ac:dyDescent="0.3">
      <c r="A1492">
        <v>1490</v>
      </c>
      <c r="B1492">
        <v>22</v>
      </c>
      <c r="C1492">
        <v>0</v>
      </c>
      <c r="D1492" t="s">
        <v>27</v>
      </c>
      <c r="E1492" t="s">
        <v>19</v>
      </c>
      <c r="F1492">
        <v>0</v>
      </c>
      <c r="G1492">
        <v>0</v>
      </c>
      <c r="H1492">
        <v>0.19999999999999901</v>
      </c>
      <c r="I1492">
        <v>4.5</v>
      </c>
      <c r="J1492">
        <v>0</v>
      </c>
    </row>
    <row r="1493" spans="1:10" thickTop="1" thickBot="1" x14ac:dyDescent="0.3">
      <c r="A1493">
        <v>1491</v>
      </c>
      <c r="B1493">
        <v>22</v>
      </c>
      <c r="C1493">
        <v>0</v>
      </c>
      <c r="D1493" t="s">
        <v>27</v>
      </c>
      <c r="E1493" t="s">
        <v>20</v>
      </c>
      <c r="F1493">
        <v>0</v>
      </c>
      <c r="G1493">
        <v>0</v>
      </c>
      <c r="H1493">
        <v>0.19999999999999901</v>
      </c>
      <c r="I1493">
        <v>4.5</v>
      </c>
      <c r="J1493">
        <v>0</v>
      </c>
    </row>
    <row r="1494" spans="1:10" thickTop="1" thickBot="1" x14ac:dyDescent="0.3">
      <c r="A1494">
        <v>1492</v>
      </c>
      <c r="B1494">
        <v>22</v>
      </c>
      <c r="C1494">
        <v>1282.55730570633</v>
      </c>
      <c r="D1494" t="s">
        <v>27</v>
      </c>
      <c r="E1494" t="s">
        <v>21</v>
      </c>
      <c r="F1494">
        <v>4.5822175543044604E-3</v>
      </c>
      <c r="G1494">
        <v>1.6613794938161501E-2</v>
      </c>
      <c r="H1494">
        <v>0.19999999999999901</v>
      </c>
      <c r="I1494">
        <v>4.5</v>
      </c>
      <c r="J1494">
        <v>0</v>
      </c>
    </row>
    <row r="1495" spans="1:10" thickTop="1" thickBot="1" x14ac:dyDescent="0.3">
      <c r="A1495">
        <v>1493</v>
      </c>
      <c r="B1495">
        <v>22</v>
      </c>
      <c r="C1495">
        <v>556.23213405905005</v>
      </c>
      <c r="D1495" t="s">
        <v>27</v>
      </c>
      <c r="E1495" t="s">
        <v>22</v>
      </c>
      <c r="F1495">
        <v>2.1680551703711099E-3</v>
      </c>
      <c r="G1495">
        <v>7.2052348633137699E-3</v>
      </c>
      <c r="H1495">
        <v>0.19999999999999901</v>
      </c>
      <c r="I1495">
        <v>4.5</v>
      </c>
      <c r="J1495">
        <v>0</v>
      </c>
    </row>
    <row r="1496" spans="1:10" thickTop="1" thickBot="1" x14ac:dyDescent="0.3">
      <c r="A1496">
        <v>1494</v>
      </c>
      <c r="B1496">
        <v>22</v>
      </c>
      <c r="C1496">
        <v>472.41886822412698</v>
      </c>
      <c r="D1496" t="s">
        <v>27</v>
      </c>
      <c r="E1496" t="s">
        <v>23</v>
      </c>
      <c r="F1496">
        <v>1.8413718070546699E-3</v>
      </c>
      <c r="G1496">
        <v>6.1195473813714504E-3</v>
      </c>
      <c r="H1496">
        <v>0.19999999999999901</v>
      </c>
      <c r="I1496">
        <v>4.5</v>
      </c>
      <c r="J1496">
        <v>0</v>
      </c>
    </row>
    <row r="1497" spans="1:10" thickTop="1" thickBot="1" x14ac:dyDescent="0.3">
      <c r="A1497">
        <v>1495</v>
      </c>
      <c r="B1497">
        <v>23</v>
      </c>
      <c r="C1497">
        <v>15991474.4182289</v>
      </c>
      <c r="D1497" t="s">
        <v>10</v>
      </c>
      <c r="E1497" t="s">
        <v>11</v>
      </c>
      <c r="F1497">
        <v>0</v>
      </c>
      <c r="G1497">
        <v>0.93025558165933597</v>
      </c>
      <c r="H1497">
        <v>0.3</v>
      </c>
      <c r="I1497">
        <v>1.5</v>
      </c>
      <c r="J1497">
        <v>0</v>
      </c>
    </row>
    <row r="1498" spans="1:10" thickTop="1" thickBot="1" x14ac:dyDescent="0.3">
      <c r="A1498">
        <v>1496</v>
      </c>
      <c r="B1498">
        <v>23</v>
      </c>
      <c r="C1498">
        <v>124152.574276332</v>
      </c>
      <c r="D1498" t="s">
        <v>10</v>
      </c>
      <c r="E1498" t="s">
        <v>12</v>
      </c>
      <c r="F1498">
        <v>2.3974805302879902E-3</v>
      </c>
      <c r="G1498">
        <v>7.2221999158676997E-3</v>
      </c>
      <c r="H1498">
        <v>0.3</v>
      </c>
      <c r="I1498">
        <v>1.5</v>
      </c>
      <c r="J1498">
        <v>0</v>
      </c>
    </row>
    <row r="1499" spans="1:10" thickTop="1" thickBot="1" x14ac:dyDescent="0.3">
      <c r="A1499">
        <v>1497</v>
      </c>
      <c r="B1499">
        <v>23</v>
      </c>
      <c r="C1499">
        <v>376023.36320721701</v>
      </c>
      <c r="D1499" t="s">
        <v>10</v>
      </c>
      <c r="E1499" t="s">
        <v>13</v>
      </c>
      <c r="F1499">
        <v>3.6035822293172602E-3</v>
      </c>
      <c r="G1499">
        <v>2.1874020075290102E-2</v>
      </c>
      <c r="H1499">
        <v>0.3</v>
      </c>
      <c r="I1499">
        <v>1.5</v>
      </c>
      <c r="J1499">
        <v>0</v>
      </c>
    </row>
    <row r="1500" spans="1:10" thickTop="1" thickBot="1" x14ac:dyDescent="0.3">
      <c r="A1500">
        <v>1498</v>
      </c>
      <c r="B1500">
        <v>23</v>
      </c>
      <c r="C1500">
        <v>417548.07905969099</v>
      </c>
      <c r="D1500" t="s">
        <v>10</v>
      </c>
      <c r="E1500" t="s">
        <v>14</v>
      </c>
      <c r="F1500">
        <v>4.3970422121710597E-3</v>
      </c>
      <c r="G1500">
        <v>2.42895946301009E-2</v>
      </c>
      <c r="H1500">
        <v>0.3</v>
      </c>
      <c r="I1500">
        <v>1.5</v>
      </c>
      <c r="J1500">
        <v>0</v>
      </c>
    </row>
    <row r="1501" spans="1:10" thickTop="1" thickBot="1" x14ac:dyDescent="0.3">
      <c r="A1501">
        <v>1499</v>
      </c>
      <c r="B1501">
        <v>23</v>
      </c>
      <c r="C1501">
        <v>133478.130702369</v>
      </c>
      <c r="D1501" t="s">
        <v>10</v>
      </c>
      <c r="E1501" t="s">
        <v>15</v>
      </c>
      <c r="F1501">
        <v>2.4449507839184701E-3</v>
      </c>
      <c r="G1501">
        <v>7.7646859112497904E-3</v>
      </c>
      <c r="H1501">
        <v>0.3</v>
      </c>
      <c r="I1501">
        <v>1.5</v>
      </c>
      <c r="J1501">
        <v>0</v>
      </c>
    </row>
    <row r="1502" spans="1:10" thickTop="1" thickBot="1" x14ac:dyDescent="0.3">
      <c r="A1502">
        <v>1500</v>
      </c>
      <c r="B1502">
        <v>23</v>
      </c>
      <c r="C1502">
        <v>26790.6800109902</v>
      </c>
      <c r="D1502" t="s">
        <v>10</v>
      </c>
      <c r="E1502" t="s">
        <v>16</v>
      </c>
      <c r="F1502">
        <v>1.5232764354619001E-3</v>
      </c>
      <c r="G1502">
        <v>1.5584666532226399E-3</v>
      </c>
      <c r="H1502">
        <v>0.3</v>
      </c>
      <c r="I1502">
        <v>1.5</v>
      </c>
      <c r="J1502">
        <v>0</v>
      </c>
    </row>
    <row r="1503" spans="1:10" thickTop="1" thickBot="1" x14ac:dyDescent="0.3">
      <c r="A1503">
        <v>1501</v>
      </c>
      <c r="B1503">
        <v>23</v>
      </c>
      <c r="C1503">
        <v>24465.996301398602</v>
      </c>
      <c r="D1503" t="s">
        <v>10</v>
      </c>
      <c r="E1503" t="s">
        <v>17</v>
      </c>
      <c r="F1503">
        <v>1.44391403024447E-3</v>
      </c>
      <c r="G1503">
        <v>1.4232352205303001E-3</v>
      </c>
      <c r="H1503">
        <v>0.3</v>
      </c>
      <c r="I1503">
        <v>1.5</v>
      </c>
      <c r="J1503">
        <v>0</v>
      </c>
    </row>
    <row r="1504" spans="1:10" thickTop="1" thickBot="1" x14ac:dyDescent="0.3">
      <c r="A1504">
        <v>1502</v>
      </c>
      <c r="B1504">
        <v>23</v>
      </c>
      <c r="C1504">
        <v>0</v>
      </c>
      <c r="D1504" t="s">
        <v>10</v>
      </c>
      <c r="E1504" t="s">
        <v>18</v>
      </c>
      <c r="F1504">
        <v>0</v>
      </c>
      <c r="G1504">
        <v>0</v>
      </c>
      <c r="H1504">
        <v>0.3</v>
      </c>
      <c r="I1504">
        <v>1.5</v>
      </c>
      <c r="J1504">
        <v>0</v>
      </c>
    </row>
    <row r="1505" spans="1:10" thickTop="1" thickBot="1" x14ac:dyDescent="0.3">
      <c r="A1505">
        <v>1503</v>
      </c>
      <c r="B1505">
        <v>23</v>
      </c>
      <c r="C1505">
        <v>0</v>
      </c>
      <c r="D1505" t="s">
        <v>10</v>
      </c>
      <c r="E1505" t="s">
        <v>19</v>
      </c>
      <c r="F1505">
        <v>0</v>
      </c>
      <c r="G1505">
        <v>0</v>
      </c>
      <c r="H1505">
        <v>0.3</v>
      </c>
      <c r="I1505">
        <v>1.5</v>
      </c>
      <c r="J1505">
        <v>0</v>
      </c>
    </row>
    <row r="1506" spans="1:10" thickTop="1" thickBot="1" x14ac:dyDescent="0.3">
      <c r="A1506">
        <v>1504</v>
      </c>
      <c r="B1506">
        <v>23</v>
      </c>
      <c r="C1506">
        <v>0</v>
      </c>
      <c r="D1506" t="s">
        <v>10</v>
      </c>
      <c r="E1506" t="s">
        <v>20</v>
      </c>
      <c r="F1506">
        <v>0</v>
      </c>
      <c r="G1506">
        <v>0</v>
      </c>
      <c r="H1506">
        <v>0.3</v>
      </c>
      <c r="I1506">
        <v>1.5</v>
      </c>
      <c r="J1506">
        <v>0</v>
      </c>
    </row>
    <row r="1507" spans="1:10" thickTop="1" thickBot="1" x14ac:dyDescent="0.3">
      <c r="A1507">
        <v>1505</v>
      </c>
      <c r="B1507">
        <v>23</v>
      </c>
      <c r="C1507">
        <v>48597.090142402201</v>
      </c>
      <c r="D1507" t="s">
        <v>10</v>
      </c>
      <c r="E1507" t="s">
        <v>21</v>
      </c>
      <c r="F1507" s="1">
        <v>4.5301828289355898E-5</v>
      </c>
      <c r="G1507">
        <v>2.82698850493976E-3</v>
      </c>
      <c r="H1507">
        <v>0.3</v>
      </c>
      <c r="I1507">
        <v>1.5</v>
      </c>
      <c r="J1507">
        <v>0</v>
      </c>
    </row>
    <row r="1508" spans="1:10" thickTop="1" thickBot="1" x14ac:dyDescent="0.3">
      <c r="A1508">
        <v>1506</v>
      </c>
      <c r="B1508">
        <v>23</v>
      </c>
      <c r="C1508">
        <v>24525.0338937122</v>
      </c>
      <c r="D1508" t="s">
        <v>10</v>
      </c>
      <c r="E1508" t="s">
        <v>22</v>
      </c>
      <c r="F1508" s="1">
        <v>7.9170363742258105E-5</v>
      </c>
      <c r="G1508">
        <v>1.4266695536218599E-3</v>
      </c>
      <c r="H1508">
        <v>0.3</v>
      </c>
      <c r="I1508">
        <v>1.5</v>
      </c>
      <c r="J1508">
        <v>0</v>
      </c>
    </row>
    <row r="1509" spans="1:10" thickTop="1" thickBot="1" x14ac:dyDescent="0.3">
      <c r="A1509">
        <v>1507</v>
      </c>
      <c r="B1509">
        <v>23</v>
      </c>
      <c r="C1509">
        <v>23354.166258739901</v>
      </c>
      <c r="D1509" t="s">
        <v>10</v>
      </c>
      <c r="E1509" t="s">
        <v>23</v>
      </c>
      <c r="F1509" s="1">
        <v>9.3410373086475398E-5</v>
      </c>
      <c r="G1509">
        <v>1.3585578758408799E-3</v>
      </c>
      <c r="H1509">
        <v>0.3</v>
      </c>
      <c r="I1509">
        <v>1.5</v>
      </c>
      <c r="J1509">
        <v>0</v>
      </c>
    </row>
    <row r="1510" spans="1:10" thickTop="1" thickBot="1" x14ac:dyDescent="0.3">
      <c r="A1510">
        <v>1508</v>
      </c>
      <c r="B1510">
        <v>23</v>
      </c>
      <c r="C1510">
        <v>16707762.4890434</v>
      </c>
      <c r="D1510" t="s">
        <v>24</v>
      </c>
      <c r="E1510" t="s">
        <v>11</v>
      </c>
      <c r="F1510">
        <v>0</v>
      </c>
      <c r="G1510">
        <v>0.96032768237122201</v>
      </c>
      <c r="H1510">
        <v>0.3</v>
      </c>
      <c r="I1510">
        <v>1.5</v>
      </c>
      <c r="J1510">
        <v>0</v>
      </c>
    </row>
    <row r="1511" spans="1:10" thickTop="1" thickBot="1" x14ac:dyDescent="0.3">
      <c r="A1511">
        <v>1509</v>
      </c>
      <c r="B1511">
        <v>23</v>
      </c>
      <c r="C1511">
        <v>69177.717883383593</v>
      </c>
      <c r="D1511" t="s">
        <v>24</v>
      </c>
      <c r="E1511" t="s">
        <v>12</v>
      </c>
      <c r="F1511">
        <v>1.24080364072077E-3</v>
      </c>
      <c r="G1511">
        <v>3.9761923555141302E-3</v>
      </c>
      <c r="H1511">
        <v>0.3</v>
      </c>
      <c r="I1511">
        <v>1.5</v>
      </c>
      <c r="J1511">
        <v>0</v>
      </c>
    </row>
    <row r="1512" spans="1:10" thickTop="1" thickBot="1" x14ac:dyDescent="0.3">
      <c r="A1512">
        <v>1510</v>
      </c>
      <c r="B1512">
        <v>23</v>
      </c>
      <c r="C1512">
        <v>212806.92325966599</v>
      </c>
      <c r="D1512" t="s">
        <v>24</v>
      </c>
      <c r="E1512" t="s">
        <v>13</v>
      </c>
      <c r="F1512">
        <v>1.87895429484616E-3</v>
      </c>
      <c r="G1512">
        <v>1.22317024521101E-2</v>
      </c>
      <c r="H1512">
        <v>0.3</v>
      </c>
      <c r="I1512">
        <v>1.5</v>
      </c>
      <c r="J1512">
        <v>0</v>
      </c>
    </row>
    <row r="1513" spans="1:10" thickTop="1" thickBot="1" x14ac:dyDescent="0.3">
      <c r="A1513">
        <v>1511</v>
      </c>
      <c r="B1513">
        <v>23</v>
      </c>
      <c r="C1513">
        <v>236507.40058540099</v>
      </c>
      <c r="D1513" t="s">
        <v>24</v>
      </c>
      <c r="E1513" t="s">
        <v>14</v>
      </c>
      <c r="F1513">
        <v>2.3471234551735898E-3</v>
      </c>
      <c r="G1513">
        <v>1.35939569416769E-2</v>
      </c>
      <c r="H1513">
        <v>0.3</v>
      </c>
      <c r="I1513">
        <v>1.5</v>
      </c>
      <c r="J1513">
        <v>0</v>
      </c>
    </row>
    <row r="1514" spans="1:10" thickTop="1" thickBot="1" x14ac:dyDescent="0.3">
      <c r="A1514">
        <v>1512</v>
      </c>
      <c r="B1514">
        <v>23</v>
      </c>
      <c r="C1514">
        <v>74912.502754318906</v>
      </c>
      <c r="D1514" t="s">
        <v>24</v>
      </c>
      <c r="E1514" t="s">
        <v>15</v>
      </c>
      <c r="F1514">
        <v>1.33382164763335E-3</v>
      </c>
      <c r="G1514">
        <v>4.3058159462022504E-3</v>
      </c>
      <c r="H1514">
        <v>0.3</v>
      </c>
      <c r="I1514">
        <v>1.5</v>
      </c>
      <c r="J1514">
        <v>0</v>
      </c>
    </row>
    <row r="1515" spans="1:10" thickTop="1" thickBot="1" x14ac:dyDescent="0.3">
      <c r="A1515">
        <v>1513</v>
      </c>
      <c r="B1515">
        <v>23</v>
      </c>
      <c r="C1515">
        <v>15080.8387472513</v>
      </c>
      <c r="D1515" t="s">
        <v>24</v>
      </c>
      <c r="E1515" t="s">
        <v>16</v>
      </c>
      <c r="F1515">
        <v>8.3658143392173999E-4</v>
      </c>
      <c r="G1515">
        <v>8.6681546567707096E-4</v>
      </c>
      <c r="H1515">
        <v>0.3</v>
      </c>
      <c r="I1515">
        <v>1.5</v>
      </c>
      <c r="J1515">
        <v>0</v>
      </c>
    </row>
    <row r="1516" spans="1:10" thickTop="1" thickBot="1" x14ac:dyDescent="0.3">
      <c r="A1516">
        <v>1514</v>
      </c>
      <c r="B1516">
        <v>23</v>
      </c>
      <c r="C1516">
        <v>14740.818241164099</v>
      </c>
      <c r="D1516" t="s">
        <v>24</v>
      </c>
      <c r="E1516" t="s">
        <v>17</v>
      </c>
      <c r="F1516">
        <v>7.6395156885646597E-4</v>
      </c>
      <c r="G1516">
        <v>8.4727178921030195E-4</v>
      </c>
      <c r="H1516">
        <v>0.3</v>
      </c>
      <c r="I1516">
        <v>1.5</v>
      </c>
      <c r="J1516">
        <v>0</v>
      </c>
    </row>
    <row r="1517" spans="1:10" thickTop="1" thickBot="1" x14ac:dyDescent="0.3">
      <c r="A1517">
        <v>1515</v>
      </c>
      <c r="B1517">
        <v>23</v>
      </c>
      <c r="C1517">
        <v>0</v>
      </c>
      <c r="D1517" t="s">
        <v>24</v>
      </c>
      <c r="E1517" t="s">
        <v>18</v>
      </c>
      <c r="F1517">
        <v>0</v>
      </c>
      <c r="G1517">
        <v>0</v>
      </c>
      <c r="H1517">
        <v>0.3</v>
      </c>
      <c r="I1517">
        <v>1.5</v>
      </c>
      <c r="J1517">
        <v>0</v>
      </c>
    </row>
    <row r="1518" spans="1:10" thickTop="1" thickBot="1" x14ac:dyDescent="0.3">
      <c r="A1518">
        <v>1516</v>
      </c>
      <c r="B1518">
        <v>23</v>
      </c>
      <c r="C1518">
        <v>0</v>
      </c>
      <c r="D1518" t="s">
        <v>24</v>
      </c>
      <c r="E1518" t="s">
        <v>19</v>
      </c>
      <c r="F1518">
        <v>0</v>
      </c>
      <c r="G1518">
        <v>0</v>
      </c>
      <c r="H1518">
        <v>0.3</v>
      </c>
      <c r="I1518">
        <v>1.5</v>
      </c>
      <c r="J1518">
        <v>0</v>
      </c>
    </row>
    <row r="1519" spans="1:10" thickTop="1" thickBot="1" x14ac:dyDescent="0.3">
      <c r="A1519">
        <v>1517</v>
      </c>
      <c r="B1519">
        <v>23</v>
      </c>
      <c r="C1519">
        <v>0</v>
      </c>
      <c r="D1519" t="s">
        <v>24</v>
      </c>
      <c r="E1519" t="s">
        <v>20</v>
      </c>
      <c r="F1519">
        <v>0</v>
      </c>
      <c r="G1519">
        <v>0</v>
      </c>
      <c r="H1519">
        <v>0.3</v>
      </c>
      <c r="I1519">
        <v>1.5</v>
      </c>
      <c r="J1519">
        <v>0</v>
      </c>
    </row>
    <row r="1520" spans="1:10" thickTop="1" thickBot="1" x14ac:dyDescent="0.3">
      <c r="A1520">
        <v>1518</v>
      </c>
      <c r="B1520">
        <v>23</v>
      </c>
      <c r="C1520">
        <v>28647.502619062001</v>
      </c>
      <c r="D1520" t="s">
        <v>24</v>
      </c>
      <c r="E1520" t="s">
        <v>21</v>
      </c>
      <c r="F1520" s="1">
        <v>2.4279148624573598E-5</v>
      </c>
      <c r="G1520">
        <v>1.6465992866446599E-3</v>
      </c>
      <c r="H1520">
        <v>0.3</v>
      </c>
      <c r="I1520">
        <v>1.5</v>
      </c>
      <c r="J1520">
        <v>0</v>
      </c>
    </row>
    <row r="1521" spans="1:10" thickTop="1" thickBot="1" x14ac:dyDescent="0.3">
      <c r="A1521">
        <v>1519</v>
      </c>
      <c r="B1521">
        <v>23</v>
      </c>
      <c r="C1521">
        <v>16837.1425593596</v>
      </c>
      <c r="D1521" t="s">
        <v>24</v>
      </c>
      <c r="E1521" t="s">
        <v>22</v>
      </c>
      <c r="F1521" s="1">
        <v>3.8288286792579197E-5</v>
      </c>
      <c r="G1521">
        <v>9.6776418161241703E-4</v>
      </c>
      <c r="H1521">
        <v>0.3</v>
      </c>
      <c r="I1521">
        <v>1.5</v>
      </c>
      <c r="J1521">
        <v>0</v>
      </c>
    </row>
    <row r="1522" spans="1:10" thickTop="1" thickBot="1" x14ac:dyDescent="0.3">
      <c r="A1522">
        <v>1520</v>
      </c>
      <c r="B1522">
        <v>23</v>
      </c>
      <c r="C1522">
        <v>21507.370006233901</v>
      </c>
      <c r="D1522" t="s">
        <v>24</v>
      </c>
      <c r="E1522" t="s">
        <v>23</v>
      </c>
      <c r="F1522" s="1">
        <v>3.64591721441401E-5</v>
      </c>
      <c r="G1522">
        <v>1.23619921012951E-3</v>
      </c>
      <c r="H1522">
        <v>0.3</v>
      </c>
      <c r="I1522">
        <v>1.5</v>
      </c>
      <c r="J1522">
        <v>0</v>
      </c>
    </row>
    <row r="1523" spans="1:10" thickTop="1" thickBot="1" x14ac:dyDescent="0.3">
      <c r="A1523">
        <v>1521</v>
      </c>
      <c r="B1523">
        <v>23</v>
      </c>
      <c r="C1523">
        <v>19933.7594738306</v>
      </c>
      <c r="D1523" t="s">
        <v>25</v>
      </c>
      <c r="E1523" t="s">
        <v>11</v>
      </c>
      <c r="F1523">
        <v>0</v>
      </c>
      <c r="G1523">
        <v>0.36516156686832002</v>
      </c>
      <c r="H1523">
        <v>0.66</v>
      </c>
      <c r="I1523">
        <v>120</v>
      </c>
      <c r="J1523">
        <v>0</v>
      </c>
    </row>
    <row r="1524" spans="1:10" thickTop="1" thickBot="1" x14ac:dyDescent="0.3">
      <c r="A1524">
        <v>1522</v>
      </c>
      <c r="B1524">
        <v>23</v>
      </c>
      <c r="C1524">
        <v>3705.5694530627202</v>
      </c>
      <c r="D1524" t="s">
        <v>25</v>
      </c>
      <c r="E1524" t="s">
        <v>12</v>
      </c>
      <c r="F1524">
        <v>5.62984927841719E-2</v>
      </c>
      <c r="G1524">
        <v>6.7881402371498395E-2</v>
      </c>
      <c r="H1524">
        <v>0.66</v>
      </c>
      <c r="I1524">
        <v>120</v>
      </c>
      <c r="J1524">
        <v>0</v>
      </c>
    </row>
    <row r="1525" spans="1:10" thickTop="1" thickBot="1" x14ac:dyDescent="0.3">
      <c r="A1525">
        <v>1523</v>
      </c>
      <c r="B1525">
        <v>23</v>
      </c>
      <c r="C1525">
        <v>11041.537465515399</v>
      </c>
      <c r="D1525" t="s">
        <v>25</v>
      </c>
      <c r="E1525" t="s">
        <v>13</v>
      </c>
      <c r="F1525">
        <v>8.5256180645450999E-2</v>
      </c>
      <c r="G1525">
        <v>0.20226717026640501</v>
      </c>
      <c r="H1525">
        <v>0.66</v>
      </c>
      <c r="I1525">
        <v>120</v>
      </c>
      <c r="J1525">
        <v>0</v>
      </c>
    </row>
    <row r="1526" spans="1:10" thickTop="1" thickBot="1" x14ac:dyDescent="0.3">
      <c r="A1526">
        <v>1524</v>
      </c>
      <c r="B1526">
        <v>23</v>
      </c>
      <c r="C1526">
        <v>11864.200776498599</v>
      </c>
      <c r="D1526" t="s">
        <v>25</v>
      </c>
      <c r="E1526" t="s">
        <v>14</v>
      </c>
      <c r="F1526">
        <v>0.10650501453406599</v>
      </c>
      <c r="G1526">
        <v>0.217337334228103</v>
      </c>
      <c r="H1526">
        <v>0.66</v>
      </c>
      <c r="I1526">
        <v>120</v>
      </c>
      <c r="J1526">
        <v>0</v>
      </c>
    </row>
    <row r="1527" spans="1:10" thickTop="1" thickBot="1" x14ac:dyDescent="0.3">
      <c r="A1527">
        <v>1525</v>
      </c>
      <c r="B1527">
        <v>23</v>
      </c>
      <c r="C1527">
        <v>3693.6798508867901</v>
      </c>
      <c r="D1527" t="s">
        <v>25</v>
      </c>
      <c r="E1527" t="s">
        <v>15</v>
      </c>
      <c r="F1527">
        <v>6.0527279615374401E-2</v>
      </c>
      <c r="G1527">
        <v>6.7663599715371101E-2</v>
      </c>
      <c r="H1527">
        <v>0.66</v>
      </c>
      <c r="I1527">
        <v>120</v>
      </c>
      <c r="J1527">
        <v>0</v>
      </c>
    </row>
    <row r="1528" spans="1:10" thickTop="1" thickBot="1" x14ac:dyDescent="0.3">
      <c r="A1528">
        <v>1526</v>
      </c>
      <c r="B1528">
        <v>23</v>
      </c>
      <c r="C1528">
        <v>733.757019417332</v>
      </c>
      <c r="D1528" t="s">
        <v>25</v>
      </c>
      <c r="E1528" t="s">
        <v>16</v>
      </c>
      <c r="F1528">
        <v>3.7964247672503601E-2</v>
      </c>
      <c r="G1528">
        <v>1.3441511786214499E-2</v>
      </c>
      <c r="H1528">
        <v>0.66</v>
      </c>
      <c r="I1528">
        <v>120</v>
      </c>
      <c r="J1528">
        <v>0</v>
      </c>
    </row>
    <row r="1529" spans="1:10" thickTop="1" thickBot="1" x14ac:dyDescent="0.3">
      <c r="A1529">
        <v>1527</v>
      </c>
      <c r="B1529">
        <v>23</v>
      </c>
      <c r="C1529">
        <v>686.82124186946203</v>
      </c>
      <c r="D1529" t="s">
        <v>25</v>
      </c>
      <c r="E1529" t="s">
        <v>17</v>
      </c>
      <c r="F1529">
        <v>3.46700099721182E-2</v>
      </c>
      <c r="G1529">
        <v>1.25817069865196E-2</v>
      </c>
      <c r="H1529">
        <v>0.66</v>
      </c>
      <c r="I1529">
        <v>120</v>
      </c>
      <c r="J1529">
        <v>0</v>
      </c>
    </row>
    <row r="1530" spans="1:10" thickTop="1" thickBot="1" x14ac:dyDescent="0.3">
      <c r="A1530">
        <v>1528</v>
      </c>
      <c r="B1530">
        <v>23</v>
      </c>
      <c r="C1530">
        <v>0</v>
      </c>
      <c r="D1530" t="s">
        <v>25</v>
      </c>
      <c r="E1530" t="s">
        <v>18</v>
      </c>
      <c r="F1530">
        <v>0</v>
      </c>
      <c r="G1530">
        <v>0</v>
      </c>
      <c r="H1530">
        <v>0.66</v>
      </c>
      <c r="I1530">
        <v>120</v>
      </c>
      <c r="J1530">
        <v>0</v>
      </c>
    </row>
    <row r="1531" spans="1:10" thickTop="1" thickBot="1" x14ac:dyDescent="0.3">
      <c r="A1531">
        <v>1529</v>
      </c>
      <c r="B1531">
        <v>23</v>
      </c>
      <c r="C1531">
        <v>0</v>
      </c>
      <c r="D1531" t="s">
        <v>25</v>
      </c>
      <c r="E1531" t="s">
        <v>19</v>
      </c>
      <c r="F1531">
        <v>0</v>
      </c>
      <c r="G1531">
        <v>0</v>
      </c>
      <c r="H1531">
        <v>0.66</v>
      </c>
      <c r="I1531">
        <v>120</v>
      </c>
      <c r="J1531">
        <v>0</v>
      </c>
    </row>
    <row r="1532" spans="1:10" thickTop="1" thickBot="1" x14ac:dyDescent="0.3">
      <c r="A1532">
        <v>1530</v>
      </c>
      <c r="B1532">
        <v>23</v>
      </c>
      <c r="C1532">
        <v>0</v>
      </c>
      <c r="D1532" t="s">
        <v>25</v>
      </c>
      <c r="E1532" t="s">
        <v>20</v>
      </c>
      <c r="F1532">
        <v>0</v>
      </c>
      <c r="G1532">
        <v>0</v>
      </c>
      <c r="H1532">
        <v>0.66</v>
      </c>
      <c r="I1532">
        <v>120</v>
      </c>
      <c r="J1532">
        <v>0</v>
      </c>
    </row>
    <row r="1533" spans="1:10" thickTop="1" thickBot="1" x14ac:dyDescent="0.3">
      <c r="A1533">
        <v>1531</v>
      </c>
      <c r="B1533">
        <v>23</v>
      </c>
      <c r="C1533">
        <v>1352.33889348156</v>
      </c>
      <c r="D1533" t="s">
        <v>25</v>
      </c>
      <c r="E1533" t="s">
        <v>21</v>
      </c>
      <c r="F1533">
        <v>1.1018470396853199E-3</v>
      </c>
      <c r="G1533">
        <v>2.4773158817783199E-2</v>
      </c>
      <c r="H1533">
        <v>0.66</v>
      </c>
      <c r="I1533">
        <v>120</v>
      </c>
      <c r="J1533">
        <v>0</v>
      </c>
    </row>
    <row r="1534" spans="1:10" thickTop="1" thickBot="1" x14ac:dyDescent="0.3">
      <c r="A1534">
        <v>1532</v>
      </c>
      <c r="B1534">
        <v>23</v>
      </c>
      <c r="C1534">
        <v>739.49176040107102</v>
      </c>
      <c r="D1534" t="s">
        <v>25</v>
      </c>
      <c r="E1534" t="s">
        <v>22</v>
      </c>
      <c r="F1534">
        <v>1.7376835163114301E-3</v>
      </c>
      <c r="G1534">
        <v>1.3546565075633199E-2</v>
      </c>
      <c r="H1534">
        <v>0.66</v>
      </c>
      <c r="I1534">
        <v>120</v>
      </c>
      <c r="J1534">
        <v>0</v>
      </c>
    </row>
    <row r="1535" spans="1:10" thickTop="1" thickBot="1" x14ac:dyDescent="0.3">
      <c r="A1535">
        <v>1533</v>
      </c>
      <c r="B1535">
        <v>23</v>
      </c>
      <c r="C1535">
        <v>837.72001051315499</v>
      </c>
      <c r="D1535" t="s">
        <v>25</v>
      </c>
      <c r="E1535" t="s">
        <v>23</v>
      </c>
      <c r="F1535">
        <v>1.65472349277419E-3</v>
      </c>
      <c r="G1535">
        <v>1.534598388415E-2</v>
      </c>
      <c r="H1535">
        <v>0.66</v>
      </c>
      <c r="I1535">
        <v>120</v>
      </c>
      <c r="J1535">
        <v>0</v>
      </c>
    </row>
    <row r="1536" spans="1:10" thickTop="1" thickBot="1" x14ac:dyDescent="0.3">
      <c r="A1536">
        <v>1534</v>
      </c>
      <c r="B1536">
        <v>23</v>
      </c>
      <c r="C1536">
        <v>819871.80693320895</v>
      </c>
      <c r="D1536" t="s">
        <v>26</v>
      </c>
      <c r="E1536" t="s">
        <v>11</v>
      </c>
      <c r="F1536">
        <v>0</v>
      </c>
      <c r="G1536">
        <v>0.92921530942458297</v>
      </c>
      <c r="H1536">
        <v>0.49</v>
      </c>
      <c r="I1536">
        <v>3</v>
      </c>
      <c r="J1536">
        <v>0</v>
      </c>
    </row>
    <row r="1537" spans="1:10" thickTop="1" thickBot="1" x14ac:dyDescent="0.3">
      <c r="A1537">
        <v>1535</v>
      </c>
      <c r="B1537">
        <v>23</v>
      </c>
      <c r="C1537">
        <v>7721.9199671228098</v>
      </c>
      <c r="D1537" t="s">
        <v>26</v>
      </c>
      <c r="E1537" t="s">
        <v>12</v>
      </c>
      <c r="F1537">
        <v>3.5224108029122498E-3</v>
      </c>
      <c r="G1537">
        <v>8.75176605772276E-3</v>
      </c>
      <c r="H1537">
        <v>0.49</v>
      </c>
      <c r="I1537">
        <v>3</v>
      </c>
      <c r="J1537">
        <v>0</v>
      </c>
    </row>
    <row r="1538" spans="1:10" thickTop="1" thickBot="1" x14ac:dyDescent="0.3">
      <c r="A1538">
        <v>1536</v>
      </c>
      <c r="B1538">
        <v>23</v>
      </c>
      <c r="C1538">
        <v>21779.8197850504</v>
      </c>
      <c r="D1538" t="s">
        <v>26</v>
      </c>
      <c r="E1538" t="s">
        <v>13</v>
      </c>
      <c r="F1538">
        <v>4.9675127962332801E-3</v>
      </c>
      <c r="G1538">
        <v>2.46845199574303E-2</v>
      </c>
      <c r="H1538">
        <v>0.49</v>
      </c>
      <c r="I1538">
        <v>3</v>
      </c>
      <c r="J1538">
        <v>0</v>
      </c>
    </row>
    <row r="1539" spans="1:10" thickTop="1" thickBot="1" x14ac:dyDescent="0.3">
      <c r="A1539">
        <v>1537</v>
      </c>
      <c r="B1539">
        <v>23</v>
      </c>
      <c r="C1539">
        <v>21342.277553504999</v>
      </c>
      <c r="D1539" t="s">
        <v>26</v>
      </c>
      <c r="E1539" t="s">
        <v>14</v>
      </c>
      <c r="F1539">
        <v>5.4761835786924099E-3</v>
      </c>
      <c r="G1539">
        <v>2.4188624212957002E-2</v>
      </c>
      <c r="H1539">
        <v>0.49</v>
      </c>
      <c r="I1539">
        <v>3</v>
      </c>
      <c r="J1539">
        <v>0</v>
      </c>
    </row>
    <row r="1540" spans="1:10" thickTop="1" thickBot="1" x14ac:dyDescent="0.3">
      <c r="A1540">
        <v>1538</v>
      </c>
      <c r="B1540">
        <v>23</v>
      </c>
      <c r="C1540">
        <v>6129.6240270448598</v>
      </c>
      <c r="D1540" t="s">
        <v>26</v>
      </c>
      <c r="E1540" t="s">
        <v>15</v>
      </c>
      <c r="F1540">
        <v>2.7960732541363301E-3</v>
      </c>
      <c r="G1540">
        <v>6.9471110468503497E-3</v>
      </c>
      <c r="H1540">
        <v>0.49</v>
      </c>
      <c r="I1540">
        <v>3</v>
      </c>
      <c r="J1540">
        <v>0</v>
      </c>
    </row>
    <row r="1541" spans="1:10" thickTop="1" thickBot="1" x14ac:dyDescent="0.3">
      <c r="A1541">
        <v>1539</v>
      </c>
      <c r="B1541">
        <v>23</v>
      </c>
      <c r="C1541">
        <v>1139.9647114004899</v>
      </c>
      <c r="D1541" t="s">
        <v>26</v>
      </c>
      <c r="E1541" t="s">
        <v>16</v>
      </c>
      <c r="F1541">
        <v>1.6250103728542001E-3</v>
      </c>
      <c r="G1541">
        <v>1.29199791123371E-3</v>
      </c>
      <c r="H1541">
        <v>0.49</v>
      </c>
      <c r="I1541">
        <v>3</v>
      </c>
      <c r="J1541">
        <v>0</v>
      </c>
    </row>
    <row r="1542" spans="1:10" thickTop="1" thickBot="1" x14ac:dyDescent="0.3">
      <c r="A1542">
        <v>1540</v>
      </c>
      <c r="B1542">
        <v>23</v>
      </c>
      <c r="C1542">
        <v>919.42490732709496</v>
      </c>
      <c r="D1542" t="s">
        <v>26</v>
      </c>
      <c r="E1542" t="s">
        <v>17</v>
      </c>
      <c r="F1542">
        <v>1.3106326858412199E-3</v>
      </c>
      <c r="G1542">
        <v>1.0420454667789401E-3</v>
      </c>
      <c r="H1542">
        <v>0.49</v>
      </c>
      <c r="I1542">
        <v>3</v>
      </c>
      <c r="J1542">
        <v>0</v>
      </c>
    </row>
    <row r="1543" spans="1:10" thickTop="1" thickBot="1" x14ac:dyDescent="0.3">
      <c r="A1543">
        <v>1541</v>
      </c>
      <c r="B1543">
        <v>23</v>
      </c>
      <c r="C1543">
        <v>0</v>
      </c>
      <c r="D1543" t="s">
        <v>26</v>
      </c>
      <c r="E1543" t="s">
        <v>18</v>
      </c>
      <c r="F1543">
        <v>0</v>
      </c>
      <c r="G1543">
        <v>0</v>
      </c>
      <c r="H1543">
        <v>0.49</v>
      </c>
      <c r="I1543">
        <v>3</v>
      </c>
      <c r="J1543">
        <v>0</v>
      </c>
    </row>
    <row r="1544" spans="1:10" thickTop="1" thickBot="1" x14ac:dyDescent="0.3">
      <c r="A1544">
        <v>1542</v>
      </c>
      <c r="B1544">
        <v>23</v>
      </c>
      <c r="C1544">
        <v>0</v>
      </c>
      <c r="D1544" t="s">
        <v>26</v>
      </c>
      <c r="E1544" t="s">
        <v>19</v>
      </c>
      <c r="F1544">
        <v>0</v>
      </c>
      <c r="G1544">
        <v>0</v>
      </c>
      <c r="H1544">
        <v>0.49</v>
      </c>
      <c r="I1544">
        <v>3</v>
      </c>
      <c r="J1544">
        <v>0</v>
      </c>
    </row>
    <row r="1545" spans="1:10" thickTop="1" thickBot="1" x14ac:dyDescent="0.3">
      <c r="A1545">
        <v>1543</v>
      </c>
      <c r="B1545">
        <v>23</v>
      </c>
      <c r="C1545">
        <v>0</v>
      </c>
      <c r="D1545" t="s">
        <v>26</v>
      </c>
      <c r="E1545" t="s">
        <v>20</v>
      </c>
      <c r="F1545">
        <v>0</v>
      </c>
      <c r="G1545">
        <v>0</v>
      </c>
      <c r="H1545">
        <v>0.49</v>
      </c>
      <c r="I1545">
        <v>3</v>
      </c>
      <c r="J1545">
        <v>0</v>
      </c>
    </row>
    <row r="1546" spans="1:10" thickTop="1" thickBot="1" x14ac:dyDescent="0.3">
      <c r="A1546">
        <v>1544</v>
      </c>
      <c r="B1546">
        <v>23</v>
      </c>
      <c r="C1546">
        <v>1828.6662256347499</v>
      </c>
      <c r="D1546" t="s">
        <v>26</v>
      </c>
      <c r="E1546" t="s">
        <v>21</v>
      </c>
      <c r="F1546" s="1">
        <v>4.1707979981154099E-5</v>
      </c>
      <c r="G1546">
        <v>2.0725491940545601E-3</v>
      </c>
      <c r="H1546">
        <v>0.49</v>
      </c>
      <c r="I1546">
        <v>3</v>
      </c>
      <c r="J1546">
        <v>0</v>
      </c>
    </row>
    <row r="1547" spans="1:10" thickTop="1" thickBot="1" x14ac:dyDescent="0.3">
      <c r="A1547">
        <v>1545</v>
      </c>
      <c r="B1547">
        <v>23</v>
      </c>
      <c r="C1547">
        <v>839.25829280864002</v>
      </c>
      <c r="D1547" t="s">
        <v>26</v>
      </c>
      <c r="E1547" t="s">
        <v>22</v>
      </c>
      <c r="F1547" s="1">
        <v>5.9817791624552097E-5</v>
      </c>
      <c r="G1547">
        <v>9.5118730470367097E-4</v>
      </c>
      <c r="H1547">
        <v>0.49</v>
      </c>
      <c r="I1547">
        <v>3</v>
      </c>
      <c r="J1547">
        <v>0</v>
      </c>
    </row>
    <row r="1548" spans="1:10" thickTop="1" thickBot="1" x14ac:dyDescent="0.3">
      <c r="A1548">
        <v>1546</v>
      </c>
      <c r="B1548">
        <v>23</v>
      </c>
      <c r="C1548">
        <v>754.29206709793402</v>
      </c>
      <c r="D1548" t="s">
        <v>26</v>
      </c>
      <c r="E1548" t="s">
        <v>23</v>
      </c>
      <c r="F1548" s="1">
        <v>5.3761858632006203E-5</v>
      </c>
      <c r="G1548">
        <v>8.5488942368524895E-4</v>
      </c>
      <c r="H1548">
        <v>0.49</v>
      </c>
      <c r="I1548">
        <v>3</v>
      </c>
      <c r="J1548">
        <v>0</v>
      </c>
    </row>
    <row r="1549" spans="1:10" thickTop="1" thickBot="1" x14ac:dyDescent="0.3">
      <c r="A1549">
        <v>1547</v>
      </c>
      <c r="B1549">
        <v>23</v>
      </c>
      <c r="C1549">
        <v>30139.127531060702</v>
      </c>
      <c r="D1549" t="s">
        <v>27</v>
      </c>
      <c r="E1549" t="s">
        <v>11</v>
      </c>
      <c r="F1549">
        <v>0</v>
      </c>
      <c r="G1549">
        <v>0.39067592005581803</v>
      </c>
      <c r="H1549">
        <v>0.19999999999999901</v>
      </c>
      <c r="I1549">
        <v>4.5</v>
      </c>
      <c r="J1549">
        <v>0</v>
      </c>
    </row>
    <row r="1550" spans="1:10" thickTop="1" thickBot="1" x14ac:dyDescent="0.3">
      <c r="A1550">
        <v>1548</v>
      </c>
      <c r="B1550">
        <v>23</v>
      </c>
      <c r="C1550">
        <v>5898.4693873292899</v>
      </c>
      <c r="D1550" t="s">
        <v>27</v>
      </c>
      <c r="E1550" t="s">
        <v>12</v>
      </c>
      <c r="F1550">
        <v>5.8426463276264003E-2</v>
      </c>
      <c r="G1550">
        <v>7.6458416138327101E-2</v>
      </c>
      <c r="H1550">
        <v>0.19999999999999901</v>
      </c>
      <c r="I1550">
        <v>4.5</v>
      </c>
      <c r="J1550">
        <v>0</v>
      </c>
    </row>
    <row r="1551" spans="1:10" thickTop="1" thickBot="1" x14ac:dyDescent="0.3">
      <c r="A1551">
        <v>1549</v>
      </c>
      <c r="B1551">
        <v>23</v>
      </c>
      <c r="C1551">
        <v>16547.487952838201</v>
      </c>
      <c r="D1551" t="s">
        <v>27</v>
      </c>
      <c r="E1551" t="s">
        <v>13</v>
      </c>
      <c r="F1551">
        <v>0.13858120657811401</v>
      </c>
      <c r="G1551">
        <v>0.21449542870560001</v>
      </c>
      <c r="H1551">
        <v>0.19999999999999901</v>
      </c>
      <c r="I1551">
        <v>4.5</v>
      </c>
      <c r="J1551">
        <v>0</v>
      </c>
    </row>
    <row r="1552" spans="1:10" thickTop="1" thickBot="1" x14ac:dyDescent="0.3">
      <c r="A1552">
        <v>1550</v>
      </c>
      <c r="B1552">
        <v>23</v>
      </c>
      <c r="C1552">
        <v>16130.8658763557</v>
      </c>
      <c r="D1552" t="s">
        <v>27</v>
      </c>
      <c r="E1552" t="s">
        <v>14</v>
      </c>
      <c r="F1552">
        <v>0.13817833972183499</v>
      </c>
      <c r="G1552">
        <v>0.20909499988171901</v>
      </c>
      <c r="H1552">
        <v>0.19999999999999901</v>
      </c>
      <c r="I1552">
        <v>4.5</v>
      </c>
      <c r="J1552">
        <v>0</v>
      </c>
    </row>
    <row r="1553" spans="1:10" thickTop="1" thickBot="1" x14ac:dyDescent="0.3">
      <c r="A1553">
        <v>1551</v>
      </c>
      <c r="B1553">
        <v>23</v>
      </c>
      <c r="C1553">
        <v>4591.57779347825</v>
      </c>
      <c r="D1553" t="s">
        <v>27</v>
      </c>
      <c r="E1553" t="s">
        <v>15</v>
      </c>
      <c r="F1553">
        <v>4.5481231437268399E-2</v>
      </c>
      <c r="G1553">
        <v>5.9517943149691797E-2</v>
      </c>
      <c r="H1553">
        <v>0.19999999999999901</v>
      </c>
      <c r="I1553">
        <v>4.5</v>
      </c>
      <c r="J1553">
        <v>0</v>
      </c>
    </row>
    <row r="1554" spans="1:10" thickTop="1" thickBot="1" x14ac:dyDescent="0.3">
      <c r="A1554">
        <v>1552</v>
      </c>
      <c r="B1554">
        <v>23</v>
      </c>
      <c r="C1554">
        <v>844.01492793783802</v>
      </c>
      <c r="D1554" t="s">
        <v>27</v>
      </c>
      <c r="E1554" t="s">
        <v>16</v>
      </c>
      <c r="F1554">
        <v>1.3850638713652099E-2</v>
      </c>
      <c r="G1554">
        <v>1.09404729175767E-2</v>
      </c>
      <c r="H1554">
        <v>0.19999999999999901</v>
      </c>
      <c r="I1554">
        <v>4.5</v>
      </c>
      <c r="J1554">
        <v>0</v>
      </c>
    </row>
    <row r="1555" spans="1:10" thickTop="1" thickBot="1" x14ac:dyDescent="0.3">
      <c r="A1555">
        <v>1553</v>
      </c>
      <c r="B1555">
        <v>23</v>
      </c>
      <c r="C1555">
        <v>654.90434603607196</v>
      </c>
      <c r="D1555" t="s">
        <v>27</v>
      </c>
      <c r="E1555" t="s">
        <v>17</v>
      </c>
      <c r="F1555">
        <v>1.0747254804022E-2</v>
      </c>
      <c r="G1555">
        <v>8.4891428151832697E-3</v>
      </c>
      <c r="H1555">
        <v>0.19999999999999901</v>
      </c>
      <c r="I1555">
        <v>4.5</v>
      </c>
      <c r="J1555">
        <v>0</v>
      </c>
    </row>
    <row r="1556" spans="1:10" thickTop="1" thickBot="1" x14ac:dyDescent="0.3">
      <c r="A1556">
        <v>1554</v>
      </c>
      <c r="B1556">
        <v>23</v>
      </c>
      <c r="C1556">
        <v>0</v>
      </c>
      <c r="D1556" t="s">
        <v>27</v>
      </c>
      <c r="E1556" t="s">
        <v>18</v>
      </c>
      <c r="F1556">
        <v>0</v>
      </c>
      <c r="G1556">
        <v>0</v>
      </c>
      <c r="H1556">
        <v>0.19999999999999901</v>
      </c>
      <c r="I1556">
        <v>4.5</v>
      </c>
      <c r="J1556">
        <v>0</v>
      </c>
    </row>
    <row r="1557" spans="1:10" thickTop="1" thickBot="1" x14ac:dyDescent="0.3">
      <c r="A1557">
        <v>1555</v>
      </c>
      <c r="B1557">
        <v>23</v>
      </c>
      <c r="C1557">
        <v>0</v>
      </c>
      <c r="D1557" t="s">
        <v>27</v>
      </c>
      <c r="E1557" t="s">
        <v>19</v>
      </c>
      <c r="F1557">
        <v>0</v>
      </c>
      <c r="G1557">
        <v>0</v>
      </c>
      <c r="H1557">
        <v>0.19999999999999901</v>
      </c>
      <c r="I1557">
        <v>4.5</v>
      </c>
      <c r="J1557">
        <v>0</v>
      </c>
    </row>
    <row r="1558" spans="1:10" thickTop="1" thickBot="1" x14ac:dyDescent="0.3">
      <c r="A1558">
        <v>1556</v>
      </c>
      <c r="B1558">
        <v>23</v>
      </c>
      <c r="C1558">
        <v>0</v>
      </c>
      <c r="D1558" t="s">
        <v>27</v>
      </c>
      <c r="E1558" t="s">
        <v>20</v>
      </c>
      <c r="F1558">
        <v>0</v>
      </c>
      <c r="G1558">
        <v>0</v>
      </c>
      <c r="H1558">
        <v>0.19999999999999901</v>
      </c>
      <c r="I1558">
        <v>4.5</v>
      </c>
      <c r="J1558">
        <v>0</v>
      </c>
    </row>
    <row r="1559" spans="1:10" thickTop="1" thickBot="1" x14ac:dyDescent="0.3">
      <c r="A1559">
        <v>1557</v>
      </c>
      <c r="B1559">
        <v>23</v>
      </c>
      <c r="C1559">
        <v>1303.8745334135101</v>
      </c>
      <c r="D1559" t="s">
        <v>27</v>
      </c>
      <c r="E1559" t="s">
        <v>21</v>
      </c>
      <c r="F1559">
        <v>4.66153156622706E-3</v>
      </c>
      <c r="G1559">
        <v>1.6901364595033701E-2</v>
      </c>
      <c r="H1559">
        <v>0.19999999999999901</v>
      </c>
      <c r="I1559">
        <v>4.5</v>
      </c>
      <c r="J1559">
        <v>0</v>
      </c>
    </row>
    <row r="1560" spans="1:10" thickTop="1" thickBot="1" x14ac:dyDescent="0.3">
      <c r="A1560">
        <v>1558</v>
      </c>
      <c r="B1560">
        <v>23</v>
      </c>
      <c r="C1560">
        <v>567.03086566146703</v>
      </c>
      <c r="D1560" t="s">
        <v>27</v>
      </c>
      <c r="E1560" t="s">
        <v>22</v>
      </c>
      <c r="F1560">
        <v>2.2116421335898E-3</v>
      </c>
      <c r="G1560">
        <v>7.3500901747750296E-3</v>
      </c>
      <c r="H1560">
        <v>0.19999999999999901</v>
      </c>
      <c r="I1560">
        <v>4.5</v>
      </c>
      <c r="J1560">
        <v>0</v>
      </c>
    </row>
    <row r="1561" spans="1:10" thickTop="1" thickBot="1" x14ac:dyDescent="0.3">
      <c r="A1561">
        <v>1559</v>
      </c>
      <c r="B1561">
        <v>23</v>
      </c>
      <c r="C1561">
        <v>468.75685777291199</v>
      </c>
      <c r="D1561" t="s">
        <v>27</v>
      </c>
      <c r="E1561" t="s">
        <v>23</v>
      </c>
      <c r="F1561">
        <v>1.8283350692917799E-3</v>
      </c>
      <c r="G1561">
        <v>6.0762215662737802E-3</v>
      </c>
      <c r="H1561">
        <v>0.19999999999999901</v>
      </c>
      <c r="I1561">
        <v>4.5</v>
      </c>
      <c r="J1561">
        <v>0</v>
      </c>
    </row>
    <row r="1562" spans="1:10" thickTop="1" thickBot="1" x14ac:dyDescent="0.3">
      <c r="A1562">
        <v>1560</v>
      </c>
      <c r="B1562">
        <v>24</v>
      </c>
      <c r="C1562">
        <v>16023917.955004301</v>
      </c>
      <c r="D1562" t="s">
        <v>10</v>
      </c>
      <c r="E1562" t="s">
        <v>11</v>
      </c>
      <c r="F1562">
        <v>0</v>
      </c>
      <c r="G1562">
        <v>0.93119900879163298</v>
      </c>
      <c r="H1562">
        <v>0.3</v>
      </c>
      <c r="I1562">
        <v>1.5</v>
      </c>
      <c r="J1562">
        <v>0</v>
      </c>
    </row>
    <row r="1563" spans="1:10" thickTop="1" thickBot="1" x14ac:dyDescent="0.3">
      <c r="A1563">
        <v>1561</v>
      </c>
      <c r="B1563">
        <v>24</v>
      </c>
      <c r="C1563">
        <v>123185.10294741001</v>
      </c>
      <c r="D1563" t="s">
        <v>10</v>
      </c>
      <c r="E1563" t="s">
        <v>12</v>
      </c>
      <c r="F1563">
        <v>2.38538061425828E-3</v>
      </c>
      <c r="G1563">
        <v>7.1586640723343897E-3</v>
      </c>
      <c r="H1563">
        <v>0.3</v>
      </c>
      <c r="I1563">
        <v>1.5</v>
      </c>
      <c r="J1563">
        <v>0</v>
      </c>
    </row>
    <row r="1564" spans="1:10" thickTop="1" thickBot="1" x14ac:dyDescent="0.3">
      <c r="A1564">
        <v>1562</v>
      </c>
      <c r="B1564">
        <v>24</v>
      </c>
      <c r="C1564">
        <v>372311.17852348997</v>
      </c>
      <c r="D1564" t="s">
        <v>10</v>
      </c>
      <c r="E1564" t="s">
        <v>13</v>
      </c>
      <c r="F1564">
        <v>3.57927525717373E-3</v>
      </c>
      <c r="G1564">
        <v>2.1636144254897599E-2</v>
      </c>
      <c r="H1564">
        <v>0.3</v>
      </c>
      <c r="I1564">
        <v>1.5</v>
      </c>
      <c r="J1564">
        <v>0</v>
      </c>
    </row>
    <row r="1565" spans="1:10" thickTop="1" thickBot="1" x14ac:dyDescent="0.3">
      <c r="A1565">
        <v>1563</v>
      </c>
      <c r="B1565">
        <v>24</v>
      </c>
      <c r="C1565">
        <v>411323.439187121</v>
      </c>
      <c r="D1565" t="s">
        <v>10</v>
      </c>
      <c r="E1565" t="s">
        <v>14</v>
      </c>
      <c r="F1565">
        <v>4.3584395285578498E-3</v>
      </c>
      <c r="G1565">
        <v>2.39032663509233E-2</v>
      </c>
      <c r="H1565">
        <v>0.3</v>
      </c>
      <c r="I1565">
        <v>1.5</v>
      </c>
      <c r="J1565">
        <v>0</v>
      </c>
    </row>
    <row r="1566" spans="1:10" thickTop="1" thickBot="1" x14ac:dyDescent="0.3">
      <c r="A1566">
        <v>1564</v>
      </c>
      <c r="B1566">
        <v>24</v>
      </c>
      <c r="C1566">
        <v>131059.178505893</v>
      </c>
      <c r="D1566" t="s">
        <v>10</v>
      </c>
      <c r="E1566" t="s">
        <v>15</v>
      </c>
      <c r="F1566">
        <v>2.4199494124471301E-3</v>
      </c>
      <c r="G1566">
        <v>7.6162507484393996E-3</v>
      </c>
      <c r="H1566">
        <v>0.3</v>
      </c>
      <c r="I1566">
        <v>1.5</v>
      </c>
      <c r="J1566">
        <v>0</v>
      </c>
    </row>
    <row r="1567" spans="1:10" thickTop="1" thickBot="1" x14ac:dyDescent="0.3">
      <c r="A1567">
        <v>1565</v>
      </c>
      <c r="B1567">
        <v>24</v>
      </c>
      <c r="C1567">
        <v>26283.413470426</v>
      </c>
      <c r="D1567" t="s">
        <v>10</v>
      </c>
      <c r="E1567" t="s">
        <v>16</v>
      </c>
      <c r="F1567">
        <v>1.5056264494619101E-3</v>
      </c>
      <c r="G1567">
        <v>1.5274097533479699E-3</v>
      </c>
      <c r="H1567">
        <v>0.3</v>
      </c>
      <c r="I1567">
        <v>1.5</v>
      </c>
      <c r="J1567">
        <v>0</v>
      </c>
    </row>
    <row r="1568" spans="1:10" thickTop="1" thickBot="1" x14ac:dyDescent="0.3">
      <c r="A1568">
        <v>1566</v>
      </c>
      <c r="B1568">
        <v>24</v>
      </c>
      <c r="C1568">
        <v>24039.586914380601</v>
      </c>
      <c r="D1568" t="s">
        <v>10</v>
      </c>
      <c r="E1568" t="s">
        <v>17</v>
      </c>
      <c r="F1568">
        <v>1.4180664513413399E-3</v>
      </c>
      <c r="G1568">
        <v>1.3970141116105899E-3</v>
      </c>
      <c r="H1568">
        <v>0.3</v>
      </c>
      <c r="I1568">
        <v>1.5</v>
      </c>
      <c r="J1568">
        <v>0</v>
      </c>
    </row>
    <row r="1569" spans="1:10" thickTop="1" thickBot="1" x14ac:dyDescent="0.3">
      <c r="A1569">
        <v>1567</v>
      </c>
      <c r="B1569">
        <v>24</v>
      </c>
      <c r="C1569">
        <v>0</v>
      </c>
      <c r="D1569" t="s">
        <v>10</v>
      </c>
      <c r="E1569" t="s">
        <v>18</v>
      </c>
      <c r="F1569">
        <v>0</v>
      </c>
      <c r="G1569">
        <v>0</v>
      </c>
      <c r="H1569">
        <v>0.3</v>
      </c>
      <c r="I1569">
        <v>1.5</v>
      </c>
      <c r="J1569">
        <v>0</v>
      </c>
    </row>
    <row r="1570" spans="1:10" thickTop="1" thickBot="1" x14ac:dyDescent="0.3">
      <c r="A1570">
        <v>1568</v>
      </c>
      <c r="B1570">
        <v>24</v>
      </c>
      <c r="C1570">
        <v>0</v>
      </c>
      <c r="D1570" t="s">
        <v>10</v>
      </c>
      <c r="E1570" t="s">
        <v>19</v>
      </c>
      <c r="F1570">
        <v>0</v>
      </c>
      <c r="G1570">
        <v>0</v>
      </c>
      <c r="H1570">
        <v>0.3</v>
      </c>
      <c r="I1570">
        <v>1.5</v>
      </c>
      <c r="J1570">
        <v>0</v>
      </c>
    </row>
    <row r="1571" spans="1:10" thickTop="1" thickBot="1" x14ac:dyDescent="0.3">
      <c r="A1571">
        <v>1569</v>
      </c>
      <c r="B1571">
        <v>24</v>
      </c>
      <c r="C1571">
        <v>0</v>
      </c>
      <c r="D1571" t="s">
        <v>10</v>
      </c>
      <c r="E1571" t="s">
        <v>20</v>
      </c>
      <c r="F1571">
        <v>0</v>
      </c>
      <c r="G1571">
        <v>0</v>
      </c>
      <c r="H1571">
        <v>0.3</v>
      </c>
      <c r="I1571">
        <v>1.5</v>
      </c>
      <c r="J1571">
        <v>0</v>
      </c>
    </row>
    <row r="1572" spans="1:10" thickTop="1" thickBot="1" x14ac:dyDescent="0.3">
      <c r="A1572">
        <v>1570</v>
      </c>
      <c r="B1572">
        <v>24</v>
      </c>
      <c r="C1572">
        <v>48222.145217309298</v>
      </c>
      <c r="D1572" t="s">
        <v>10</v>
      </c>
      <c r="E1572" t="s">
        <v>21</v>
      </c>
      <c r="F1572" s="1">
        <v>4.4888797903515599E-5</v>
      </c>
      <c r="G1572">
        <v>2.80233672902329E-3</v>
      </c>
      <c r="H1572">
        <v>0.3</v>
      </c>
      <c r="I1572">
        <v>1.5</v>
      </c>
      <c r="J1572">
        <v>0</v>
      </c>
    </row>
    <row r="1573" spans="1:10" thickTop="1" thickBot="1" x14ac:dyDescent="0.3">
      <c r="A1573">
        <v>1571</v>
      </c>
      <c r="B1573">
        <v>24</v>
      </c>
      <c r="C1573">
        <v>24491.883939865598</v>
      </c>
      <c r="D1573" t="s">
        <v>10</v>
      </c>
      <c r="E1573" t="s">
        <v>22</v>
      </c>
      <c r="F1573" s="1">
        <v>7.7882024250521605E-5</v>
      </c>
      <c r="G1573">
        <v>1.4232984787044399E-3</v>
      </c>
      <c r="H1573">
        <v>0.3</v>
      </c>
      <c r="I1573">
        <v>1.5</v>
      </c>
      <c r="J1573">
        <v>0</v>
      </c>
    </row>
    <row r="1574" spans="1:10" thickTop="1" thickBot="1" x14ac:dyDescent="0.3">
      <c r="A1574">
        <v>1572</v>
      </c>
      <c r="B1574">
        <v>24</v>
      </c>
      <c r="C1574">
        <v>23000.1063599566</v>
      </c>
      <c r="D1574" t="s">
        <v>10</v>
      </c>
      <c r="E1574" t="s">
        <v>23</v>
      </c>
      <c r="F1574" s="1">
        <v>8.9924688822293694E-5</v>
      </c>
      <c r="G1574">
        <v>1.33660670908545E-3</v>
      </c>
      <c r="H1574">
        <v>0.3</v>
      </c>
      <c r="I1574">
        <v>1.5</v>
      </c>
      <c r="J1574">
        <v>0</v>
      </c>
    </row>
    <row r="1575" spans="1:10" thickTop="1" thickBot="1" x14ac:dyDescent="0.3">
      <c r="A1575">
        <v>1573</v>
      </c>
      <c r="B1575">
        <v>24</v>
      </c>
      <c r="C1575">
        <v>16763700.002729399</v>
      </c>
      <c r="D1575" t="s">
        <v>24</v>
      </c>
      <c r="E1575" t="s">
        <v>11</v>
      </c>
      <c r="F1575">
        <v>0</v>
      </c>
      <c r="G1575">
        <v>0.96107862803108401</v>
      </c>
      <c r="H1575">
        <v>0.3</v>
      </c>
      <c r="I1575">
        <v>1.5</v>
      </c>
      <c r="J1575">
        <v>0</v>
      </c>
    </row>
    <row r="1576" spans="1:10" thickTop="1" thickBot="1" x14ac:dyDescent="0.3">
      <c r="A1576">
        <v>1574</v>
      </c>
      <c r="B1576">
        <v>24</v>
      </c>
      <c r="C1576">
        <v>68228.304675714899</v>
      </c>
      <c r="D1576" t="s">
        <v>24</v>
      </c>
      <c r="E1576" t="s">
        <v>12</v>
      </c>
      <c r="F1576">
        <v>1.2280038716317701E-3</v>
      </c>
      <c r="G1576">
        <v>3.9115926340811602E-3</v>
      </c>
      <c r="H1576">
        <v>0.3</v>
      </c>
      <c r="I1576">
        <v>1.5</v>
      </c>
      <c r="J1576">
        <v>0</v>
      </c>
    </row>
    <row r="1577" spans="1:10" thickTop="1" thickBot="1" x14ac:dyDescent="0.3">
      <c r="A1577">
        <v>1575</v>
      </c>
      <c r="B1577">
        <v>24</v>
      </c>
      <c r="C1577">
        <v>209583.90507992401</v>
      </c>
      <c r="D1577" t="s">
        <v>24</v>
      </c>
      <c r="E1577" t="s">
        <v>13</v>
      </c>
      <c r="F1577">
        <v>1.8556745372639901E-3</v>
      </c>
      <c r="G1577">
        <v>1.20156416494458E-2</v>
      </c>
      <c r="H1577">
        <v>0.3</v>
      </c>
      <c r="I1577">
        <v>1.5</v>
      </c>
      <c r="J1577">
        <v>0</v>
      </c>
    </row>
    <row r="1578" spans="1:10" thickTop="1" thickBot="1" x14ac:dyDescent="0.3">
      <c r="A1578">
        <v>1576</v>
      </c>
      <c r="B1578">
        <v>24</v>
      </c>
      <c r="C1578">
        <v>232894.72209753399</v>
      </c>
      <c r="D1578" t="s">
        <v>24</v>
      </c>
      <c r="E1578" t="s">
        <v>14</v>
      </c>
      <c r="F1578">
        <v>2.3062587791509298E-3</v>
      </c>
      <c r="G1578">
        <v>1.3352072630310401E-2</v>
      </c>
      <c r="H1578">
        <v>0.3</v>
      </c>
      <c r="I1578">
        <v>1.5</v>
      </c>
      <c r="J1578">
        <v>0</v>
      </c>
    </row>
    <row r="1579" spans="1:10" thickTop="1" thickBot="1" x14ac:dyDescent="0.3">
      <c r="A1579">
        <v>1577</v>
      </c>
      <c r="B1579">
        <v>24</v>
      </c>
      <c r="C1579">
        <v>73792.332012864106</v>
      </c>
      <c r="D1579" t="s">
        <v>24</v>
      </c>
      <c r="E1579" t="s">
        <v>15</v>
      </c>
      <c r="F1579">
        <v>1.30632386501157E-3</v>
      </c>
      <c r="G1579">
        <v>4.23058353457712E-3</v>
      </c>
      <c r="H1579">
        <v>0.3</v>
      </c>
      <c r="I1579">
        <v>1.5</v>
      </c>
      <c r="J1579">
        <v>0</v>
      </c>
    </row>
    <row r="1580" spans="1:10" thickTop="1" thickBot="1" x14ac:dyDescent="0.3">
      <c r="A1580">
        <v>1578</v>
      </c>
      <c r="B1580">
        <v>24</v>
      </c>
      <c r="C1580">
        <v>14845.946082586301</v>
      </c>
      <c r="D1580" t="s">
        <v>24</v>
      </c>
      <c r="E1580" t="s">
        <v>16</v>
      </c>
      <c r="F1580">
        <v>8.1865759842500701E-4</v>
      </c>
      <c r="G1580">
        <v>8.5113199893534295E-4</v>
      </c>
      <c r="H1580">
        <v>0.3</v>
      </c>
      <c r="I1580">
        <v>1.5</v>
      </c>
      <c r="J1580">
        <v>0</v>
      </c>
    </row>
    <row r="1581" spans="1:10" thickTop="1" thickBot="1" x14ac:dyDescent="0.3">
      <c r="A1581">
        <v>1579</v>
      </c>
      <c r="B1581">
        <v>24</v>
      </c>
      <c r="C1581">
        <v>14401.9318460167</v>
      </c>
      <c r="D1581" t="s">
        <v>24</v>
      </c>
      <c r="E1581" t="s">
        <v>17</v>
      </c>
      <c r="F1581">
        <v>7.4873117539557001E-4</v>
      </c>
      <c r="G1581">
        <v>8.2567624673033496E-4</v>
      </c>
      <c r="H1581">
        <v>0.3</v>
      </c>
      <c r="I1581">
        <v>1.5</v>
      </c>
      <c r="J1581">
        <v>0</v>
      </c>
    </row>
    <row r="1582" spans="1:10" thickTop="1" thickBot="1" x14ac:dyDescent="0.3">
      <c r="A1582">
        <v>1580</v>
      </c>
      <c r="B1582">
        <v>24</v>
      </c>
      <c r="C1582">
        <v>0</v>
      </c>
      <c r="D1582" t="s">
        <v>24</v>
      </c>
      <c r="E1582" t="s">
        <v>18</v>
      </c>
      <c r="F1582">
        <v>0</v>
      </c>
      <c r="G1582">
        <v>0</v>
      </c>
      <c r="H1582">
        <v>0.3</v>
      </c>
      <c r="I1582">
        <v>1.5</v>
      </c>
      <c r="J1582">
        <v>0</v>
      </c>
    </row>
    <row r="1583" spans="1:10" thickTop="1" thickBot="1" x14ac:dyDescent="0.3">
      <c r="A1583">
        <v>1581</v>
      </c>
      <c r="B1583">
        <v>24</v>
      </c>
      <c r="C1583">
        <v>0</v>
      </c>
      <c r="D1583" t="s">
        <v>24</v>
      </c>
      <c r="E1583" t="s">
        <v>19</v>
      </c>
      <c r="F1583">
        <v>0</v>
      </c>
      <c r="G1583">
        <v>0</v>
      </c>
      <c r="H1583">
        <v>0.3</v>
      </c>
      <c r="I1583">
        <v>1.5</v>
      </c>
      <c r="J1583">
        <v>0</v>
      </c>
    </row>
    <row r="1584" spans="1:10" thickTop="1" thickBot="1" x14ac:dyDescent="0.3">
      <c r="A1584">
        <v>1582</v>
      </c>
      <c r="B1584">
        <v>24</v>
      </c>
      <c r="C1584">
        <v>0</v>
      </c>
      <c r="D1584" t="s">
        <v>24</v>
      </c>
      <c r="E1584" t="s">
        <v>20</v>
      </c>
      <c r="F1584">
        <v>0</v>
      </c>
      <c r="G1584">
        <v>0</v>
      </c>
      <c r="H1584">
        <v>0.3</v>
      </c>
      <c r="I1584">
        <v>1.5</v>
      </c>
      <c r="J1584">
        <v>0</v>
      </c>
    </row>
    <row r="1585" spans="1:10" thickTop="1" thickBot="1" x14ac:dyDescent="0.3">
      <c r="A1585">
        <v>1583</v>
      </c>
      <c r="B1585">
        <v>24</v>
      </c>
      <c r="C1585">
        <v>28232.633214566999</v>
      </c>
      <c r="D1585" t="s">
        <v>24</v>
      </c>
      <c r="E1585" t="s">
        <v>21</v>
      </c>
      <c r="F1585" s="1">
        <v>2.4030633700800698E-5</v>
      </c>
      <c r="G1585">
        <v>1.61860331496883E-3</v>
      </c>
      <c r="H1585">
        <v>0.3</v>
      </c>
      <c r="I1585">
        <v>1.5</v>
      </c>
      <c r="J1585">
        <v>0</v>
      </c>
    </row>
    <row r="1586" spans="1:10" thickTop="1" thickBot="1" x14ac:dyDescent="0.3">
      <c r="A1586">
        <v>1584</v>
      </c>
      <c r="B1586">
        <v>24</v>
      </c>
      <c r="C1586">
        <v>16409.775271405699</v>
      </c>
      <c r="D1586" t="s">
        <v>24</v>
      </c>
      <c r="E1586" t="s">
        <v>22</v>
      </c>
      <c r="F1586" s="1">
        <v>3.8139361242637598E-5</v>
      </c>
      <c r="G1586">
        <v>9.4078779157186199E-4</v>
      </c>
      <c r="H1586">
        <v>0.3</v>
      </c>
      <c r="I1586">
        <v>1.5</v>
      </c>
      <c r="J1586">
        <v>0</v>
      </c>
    </row>
    <row r="1587" spans="1:10" thickTop="1" thickBot="1" x14ac:dyDescent="0.3">
      <c r="A1587">
        <v>1585</v>
      </c>
      <c r="B1587">
        <v>24</v>
      </c>
      <c r="C1587">
        <v>20499.964428741801</v>
      </c>
      <c r="D1587" t="s">
        <v>24</v>
      </c>
      <c r="E1587" t="s">
        <v>23</v>
      </c>
      <c r="F1587" s="1">
        <v>3.5815095854532199E-5</v>
      </c>
      <c r="G1587">
        <v>1.17528216829538E-3</v>
      </c>
      <c r="H1587">
        <v>0.3</v>
      </c>
      <c r="I1587">
        <v>1.5</v>
      </c>
      <c r="J1587">
        <v>0</v>
      </c>
    </row>
    <row r="1588" spans="1:10" thickTop="1" thickBot="1" x14ac:dyDescent="0.3">
      <c r="A1588">
        <v>1586</v>
      </c>
      <c r="B1588">
        <v>24</v>
      </c>
      <c r="C1588">
        <v>20254.5236483306</v>
      </c>
      <c r="D1588" t="s">
        <v>25</v>
      </c>
      <c r="E1588" t="s">
        <v>11</v>
      </c>
      <c r="F1588">
        <v>0</v>
      </c>
      <c r="G1588">
        <v>0.36975530035163601</v>
      </c>
      <c r="H1588">
        <v>0.66</v>
      </c>
      <c r="I1588">
        <v>120</v>
      </c>
      <c r="J1588">
        <v>0</v>
      </c>
    </row>
    <row r="1589" spans="1:10" thickTop="1" thickBot="1" x14ac:dyDescent="0.3">
      <c r="A1589">
        <v>1587</v>
      </c>
      <c r="B1589">
        <v>24</v>
      </c>
      <c r="C1589">
        <v>3707.64640818509</v>
      </c>
      <c r="D1589" t="s">
        <v>25</v>
      </c>
      <c r="E1589" t="s">
        <v>12</v>
      </c>
      <c r="F1589">
        <v>5.5803218176661E-2</v>
      </c>
      <c r="G1589">
        <v>6.7684727375414394E-2</v>
      </c>
      <c r="H1589">
        <v>0.66</v>
      </c>
      <c r="I1589">
        <v>120</v>
      </c>
      <c r="J1589">
        <v>0</v>
      </c>
    </row>
    <row r="1590" spans="1:10" thickTop="1" thickBot="1" x14ac:dyDescent="0.3">
      <c r="A1590">
        <v>1588</v>
      </c>
      <c r="B1590">
        <v>24</v>
      </c>
      <c r="C1590">
        <v>11029.222413617001</v>
      </c>
      <c r="D1590" t="s">
        <v>25</v>
      </c>
      <c r="E1590" t="s">
        <v>13</v>
      </c>
      <c r="F1590">
        <v>8.4329035847888895E-2</v>
      </c>
      <c r="G1590">
        <v>0.201343340233433</v>
      </c>
      <c r="H1590">
        <v>0.66</v>
      </c>
      <c r="I1590">
        <v>120</v>
      </c>
      <c r="J1590">
        <v>0</v>
      </c>
    </row>
    <row r="1591" spans="1:10" thickTop="1" thickBot="1" x14ac:dyDescent="0.3">
      <c r="A1591">
        <v>1589</v>
      </c>
      <c r="B1591">
        <v>24</v>
      </c>
      <c r="C1591">
        <v>11818.468674752099</v>
      </c>
      <c r="D1591" t="s">
        <v>25</v>
      </c>
      <c r="E1591" t="s">
        <v>14</v>
      </c>
      <c r="F1591">
        <v>0.104811042295528</v>
      </c>
      <c r="G1591">
        <v>0.21575138030410099</v>
      </c>
      <c r="H1591">
        <v>0.66</v>
      </c>
      <c r="I1591">
        <v>120</v>
      </c>
      <c r="J1591">
        <v>0</v>
      </c>
    </row>
    <row r="1592" spans="1:10" thickTop="1" thickBot="1" x14ac:dyDescent="0.3">
      <c r="A1592">
        <v>1590</v>
      </c>
      <c r="B1592">
        <v>24</v>
      </c>
      <c r="C1592">
        <v>3671.29680277126</v>
      </c>
      <c r="D1592" t="s">
        <v>25</v>
      </c>
      <c r="E1592" t="s">
        <v>15</v>
      </c>
      <c r="F1592">
        <v>5.9370197834234799E-2</v>
      </c>
      <c r="G1592">
        <v>6.7021149228585902E-2</v>
      </c>
      <c r="H1592">
        <v>0.66</v>
      </c>
      <c r="I1592">
        <v>120</v>
      </c>
      <c r="J1592">
        <v>0</v>
      </c>
    </row>
    <row r="1593" spans="1:10" thickTop="1" thickBot="1" x14ac:dyDescent="0.3">
      <c r="A1593">
        <v>1591</v>
      </c>
      <c r="B1593">
        <v>24</v>
      </c>
      <c r="C1593">
        <v>728.07336710631103</v>
      </c>
      <c r="D1593" t="s">
        <v>25</v>
      </c>
      <c r="E1593" t="s">
        <v>16</v>
      </c>
      <c r="F1593">
        <v>3.7207701591556598E-2</v>
      </c>
      <c r="G1593">
        <v>1.32913017954193E-2</v>
      </c>
      <c r="H1593">
        <v>0.66</v>
      </c>
      <c r="I1593">
        <v>120</v>
      </c>
      <c r="J1593">
        <v>0</v>
      </c>
    </row>
    <row r="1594" spans="1:10" thickTop="1" thickBot="1" x14ac:dyDescent="0.3">
      <c r="A1594">
        <v>1592</v>
      </c>
      <c r="B1594">
        <v>24</v>
      </c>
      <c r="C1594">
        <v>677.55999816541896</v>
      </c>
      <c r="D1594" t="s">
        <v>25</v>
      </c>
      <c r="E1594" t="s">
        <v>17</v>
      </c>
      <c r="F1594">
        <v>3.4031263758834099E-2</v>
      </c>
      <c r="G1594">
        <v>1.2369157871977701E-2</v>
      </c>
      <c r="H1594">
        <v>0.66</v>
      </c>
      <c r="I1594">
        <v>120</v>
      </c>
      <c r="J1594">
        <v>0</v>
      </c>
    </row>
    <row r="1595" spans="1:10" thickTop="1" thickBot="1" x14ac:dyDescent="0.3">
      <c r="A1595">
        <v>1593</v>
      </c>
      <c r="B1595">
        <v>24</v>
      </c>
      <c r="C1595">
        <v>0</v>
      </c>
      <c r="D1595" t="s">
        <v>25</v>
      </c>
      <c r="E1595" t="s">
        <v>18</v>
      </c>
      <c r="F1595">
        <v>0</v>
      </c>
      <c r="G1595">
        <v>0</v>
      </c>
      <c r="H1595">
        <v>0.66</v>
      </c>
      <c r="I1595">
        <v>120</v>
      </c>
      <c r="J1595">
        <v>0</v>
      </c>
    </row>
    <row r="1596" spans="1:10" thickTop="1" thickBot="1" x14ac:dyDescent="0.3">
      <c r="A1596">
        <v>1594</v>
      </c>
      <c r="B1596">
        <v>24</v>
      </c>
      <c r="C1596">
        <v>0</v>
      </c>
      <c r="D1596" t="s">
        <v>25</v>
      </c>
      <c r="E1596" t="s">
        <v>19</v>
      </c>
      <c r="F1596">
        <v>0</v>
      </c>
      <c r="G1596">
        <v>0</v>
      </c>
      <c r="H1596">
        <v>0.66</v>
      </c>
      <c r="I1596">
        <v>120</v>
      </c>
      <c r="J1596">
        <v>0</v>
      </c>
    </row>
    <row r="1597" spans="1:10" thickTop="1" thickBot="1" x14ac:dyDescent="0.3">
      <c r="A1597">
        <v>1595</v>
      </c>
      <c r="B1597">
        <v>24</v>
      </c>
      <c r="C1597">
        <v>0</v>
      </c>
      <c r="D1597" t="s">
        <v>25</v>
      </c>
      <c r="E1597" t="s">
        <v>20</v>
      </c>
      <c r="F1597">
        <v>0</v>
      </c>
      <c r="G1597">
        <v>0</v>
      </c>
      <c r="H1597">
        <v>0.66</v>
      </c>
      <c r="I1597">
        <v>120</v>
      </c>
      <c r="J1597">
        <v>0</v>
      </c>
    </row>
    <row r="1598" spans="1:10" thickTop="1" thickBot="1" x14ac:dyDescent="0.3">
      <c r="A1598">
        <v>1596</v>
      </c>
      <c r="B1598">
        <v>24</v>
      </c>
      <c r="C1598">
        <v>1346.14715002309</v>
      </c>
      <c r="D1598" t="s">
        <v>25</v>
      </c>
      <c r="E1598" t="s">
        <v>21</v>
      </c>
      <c r="F1598">
        <v>1.0922387635041201E-3</v>
      </c>
      <c r="G1598">
        <v>2.4574512460346601E-2</v>
      </c>
      <c r="H1598">
        <v>0.66</v>
      </c>
      <c r="I1598">
        <v>120</v>
      </c>
      <c r="J1598">
        <v>0</v>
      </c>
    </row>
    <row r="1599" spans="1:10" thickTop="1" thickBot="1" x14ac:dyDescent="0.3">
      <c r="A1599">
        <v>1597</v>
      </c>
      <c r="B1599">
        <v>24</v>
      </c>
      <c r="C1599">
        <v>732.37774655065505</v>
      </c>
      <c r="D1599" t="s">
        <v>25</v>
      </c>
      <c r="E1599" t="s">
        <v>22</v>
      </c>
      <c r="F1599">
        <v>1.7335775470620101E-3</v>
      </c>
      <c r="G1599">
        <v>1.33698801486753E-2</v>
      </c>
      <c r="H1599">
        <v>0.66</v>
      </c>
      <c r="I1599">
        <v>120</v>
      </c>
      <c r="J1599">
        <v>0</v>
      </c>
    </row>
    <row r="1600" spans="1:10" thickTop="1" thickBot="1" x14ac:dyDescent="0.3">
      <c r="A1600">
        <v>1598</v>
      </c>
      <c r="B1600">
        <v>24</v>
      </c>
      <c r="C1600">
        <v>812.86717034069102</v>
      </c>
      <c r="D1600" t="s">
        <v>25</v>
      </c>
      <c r="E1600" t="s">
        <v>23</v>
      </c>
      <c r="F1600">
        <v>1.6279869716660899E-3</v>
      </c>
      <c r="G1600">
        <v>1.48392502304086E-2</v>
      </c>
      <c r="H1600">
        <v>0.66</v>
      </c>
      <c r="I1600">
        <v>120</v>
      </c>
      <c r="J1600">
        <v>0</v>
      </c>
    </row>
    <row r="1601" spans="1:10" thickTop="1" thickBot="1" x14ac:dyDescent="0.3">
      <c r="A1601">
        <v>1599</v>
      </c>
      <c r="B1601">
        <v>24</v>
      </c>
      <c r="C1601">
        <v>818991.19042496104</v>
      </c>
      <c r="D1601" t="s">
        <v>26</v>
      </c>
      <c r="E1601" t="s">
        <v>11</v>
      </c>
      <c r="F1601">
        <v>0</v>
      </c>
      <c r="G1601">
        <v>0.92816230026604896</v>
      </c>
      <c r="H1601">
        <v>0.49</v>
      </c>
      <c r="I1601">
        <v>3</v>
      </c>
      <c r="J1601">
        <v>0</v>
      </c>
    </row>
    <row r="1602" spans="1:10" thickTop="1" thickBot="1" x14ac:dyDescent="0.3">
      <c r="A1602">
        <v>1600</v>
      </c>
      <c r="B1602">
        <v>24</v>
      </c>
      <c r="C1602">
        <v>7829.6262452871597</v>
      </c>
      <c r="D1602" t="s">
        <v>26</v>
      </c>
      <c r="E1602" t="s">
        <v>12</v>
      </c>
      <c r="F1602">
        <v>3.5713303917090898E-3</v>
      </c>
      <c r="G1602">
        <v>8.8733114482933001E-3</v>
      </c>
      <c r="H1602">
        <v>0.49</v>
      </c>
      <c r="I1602">
        <v>3</v>
      </c>
      <c r="J1602">
        <v>0</v>
      </c>
    </row>
    <row r="1603" spans="1:10" thickTop="1" thickBot="1" x14ac:dyDescent="0.3">
      <c r="A1603">
        <v>1601</v>
      </c>
      <c r="B1603">
        <v>24</v>
      </c>
      <c r="C1603">
        <v>22096.601025256001</v>
      </c>
      <c r="D1603" t="s">
        <v>26</v>
      </c>
      <c r="E1603" t="s">
        <v>13</v>
      </c>
      <c r="F1603">
        <v>5.0394655072116303E-3</v>
      </c>
      <c r="G1603">
        <v>2.5042066722379401E-2</v>
      </c>
      <c r="H1603">
        <v>0.49</v>
      </c>
      <c r="I1603">
        <v>3</v>
      </c>
      <c r="J1603">
        <v>0</v>
      </c>
    </row>
    <row r="1604" spans="1:10" thickTop="1" thickBot="1" x14ac:dyDescent="0.3">
      <c r="A1604">
        <v>1602</v>
      </c>
      <c r="B1604">
        <v>24</v>
      </c>
      <c r="C1604">
        <v>21665.085886926401</v>
      </c>
      <c r="D1604" t="s">
        <v>26</v>
      </c>
      <c r="E1604" t="s">
        <v>14</v>
      </c>
      <c r="F1604">
        <v>5.5586834159378398E-3</v>
      </c>
      <c r="G1604">
        <v>2.4553030835212101E-2</v>
      </c>
      <c r="H1604">
        <v>0.49</v>
      </c>
      <c r="I1604">
        <v>3</v>
      </c>
      <c r="J1604">
        <v>0</v>
      </c>
    </row>
    <row r="1605" spans="1:10" thickTop="1" thickBot="1" x14ac:dyDescent="0.3">
      <c r="A1605">
        <v>1603</v>
      </c>
      <c r="B1605">
        <v>24</v>
      </c>
      <c r="C1605">
        <v>6225.4962688409796</v>
      </c>
      <c r="D1605" t="s">
        <v>26</v>
      </c>
      <c r="E1605" t="s">
        <v>15</v>
      </c>
      <c r="F1605">
        <v>2.8396379765593602E-3</v>
      </c>
      <c r="G1605">
        <v>7.0553517604834103E-3</v>
      </c>
      <c r="H1605">
        <v>0.49</v>
      </c>
      <c r="I1605">
        <v>3</v>
      </c>
      <c r="J1605">
        <v>0</v>
      </c>
    </row>
    <row r="1606" spans="1:10" thickTop="1" thickBot="1" x14ac:dyDescent="0.3">
      <c r="A1606">
        <v>1604</v>
      </c>
      <c r="B1606">
        <v>24</v>
      </c>
      <c r="C1606">
        <v>1158.32762726893</v>
      </c>
      <c r="D1606" t="s">
        <v>26</v>
      </c>
      <c r="E1606" t="s">
        <v>16</v>
      </c>
      <c r="F1606">
        <v>1.6510888136709501E-3</v>
      </c>
      <c r="G1606">
        <v>1.31273211184333E-3</v>
      </c>
      <c r="H1606">
        <v>0.49</v>
      </c>
      <c r="I1606">
        <v>3</v>
      </c>
      <c r="J1606">
        <v>0</v>
      </c>
    </row>
    <row r="1607" spans="1:10" thickTop="1" thickBot="1" x14ac:dyDescent="0.3">
      <c r="A1607">
        <v>1605</v>
      </c>
      <c r="B1607">
        <v>24</v>
      </c>
      <c r="C1607">
        <v>933.65454104663195</v>
      </c>
      <c r="D1607" t="s">
        <v>26</v>
      </c>
      <c r="E1607" t="s">
        <v>17</v>
      </c>
      <c r="F1607">
        <v>1.33083812581574E-3</v>
      </c>
      <c r="G1607">
        <v>1.0581102173053E-3</v>
      </c>
      <c r="H1607">
        <v>0.49</v>
      </c>
      <c r="I1607">
        <v>3</v>
      </c>
      <c r="J1607">
        <v>0</v>
      </c>
    </row>
    <row r="1608" spans="1:10" thickTop="1" thickBot="1" x14ac:dyDescent="0.3">
      <c r="A1608">
        <v>1606</v>
      </c>
      <c r="B1608">
        <v>24</v>
      </c>
      <c r="C1608">
        <v>0</v>
      </c>
      <c r="D1608" t="s">
        <v>26</v>
      </c>
      <c r="E1608" t="s">
        <v>18</v>
      </c>
      <c r="F1608">
        <v>0</v>
      </c>
      <c r="G1608">
        <v>0</v>
      </c>
      <c r="H1608">
        <v>0.49</v>
      </c>
      <c r="I1608">
        <v>3</v>
      </c>
      <c r="J1608">
        <v>0</v>
      </c>
    </row>
    <row r="1609" spans="1:10" thickTop="1" thickBot="1" x14ac:dyDescent="0.3">
      <c r="A1609">
        <v>1607</v>
      </c>
      <c r="B1609">
        <v>24</v>
      </c>
      <c r="C1609">
        <v>0</v>
      </c>
      <c r="D1609" t="s">
        <v>26</v>
      </c>
      <c r="E1609" t="s">
        <v>19</v>
      </c>
      <c r="F1609">
        <v>0</v>
      </c>
      <c r="G1609">
        <v>0</v>
      </c>
      <c r="H1609">
        <v>0.49</v>
      </c>
      <c r="I1609">
        <v>3</v>
      </c>
      <c r="J1609">
        <v>0</v>
      </c>
    </row>
    <row r="1610" spans="1:10" thickTop="1" thickBot="1" x14ac:dyDescent="0.3">
      <c r="A1610">
        <v>1608</v>
      </c>
      <c r="B1610">
        <v>24</v>
      </c>
      <c r="C1610">
        <v>0</v>
      </c>
      <c r="D1610" t="s">
        <v>26</v>
      </c>
      <c r="E1610" t="s">
        <v>20</v>
      </c>
      <c r="F1610">
        <v>0</v>
      </c>
      <c r="G1610">
        <v>0</v>
      </c>
      <c r="H1610">
        <v>0.49</v>
      </c>
      <c r="I1610">
        <v>3</v>
      </c>
      <c r="J1610">
        <v>0</v>
      </c>
    </row>
    <row r="1611" spans="1:10" thickTop="1" thickBot="1" x14ac:dyDescent="0.3">
      <c r="A1611">
        <v>1609</v>
      </c>
      <c r="B1611">
        <v>24</v>
      </c>
      <c r="C1611">
        <v>1869.9908242699501</v>
      </c>
      <c r="D1611" t="s">
        <v>26</v>
      </c>
      <c r="E1611" t="s">
        <v>21</v>
      </c>
      <c r="F1611" s="1">
        <v>4.2647981229961602E-5</v>
      </c>
      <c r="G1611">
        <v>2.1192596516577998E-3</v>
      </c>
      <c r="H1611">
        <v>0.49</v>
      </c>
      <c r="I1611">
        <v>3</v>
      </c>
      <c r="J1611">
        <v>0</v>
      </c>
    </row>
    <row r="1612" spans="1:10" thickTop="1" thickBot="1" x14ac:dyDescent="0.3">
      <c r="A1612">
        <v>1610</v>
      </c>
      <c r="B1612">
        <v>24</v>
      </c>
      <c r="C1612">
        <v>857.60480427506297</v>
      </c>
      <c r="D1612" t="s">
        <v>26</v>
      </c>
      <c r="E1612" t="s">
        <v>22</v>
      </c>
      <c r="F1612" s="1">
        <v>6.1121813274349002E-5</v>
      </c>
      <c r="G1612">
        <v>9.7192308923631796E-4</v>
      </c>
      <c r="H1612">
        <v>0.49</v>
      </c>
      <c r="I1612">
        <v>3</v>
      </c>
      <c r="J1612">
        <v>0</v>
      </c>
    </row>
    <row r="1613" spans="1:10" thickTop="1" thickBot="1" x14ac:dyDescent="0.3">
      <c r="A1613">
        <v>1611</v>
      </c>
      <c r="B1613">
        <v>24</v>
      </c>
      <c r="C1613">
        <v>751.71117905296899</v>
      </c>
      <c r="D1613" t="s">
        <v>26</v>
      </c>
      <c r="E1613" t="s">
        <v>23</v>
      </c>
      <c r="F1613" s="1">
        <v>5.3574735231520298E-5</v>
      </c>
      <c r="G1613">
        <v>8.5191389753957797E-4</v>
      </c>
      <c r="H1613">
        <v>0.49</v>
      </c>
      <c r="I1613">
        <v>3</v>
      </c>
      <c r="J1613">
        <v>0</v>
      </c>
    </row>
    <row r="1614" spans="1:10" thickTop="1" thickBot="1" x14ac:dyDescent="0.3">
      <c r="A1614">
        <v>1612</v>
      </c>
      <c r="B1614">
        <v>24</v>
      </c>
      <c r="C1614">
        <v>30131.3655375034</v>
      </c>
      <c r="D1614" t="s">
        <v>27</v>
      </c>
      <c r="E1614" t="s">
        <v>11</v>
      </c>
      <c r="F1614">
        <v>0</v>
      </c>
      <c r="G1614">
        <v>0.39075466605340298</v>
      </c>
      <c r="H1614">
        <v>0.19999999999999901</v>
      </c>
      <c r="I1614">
        <v>4.5</v>
      </c>
      <c r="J1614">
        <v>0</v>
      </c>
    </row>
    <row r="1615" spans="1:10" thickTop="1" thickBot="1" x14ac:dyDescent="0.3">
      <c r="A1615">
        <v>1613</v>
      </c>
      <c r="B1615">
        <v>24</v>
      </c>
      <c r="C1615">
        <v>5893.1703089760304</v>
      </c>
      <c r="D1615" t="s">
        <v>27</v>
      </c>
      <c r="E1615" t="s">
        <v>12</v>
      </c>
      <c r="F1615">
        <v>5.8400780522943098E-2</v>
      </c>
      <c r="G1615">
        <v>7.6424807007620305E-2</v>
      </c>
      <c r="H1615">
        <v>0.19999999999999901</v>
      </c>
      <c r="I1615">
        <v>4.5</v>
      </c>
      <c r="J1615">
        <v>0</v>
      </c>
    </row>
    <row r="1616" spans="1:10" thickTop="1" thickBot="1" x14ac:dyDescent="0.3">
      <c r="A1616">
        <v>1614</v>
      </c>
      <c r="B1616">
        <v>24</v>
      </c>
      <c r="C1616">
        <v>16515.821068276098</v>
      </c>
      <c r="D1616" t="s">
        <v>27</v>
      </c>
      <c r="E1616" t="s">
        <v>13</v>
      </c>
      <c r="F1616">
        <v>0.13837952162982001</v>
      </c>
      <c r="G1616">
        <v>0.21418326156175699</v>
      </c>
      <c r="H1616">
        <v>0.19999999999999901</v>
      </c>
      <c r="I1616">
        <v>4.5</v>
      </c>
      <c r="J1616">
        <v>0</v>
      </c>
    </row>
    <row r="1617" spans="1:10" thickTop="1" thickBot="1" x14ac:dyDescent="0.3">
      <c r="A1617">
        <v>1615</v>
      </c>
      <c r="B1617">
        <v>24</v>
      </c>
      <c r="C1617">
        <v>16103.9958808135</v>
      </c>
      <c r="D1617" t="s">
        <v>27</v>
      </c>
      <c r="E1617" t="s">
        <v>14</v>
      </c>
      <c r="F1617">
        <v>0.13801151773167999</v>
      </c>
      <c r="G1617">
        <v>0.20884256057696299</v>
      </c>
      <c r="H1617">
        <v>0.19999999999999901</v>
      </c>
      <c r="I1617">
        <v>4.5</v>
      </c>
      <c r="J1617">
        <v>0</v>
      </c>
    </row>
    <row r="1618" spans="1:10" thickTop="1" thickBot="1" x14ac:dyDescent="0.3">
      <c r="A1618">
        <v>1616</v>
      </c>
      <c r="B1618">
        <v>24</v>
      </c>
      <c r="C1618">
        <v>4594.0240338007998</v>
      </c>
      <c r="D1618" t="s">
        <v>27</v>
      </c>
      <c r="E1618" t="s">
        <v>15</v>
      </c>
      <c r="F1618">
        <v>4.5526359370011801E-2</v>
      </c>
      <c r="G1618">
        <v>5.95769987568203E-2</v>
      </c>
      <c r="H1618">
        <v>0.19999999999999901</v>
      </c>
      <c r="I1618">
        <v>4.5</v>
      </c>
      <c r="J1618">
        <v>0</v>
      </c>
    </row>
    <row r="1619" spans="1:10" thickTop="1" thickBot="1" x14ac:dyDescent="0.3">
      <c r="A1619">
        <v>1617</v>
      </c>
      <c r="B1619">
        <v>24</v>
      </c>
      <c r="C1619">
        <v>846.66709298073204</v>
      </c>
      <c r="D1619" t="s">
        <v>27</v>
      </c>
      <c r="E1619" t="s">
        <v>16</v>
      </c>
      <c r="F1619">
        <v>1.3900542337638599E-2</v>
      </c>
      <c r="G1619">
        <v>1.09798912619578E-2</v>
      </c>
      <c r="H1619">
        <v>0.19999999999999901</v>
      </c>
      <c r="I1619">
        <v>4.5</v>
      </c>
      <c r="J1619">
        <v>0</v>
      </c>
    </row>
    <row r="1620" spans="1:10" thickTop="1" thickBot="1" x14ac:dyDescent="0.3">
      <c r="A1620">
        <v>1618</v>
      </c>
      <c r="B1620">
        <v>24</v>
      </c>
      <c r="C1620">
        <v>660.09614861799298</v>
      </c>
      <c r="D1620" t="s">
        <v>27</v>
      </c>
      <c r="E1620" t="s">
        <v>17</v>
      </c>
      <c r="F1620">
        <v>1.0837428945623799E-2</v>
      </c>
      <c r="G1620">
        <v>8.5603704151847298E-3</v>
      </c>
      <c r="H1620">
        <v>0.19999999999999901</v>
      </c>
      <c r="I1620">
        <v>4.5</v>
      </c>
      <c r="J1620">
        <v>0</v>
      </c>
    </row>
    <row r="1621" spans="1:10" thickTop="1" thickBot="1" x14ac:dyDescent="0.3">
      <c r="A1621">
        <v>1619</v>
      </c>
      <c r="B1621">
        <v>24</v>
      </c>
      <c r="C1621">
        <v>0</v>
      </c>
      <c r="D1621" t="s">
        <v>27</v>
      </c>
      <c r="E1621" t="s">
        <v>18</v>
      </c>
      <c r="F1621">
        <v>0</v>
      </c>
      <c r="G1621">
        <v>0</v>
      </c>
      <c r="H1621">
        <v>0.19999999999999901</v>
      </c>
      <c r="I1621">
        <v>4.5</v>
      </c>
      <c r="J1621">
        <v>0</v>
      </c>
    </row>
    <row r="1622" spans="1:10" thickTop="1" thickBot="1" x14ac:dyDescent="0.3">
      <c r="A1622">
        <v>1620</v>
      </c>
      <c r="B1622">
        <v>24</v>
      </c>
      <c r="C1622">
        <v>0</v>
      </c>
      <c r="D1622" t="s">
        <v>27</v>
      </c>
      <c r="E1622" t="s">
        <v>19</v>
      </c>
      <c r="F1622">
        <v>0</v>
      </c>
      <c r="G1622">
        <v>0</v>
      </c>
      <c r="H1622">
        <v>0.19999999999999901</v>
      </c>
      <c r="I1622">
        <v>4.5</v>
      </c>
      <c r="J1622">
        <v>0</v>
      </c>
    </row>
    <row r="1623" spans="1:10" thickTop="1" thickBot="1" x14ac:dyDescent="0.3">
      <c r="A1623">
        <v>1621</v>
      </c>
      <c r="B1623">
        <v>24</v>
      </c>
      <c r="C1623">
        <v>0</v>
      </c>
      <c r="D1623" t="s">
        <v>27</v>
      </c>
      <c r="E1623" t="s">
        <v>20</v>
      </c>
      <c r="F1623">
        <v>0</v>
      </c>
      <c r="G1623">
        <v>0</v>
      </c>
      <c r="H1623">
        <v>0.19999999999999901</v>
      </c>
      <c r="I1623">
        <v>4.5</v>
      </c>
      <c r="J1623">
        <v>0</v>
      </c>
    </row>
    <row r="1624" spans="1:10" thickTop="1" thickBot="1" x14ac:dyDescent="0.3">
      <c r="A1624">
        <v>1622</v>
      </c>
      <c r="B1624">
        <v>24</v>
      </c>
      <c r="C1624">
        <v>1321.9807735322499</v>
      </c>
      <c r="D1624" t="s">
        <v>27</v>
      </c>
      <c r="E1624" t="s">
        <v>21</v>
      </c>
      <c r="F1624">
        <v>4.7284342730297101E-3</v>
      </c>
      <c r="G1624">
        <v>1.7143934450884999E-2</v>
      </c>
      <c r="H1624">
        <v>0.19999999999999901</v>
      </c>
      <c r="I1624">
        <v>4.5</v>
      </c>
      <c r="J1624">
        <v>0</v>
      </c>
    </row>
    <row r="1625" spans="1:10" thickTop="1" thickBot="1" x14ac:dyDescent="0.3">
      <c r="A1625">
        <v>1623</v>
      </c>
      <c r="B1625">
        <v>24</v>
      </c>
      <c r="C1625">
        <v>577.177991431083</v>
      </c>
      <c r="D1625" t="s">
        <v>27</v>
      </c>
      <c r="E1625" t="s">
        <v>22</v>
      </c>
      <c r="F1625">
        <v>2.2522536988244398E-3</v>
      </c>
      <c r="G1625">
        <v>7.48505715794099E-3</v>
      </c>
      <c r="H1625">
        <v>0.19999999999999901</v>
      </c>
      <c r="I1625">
        <v>4.5</v>
      </c>
      <c r="J1625">
        <v>0</v>
      </c>
    </row>
    <row r="1626" spans="1:10" thickTop="1" thickBot="1" x14ac:dyDescent="0.3">
      <c r="A1626">
        <v>1624</v>
      </c>
      <c r="B1626">
        <v>24</v>
      </c>
      <c r="C1626">
        <v>466.40042155416398</v>
      </c>
      <c r="D1626" t="s">
        <v>27</v>
      </c>
      <c r="E1626" t="s">
        <v>23</v>
      </c>
      <c r="F1626">
        <v>1.81997943472187E-3</v>
      </c>
      <c r="G1626">
        <v>6.0484527574671699E-3</v>
      </c>
      <c r="H1626">
        <v>0.19999999999999901</v>
      </c>
      <c r="I1626">
        <v>4.5</v>
      </c>
      <c r="J1626">
        <v>0</v>
      </c>
    </row>
    <row r="1627" spans="1:10" thickTop="1" thickBot="1" x14ac:dyDescent="0.3">
      <c r="A1627">
        <v>1625</v>
      </c>
      <c r="B1627">
        <v>25</v>
      </c>
      <c r="C1627">
        <v>16057393.851868801</v>
      </c>
      <c r="D1627" t="s">
        <v>10</v>
      </c>
      <c r="E1627" t="s">
        <v>11</v>
      </c>
      <c r="F1627">
        <v>0</v>
      </c>
      <c r="G1627">
        <v>0.93208666928486195</v>
      </c>
      <c r="H1627">
        <v>0.3</v>
      </c>
      <c r="I1627">
        <v>1.5</v>
      </c>
      <c r="J1627">
        <v>0</v>
      </c>
    </row>
    <row r="1628" spans="1:10" thickTop="1" thickBot="1" x14ac:dyDescent="0.3">
      <c r="A1628">
        <v>1626</v>
      </c>
      <c r="B1628">
        <v>25</v>
      </c>
      <c r="C1628">
        <v>122292.511385802</v>
      </c>
      <c r="D1628" t="s">
        <v>10</v>
      </c>
      <c r="E1628" t="s">
        <v>12</v>
      </c>
      <c r="F1628">
        <v>2.3744774068752798E-3</v>
      </c>
      <c r="G1628">
        <v>7.09873723392585E-3</v>
      </c>
      <c r="H1628">
        <v>0.3</v>
      </c>
      <c r="I1628">
        <v>1.5</v>
      </c>
      <c r="J1628">
        <v>0</v>
      </c>
    </row>
    <row r="1629" spans="1:10" thickTop="1" thickBot="1" x14ac:dyDescent="0.3">
      <c r="A1629">
        <v>1627</v>
      </c>
      <c r="B1629">
        <v>25</v>
      </c>
      <c r="C1629">
        <v>368893.84711251501</v>
      </c>
      <c r="D1629" t="s">
        <v>10</v>
      </c>
      <c r="E1629" t="s">
        <v>13</v>
      </c>
      <c r="F1629">
        <v>3.5566915947990202E-3</v>
      </c>
      <c r="G1629">
        <v>2.14132530127089E-2</v>
      </c>
      <c r="H1629">
        <v>0.3</v>
      </c>
      <c r="I1629">
        <v>1.5</v>
      </c>
      <c r="J1629">
        <v>0</v>
      </c>
    </row>
    <row r="1630" spans="1:10" thickTop="1" thickBot="1" x14ac:dyDescent="0.3">
      <c r="A1630">
        <v>1628</v>
      </c>
      <c r="B1630">
        <v>25</v>
      </c>
      <c r="C1630">
        <v>405664.97472063103</v>
      </c>
      <c r="D1630" t="s">
        <v>10</v>
      </c>
      <c r="E1630" t="s">
        <v>14</v>
      </c>
      <c r="F1630">
        <v>4.32169275976801E-3</v>
      </c>
      <c r="G1630">
        <v>2.3547713820874699E-2</v>
      </c>
      <c r="H1630">
        <v>0.3</v>
      </c>
      <c r="I1630">
        <v>1.5</v>
      </c>
      <c r="J1630">
        <v>0</v>
      </c>
    </row>
    <row r="1631" spans="1:10" thickTop="1" thickBot="1" x14ac:dyDescent="0.3">
      <c r="A1631">
        <v>1629</v>
      </c>
      <c r="B1631">
        <v>25</v>
      </c>
      <c r="C1631">
        <v>128830.953686993</v>
      </c>
      <c r="D1631" t="s">
        <v>10</v>
      </c>
      <c r="E1631" t="s">
        <v>15</v>
      </c>
      <c r="F1631">
        <v>2.3960755154311501E-3</v>
      </c>
      <c r="G1631">
        <v>7.4782754680284697E-3</v>
      </c>
      <c r="H1631">
        <v>0.3</v>
      </c>
      <c r="I1631">
        <v>1.5</v>
      </c>
      <c r="J1631">
        <v>0</v>
      </c>
    </row>
    <row r="1632" spans="1:10" thickTop="1" thickBot="1" x14ac:dyDescent="0.3">
      <c r="A1632">
        <v>1630</v>
      </c>
      <c r="B1632">
        <v>25</v>
      </c>
      <c r="C1632">
        <v>25807.372574859601</v>
      </c>
      <c r="D1632" t="s">
        <v>10</v>
      </c>
      <c r="E1632" t="s">
        <v>16</v>
      </c>
      <c r="F1632">
        <v>1.48886317966291E-3</v>
      </c>
      <c r="G1632">
        <v>1.498045583748E-3</v>
      </c>
      <c r="H1632">
        <v>0.3</v>
      </c>
      <c r="I1632">
        <v>1.5</v>
      </c>
      <c r="J1632">
        <v>0</v>
      </c>
    </row>
    <row r="1633" spans="1:10" thickTop="1" thickBot="1" x14ac:dyDescent="0.3">
      <c r="A1633">
        <v>1631</v>
      </c>
      <c r="B1633">
        <v>25</v>
      </c>
      <c r="C1633">
        <v>23611.850295148201</v>
      </c>
      <c r="D1633" t="s">
        <v>10</v>
      </c>
      <c r="E1633" t="s">
        <v>17</v>
      </c>
      <c r="F1633">
        <v>1.3940083608240401E-3</v>
      </c>
      <c r="G1633">
        <v>1.3706016742372001E-3</v>
      </c>
      <c r="H1633">
        <v>0.3</v>
      </c>
      <c r="I1633">
        <v>1.5</v>
      </c>
      <c r="J1633">
        <v>0</v>
      </c>
    </row>
    <row r="1634" spans="1:10" thickTop="1" thickBot="1" x14ac:dyDescent="0.3">
      <c r="A1634">
        <v>1632</v>
      </c>
      <c r="B1634">
        <v>25</v>
      </c>
      <c r="C1634">
        <v>0</v>
      </c>
      <c r="D1634" t="s">
        <v>10</v>
      </c>
      <c r="E1634" t="s">
        <v>18</v>
      </c>
      <c r="F1634">
        <v>0</v>
      </c>
      <c r="G1634">
        <v>0</v>
      </c>
      <c r="H1634">
        <v>0.3</v>
      </c>
      <c r="I1634">
        <v>1.5</v>
      </c>
      <c r="J1634">
        <v>0</v>
      </c>
    </row>
    <row r="1635" spans="1:10" thickTop="1" thickBot="1" x14ac:dyDescent="0.3">
      <c r="A1635">
        <v>1633</v>
      </c>
      <c r="B1635">
        <v>25</v>
      </c>
      <c r="C1635">
        <v>0</v>
      </c>
      <c r="D1635" t="s">
        <v>10</v>
      </c>
      <c r="E1635" t="s">
        <v>19</v>
      </c>
      <c r="F1635">
        <v>0</v>
      </c>
      <c r="G1635">
        <v>0</v>
      </c>
      <c r="H1635">
        <v>0.3</v>
      </c>
      <c r="I1635">
        <v>1.5</v>
      </c>
      <c r="J1635">
        <v>0</v>
      </c>
    </row>
    <row r="1636" spans="1:10" thickTop="1" thickBot="1" x14ac:dyDescent="0.3">
      <c r="A1636">
        <v>1634</v>
      </c>
      <c r="B1636">
        <v>25</v>
      </c>
      <c r="C1636">
        <v>0</v>
      </c>
      <c r="D1636" t="s">
        <v>10</v>
      </c>
      <c r="E1636" t="s">
        <v>20</v>
      </c>
      <c r="F1636">
        <v>0</v>
      </c>
      <c r="G1636">
        <v>0</v>
      </c>
      <c r="H1636">
        <v>0.3</v>
      </c>
      <c r="I1636">
        <v>1.5</v>
      </c>
      <c r="J1636">
        <v>0</v>
      </c>
    </row>
    <row r="1637" spans="1:10" thickTop="1" thickBot="1" x14ac:dyDescent="0.3">
      <c r="A1637">
        <v>1635</v>
      </c>
      <c r="B1637">
        <v>25</v>
      </c>
      <c r="C1637">
        <v>47780.6406165261</v>
      </c>
      <c r="D1637" t="s">
        <v>10</v>
      </c>
      <c r="E1637" t="s">
        <v>21</v>
      </c>
      <c r="F1637" s="1">
        <v>4.4467358604925898E-5</v>
      </c>
      <c r="G1637">
        <v>2.7735321546822202E-3</v>
      </c>
      <c r="H1637">
        <v>0.3</v>
      </c>
      <c r="I1637">
        <v>1.5</v>
      </c>
      <c r="J1637">
        <v>0</v>
      </c>
    </row>
    <row r="1638" spans="1:10" thickTop="1" thickBot="1" x14ac:dyDescent="0.3">
      <c r="A1638">
        <v>1636</v>
      </c>
      <c r="B1638">
        <v>25</v>
      </c>
      <c r="C1638">
        <v>24419.7645307352</v>
      </c>
      <c r="D1638" t="s">
        <v>10</v>
      </c>
      <c r="E1638" t="s">
        <v>22</v>
      </c>
      <c r="F1638" s="1">
        <v>7.6672234648685899E-5</v>
      </c>
      <c r="G1638">
        <v>1.41749882927138E-3</v>
      </c>
      <c r="H1638">
        <v>0.3</v>
      </c>
      <c r="I1638">
        <v>1.5</v>
      </c>
      <c r="J1638">
        <v>0</v>
      </c>
    </row>
    <row r="1639" spans="1:10" thickTop="1" thickBot="1" x14ac:dyDescent="0.3">
      <c r="A1639">
        <v>1637</v>
      </c>
      <c r="B1639">
        <v>25</v>
      </c>
      <c r="C1639">
        <v>22665.573102206701</v>
      </c>
      <c r="D1639" t="s">
        <v>10</v>
      </c>
      <c r="E1639" t="s">
        <v>23</v>
      </c>
      <c r="F1639" s="1">
        <v>8.6709556000484097E-5</v>
      </c>
      <c r="G1639">
        <v>1.3156729376610299E-3</v>
      </c>
      <c r="H1639">
        <v>0.3</v>
      </c>
      <c r="I1639">
        <v>1.5</v>
      </c>
      <c r="J1639">
        <v>0</v>
      </c>
    </row>
    <row r="1640" spans="1:10" thickTop="1" thickBot="1" x14ac:dyDescent="0.3">
      <c r="A1640">
        <v>1638</v>
      </c>
      <c r="B1640">
        <v>25</v>
      </c>
      <c r="C1640">
        <v>16819705.841000099</v>
      </c>
      <c r="D1640" t="s">
        <v>24</v>
      </c>
      <c r="E1640" t="s">
        <v>11</v>
      </c>
      <c r="F1640">
        <v>0</v>
      </c>
      <c r="G1640">
        <v>0.96180217614840902</v>
      </c>
      <c r="H1640">
        <v>0.3</v>
      </c>
      <c r="I1640">
        <v>1.5</v>
      </c>
      <c r="J1640">
        <v>0</v>
      </c>
    </row>
    <row r="1641" spans="1:10" thickTop="1" thickBot="1" x14ac:dyDescent="0.3">
      <c r="A1641">
        <v>1639</v>
      </c>
      <c r="B1641">
        <v>25</v>
      </c>
      <c r="C1641">
        <v>67342.403463605602</v>
      </c>
      <c r="D1641" t="s">
        <v>24</v>
      </c>
      <c r="E1641" t="s">
        <v>12</v>
      </c>
      <c r="F1641">
        <v>1.21597784478807E-3</v>
      </c>
      <c r="G1641">
        <v>3.85084440897145E-3</v>
      </c>
      <c r="H1641">
        <v>0.3</v>
      </c>
      <c r="I1641">
        <v>1.5</v>
      </c>
      <c r="J1641">
        <v>0</v>
      </c>
    </row>
    <row r="1642" spans="1:10" thickTop="1" thickBot="1" x14ac:dyDescent="0.3">
      <c r="A1642">
        <v>1640</v>
      </c>
      <c r="B1642">
        <v>25</v>
      </c>
      <c r="C1642">
        <v>206508.39619235299</v>
      </c>
      <c r="D1642" t="s">
        <v>24</v>
      </c>
      <c r="E1642" t="s">
        <v>13</v>
      </c>
      <c r="F1642">
        <v>1.8339246727918799E-3</v>
      </c>
      <c r="G1642">
        <v>1.1808781124254901E-2</v>
      </c>
      <c r="H1642">
        <v>0.3</v>
      </c>
      <c r="I1642">
        <v>1.5</v>
      </c>
      <c r="J1642">
        <v>0</v>
      </c>
    </row>
    <row r="1643" spans="1:10" thickTop="1" thickBot="1" x14ac:dyDescent="0.3">
      <c r="A1643">
        <v>1641</v>
      </c>
      <c r="B1643">
        <v>25</v>
      </c>
      <c r="C1643">
        <v>229344.481202936</v>
      </c>
      <c r="D1643" t="s">
        <v>24</v>
      </c>
      <c r="E1643" t="s">
        <v>14</v>
      </c>
      <c r="F1643">
        <v>2.2687000881631298E-3</v>
      </c>
      <c r="G1643">
        <v>1.3114618245635999E-2</v>
      </c>
      <c r="H1643">
        <v>0.3</v>
      </c>
      <c r="I1643">
        <v>1.5</v>
      </c>
      <c r="J1643">
        <v>0</v>
      </c>
    </row>
    <row r="1644" spans="1:10" thickTop="1" thickBot="1" x14ac:dyDescent="0.3">
      <c r="A1644">
        <v>1642</v>
      </c>
      <c r="B1644">
        <v>25</v>
      </c>
      <c r="C1644">
        <v>72681.715915131295</v>
      </c>
      <c r="D1644" t="s">
        <v>24</v>
      </c>
      <c r="E1644" t="s">
        <v>15</v>
      </c>
      <c r="F1644">
        <v>1.2808233138383201E-3</v>
      </c>
      <c r="G1644">
        <v>4.1561626103454397E-3</v>
      </c>
      <c r="H1644">
        <v>0.3</v>
      </c>
      <c r="I1644">
        <v>1.5</v>
      </c>
      <c r="J1644">
        <v>0</v>
      </c>
    </row>
    <row r="1645" spans="1:10" thickTop="1" thickBot="1" x14ac:dyDescent="0.3">
      <c r="A1645">
        <v>1643</v>
      </c>
      <c r="B1645">
        <v>25</v>
      </c>
      <c r="C1645">
        <v>14615.262283362899</v>
      </c>
      <c r="D1645" t="s">
        <v>24</v>
      </c>
      <c r="E1645" t="s">
        <v>16</v>
      </c>
      <c r="F1645">
        <v>8.0177070423973395E-4</v>
      </c>
      <c r="G1645">
        <v>8.3574535738030204E-4</v>
      </c>
      <c r="H1645">
        <v>0.3</v>
      </c>
      <c r="I1645">
        <v>1.5</v>
      </c>
      <c r="J1645">
        <v>0</v>
      </c>
    </row>
    <row r="1646" spans="1:10" thickTop="1" thickBot="1" x14ac:dyDescent="0.3">
      <c r="A1646">
        <v>1644</v>
      </c>
      <c r="B1646">
        <v>25</v>
      </c>
      <c r="C1646">
        <v>14085.9819726203</v>
      </c>
      <c r="D1646" t="s">
        <v>24</v>
      </c>
      <c r="E1646" t="s">
        <v>17</v>
      </c>
      <c r="F1646">
        <v>7.3352492425832498E-4</v>
      </c>
      <c r="G1646">
        <v>8.0547949188438002E-4</v>
      </c>
      <c r="H1646">
        <v>0.3</v>
      </c>
      <c r="I1646">
        <v>1.5</v>
      </c>
      <c r="J1646">
        <v>0</v>
      </c>
    </row>
    <row r="1647" spans="1:10" thickTop="1" thickBot="1" x14ac:dyDescent="0.3">
      <c r="A1647">
        <v>1645</v>
      </c>
      <c r="B1647">
        <v>25</v>
      </c>
      <c r="C1647">
        <v>0</v>
      </c>
      <c r="D1647" t="s">
        <v>24</v>
      </c>
      <c r="E1647" t="s">
        <v>18</v>
      </c>
      <c r="F1647">
        <v>0</v>
      </c>
      <c r="G1647">
        <v>0</v>
      </c>
      <c r="H1647">
        <v>0.3</v>
      </c>
      <c r="I1647">
        <v>1.5</v>
      </c>
      <c r="J1647">
        <v>0</v>
      </c>
    </row>
    <row r="1648" spans="1:10" thickTop="1" thickBot="1" x14ac:dyDescent="0.3">
      <c r="A1648">
        <v>1646</v>
      </c>
      <c r="B1648">
        <v>25</v>
      </c>
      <c r="C1648">
        <v>0</v>
      </c>
      <c r="D1648" t="s">
        <v>24</v>
      </c>
      <c r="E1648" t="s">
        <v>19</v>
      </c>
      <c r="F1648">
        <v>0</v>
      </c>
      <c r="G1648">
        <v>0</v>
      </c>
      <c r="H1648">
        <v>0.3</v>
      </c>
      <c r="I1648">
        <v>1.5</v>
      </c>
      <c r="J1648">
        <v>0</v>
      </c>
    </row>
    <row r="1649" spans="1:10" thickTop="1" thickBot="1" x14ac:dyDescent="0.3">
      <c r="A1649">
        <v>1647</v>
      </c>
      <c r="B1649">
        <v>25</v>
      </c>
      <c r="C1649">
        <v>0</v>
      </c>
      <c r="D1649" t="s">
        <v>24</v>
      </c>
      <c r="E1649" t="s">
        <v>20</v>
      </c>
      <c r="F1649">
        <v>0</v>
      </c>
      <c r="G1649">
        <v>0</v>
      </c>
      <c r="H1649">
        <v>0.3</v>
      </c>
      <c r="I1649">
        <v>1.5</v>
      </c>
      <c r="J1649">
        <v>0</v>
      </c>
    </row>
    <row r="1650" spans="1:10" thickTop="1" thickBot="1" x14ac:dyDescent="0.3">
      <c r="A1650">
        <v>1648</v>
      </c>
      <c r="B1650">
        <v>25</v>
      </c>
      <c r="C1650">
        <v>27822.041604771199</v>
      </c>
      <c r="D1650" t="s">
        <v>24</v>
      </c>
      <c r="E1650" t="s">
        <v>21</v>
      </c>
      <c r="F1650" s="1">
        <v>2.37495927690463E-5</v>
      </c>
      <c r="G1650">
        <v>1.59094935507916E-3</v>
      </c>
      <c r="H1650">
        <v>0.3</v>
      </c>
      <c r="I1650">
        <v>1.5</v>
      </c>
      <c r="J1650">
        <v>0</v>
      </c>
    </row>
    <row r="1651" spans="1:10" thickTop="1" thickBot="1" x14ac:dyDescent="0.3">
      <c r="A1651">
        <v>1649</v>
      </c>
      <c r="B1651">
        <v>25</v>
      </c>
      <c r="C1651">
        <v>16016.293907556599</v>
      </c>
      <c r="D1651" t="s">
        <v>24</v>
      </c>
      <c r="E1651" t="s">
        <v>22</v>
      </c>
      <c r="F1651" s="1">
        <v>3.79295497078594E-5</v>
      </c>
      <c r="G1651">
        <v>9.1586062679943397E-4</v>
      </c>
      <c r="H1651">
        <v>0.3</v>
      </c>
      <c r="I1651">
        <v>1.5</v>
      </c>
      <c r="J1651">
        <v>0</v>
      </c>
    </row>
    <row r="1652" spans="1:10" thickTop="1" thickBot="1" x14ac:dyDescent="0.3">
      <c r="A1652">
        <v>1650</v>
      </c>
      <c r="B1652">
        <v>25</v>
      </c>
      <c r="C1652">
        <v>19575.425225552401</v>
      </c>
      <c r="D1652" t="s">
        <v>24</v>
      </c>
      <c r="E1652" t="s">
        <v>23</v>
      </c>
      <c r="F1652" s="1">
        <v>3.5203595592196101E-5</v>
      </c>
      <c r="G1652">
        <v>1.1193826312391199E-3</v>
      </c>
      <c r="H1652">
        <v>0.3</v>
      </c>
      <c r="I1652">
        <v>1.5</v>
      </c>
      <c r="J1652">
        <v>0</v>
      </c>
    </row>
    <row r="1653" spans="1:10" thickTop="1" thickBot="1" x14ac:dyDescent="0.3">
      <c r="A1653">
        <v>1651</v>
      </c>
      <c r="B1653">
        <v>25</v>
      </c>
      <c r="C1653">
        <v>20574.393476029501</v>
      </c>
      <c r="D1653" t="s">
        <v>25</v>
      </c>
      <c r="E1653" t="s">
        <v>11</v>
      </c>
      <c r="F1653">
        <v>0</v>
      </c>
      <c r="G1653">
        <v>0.37417218597933299</v>
      </c>
      <c r="H1653">
        <v>0.66</v>
      </c>
      <c r="I1653">
        <v>120</v>
      </c>
      <c r="J1653">
        <v>0</v>
      </c>
    </row>
    <row r="1654" spans="1:10" thickTop="1" thickBot="1" x14ac:dyDescent="0.3">
      <c r="A1654">
        <v>1652</v>
      </c>
      <c r="B1654">
        <v>25</v>
      </c>
      <c r="C1654">
        <v>3711.3164371207299</v>
      </c>
      <c r="D1654" t="s">
        <v>25</v>
      </c>
      <c r="E1654" t="s">
        <v>12</v>
      </c>
      <c r="F1654">
        <v>5.5336076485898798E-2</v>
      </c>
      <c r="G1654">
        <v>6.7495131059701993E-2</v>
      </c>
      <c r="H1654">
        <v>0.66</v>
      </c>
      <c r="I1654">
        <v>120</v>
      </c>
      <c r="J1654">
        <v>0</v>
      </c>
    </row>
    <row r="1655" spans="1:10" thickTop="1" thickBot="1" x14ac:dyDescent="0.3">
      <c r="A1655">
        <v>1653</v>
      </c>
      <c r="B1655">
        <v>25</v>
      </c>
      <c r="C1655">
        <v>11022.2353166622</v>
      </c>
      <c r="D1655" t="s">
        <v>25</v>
      </c>
      <c r="E1655" t="s">
        <v>13</v>
      </c>
      <c r="F1655">
        <v>8.3460294942334298E-2</v>
      </c>
      <c r="G1655">
        <v>0.200453728447406</v>
      </c>
      <c r="H1655">
        <v>0.66</v>
      </c>
      <c r="I1655">
        <v>120</v>
      </c>
      <c r="J1655">
        <v>0</v>
      </c>
    </row>
    <row r="1656" spans="1:10" thickTop="1" thickBot="1" x14ac:dyDescent="0.3">
      <c r="A1656">
        <v>1654</v>
      </c>
      <c r="B1656">
        <v>25</v>
      </c>
      <c r="C1656">
        <v>11779.664041158199</v>
      </c>
      <c r="D1656" t="s">
        <v>25</v>
      </c>
      <c r="E1656" t="s">
        <v>14</v>
      </c>
      <c r="F1656">
        <v>0.10325201556177099</v>
      </c>
      <c r="G1656">
        <v>0.21422855791678599</v>
      </c>
      <c r="H1656">
        <v>0.66</v>
      </c>
      <c r="I1656">
        <v>120</v>
      </c>
      <c r="J1656">
        <v>0</v>
      </c>
    </row>
    <row r="1657" spans="1:10" thickTop="1" thickBot="1" x14ac:dyDescent="0.3">
      <c r="A1657">
        <v>1655</v>
      </c>
      <c r="B1657">
        <v>25</v>
      </c>
      <c r="C1657">
        <v>3651.5158936517601</v>
      </c>
      <c r="D1657" t="s">
        <v>25</v>
      </c>
      <c r="E1657" t="s">
        <v>15</v>
      </c>
      <c r="F1657">
        <v>5.8294652928375497E-2</v>
      </c>
      <c r="G1657">
        <v>6.6407580163068997E-2</v>
      </c>
      <c r="H1657">
        <v>0.66</v>
      </c>
      <c r="I1657">
        <v>120</v>
      </c>
      <c r="J1657">
        <v>0</v>
      </c>
    </row>
    <row r="1658" spans="1:10" thickTop="1" thickBot="1" x14ac:dyDescent="0.3">
      <c r="A1658">
        <v>1656</v>
      </c>
      <c r="B1658">
        <v>25</v>
      </c>
      <c r="C1658">
        <v>722.98647321680596</v>
      </c>
      <c r="D1658" t="s">
        <v>25</v>
      </c>
      <c r="E1658" t="s">
        <v>16</v>
      </c>
      <c r="F1658">
        <v>3.6492390420101301E-2</v>
      </c>
      <c r="G1658">
        <v>1.31484521977376E-2</v>
      </c>
      <c r="H1658">
        <v>0.66</v>
      </c>
      <c r="I1658">
        <v>120</v>
      </c>
      <c r="J1658">
        <v>0</v>
      </c>
    </row>
    <row r="1659" spans="1:10" thickTop="1" thickBot="1" x14ac:dyDescent="0.3">
      <c r="A1659">
        <v>1657</v>
      </c>
      <c r="B1659">
        <v>25</v>
      </c>
      <c r="C1659">
        <v>669.09529933679801</v>
      </c>
      <c r="D1659" t="s">
        <v>25</v>
      </c>
      <c r="E1659" t="s">
        <v>17</v>
      </c>
      <c r="F1659">
        <v>3.3387856784418198E-2</v>
      </c>
      <c r="G1659">
        <v>1.21683708962321E-2</v>
      </c>
      <c r="H1659">
        <v>0.66</v>
      </c>
      <c r="I1659">
        <v>120</v>
      </c>
      <c r="J1659">
        <v>0</v>
      </c>
    </row>
    <row r="1660" spans="1:10" thickTop="1" thickBot="1" x14ac:dyDescent="0.3">
      <c r="A1660">
        <v>1658</v>
      </c>
      <c r="B1660">
        <v>25</v>
      </c>
      <c r="C1660">
        <v>0</v>
      </c>
      <c r="D1660" t="s">
        <v>25</v>
      </c>
      <c r="E1660" t="s">
        <v>18</v>
      </c>
      <c r="F1660">
        <v>0</v>
      </c>
      <c r="G1660">
        <v>0</v>
      </c>
      <c r="H1660">
        <v>0.66</v>
      </c>
      <c r="I1660">
        <v>120</v>
      </c>
      <c r="J1660">
        <v>0</v>
      </c>
    </row>
    <row r="1661" spans="1:10" thickTop="1" thickBot="1" x14ac:dyDescent="0.3">
      <c r="A1661">
        <v>1659</v>
      </c>
      <c r="B1661">
        <v>25</v>
      </c>
      <c r="C1661">
        <v>0</v>
      </c>
      <c r="D1661" t="s">
        <v>25</v>
      </c>
      <c r="E1661" t="s">
        <v>19</v>
      </c>
      <c r="F1661">
        <v>0</v>
      </c>
      <c r="G1661">
        <v>0</v>
      </c>
      <c r="H1661">
        <v>0.66</v>
      </c>
      <c r="I1661">
        <v>120</v>
      </c>
      <c r="J1661">
        <v>0</v>
      </c>
    </row>
    <row r="1662" spans="1:10" thickTop="1" thickBot="1" x14ac:dyDescent="0.3">
      <c r="A1662">
        <v>1660</v>
      </c>
      <c r="B1662">
        <v>25</v>
      </c>
      <c r="C1662">
        <v>0</v>
      </c>
      <c r="D1662" t="s">
        <v>25</v>
      </c>
      <c r="E1662" t="s">
        <v>20</v>
      </c>
      <c r="F1662">
        <v>0</v>
      </c>
      <c r="G1662">
        <v>0</v>
      </c>
      <c r="H1662">
        <v>0.66</v>
      </c>
      <c r="I1662">
        <v>120</v>
      </c>
      <c r="J1662">
        <v>0</v>
      </c>
    </row>
    <row r="1663" spans="1:10" thickTop="1" thickBot="1" x14ac:dyDescent="0.3">
      <c r="A1663">
        <v>1661</v>
      </c>
      <c r="B1663">
        <v>25</v>
      </c>
      <c r="C1663">
        <v>1339.6250754976199</v>
      </c>
      <c r="D1663" t="s">
        <v>25</v>
      </c>
      <c r="E1663" t="s">
        <v>21</v>
      </c>
      <c r="F1663">
        <v>1.0810118926089401E-3</v>
      </c>
      <c r="G1663">
        <v>2.4362829624876198E-2</v>
      </c>
      <c r="H1663">
        <v>0.66</v>
      </c>
      <c r="I1663">
        <v>120</v>
      </c>
      <c r="J1663">
        <v>0</v>
      </c>
    </row>
    <row r="1664" spans="1:10" thickTop="1" thickBot="1" x14ac:dyDescent="0.3">
      <c r="A1664">
        <v>1662</v>
      </c>
      <c r="B1664">
        <v>25</v>
      </c>
      <c r="C1664">
        <v>725.66220990681904</v>
      </c>
      <c r="D1664" t="s">
        <v>25</v>
      </c>
      <c r="E1664" t="s">
        <v>22</v>
      </c>
      <c r="F1664">
        <v>1.7265135740525499E-3</v>
      </c>
      <c r="G1664">
        <v>1.31971139601159E-2</v>
      </c>
      <c r="H1664">
        <v>0.66</v>
      </c>
      <c r="I1664">
        <v>120</v>
      </c>
      <c r="J1664">
        <v>0</v>
      </c>
    </row>
    <row r="1665" spans="1:10" thickTop="1" thickBot="1" x14ac:dyDescent="0.3">
      <c r="A1665">
        <v>1663</v>
      </c>
      <c r="B1665">
        <v>25</v>
      </c>
      <c r="C1665">
        <v>789.93781853838198</v>
      </c>
      <c r="D1665" t="s">
        <v>25</v>
      </c>
      <c r="E1665" t="s">
        <v>23</v>
      </c>
      <c r="F1665">
        <v>1.6024896380711401E-3</v>
      </c>
      <c r="G1665">
        <v>1.43660497547406E-2</v>
      </c>
      <c r="H1665">
        <v>0.66</v>
      </c>
      <c r="I1665">
        <v>120</v>
      </c>
      <c r="J1665">
        <v>0</v>
      </c>
    </row>
    <row r="1666" spans="1:10" thickTop="1" thickBot="1" x14ac:dyDescent="0.3">
      <c r="A1666">
        <v>1664</v>
      </c>
      <c r="B1666">
        <v>25</v>
      </c>
      <c r="C1666">
        <v>818103.64449869597</v>
      </c>
      <c r="D1666" t="s">
        <v>26</v>
      </c>
      <c r="E1666" t="s">
        <v>11</v>
      </c>
      <c r="F1666">
        <v>0</v>
      </c>
      <c r="G1666">
        <v>0.92710500569322296</v>
      </c>
      <c r="H1666">
        <v>0.49</v>
      </c>
      <c r="I1666">
        <v>3</v>
      </c>
      <c r="J1666">
        <v>0</v>
      </c>
    </row>
    <row r="1667" spans="1:10" thickTop="1" thickBot="1" x14ac:dyDescent="0.3">
      <c r="A1667">
        <v>1665</v>
      </c>
      <c r="B1667">
        <v>25</v>
      </c>
      <c r="C1667">
        <v>7937.4913982994303</v>
      </c>
      <c r="D1667" t="s">
        <v>26</v>
      </c>
      <c r="E1667" t="s">
        <v>12</v>
      </c>
      <c r="F1667">
        <v>3.6203300955575902E-3</v>
      </c>
      <c r="G1667">
        <v>8.9950558923613498E-3</v>
      </c>
      <c r="H1667">
        <v>0.49</v>
      </c>
      <c r="I1667">
        <v>3</v>
      </c>
      <c r="J1667">
        <v>0</v>
      </c>
    </row>
    <row r="1668" spans="1:10" thickTop="1" thickBot="1" x14ac:dyDescent="0.3">
      <c r="A1668">
        <v>1666</v>
      </c>
      <c r="B1668">
        <v>25</v>
      </c>
      <c r="C1668">
        <v>22413.382921956101</v>
      </c>
      <c r="D1668" t="s">
        <v>26</v>
      </c>
      <c r="E1668" t="s">
        <v>13</v>
      </c>
      <c r="F1668">
        <v>5.1114288295795399E-3</v>
      </c>
      <c r="G1668">
        <v>2.5399666217350101E-2</v>
      </c>
      <c r="H1668">
        <v>0.49</v>
      </c>
      <c r="I1668">
        <v>3</v>
      </c>
      <c r="J1668">
        <v>0</v>
      </c>
    </row>
    <row r="1669" spans="1:10" thickTop="1" thickBot="1" x14ac:dyDescent="0.3">
      <c r="A1669">
        <v>1667</v>
      </c>
      <c r="B1669">
        <v>25</v>
      </c>
      <c r="C1669">
        <v>21989.615530378</v>
      </c>
      <c r="D1669" t="s">
        <v>26</v>
      </c>
      <c r="E1669" t="s">
        <v>14</v>
      </c>
      <c r="F1669">
        <v>5.6416360511176399E-3</v>
      </c>
      <c r="G1669">
        <v>2.4919437492513699E-2</v>
      </c>
      <c r="H1669">
        <v>0.49</v>
      </c>
      <c r="I1669">
        <v>3</v>
      </c>
      <c r="J1669">
        <v>0</v>
      </c>
    </row>
    <row r="1670" spans="1:10" thickTop="1" thickBot="1" x14ac:dyDescent="0.3">
      <c r="A1670">
        <v>1668</v>
      </c>
      <c r="B1670">
        <v>25</v>
      </c>
      <c r="C1670">
        <v>6322.0858967344302</v>
      </c>
      <c r="D1670" t="s">
        <v>26</v>
      </c>
      <c r="E1670" t="s">
        <v>15</v>
      </c>
      <c r="F1670">
        <v>2.88353545095514E-3</v>
      </c>
      <c r="G1670">
        <v>7.16441922817318E-3</v>
      </c>
      <c r="H1670">
        <v>0.49</v>
      </c>
      <c r="I1670">
        <v>3</v>
      </c>
      <c r="J1670">
        <v>0</v>
      </c>
    </row>
    <row r="1671" spans="1:10" thickTop="1" thickBot="1" x14ac:dyDescent="0.3">
      <c r="A1671">
        <v>1669</v>
      </c>
      <c r="B1671">
        <v>25</v>
      </c>
      <c r="C1671">
        <v>1176.8204555346799</v>
      </c>
      <c r="D1671" t="s">
        <v>26</v>
      </c>
      <c r="E1671" t="s">
        <v>16</v>
      </c>
      <c r="F1671">
        <v>1.6773555626910599E-3</v>
      </c>
      <c r="G1671">
        <v>1.33361603076212E-3</v>
      </c>
      <c r="H1671">
        <v>0.49</v>
      </c>
      <c r="I1671">
        <v>3</v>
      </c>
      <c r="J1671">
        <v>0</v>
      </c>
    </row>
    <row r="1672" spans="1:10" thickTop="1" thickBot="1" x14ac:dyDescent="0.3">
      <c r="A1672">
        <v>1670</v>
      </c>
      <c r="B1672">
        <v>25</v>
      </c>
      <c r="C1672">
        <v>947.92804691050003</v>
      </c>
      <c r="D1672" t="s">
        <v>26</v>
      </c>
      <c r="E1672" t="s">
        <v>17</v>
      </c>
      <c r="F1672">
        <v>1.3511087226927799E-3</v>
      </c>
      <c r="G1672">
        <v>1.0742267721667901E-3</v>
      </c>
      <c r="H1672">
        <v>0.49</v>
      </c>
      <c r="I1672">
        <v>3</v>
      </c>
      <c r="J1672">
        <v>0</v>
      </c>
    </row>
    <row r="1673" spans="1:10" thickTop="1" thickBot="1" x14ac:dyDescent="0.3">
      <c r="A1673">
        <v>1671</v>
      </c>
      <c r="B1673">
        <v>25</v>
      </c>
      <c r="C1673">
        <v>0</v>
      </c>
      <c r="D1673" t="s">
        <v>26</v>
      </c>
      <c r="E1673" t="s">
        <v>18</v>
      </c>
      <c r="F1673">
        <v>0</v>
      </c>
      <c r="G1673">
        <v>0</v>
      </c>
      <c r="H1673">
        <v>0.49</v>
      </c>
      <c r="I1673">
        <v>3</v>
      </c>
      <c r="J1673">
        <v>0</v>
      </c>
    </row>
    <row r="1674" spans="1:10" thickTop="1" thickBot="1" x14ac:dyDescent="0.3">
      <c r="A1674">
        <v>1672</v>
      </c>
      <c r="B1674">
        <v>25</v>
      </c>
      <c r="C1674">
        <v>0</v>
      </c>
      <c r="D1674" t="s">
        <v>26</v>
      </c>
      <c r="E1674" t="s">
        <v>19</v>
      </c>
      <c r="F1674">
        <v>0</v>
      </c>
      <c r="G1674">
        <v>0</v>
      </c>
      <c r="H1674">
        <v>0.49</v>
      </c>
      <c r="I1674">
        <v>3</v>
      </c>
      <c r="J1674">
        <v>0</v>
      </c>
    </row>
    <row r="1675" spans="1:10" thickTop="1" thickBot="1" x14ac:dyDescent="0.3">
      <c r="A1675">
        <v>1673</v>
      </c>
      <c r="B1675">
        <v>25</v>
      </c>
      <c r="C1675">
        <v>0</v>
      </c>
      <c r="D1675" t="s">
        <v>26</v>
      </c>
      <c r="E1675" t="s">
        <v>20</v>
      </c>
      <c r="F1675">
        <v>0</v>
      </c>
      <c r="G1675">
        <v>0</v>
      </c>
      <c r="H1675">
        <v>0.49</v>
      </c>
      <c r="I1675">
        <v>3</v>
      </c>
      <c r="J1675">
        <v>0</v>
      </c>
    </row>
    <row r="1676" spans="1:10" thickTop="1" thickBot="1" x14ac:dyDescent="0.3">
      <c r="A1676">
        <v>1674</v>
      </c>
      <c r="B1676">
        <v>25</v>
      </c>
      <c r="C1676">
        <v>1910.11696819286</v>
      </c>
      <c r="D1676" t="s">
        <v>26</v>
      </c>
      <c r="E1676" t="s">
        <v>21</v>
      </c>
      <c r="F1676" s="1">
        <v>4.35607019836609E-5</v>
      </c>
      <c r="G1676">
        <v>2.16461448934907E-3</v>
      </c>
      <c r="H1676">
        <v>0.49</v>
      </c>
      <c r="I1676">
        <v>3</v>
      </c>
      <c r="J1676">
        <v>0</v>
      </c>
    </row>
    <row r="1677" spans="1:10" thickTop="1" thickBot="1" x14ac:dyDescent="0.3">
      <c r="A1677">
        <v>1675</v>
      </c>
      <c r="B1677">
        <v>25</v>
      </c>
      <c r="C1677">
        <v>876.09198218937297</v>
      </c>
      <c r="D1677" t="s">
        <v>26</v>
      </c>
      <c r="E1677" t="s">
        <v>22</v>
      </c>
      <c r="F1677" s="1">
        <v>6.2435937140756104E-5</v>
      </c>
      <c r="G1677">
        <v>9.9281951326982403E-4</v>
      </c>
      <c r="H1677">
        <v>0.49</v>
      </c>
      <c r="I1677">
        <v>3</v>
      </c>
      <c r="J1677">
        <v>0</v>
      </c>
    </row>
    <row r="1678" spans="1:10" thickTop="1" thickBot="1" x14ac:dyDescent="0.3">
      <c r="A1678">
        <v>1676</v>
      </c>
      <c r="B1678">
        <v>25</v>
      </c>
      <c r="C1678">
        <v>751.06880483269697</v>
      </c>
      <c r="D1678" t="s">
        <v>26</v>
      </c>
      <c r="E1678" t="s">
        <v>23</v>
      </c>
      <c r="F1678" s="1">
        <v>5.35259831618693E-5</v>
      </c>
      <c r="G1678">
        <v>8.51138670830758E-4</v>
      </c>
      <c r="H1678">
        <v>0.49</v>
      </c>
      <c r="I1678">
        <v>3</v>
      </c>
      <c r="J1678">
        <v>0</v>
      </c>
    </row>
    <row r="1679" spans="1:10" thickTop="1" thickBot="1" x14ac:dyDescent="0.3">
      <c r="A1679">
        <v>1677</v>
      </c>
      <c r="B1679">
        <v>25</v>
      </c>
      <c r="C1679">
        <v>30142.953769690699</v>
      </c>
      <c r="D1679" t="s">
        <v>27</v>
      </c>
      <c r="E1679" t="s">
        <v>11</v>
      </c>
      <c r="F1679">
        <v>0</v>
      </c>
      <c r="G1679">
        <v>0.39099414139910599</v>
      </c>
      <c r="H1679">
        <v>0.19999999999999901</v>
      </c>
      <c r="I1679">
        <v>4.5</v>
      </c>
      <c r="J1679">
        <v>0</v>
      </c>
    </row>
    <row r="1680" spans="1:10" thickTop="1" thickBot="1" x14ac:dyDescent="0.3">
      <c r="A1680">
        <v>1678</v>
      </c>
      <c r="B1680">
        <v>25</v>
      </c>
      <c r="C1680">
        <v>5890.1320071300197</v>
      </c>
      <c r="D1680" t="s">
        <v>27</v>
      </c>
      <c r="E1680" t="s">
        <v>12</v>
      </c>
      <c r="F1680">
        <v>5.8383989977254303E-2</v>
      </c>
      <c r="G1680">
        <v>7.6402834455158997E-2</v>
      </c>
      <c r="H1680">
        <v>0.19999999999999901</v>
      </c>
      <c r="I1680">
        <v>4.5</v>
      </c>
      <c r="J1680">
        <v>0</v>
      </c>
    </row>
    <row r="1681" spans="1:10" thickTop="1" thickBot="1" x14ac:dyDescent="0.3">
      <c r="A1681">
        <v>1679</v>
      </c>
      <c r="B1681">
        <v>25</v>
      </c>
      <c r="C1681">
        <v>16489.913173692701</v>
      </c>
      <c r="D1681" t="s">
        <v>27</v>
      </c>
      <c r="E1681" t="s">
        <v>13</v>
      </c>
      <c r="F1681">
        <v>0.138193974911065</v>
      </c>
      <c r="G1681">
        <v>0.21389607310405001</v>
      </c>
      <c r="H1681">
        <v>0.19999999999999901</v>
      </c>
      <c r="I1681">
        <v>4.5</v>
      </c>
      <c r="J1681">
        <v>0</v>
      </c>
    </row>
    <row r="1682" spans="1:10" thickTop="1" thickBot="1" x14ac:dyDescent="0.3">
      <c r="A1682">
        <v>1680</v>
      </c>
      <c r="B1682">
        <v>25</v>
      </c>
      <c r="C1682">
        <v>16075.707527553101</v>
      </c>
      <c r="D1682" t="s">
        <v>27</v>
      </c>
      <c r="E1682" t="s">
        <v>14</v>
      </c>
      <c r="F1682">
        <v>0.13780052157473699</v>
      </c>
      <c r="G1682">
        <v>0.20852327579253299</v>
      </c>
      <c r="H1682">
        <v>0.19999999999999901</v>
      </c>
      <c r="I1682">
        <v>4.5</v>
      </c>
      <c r="J1682">
        <v>0</v>
      </c>
    </row>
    <row r="1683" spans="1:10" thickTop="1" thickBot="1" x14ac:dyDescent="0.3">
      <c r="A1683">
        <v>1681</v>
      </c>
      <c r="B1683">
        <v>25</v>
      </c>
      <c r="C1683">
        <v>4593.1779609730402</v>
      </c>
      <c r="D1683" t="s">
        <v>27</v>
      </c>
      <c r="E1683" t="s">
        <v>15</v>
      </c>
      <c r="F1683">
        <v>4.5528360945489399E-2</v>
      </c>
      <c r="G1683">
        <v>5.9579618071463301E-2</v>
      </c>
      <c r="H1683">
        <v>0.19999999999999901</v>
      </c>
      <c r="I1683">
        <v>4.5</v>
      </c>
      <c r="J1683">
        <v>0</v>
      </c>
    </row>
    <row r="1684" spans="1:10" thickTop="1" thickBot="1" x14ac:dyDescent="0.3">
      <c r="A1684">
        <v>1682</v>
      </c>
      <c r="B1684">
        <v>25</v>
      </c>
      <c r="C1684">
        <v>848.29484199108299</v>
      </c>
      <c r="D1684" t="s">
        <v>27</v>
      </c>
      <c r="E1684" t="s">
        <v>16</v>
      </c>
      <c r="F1684">
        <v>1.39304445068543E-2</v>
      </c>
      <c r="G1684">
        <v>1.10035106689213E-2</v>
      </c>
      <c r="H1684">
        <v>0.19999999999999901</v>
      </c>
      <c r="I1684">
        <v>4.5</v>
      </c>
      <c r="J1684">
        <v>0</v>
      </c>
    </row>
    <row r="1685" spans="1:10" thickTop="1" thickBot="1" x14ac:dyDescent="0.3">
      <c r="A1685">
        <v>1683</v>
      </c>
      <c r="B1685">
        <v>25</v>
      </c>
      <c r="C1685">
        <v>664.11378413072896</v>
      </c>
      <c r="D1685" t="s">
        <v>27</v>
      </c>
      <c r="E1685" t="s">
        <v>17</v>
      </c>
      <c r="F1685">
        <v>1.09058781901298E-2</v>
      </c>
      <c r="G1685">
        <v>8.6144377489177203E-3</v>
      </c>
      <c r="H1685">
        <v>0.19999999999999901</v>
      </c>
      <c r="I1685">
        <v>4.5</v>
      </c>
      <c r="J1685">
        <v>0</v>
      </c>
    </row>
    <row r="1686" spans="1:10" thickTop="1" thickBot="1" x14ac:dyDescent="0.3">
      <c r="A1686">
        <v>1684</v>
      </c>
      <c r="B1686">
        <v>25</v>
      </c>
      <c r="C1686">
        <v>0</v>
      </c>
      <c r="D1686" t="s">
        <v>27</v>
      </c>
      <c r="E1686" t="s">
        <v>18</v>
      </c>
      <c r="F1686">
        <v>0</v>
      </c>
      <c r="G1686">
        <v>0</v>
      </c>
      <c r="H1686">
        <v>0.19999999999999901</v>
      </c>
      <c r="I1686">
        <v>4.5</v>
      </c>
      <c r="J1686">
        <v>0</v>
      </c>
    </row>
    <row r="1687" spans="1:10" thickTop="1" thickBot="1" x14ac:dyDescent="0.3">
      <c r="A1687">
        <v>1685</v>
      </c>
      <c r="B1687">
        <v>25</v>
      </c>
      <c r="C1687">
        <v>0</v>
      </c>
      <c r="D1687" t="s">
        <v>27</v>
      </c>
      <c r="E1687" t="s">
        <v>19</v>
      </c>
      <c r="F1687">
        <v>0</v>
      </c>
      <c r="G1687">
        <v>0</v>
      </c>
      <c r="H1687">
        <v>0.19999999999999901</v>
      </c>
      <c r="I1687">
        <v>4.5</v>
      </c>
      <c r="J1687">
        <v>0</v>
      </c>
    </row>
    <row r="1688" spans="1:10" thickTop="1" thickBot="1" x14ac:dyDescent="0.3">
      <c r="A1688">
        <v>1686</v>
      </c>
      <c r="B1688">
        <v>25</v>
      </c>
      <c r="C1688">
        <v>0</v>
      </c>
      <c r="D1688" t="s">
        <v>27</v>
      </c>
      <c r="E1688" t="s">
        <v>20</v>
      </c>
      <c r="F1688">
        <v>0</v>
      </c>
      <c r="G1688">
        <v>0</v>
      </c>
      <c r="H1688">
        <v>0.19999999999999901</v>
      </c>
      <c r="I1688">
        <v>4.5</v>
      </c>
      <c r="J1688">
        <v>0</v>
      </c>
    </row>
    <row r="1689" spans="1:10" thickTop="1" thickBot="1" x14ac:dyDescent="0.3">
      <c r="A1689">
        <v>1687</v>
      </c>
      <c r="B1689">
        <v>25</v>
      </c>
      <c r="C1689">
        <v>1337.17958939504</v>
      </c>
      <c r="D1689" t="s">
        <v>27</v>
      </c>
      <c r="E1689" t="s">
        <v>21</v>
      </c>
      <c r="F1689">
        <v>4.7838884086973503E-3</v>
      </c>
      <c r="G1689">
        <v>1.7344995100567601E-2</v>
      </c>
      <c r="H1689">
        <v>0.19999999999999901</v>
      </c>
      <c r="I1689">
        <v>4.5</v>
      </c>
      <c r="J1689">
        <v>0</v>
      </c>
    </row>
    <row r="1690" spans="1:10" thickTop="1" thickBot="1" x14ac:dyDescent="0.3">
      <c r="A1690">
        <v>1688</v>
      </c>
      <c r="B1690">
        <v>25</v>
      </c>
      <c r="C1690">
        <v>586.56274251814102</v>
      </c>
      <c r="D1690" t="s">
        <v>27</v>
      </c>
      <c r="E1690" t="s">
        <v>22</v>
      </c>
      <c r="F1690">
        <v>2.2893969725012301E-3</v>
      </c>
      <c r="G1690">
        <v>7.6084977484254896E-3</v>
      </c>
      <c r="H1690">
        <v>0.19999999999999901</v>
      </c>
      <c r="I1690">
        <v>4.5</v>
      </c>
      <c r="J1690">
        <v>0</v>
      </c>
    </row>
    <row r="1691" spans="1:10" thickTop="1" thickBot="1" x14ac:dyDescent="0.3">
      <c r="A1691">
        <v>1689</v>
      </c>
      <c r="B1691">
        <v>25</v>
      </c>
      <c r="C1691">
        <v>465.07311301523703</v>
      </c>
      <c r="D1691" t="s">
        <v>27</v>
      </c>
      <c r="E1691" t="s">
        <v>23</v>
      </c>
      <c r="F1691">
        <v>1.81521412757625E-3</v>
      </c>
      <c r="G1691">
        <v>6.0326159108549599E-3</v>
      </c>
      <c r="H1691">
        <v>0.19999999999999901</v>
      </c>
      <c r="I1691">
        <v>4.5</v>
      </c>
      <c r="J1691">
        <v>0</v>
      </c>
    </row>
    <row r="1692" spans="1:10" thickTop="1" thickBot="1" x14ac:dyDescent="0.3">
      <c r="A1692">
        <v>1690</v>
      </c>
      <c r="B1692">
        <v>26</v>
      </c>
      <c r="C1692">
        <v>16091845.1585427</v>
      </c>
      <c r="D1692" t="s">
        <v>10</v>
      </c>
      <c r="E1692" t="s">
        <v>11</v>
      </c>
      <c r="F1692">
        <v>0</v>
      </c>
      <c r="G1692">
        <v>0.93292206786008203</v>
      </c>
      <c r="H1692">
        <v>0.3</v>
      </c>
      <c r="I1692">
        <v>1.5</v>
      </c>
      <c r="J1692">
        <v>0</v>
      </c>
    </row>
    <row r="1693" spans="1:10" thickTop="1" thickBot="1" x14ac:dyDescent="0.3">
      <c r="A1693">
        <v>1691</v>
      </c>
      <c r="B1693">
        <v>26</v>
      </c>
      <c r="C1693">
        <v>121471.83526665599</v>
      </c>
      <c r="D1693" t="s">
        <v>10</v>
      </c>
      <c r="E1693" t="s">
        <v>12</v>
      </c>
      <c r="F1693">
        <v>2.3646823486129201E-3</v>
      </c>
      <c r="G1693">
        <v>7.0423096063392003E-3</v>
      </c>
      <c r="H1693">
        <v>0.3</v>
      </c>
      <c r="I1693">
        <v>1.5</v>
      </c>
      <c r="J1693">
        <v>0</v>
      </c>
    </row>
    <row r="1694" spans="1:10" thickTop="1" thickBot="1" x14ac:dyDescent="0.3">
      <c r="A1694">
        <v>1692</v>
      </c>
      <c r="B1694">
        <v>26</v>
      </c>
      <c r="C1694">
        <v>365745.98457728699</v>
      </c>
      <c r="D1694" t="s">
        <v>10</v>
      </c>
      <c r="E1694" t="s">
        <v>13</v>
      </c>
      <c r="F1694">
        <v>3.5358676071400902E-3</v>
      </c>
      <c r="G1694">
        <v>2.1204063106599301E-2</v>
      </c>
      <c r="H1694">
        <v>0.3</v>
      </c>
      <c r="I1694">
        <v>1.5</v>
      </c>
      <c r="J1694">
        <v>0</v>
      </c>
    </row>
    <row r="1695" spans="1:10" thickTop="1" thickBot="1" x14ac:dyDescent="0.3">
      <c r="A1695">
        <v>1693</v>
      </c>
      <c r="B1695">
        <v>26</v>
      </c>
      <c r="C1695">
        <v>400510.48840197601</v>
      </c>
      <c r="D1695" t="s">
        <v>10</v>
      </c>
      <c r="E1695" t="s">
        <v>14</v>
      </c>
      <c r="F1695">
        <v>4.2868651200643204E-3</v>
      </c>
      <c r="G1695">
        <v>2.32195294795801E-2</v>
      </c>
      <c r="H1695">
        <v>0.3</v>
      </c>
      <c r="I1695">
        <v>1.5</v>
      </c>
      <c r="J1695">
        <v>0</v>
      </c>
    </row>
    <row r="1696" spans="1:10" thickTop="1" thickBot="1" x14ac:dyDescent="0.3">
      <c r="A1696">
        <v>1694</v>
      </c>
      <c r="B1696">
        <v>26</v>
      </c>
      <c r="C1696">
        <v>126783.552554562</v>
      </c>
      <c r="D1696" t="s">
        <v>10</v>
      </c>
      <c r="E1696" t="s">
        <v>15</v>
      </c>
      <c r="F1696">
        <v>2.3732840082342399E-3</v>
      </c>
      <c r="G1696">
        <v>7.3502555396550498E-3</v>
      </c>
      <c r="H1696">
        <v>0.3</v>
      </c>
      <c r="I1696">
        <v>1.5</v>
      </c>
      <c r="J1696">
        <v>0</v>
      </c>
    </row>
    <row r="1697" spans="1:10" thickTop="1" thickBot="1" x14ac:dyDescent="0.3">
      <c r="A1697">
        <v>1695</v>
      </c>
      <c r="B1697">
        <v>26</v>
      </c>
      <c r="C1697">
        <v>25363.792293155399</v>
      </c>
      <c r="D1697" t="s">
        <v>10</v>
      </c>
      <c r="E1697" t="s">
        <v>16</v>
      </c>
      <c r="F1697">
        <v>1.47290806916095E-3</v>
      </c>
      <c r="G1697">
        <v>1.4704616730880199E-3</v>
      </c>
      <c r="H1697">
        <v>0.3</v>
      </c>
      <c r="I1697">
        <v>1.5</v>
      </c>
      <c r="J1697">
        <v>0</v>
      </c>
    </row>
    <row r="1698" spans="1:10" thickTop="1" thickBot="1" x14ac:dyDescent="0.3">
      <c r="A1698">
        <v>1696</v>
      </c>
      <c r="B1698">
        <v>26</v>
      </c>
      <c r="C1698">
        <v>23191.499024585901</v>
      </c>
      <c r="D1698" t="s">
        <v>10</v>
      </c>
      <c r="E1698" t="s">
        <v>17</v>
      </c>
      <c r="F1698">
        <v>1.3715477829461999E-3</v>
      </c>
      <c r="G1698">
        <v>1.34452332927811E-3</v>
      </c>
      <c r="H1698">
        <v>0.3</v>
      </c>
      <c r="I1698">
        <v>1.5</v>
      </c>
      <c r="J1698">
        <v>0</v>
      </c>
    </row>
    <row r="1699" spans="1:10" thickTop="1" thickBot="1" x14ac:dyDescent="0.3">
      <c r="A1699">
        <v>1697</v>
      </c>
      <c r="B1699">
        <v>26</v>
      </c>
      <c r="C1699">
        <v>0</v>
      </c>
      <c r="D1699" t="s">
        <v>10</v>
      </c>
      <c r="E1699" t="s">
        <v>18</v>
      </c>
      <c r="F1699">
        <v>0</v>
      </c>
      <c r="G1699">
        <v>0</v>
      </c>
      <c r="H1699">
        <v>0.3</v>
      </c>
      <c r="I1699">
        <v>1.5</v>
      </c>
      <c r="J1699">
        <v>0</v>
      </c>
    </row>
    <row r="1700" spans="1:10" thickTop="1" thickBot="1" x14ac:dyDescent="0.3">
      <c r="A1700">
        <v>1698</v>
      </c>
      <c r="B1700">
        <v>26</v>
      </c>
      <c r="C1700">
        <v>0</v>
      </c>
      <c r="D1700" t="s">
        <v>10</v>
      </c>
      <c r="E1700" t="s">
        <v>19</v>
      </c>
      <c r="F1700">
        <v>0</v>
      </c>
      <c r="G1700">
        <v>0</v>
      </c>
      <c r="H1700">
        <v>0.3</v>
      </c>
      <c r="I1700">
        <v>1.5</v>
      </c>
      <c r="J1700">
        <v>0</v>
      </c>
    </row>
    <row r="1701" spans="1:10" thickTop="1" thickBot="1" x14ac:dyDescent="0.3">
      <c r="A1701">
        <v>1699</v>
      </c>
      <c r="B1701">
        <v>26</v>
      </c>
      <c r="C1701">
        <v>0</v>
      </c>
      <c r="D1701" t="s">
        <v>10</v>
      </c>
      <c r="E1701" t="s">
        <v>20</v>
      </c>
      <c r="F1701">
        <v>0</v>
      </c>
      <c r="G1701">
        <v>0</v>
      </c>
      <c r="H1701">
        <v>0.3</v>
      </c>
      <c r="I1701">
        <v>1.5</v>
      </c>
      <c r="J1701">
        <v>0</v>
      </c>
    </row>
    <row r="1702" spans="1:10" thickTop="1" thickBot="1" x14ac:dyDescent="0.3">
      <c r="A1702">
        <v>1700</v>
      </c>
      <c r="B1702">
        <v>26</v>
      </c>
      <c r="C1702">
        <v>47291.766840999298</v>
      </c>
      <c r="D1702" t="s">
        <v>10</v>
      </c>
      <c r="E1702" t="s">
        <v>21</v>
      </c>
      <c r="F1702" s="1">
        <v>4.4041883442254702E-5</v>
      </c>
      <c r="G1702">
        <v>2.7417323793126401E-3</v>
      </c>
      <c r="H1702">
        <v>0.3</v>
      </c>
      <c r="I1702">
        <v>1.5</v>
      </c>
      <c r="J1702">
        <v>0</v>
      </c>
    </row>
    <row r="1703" spans="1:10" thickTop="1" thickBot="1" x14ac:dyDescent="0.3">
      <c r="A1703">
        <v>1701</v>
      </c>
      <c r="B1703">
        <v>26</v>
      </c>
      <c r="C1703">
        <v>24312.951087343099</v>
      </c>
      <c r="D1703" t="s">
        <v>10</v>
      </c>
      <c r="E1703" t="s">
        <v>22</v>
      </c>
      <c r="F1703" s="1">
        <v>7.5530749278583803E-5</v>
      </c>
      <c r="G1703">
        <v>1.40953932757324E-3</v>
      </c>
      <c r="H1703">
        <v>0.3</v>
      </c>
      <c r="I1703">
        <v>1.5</v>
      </c>
      <c r="J1703">
        <v>0</v>
      </c>
    </row>
    <row r="1704" spans="1:10" thickTop="1" thickBot="1" x14ac:dyDescent="0.3">
      <c r="A1704">
        <v>1702</v>
      </c>
      <c r="B1704">
        <v>26</v>
      </c>
      <c r="C1704">
        <v>22346.207601354501</v>
      </c>
      <c r="D1704" t="s">
        <v>10</v>
      </c>
      <c r="E1704" t="s">
        <v>23</v>
      </c>
      <c r="F1704" s="1">
        <v>8.3742689570886502E-5</v>
      </c>
      <c r="G1704">
        <v>1.2955176984920901E-3</v>
      </c>
      <c r="H1704">
        <v>0.3</v>
      </c>
      <c r="I1704">
        <v>1.5</v>
      </c>
      <c r="J1704">
        <v>0</v>
      </c>
    </row>
    <row r="1705" spans="1:10" thickTop="1" thickBot="1" x14ac:dyDescent="0.3">
      <c r="A1705">
        <v>1703</v>
      </c>
      <c r="B1705">
        <v>26</v>
      </c>
      <c r="C1705">
        <v>16875771.726060402</v>
      </c>
      <c r="D1705" t="s">
        <v>24</v>
      </c>
      <c r="E1705" t="s">
        <v>11</v>
      </c>
      <c r="F1705">
        <v>0</v>
      </c>
      <c r="G1705">
        <v>0.96249733978573804</v>
      </c>
      <c r="H1705">
        <v>0.3</v>
      </c>
      <c r="I1705">
        <v>1.5</v>
      </c>
      <c r="J1705">
        <v>0</v>
      </c>
    </row>
    <row r="1706" spans="1:10" thickTop="1" thickBot="1" x14ac:dyDescent="0.3">
      <c r="A1706">
        <v>1704</v>
      </c>
      <c r="B1706">
        <v>26</v>
      </c>
      <c r="C1706">
        <v>66518.770361564093</v>
      </c>
      <c r="D1706" t="s">
        <v>24</v>
      </c>
      <c r="E1706" t="s">
        <v>12</v>
      </c>
      <c r="F1706">
        <v>1.2046903184960501E-3</v>
      </c>
      <c r="G1706">
        <v>3.79384958259149E-3</v>
      </c>
      <c r="H1706">
        <v>0.3</v>
      </c>
      <c r="I1706">
        <v>1.5</v>
      </c>
      <c r="J1706">
        <v>0</v>
      </c>
    </row>
    <row r="1707" spans="1:10" thickTop="1" thickBot="1" x14ac:dyDescent="0.3">
      <c r="A1707">
        <v>1705</v>
      </c>
      <c r="B1707">
        <v>26</v>
      </c>
      <c r="C1707">
        <v>203593.717297578</v>
      </c>
      <c r="D1707" t="s">
        <v>24</v>
      </c>
      <c r="E1707" t="s">
        <v>13</v>
      </c>
      <c r="F1707">
        <v>1.81356761616121E-3</v>
      </c>
      <c r="G1707">
        <v>1.16118192682945E-2</v>
      </c>
      <c r="H1707">
        <v>0.3</v>
      </c>
      <c r="I1707">
        <v>1.5</v>
      </c>
      <c r="J1707">
        <v>0</v>
      </c>
    </row>
    <row r="1708" spans="1:10" thickTop="1" thickBot="1" x14ac:dyDescent="0.3">
      <c r="A1708">
        <v>1706</v>
      </c>
      <c r="B1708">
        <v>26</v>
      </c>
      <c r="C1708">
        <v>225878.565625227</v>
      </c>
      <c r="D1708" t="s">
        <v>24</v>
      </c>
      <c r="E1708" t="s">
        <v>14</v>
      </c>
      <c r="F1708">
        <v>2.2340768147698798E-3</v>
      </c>
      <c r="G1708">
        <v>1.2882819349420699E-2</v>
      </c>
      <c r="H1708">
        <v>0.3</v>
      </c>
      <c r="I1708">
        <v>1.5</v>
      </c>
      <c r="J1708">
        <v>0</v>
      </c>
    </row>
    <row r="1709" spans="1:10" thickTop="1" thickBot="1" x14ac:dyDescent="0.3">
      <c r="A1709">
        <v>1707</v>
      </c>
      <c r="B1709">
        <v>26</v>
      </c>
      <c r="C1709">
        <v>71583.759648902196</v>
      </c>
      <c r="D1709" t="s">
        <v>24</v>
      </c>
      <c r="E1709" t="s">
        <v>15</v>
      </c>
      <c r="F1709">
        <v>1.2572078218856999E-3</v>
      </c>
      <c r="G1709">
        <v>4.0827275547661102E-3</v>
      </c>
      <c r="H1709">
        <v>0.3</v>
      </c>
      <c r="I1709">
        <v>1.5</v>
      </c>
      <c r="J1709">
        <v>0</v>
      </c>
    </row>
    <row r="1710" spans="1:10" thickTop="1" thickBot="1" x14ac:dyDescent="0.3">
      <c r="A1710">
        <v>1708</v>
      </c>
      <c r="B1710">
        <v>26</v>
      </c>
      <c r="C1710">
        <v>14388.317162778099</v>
      </c>
      <c r="D1710" t="s">
        <v>24</v>
      </c>
      <c r="E1710" t="s">
        <v>16</v>
      </c>
      <c r="F1710">
        <v>7.8595197257613997E-4</v>
      </c>
      <c r="G1710">
        <v>8.2062718185393999E-4</v>
      </c>
      <c r="H1710">
        <v>0.3</v>
      </c>
      <c r="I1710">
        <v>1.5</v>
      </c>
      <c r="J1710">
        <v>0</v>
      </c>
    </row>
    <row r="1711" spans="1:10" thickTop="1" thickBot="1" x14ac:dyDescent="0.3">
      <c r="A1711">
        <v>1709</v>
      </c>
      <c r="B1711">
        <v>26</v>
      </c>
      <c r="C1711">
        <v>13788.861420695899</v>
      </c>
      <c r="D1711" t="s">
        <v>24</v>
      </c>
      <c r="E1711" t="s">
        <v>17</v>
      </c>
      <c r="F1711">
        <v>7.18603411888054E-4</v>
      </c>
      <c r="G1711">
        <v>7.8643766054260495E-4</v>
      </c>
      <c r="H1711">
        <v>0.3</v>
      </c>
      <c r="I1711">
        <v>1.5</v>
      </c>
      <c r="J1711">
        <v>0</v>
      </c>
    </row>
    <row r="1712" spans="1:10" thickTop="1" thickBot="1" x14ac:dyDescent="0.3">
      <c r="A1712">
        <v>1710</v>
      </c>
      <c r="B1712">
        <v>26</v>
      </c>
      <c r="C1712">
        <v>0</v>
      </c>
      <c r="D1712" t="s">
        <v>24</v>
      </c>
      <c r="E1712" t="s">
        <v>18</v>
      </c>
      <c r="F1712">
        <v>0</v>
      </c>
      <c r="G1712">
        <v>0</v>
      </c>
      <c r="H1712">
        <v>0.3</v>
      </c>
      <c r="I1712">
        <v>1.5</v>
      </c>
      <c r="J1712">
        <v>0</v>
      </c>
    </row>
    <row r="1713" spans="1:10" thickTop="1" thickBot="1" x14ac:dyDescent="0.3">
      <c r="A1713">
        <v>1711</v>
      </c>
      <c r="B1713">
        <v>26</v>
      </c>
      <c r="C1713">
        <v>0</v>
      </c>
      <c r="D1713" t="s">
        <v>24</v>
      </c>
      <c r="E1713" t="s">
        <v>19</v>
      </c>
      <c r="F1713">
        <v>0</v>
      </c>
      <c r="G1713">
        <v>0</v>
      </c>
      <c r="H1713">
        <v>0.3</v>
      </c>
      <c r="I1713">
        <v>1.5</v>
      </c>
      <c r="J1713">
        <v>0</v>
      </c>
    </row>
    <row r="1714" spans="1:10" thickTop="1" thickBot="1" x14ac:dyDescent="0.3">
      <c r="A1714">
        <v>1712</v>
      </c>
      <c r="B1714">
        <v>26</v>
      </c>
      <c r="C1714">
        <v>0</v>
      </c>
      <c r="D1714" t="s">
        <v>24</v>
      </c>
      <c r="E1714" t="s">
        <v>20</v>
      </c>
      <c r="F1714">
        <v>0</v>
      </c>
      <c r="G1714">
        <v>0</v>
      </c>
      <c r="H1714">
        <v>0.3</v>
      </c>
      <c r="I1714">
        <v>1.5</v>
      </c>
      <c r="J1714">
        <v>0</v>
      </c>
    </row>
    <row r="1715" spans="1:10" thickTop="1" thickBot="1" x14ac:dyDescent="0.3">
      <c r="A1715">
        <v>1713</v>
      </c>
      <c r="B1715">
        <v>26</v>
      </c>
      <c r="C1715">
        <v>27415.582831350701</v>
      </c>
      <c r="D1715" t="s">
        <v>24</v>
      </c>
      <c r="E1715" t="s">
        <v>21</v>
      </c>
      <c r="F1715" s="1">
        <v>2.3445794810545501E-5</v>
      </c>
      <c r="G1715">
        <v>1.56362778379501E-3</v>
      </c>
      <c r="H1715">
        <v>0.3</v>
      </c>
      <c r="I1715">
        <v>1.5</v>
      </c>
      <c r="J1715">
        <v>0</v>
      </c>
    </row>
    <row r="1716" spans="1:10" thickTop="1" thickBot="1" x14ac:dyDescent="0.3">
      <c r="A1716">
        <v>1714</v>
      </c>
      <c r="B1716">
        <v>26</v>
      </c>
      <c r="C1716">
        <v>15651.8595958315</v>
      </c>
      <c r="D1716" t="s">
        <v>24</v>
      </c>
      <c r="E1716" t="s">
        <v>22</v>
      </c>
      <c r="F1716" s="1">
        <v>3.7665929517420702E-5</v>
      </c>
      <c r="G1716">
        <v>8.9269240353753395E-4</v>
      </c>
      <c r="H1716">
        <v>0.3</v>
      </c>
      <c r="I1716">
        <v>1.5</v>
      </c>
      <c r="J1716">
        <v>0</v>
      </c>
    </row>
    <row r="1717" spans="1:10" thickTop="1" thickBot="1" x14ac:dyDescent="0.3">
      <c r="A1717">
        <v>1715</v>
      </c>
      <c r="B1717">
        <v>26</v>
      </c>
      <c r="C1717">
        <v>18726.625390405701</v>
      </c>
      <c r="D1717" t="s">
        <v>24</v>
      </c>
      <c r="E1717" t="s">
        <v>23</v>
      </c>
      <c r="F1717" s="1">
        <v>3.4617692196440199E-5</v>
      </c>
      <c r="G1717">
        <v>1.0680594294597699E-3</v>
      </c>
      <c r="H1717">
        <v>0.3</v>
      </c>
      <c r="I1717">
        <v>1.5</v>
      </c>
      <c r="J1717">
        <v>0</v>
      </c>
    </row>
    <row r="1718" spans="1:10" thickTop="1" thickBot="1" x14ac:dyDescent="0.3">
      <c r="A1718">
        <v>1716</v>
      </c>
      <c r="B1718">
        <v>26</v>
      </c>
      <c r="C1718">
        <v>20891.9670209705</v>
      </c>
      <c r="D1718" t="s">
        <v>25</v>
      </c>
      <c r="E1718" t="s">
        <v>11</v>
      </c>
      <c r="F1718">
        <v>0</v>
      </c>
      <c r="G1718">
        <v>0.37840083900071098</v>
      </c>
      <c r="H1718">
        <v>0.66</v>
      </c>
      <c r="I1718">
        <v>120</v>
      </c>
      <c r="J1718">
        <v>0</v>
      </c>
    </row>
    <row r="1719" spans="1:10" thickTop="1" thickBot="1" x14ac:dyDescent="0.3">
      <c r="A1719">
        <v>1717</v>
      </c>
      <c r="B1719">
        <v>26</v>
      </c>
      <c r="C1719">
        <v>3716.3982570892599</v>
      </c>
      <c r="D1719" t="s">
        <v>25</v>
      </c>
      <c r="E1719" t="s">
        <v>12</v>
      </c>
      <c r="F1719">
        <v>5.4896211843335298E-2</v>
      </c>
      <c r="G1719">
        <v>6.7312389356721694E-2</v>
      </c>
      <c r="H1719">
        <v>0.66</v>
      </c>
      <c r="I1719">
        <v>120</v>
      </c>
      <c r="J1719">
        <v>0</v>
      </c>
    </row>
    <row r="1720" spans="1:10" thickTop="1" thickBot="1" x14ac:dyDescent="0.3">
      <c r="A1720">
        <v>1718</v>
      </c>
      <c r="B1720">
        <v>26</v>
      </c>
      <c r="C1720">
        <v>11020.3886766838</v>
      </c>
      <c r="D1720" t="s">
        <v>25</v>
      </c>
      <c r="E1720" t="s">
        <v>13</v>
      </c>
      <c r="F1720">
        <v>8.2644956364281402E-2</v>
      </c>
      <c r="G1720">
        <v>0.19960419797644299</v>
      </c>
      <c r="H1720">
        <v>0.66</v>
      </c>
      <c r="I1720">
        <v>120</v>
      </c>
      <c r="J1720">
        <v>0</v>
      </c>
    </row>
    <row r="1721" spans="1:10" thickTop="1" thickBot="1" x14ac:dyDescent="0.3">
      <c r="A1721">
        <v>1719</v>
      </c>
      <c r="B1721">
        <v>26</v>
      </c>
      <c r="C1721">
        <v>11747.457684703801</v>
      </c>
      <c r="D1721" t="s">
        <v>25</v>
      </c>
      <c r="E1721" t="s">
        <v>14</v>
      </c>
      <c r="F1721">
        <v>0.101812992862063</v>
      </c>
      <c r="G1721">
        <v>0.21277306438189</v>
      </c>
      <c r="H1721">
        <v>0.66</v>
      </c>
      <c r="I1721">
        <v>120</v>
      </c>
      <c r="J1721">
        <v>0</v>
      </c>
    </row>
    <row r="1722" spans="1:10" thickTop="1" thickBot="1" x14ac:dyDescent="0.3">
      <c r="A1722">
        <v>1720</v>
      </c>
      <c r="B1722">
        <v>26</v>
      </c>
      <c r="C1722">
        <v>3634.13324585384</v>
      </c>
      <c r="D1722" t="s">
        <v>25</v>
      </c>
      <c r="E1722" t="s">
        <v>15</v>
      </c>
      <c r="F1722">
        <v>5.7296711982718997E-2</v>
      </c>
      <c r="G1722">
        <v>6.5822383688962399E-2</v>
      </c>
      <c r="H1722">
        <v>0.66</v>
      </c>
      <c r="I1722">
        <v>120</v>
      </c>
      <c r="J1722">
        <v>0</v>
      </c>
    </row>
    <row r="1723" spans="1:10" thickTop="1" thickBot="1" x14ac:dyDescent="0.3">
      <c r="A1723">
        <v>1721</v>
      </c>
      <c r="B1723">
        <v>26</v>
      </c>
      <c r="C1723">
        <v>718.444034794544</v>
      </c>
      <c r="D1723" t="s">
        <v>25</v>
      </c>
      <c r="E1723" t="s">
        <v>16</v>
      </c>
      <c r="F1723">
        <v>3.5820446356424201E-2</v>
      </c>
      <c r="G1723">
        <v>1.30126486064442E-2</v>
      </c>
      <c r="H1723">
        <v>0.66</v>
      </c>
      <c r="I1723">
        <v>120</v>
      </c>
      <c r="J1723">
        <v>0</v>
      </c>
    </row>
    <row r="1724" spans="1:10" thickTop="1" thickBot="1" x14ac:dyDescent="0.3">
      <c r="A1724">
        <v>1722</v>
      </c>
      <c r="B1724">
        <v>26</v>
      </c>
      <c r="C1724">
        <v>661.37840015681195</v>
      </c>
      <c r="D1724" t="s">
        <v>25</v>
      </c>
      <c r="E1724" t="s">
        <v>17</v>
      </c>
      <c r="F1724">
        <v>3.2752588301214899E-2</v>
      </c>
      <c r="G1724">
        <v>1.19790607205668E-2</v>
      </c>
      <c r="H1724">
        <v>0.66</v>
      </c>
      <c r="I1724">
        <v>120</v>
      </c>
      <c r="J1724">
        <v>0</v>
      </c>
    </row>
    <row r="1725" spans="1:10" thickTop="1" thickBot="1" x14ac:dyDescent="0.3">
      <c r="A1725">
        <v>1723</v>
      </c>
      <c r="B1725">
        <v>26</v>
      </c>
      <c r="C1725">
        <v>0</v>
      </c>
      <c r="D1725" t="s">
        <v>25</v>
      </c>
      <c r="E1725" t="s">
        <v>18</v>
      </c>
      <c r="F1725">
        <v>0</v>
      </c>
      <c r="G1725">
        <v>0</v>
      </c>
      <c r="H1725">
        <v>0.66</v>
      </c>
      <c r="I1725">
        <v>120</v>
      </c>
      <c r="J1725">
        <v>0</v>
      </c>
    </row>
    <row r="1726" spans="1:10" thickTop="1" thickBot="1" x14ac:dyDescent="0.3">
      <c r="A1726">
        <v>1724</v>
      </c>
      <c r="B1726">
        <v>26</v>
      </c>
      <c r="C1726">
        <v>0</v>
      </c>
      <c r="D1726" t="s">
        <v>25</v>
      </c>
      <c r="E1726" t="s">
        <v>19</v>
      </c>
      <c r="F1726">
        <v>0</v>
      </c>
      <c r="G1726">
        <v>0</v>
      </c>
      <c r="H1726">
        <v>0.66</v>
      </c>
      <c r="I1726">
        <v>120</v>
      </c>
      <c r="J1726">
        <v>0</v>
      </c>
    </row>
    <row r="1727" spans="1:10" thickTop="1" thickBot="1" x14ac:dyDescent="0.3">
      <c r="A1727">
        <v>1725</v>
      </c>
      <c r="B1727">
        <v>26</v>
      </c>
      <c r="C1727">
        <v>0</v>
      </c>
      <c r="D1727" t="s">
        <v>25</v>
      </c>
      <c r="E1727" t="s">
        <v>20</v>
      </c>
      <c r="F1727">
        <v>0</v>
      </c>
      <c r="G1727">
        <v>0</v>
      </c>
      <c r="H1727">
        <v>0.66</v>
      </c>
      <c r="I1727">
        <v>120</v>
      </c>
      <c r="J1727">
        <v>0</v>
      </c>
    </row>
    <row r="1728" spans="1:10" thickTop="1" thickBot="1" x14ac:dyDescent="0.3">
      <c r="A1728">
        <v>1726</v>
      </c>
      <c r="B1728">
        <v>26</v>
      </c>
      <c r="C1728">
        <v>1332.9527840257399</v>
      </c>
      <c r="D1728" t="s">
        <v>25</v>
      </c>
      <c r="E1728" t="s">
        <v>21</v>
      </c>
      <c r="F1728">
        <v>1.0686176121608899E-3</v>
      </c>
      <c r="G1728">
        <v>2.41427937980845E-2</v>
      </c>
      <c r="H1728">
        <v>0.66</v>
      </c>
      <c r="I1728">
        <v>120</v>
      </c>
      <c r="J1728">
        <v>0</v>
      </c>
    </row>
    <row r="1729" spans="1:10" thickTop="1" thickBot="1" x14ac:dyDescent="0.3">
      <c r="A1729">
        <v>1727</v>
      </c>
      <c r="B1729">
        <v>26</v>
      </c>
      <c r="C1729">
        <v>719.30587745448304</v>
      </c>
      <c r="D1729" t="s">
        <v>25</v>
      </c>
      <c r="E1729" t="s">
        <v>22</v>
      </c>
      <c r="F1729">
        <v>1.7168189009842099E-3</v>
      </c>
      <c r="G1729">
        <v>1.30282585289221E-2</v>
      </c>
      <c r="H1729">
        <v>0.66</v>
      </c>
      <c r="I1729">
        <v>120</v>
      </c>
      <c r="J1729">
        <v>0</v>
      </c>
    </row>
    <row r="1730" spans="1:10" thickTop="1" thickBot="1" x14ac:dyDescent="0.3">
      <c r="A1730">
        <v>1728</v>
      </c>
      <c r="B1730">
        <v>26</v>
      </c>
      <c r="C1730">
        <v>768.78093879727703</v>
      </c>
      <c r="D1730" t="s">
        <v>25</v>
      </c>
      <c r="E1730" t="s">
        <v>23</v>
      </c>
      <c r="F1730">
        <v>1.5779405567633699E-3</v>
      </c>
      <c r="G1730">
        <v>1.3924363941252699E-2</v>
      </c>
      <c r="H1730">
        <v>0.66</v>
      </c>
      <c r="I1730">
        <v>120</v>
      </c>
      <c r="J1730">
        <v>0</v>
      </c>
    </row>
    <row r="1731" spans="1:10" thickTop="1" thickBot="1" x14ac:dyDescent="0.3">
      <c r="A1731">
        <v>1729</v>
      </c>
      <c r="B1731">
        <v>26</v>
      </c>
      <c r="C1731">
        <v>817212.23086810997</v>
      </c>
      <c r="D1731" t="s">
        <v>26</v>
      </c>
      <c r="E1731" t="s">
        <v>11</v>
      </c>
      <c r="F1731">
        <v>0</v>
      </c>
      <c r="G1731">
        <v>0.92604404605183499</v>
      </c>
      <c r="H1731">
        <v>0.49</v>
      </c>
      <c r="I1731">
        <v>3</v>
      </c>
      <c r="J1731">
        <v>0</v>
      </c>
    </row>
    <row r="1732" spans="1:10" thickTop="1" thickBot="1" x14ac:dyDescent="0.3">
      <c r="A1732">
        <v>1730</v>
      </c>
      <c r="B1732">
        <v>26</v>
      </c>
      <c r="C1732">
        <v>8045.5310356380096</v>
      </c>
      <c r="D1732" t="s">
        <v>26</v>
      </c>
      <c r="E1732" t="s">
        <v>12</v>
      </c>
      <c r="F1732">
        <v>3.6694063204678398E-3</v>
      </c>
      <c r="G1732">
        <v>9.1169904603156503E-3</v>
      </c>
      <c r="H1732">
        <v>0.49</v>
      </c>
      <c r="I1732">
        <v>3</v>
      </c>
      <c r="J1732">
        <v>0</v>
      </c>
    </row>
    <row r="1733" spans="1:10" thickTop="1" thickBot="1" x14ac:dyDescent="0.3">
      <c r="A1733">
        <v>1731</v>
      </c>
      <c r="B1733">
        <v>26</v>
      </c>
      <c r="C1733">
        <v>22730.3241267905</v>
      </c>
      <c r="D1733" t="s">
        <v>26</v>
      </c>
      <c r="E1733" t="s">
        <v>13</v>
      </c>
      <c r="F1733">
        <v>5.1834238565281699E-3</v>
      </c>
      <c r="G1733">
        <v>2.5757423258438501E-2</v>
      </c>
      <c r="H1733">
        <v>0.49</v>
      </c>
      <c r="I1733">
        <v>3</v>
      </c>
      <c r="J1733">
        <v>0</v>
      </c>
    </row>
    <row r="1734" spans="1:10" thickTop="1" thickBot="1" x14ac:dyDescent="0.3">
      <c r="A1734">
        <v>1732</v>
      </c>
      <c r="B1734">
        <v>26</v>
      </c>
      <c r="C1734">
        <v>22315.453533576299</v>
      </c>
      <c r="D1734" t="s">
        <v>26</v>
      </c>
      <c r="E1734" t="s">
        <v>14</v>
      </c>
      <c r="F1734">
        <v>5.7249188470089004E-3</v>
      </c>
      <c r="G1734">
        <v>2.52873024890518E-2</v>
      </c>
      <c r="H1734">
        <v>0.49</v>
      </c>
      <c r="I1734">
        <v>3</v>
      </c>
      <c r="J1734">
        <v>0</v>
      </c>
    </row>
    <row r="1735" spans="1:10" thickTop="1" thickBot="1" x14ac:dyDescent="0.3">
      <c r="A1735">
        <v>1733</v>
      </c>
      <c r="B1735">
        <v>26</v>
      </c>
      <c r="C1735">
        <v>6419.2911690873598</v>
      </c>
      <c r="D1735" t="s">
        <v>26</v>
      </c>
      <c r="E1735" t="s">
        <v>15</v>
      </c>
      <c r="F1735">
        <v>2.92771073586501E-3</v>
      </c>
      <c r="G1735">
        <v>7.2741769426182996E-3</v>
      </c>
      <c r="H1735">
        <v>0.49</v>
      </c>
      <c r="I1735">
        <v>3</v>
      </c>
      <c r="J1735">
        <v>0</v>
      </c>
    </row>
    <row r="1736" spans="1:10" thickTop="1" thickBot="1" x14ac:dyDescent="0.3">
      <c r="A1736">
        <v>1734</v>
      </c>
      <c r="B1736">
        <v>26</v>
      </c>
      <c r="C1736">
        <v>1195.4482987741301</v>
      </c>
      <c r="D1736" t="s">
        <v>26</v>
      </c>
      <c r="E1736" t="s">
        <v>16</v>
      </c>
      <c r="F1736">
        <v>1.70381293194156E-3</v>
      </c>
      <c r="G1736">
        <v>1.35465150621472E-3</v>
      </c>
      <c r="H1736">
        <v>0.49</v>
      </c>
      <c r="I1736">
        <v>3</v>
      </c>
      <c r="J1736">
        <v>0</v>
      </c>
    </row>
    <row r="1737" spans="1:10" thickTop="1" thickBot="1" x14ac:dyDescent="0.3">
      <c r="A1737">
        <v>1735</v>
      </c>
      <c r="B1737">
        <v>26</v>
      </c>
      <c r="C1737">
        <v>962.31254613818101</v>
      </c>
      <c r="D1737" t="s">
        <v>26</v>
      </c>
      <c r="E1737" t="s">
        <v>17</v>
      </c>
      <c r="F1737">
        <v>1.37153615289023E-3</v>
      </c>
      <c r="G1737">
        <v>1.0904680205845599E-3</v>
      </c>
      <c r="H1737">
        <v>0.49</v>
      </c>
      <c r="I1737">
        <v>3</v>
      </c>
      <c r="J1737">
        <v>0</v>
      </c>
    </row>
    <row r="1738" spans="1:10" thickTop="1" thickBot="1" x14ac:dyDescent="0.3">
      <c r="A1738">
        <v>1736</v>
      </c>
      <c r="B1738">
        <v>26</v>
      </c>
      <c r="C1738">
        <v>0</v>
      </c>
      <c r="D1738" t="s">
        <v>26</v>
      </c>
      <c r="E1738" t="s">
        <v>18</v>
      </c>
      <c r="F1738">
        <v>0</v>
      </c>
      <c r="G1738">
        <v>0</v>
      </c>
      <c r="H1738">
        <v>0.49</v>
      </c>
      <c r="I1738">
        <v>3</v>
      </c>
      <c r="J1738">
        <v>0</v>
      </c>
    </row>
    <row r="1739" spans="1:10" thickTop="1" thickBot="1" x14ac:dyDescent="0.3">
      <c r="A1739">
        <v>1737</v>
      </c>
      <c r="B1739">
        <v>26</v>
      </c>
      <c r="C1739">
        <v>0</v>
      </c>
      <c r="D1739" t="s">
        <v>26</v>
      </c>
      <c r="E1739" t="s">
        <v>19</v>
      </c>
      <c r="F1739">
        <v>0</v>
      </c>
      <c r="G1739">
        <v>0</v>
      </c>
      <c r="H1739">
        <v>0.49</v>
      </c>
      <c r="I1739">
        <v>3</v>
      </c>
      <c r="J1739">
        <v>0</v>
      </c>
    </row>
    <row r="1740" spans="1:10" thickTop="1" thickBot="1" x14ac:dyDescent="0.3">
      <c r="A1740">
        <v>1738</v>
      </c>
      <c r="B1740">
        <v>26</v>
      </c>
      <c r="C1740">
        <v>0</v>
      </c>
      <c r="D1740" t="s">
        <v>26</v>
      </c>
      <c r="E1740" t="s">
        <v>20</v>
      </c>
      <c r="F1740">
        <v>0</v>
      </c>
      <c r="G1740">
        <v>0</v>
      </c>
      <c r="H1740">
        <v>0.49</v>
      </c>
      <c r="I1740">
        <v>3</v>
      </c>
      <c r="J1740">
        <v>0</v>
      </c>
    </row>
    <row r="1741" spans="1:10" thickTop="1" thickBot="1" x14ac:dyDescent="0.3">
      <c r="A1741">
        <v>1739</v>
      </c>
      <c r="B1741">
        <v>26</v>
      </c>
      <c r="C1741">
        <v>1949.2543026416199</v>
      </c>
      <c r="D1741" t="s">
        <v>26</v>
      </c>
      <c r="E1741" t="s">
        <v>21</v>
      </c>
      <c r="F1741" s="1">
        <v>4.44508014861265E-5</v>
      </c>
      <c r="G1741">
        <v>2.20884523385641E-3</v>
      </c>
      <c r="H1741">
        <v>0.49</v>
      </c>
      <c r="I1741">
        <v>3</v>
      </c>
      <c r="J1741">
        <v>0</v>
      </c>
    </row>
    <row r="1742" spans="1:10" thickTop="1" thickBot="1" x14ac:dyDescent="0.3">
      <c r="A1742">
        <v>1740</v>
      </c>
      <c r="B1742">
        <v>26</v>
      </c>
      <c r="C1742">
        <v>894.64459613639701</v>
      </c>
      <c r="D1742" t="s">
        <v>26</v>
      </c>
      <c r="E1742" t="s">
        <v>22</v>
      </c>
      <c r="F1742" s="1">
        <v>6.3754619666610897E-5</v>
      </c>
      <c r="G1742">
        <v>1.0137884264219499E-3</v>
      </c>
      <c r="H1742">
        <v>0.49</v>
      </c>
      <c r="I1742">
        <v>3</v>
      </c>
      <c r="J1742">
        <v>0</v>
      </c>
    </row>
    <row r="1743" spans="1:10" thickTop="1" thickBot="1" x14ac:dyDescent="0.3">
      <c r="A1743">
        <v>1741</v>
      </c>
      <c r="B1743">
        <v>26</v>
      </c>
      <c r="C1743">
        <v>752.14154970776701</v>
      </c>
      <c r="D1743" t="s">
        <v>26</v>
      </c>
      <c r="E1743" t="s">
        <v>23</v>
      </c>
      <c r="F1743" s="1">
        <v>5.3599494865515502E-5</v>
      </c>
      <c r="G1743">
        <v>8.5230761066214201E-4</v>
      </c>
      <c r="H1743">
        <v>0.49</v>
      </c>
      <c r="I1743">
        <v>3</v>
      </c>
      <c r="J1743">
        <v>0</v>
      </c>
    </row>
    <row r="1744" spans="1:10" thickTop="1" thickBot="1" x14ac:dyDescent="0.3">
      <c r="A1744">
        <v>1742</v>
      </c>
      <c r="B1744">
        <v>26</v>
      </c>
      <c r="C1744">
        <v>30170.991992204399</v>
      </c>
      <c r="D1744" t="s">
        <v>27</v>
      </c>
      <c r="E1744" t="s">
        <v>11</v>
      </c>
      <c r="F1744">
        <v>0</v>
      </c>
      <c r="G1744">
        <v>0.39135458578260301</v>
      </c>
      <c r="H1744">
        <v>0.19999999999999901</v>
      </c>
      <c r="I1744">
        <v>4.5</v>
      </c>
      <c r="J1744">
        <v>0</v>
      </c>
    </row>
    <row r="1745" spans="1:10" thickTop="1" thickBot="1" x14ac:dyDescent="0.3">
      <c r="A1745">
        <v>1743</v>
      </c>
      <c r="B1745">
        <v>26</v>
      </c>
      <c r="C1745">
        <v>5889.2304529456096</v>
      </c>
      <c r="D1745" t="s">
        <v>27</v>
      </c>
      <c r="E1745" t="s">
        <v>12</v>
      </c>
      <c r="F1745">
        <v>5.83745690569661E-2</v>
      </c>
      <c r="G1745">
        <v>7.6390505989538907E-2</v>
      </c>
      <c r="H1745">
        <v>0.19999999999999901</v>
      </c>
      <c r="I1745">
        <v>4.5</v>
      </c>
      <c r="J1745">
        <v>0</v>
      </c>
    </row>
    <row r="1746" spans="1:10" thickTop="1" thickBot="1" x14ac:dyDescent="0.3">
      <c r="A1746">
        <v>1744</v>
      </c>
      <c r="B1746">
        <v>26</v>
      </c>
      <c r="C1746">
        <v>16469.973063482499</v>
      </c>
      <c r="D1746" t="s">
        <v>27</v>
      </c>
      <c r="E1746" t="s">
        <v>13</v>
      </c>
      <c r="F1746">
        <v>0.13802572076721301</v>
      </c>
      <c r="G1746">
        <v>0.21363565002354701</v>
      </c>
      <c r="H1746">
        <v>0.19999999999999901</v>
      </c>
      <c r="I1746">
        <v>4.5</v>
      </c>
      <c r="J1746">
        <v>0</v>
      </c>
    </row>
    <row r="1747" spans="1:10" thickTop="1" thickBot="1" x14ac:dyDescent="0.3">
      <c r="A1747">
        <v>1745</v>
      </c>
      <c r="B1747">
        <v>26</v>
      </c>
      <c r="C1747">
        <v>16047.840980479499</v>
      </c>
      <c r="D1747" t="s">
        <v>27</v>
      </c>
      <c r="E1747" t="s">
        <v>14</v>
      </c>
      <c r="F1747">
        <v>0.13756050842465101</v>
      </c>
      <c r="G1747">
        <v>0.20816008175148501</v>
      </c>
      <c r="H1747">
        <v>0.19999999999999901</v>
      </c>
      <c r="I1747">
        <v>4.5</v>
      </c>
      <c r="J1747">
        <v>0</v>
      </c>
    </row>
    <row r="1748" spans="1:10" thickTop="1" thickBot="1" x14ac:dyDescent="0.3">
      <c r="A1748">
        <v>1746</v>
      </c>
      <c r="B1748">
        <v>26</v>
      </c>
      <c r="C1748">
        <v>4590.0207942989</v>
      </c>
      <c r="D1748" t="s">
        <v>27</v>
      </c>
      <c r="E1748" t="s">
        <v>15</v>
      </c>
      <c r="F1748">
        <v>4.5496688908768401E-2</v>
      </c>
      <c r="G1748">
        <v>5.9538171205988803E-2</v>
      </c>
      <c r="H1748">
        <v>0.19999999999999901</v>
      </c>
      <c r="I1748">
        <v>4.5</v>
      </c>
      <c r="J1748">
        <v>0</v>
      </c>
    </row>
    <row r="1749" spans="1:10" thickTop="1" thickBot="1" x14ac:dyDescent="0.3">
      <c r="A1749">
        <v>1747</v>
      </c>
      <c r="B1749">
        <v>26</v>
      </c>
      <c r="C1749">
        <v>849.12548265294697</v>
      </c>
      <c r="D1749" t="s">
        <v>27</v>
      </c>
      <c r="E1749" t="s">
        <v>16</v>
      </c>
      <c r="F1749">
        <v>1.39439692920846E-2</v>
      </c>
      <c r="G1749">
        <v>1.1014193753621299E-2</v>
      </c>
      <c r="H1749">
        <v>0.19999999999999901</v>
      </c>
      <c r="I1749">
        <v>4.5</v>
      </c>
      <c r="J1749">
        <v>0</v>
      </c>
    </row>
    <row r="1750" spans="1:10" thickTop="1" thickBot="1" x14ac:dyDescent="0.3">
      <c r="A1750">
        <v>1748</v>
      </c>
      <c r="B1750">
        <v>26</v>
      </c>
      <c r="C1750">
        <v>667.12147931585503</v>
      </c>
      <c r="D1750" t="s">
        <v>27</v>
      </c>
      <c r="E1750" t="s">
        <v>17</v>
      </c>
      <c r="F1750">
        <v>1.0955178724123099E-2</v>
      </c>
      <c r="G1750">
        <v>8.6533797188966307E-3</v>
      </c>
      <c r="H1750">
        <v>0.19999999999999901</v>
      </c>
      <c r="I1750">
        <v>4.5</v>
      </c>
      <c r="J1750">
        <v>0</v>
      </c>
    </row>
    <row r="1751" spans="1:10" thickTop="1" thickBot="1" x14ac:dyDescent="0.3">
      <c r="A1751">
        <v>1749</v>
      </c>
      <c r="B1751">
        <v>26</v>
      </c>
      <c r="C1751">
        <v>0</v>
      </c>
      <c r="D1751" t="s">
        <v>27</v>
      </c>
      <c r="E1751" t="s">
        <v>18</v>
      </c>
      <c r="F1751">
        <v>0</v>
      </c>
      <c r="G1751">
        <v>0</v>
      </c>
      <c r="H1751">
        <v>0.19999999999999901</v>
      </c>
      <c r="I1751">
        <v>4.5</v>
      </c>
      <c r="J1751">
        <v>0</v>
      </c>
    </row>
    <row r="1752" spans="1:10" thickTop="1" thickBot="1" x14ac:dyDescent="0.3">
      <c r="A1752">
        <v>1750</v>
      </c>
      <c r="B1752">
        <v>26</v>
      </c>
      <c r="C1752">
        <v>0</v>
      </c>
      <c r="D1752" t="s">
        <v>27</v>
      </c>
      <c r="E1752" t="s">
        <v>19</v>
      </c>
      <c r="F1752">
        <v>0</v>
      </c>
      <c r="G1752">
        <v>0</v>
      </c>
      <c r="H1752">
        <v>0.19999999999999901</v>
      </c>
      <c r="I1752">
        <v>4.5</v>
      </c>
      <c r="J1752">
        <v>0</v>
      </c>
    </row>
    <row r="1753" spans="1:10" thickTop="1" thickBot="1" x14ac:dyDescent="0.3">
      <c r="A1753">
        <v>1751</v>
      </c>
      <c r="B1753">
        <v>26</v>
      </c>
      <c r="C1753">
        <v>0</v>
      </c>
      <c r="D1753" t="s">
        <v>27</v>
      </c>
      <c r="E1753" t="s">
        <v>20</v>
      </c>
      <c r="F1753">
        <v>0</v>
      </c>
      <c r="G1753">
        <v>0</v>
      </c>
      <c r="H1753">
        <v>0.19999999999999901</v>
      </c>
      <c r="I1753">
        <v>4.5</v>
      </c>
      <c r="J1753">
        <v>0</v>
      </c>
    </row>
    <row r="1754" spans="1:10" thickTop="1" thickBot="1" x14ac:dyDescent="0.3">
      <c r="A1754">
        <v>1752</v>
      </c>
      <c r="B1754">
        <v>26</v>
      </c>
      <c r="C1754">
        <v>1349.7834123661601</v>
      </c>
      <c r="D1754" t="s">
        <v>27</v>
      </c>
      <c r="E1754" t="s">
        <v>21</v>
      </c>
      <c r="F1754">
        <v>4.8289397113105096E-3</v>
      </c>
      <c r="G1754">
        <v>1.75083380877658E-2</v>
      </c>
      <c r="H1754">
        <v>0.19999999999999901</v>
      </c>
      <c r="I1754">
        <v>4.5</v>
      </c>
      <c r="J1754">
        <v>0</v>
      </c>
    </row>
    <row r="1755" spans="1:10" thickTop="1" thickBot="1" x14ac:dyDescent="0.3">
      <c r="A1755">
        <v>1753</v>
      </c>
      <c r="B1755">
        <v>26</v>
      </c>
      <c r="C1755">
        <v>595.12180265731001</v>
      </c>
      <c r="D1755" t="s">
        <v>27</v>
      </c>
      <c r="E1755" t="s">
        <v>22</v>
      </c>
      <c r="F1755">
        <v>2.3227843244519098E-3</v>
      </c>
      <c r="G1755">
        <v>7.7194560466996003E-3</v>
      </c>
      <c r="H1755">
        <v>0.19999999999999901</v>
      </c>
      <c r="I1755">
        <v>4.5</v>
      </c>
      <c r="J1755">
        <v>0</v>
      </c>
    </row>
    <row r="1756" spans="1:10" thickTop="1" thickBot="1" x14ac:dyDescent="0.3">
      <c r="A1756">
        <v>1754</v>
      </c>
      <c r="B1756">
        <v>26</v>
      </c>
      <c r="C1756">
        <v>464.53899247498299</v>
      </c>
      <c r="D1756" t="s">
        <v>27</v>
      </c>
      <c r="E1756" t="s">
        <v>23</v>
      </c>
      <c r="F1756">
        <v>1.81311436583161E-3</v>
      </c>
      <c r="G1756">
        <v>6.0256376398524804E-3</v>
      </c>
      <c r="H1756">
        <v>0.19999999999999901</v>
      </c>
      <c r="I1756">
        <v>4.5</v>
      </c>
      <c r="J1756">
        <v>0</v>
      </c>
    </row>
    <row r="1757" spans="1:10" thickTop="1" thickBot="1" x14ac:dyDescent="0.3">
      <c r="A1757">
        <v>1755</v>
      </c>
      <c r="B1757">
        <v>27</v>
      </c>
      <c r="C1757">
        <v>16127217.495883901</v>
      </c>
      <c r="D1757" t="s">
        <v>10</v>
      </c>
      <c r="E1757" t="s">
        <v>11</v>
      </c>
      <c r="F1757">
        <v>0</v>
      </c>
      <c r="G1757">
        <v>0.933708427197945</v>
      </c>
      <c r="H1757">
        <v>0.3</v>
      </c>
      <c r="I1757">
        <v>1.5</v>
      </c>
      <c r="J1757">
        <v>0</v>
      </c>
    </row>
    <row r="1758" spans="1:10" thickTop="1" thickBot="1" x14ac:dyDescent="0.3">
      <c r="A1758">
        <v>1756</v>
      </c>
      <c r="B1758">
        <v>27</v>
      </c>
      <c r="C1758">
        <v>120720.302985577</v>
      </c>
      <c r="D1758" t="s">
        <v>10</v>
      </c>
      <c r="E1758" t="s">
        <v>12</v>
      </c>
      <c r="F1758">
        <v>2.3558973676637701E-3</v>
      </c>
      <c r="G1758">
        <v>6.9892753824576798E-3</v>
      </c>
      <c r="H1758">
        <v>0.3</v>
      </c>
      <c r="I1758">
        <v>1.5</v>
      </c>
      <c r="J1758">
        <v>0</v>
      </c>
    </row>
    <row r="1759" spans="1:10" thickTop="1" thickBot="1" x14ac:dyDescent="0.3">
      <c r="A1759">
        <v>1757</v>
      </c>
      <c r="B1759">
        <v>27</v>
      </c>
      <c r="C1759">
        <v>362847.87418520497</v>
      </c>
      <c r="D1759" t="s">
        <v>10</v>
      </c>
      <c r="E1759" t="s">
        <v>13</v>
      </c>
      <c r="F1759">
        <v>3.51678268584969E-3</v>
      </c>
      <c r="G1759">
        <v>2.1007598986251201E-2</v>
      </c>
      <c r="H1759">
        <v>0.3</v>
      </c>
      <c r="I1759">
        <v>1.5</v>
      </c>
      <c r="J1759">
        <v>0</v>
      </c>
    </row>
    <row r="1760" spans="1:10" thickTop="1" thickBot="1" x14ac:dyDescent="0.3">
      <c r="A1760">
        <v>1758</v>
      </c>
      <c r="B1760">
        <v>27</v>
      </c>
      <c r="C1760">
        <v>395806.36754632101</v>
      </c>
      <c r="D1760" t="s">
        <v>10</v>
      </c>
      <c r="E1760" t="s">
        <v>14</v>
      </c>
      <c r="F1760">
        <v>4.2540146709637997E-3</v>
      </c>
      <c r="G1760">
        <v>2.2915778311474299E-2</v>
      </c>
      <c r="H1760">
        <v>0.3</v>
      </c>
      <c r="I1760">
        <v>1.5</v>
      </c>
      <c r="J1760">
        <v>0</v>
      </c>
    </row>
    <row r="1761" spans="1:10" thickTop="1" thickBot="1" x14ac:dyDescent="0.3">
      <c r="A1761">
        <v>1759</v>
      </c>
      <c r="B1761">
        <v>27</v>
      </c>
      <c r="C1761">
        <v>124904.69932210101</v>
      </c>
      <c r="D1761" t="s">
        <v>10</v>
      </c>
      <c r="E1761" t="s">
        <v>15</v>
      </c>
      <c r="F1761">
        <v>2.3515580220877098E-3</v>
      </c>
      <c r="G1761">
        <v>7.23153702016091E-3</v>
      </c>
      <c r="H1761">
        <v>0.3</v>
      </c>
      <c r="I1761">
        <v>1.5</v>
      </c>
      <c r="J1761">
        <v>0</v>
      </c>
    </row>
    <row r="1762" spans="1:10" thickTop="1" thickBot="1" x14ac:dyDescent="0.3">
      <c r="A1762">
        <v>1760</v>
      </c>
      <c r="B1762">
        <v>27</v>
      </c>
      <c r="C1762">
        <v>24952.3571929346</v>
      </c>
      <c r="D1762" t="s">
        <v>10</v>
      </c>
      <c r="E1762" t="s">
        <v>16</v>
      </c>
      <c r="F1762">
        <v>1.4577050514347799E-3</v>
      </c>
      <c r="G1762">
        <v>1.44465256920126E-3</v>
      </c>
      <c r="H1762">
        <v>0.3</v>
      </c>
      <c r="I1762">
        <v>1.5</v>
      </c>
      <c r="J1762">
        <v>0</v>
      </c>
    </row>
    <row r="1763" spans="1:10" thickTop="1" thickBot="1" x14ac:dyDescent="0.3">
      <c r="A1763">
        <v>1761</v>
      </c>
      <c r="B1763">
        <v>27</v>
      </c>
      <c r="C1763">
        <v>22784.7005747904</v>
      </c>
      <c r="D1763" t="s">
        <v>10</v>
      </c>
      <c r="E1763" t="s">
        <v>17</v>
      </c>
      <c r="F1763">
        <v>1.35052027803234E-3</v>
      </c>
      <c r="G1763">
        <v>1.3191529749811599E-3</v>
      </c>
      <c r="H1763">
        <v>0.3</v>
      </c>
      <c r="I1763">
        <v>1.5</v>
      </c>
      <c r="J1763">
        <v>0</v>
      </c>
    </row>
    <row r="1764" spans="1:10" thickTop="1" thickBot="1" x14ac:dyDescent="0.3">
      <c r="A1764">
        <v>1762</v>
      </c>
      <c r="B1764">
        <v>27</v>
      </c>
      <c r="C1764">
        <v>0</v>
      </c>
      <c r="D1764" t="s">
        <v>10</v>
      </c>
      <c r="E1764" t="s">
        <v>18</v>
      </c>
      <c r="F1764">
        <v>0</v>
      </c>
      <c r="G1764">
        <v>0</v>
      </c>
      <c r="H1764">
        <v>0.3</v>
      </c>
      <c r="I1764">
        <v>1.5</v>
      </c>
      <c r="J1764">
        <v>0</v>
      </c>
    </row>
    <row r="1765" spans="1:10" thickTop="1" thickBot="1" x14ac:dyDescent="0.3">
      <c r="A1765">
        <v>1763</v>
      </c>
      <c r="B1765">
        <v>27</v>
      </c>
      <c r="C1765">
        <v>0</v>
      </c>
      <c r="D1765" t="s">
        <v>10</v>
      </c>
      <c r="E1765" t="s">
        <v>19</v>
      </c>
      <c r="F1765">
        <v>0</v>
      </c>
      <c r="G1765">
        <v>0</v>
      </c>
      <c r="H1765">
        <v>0.3</v>
      </c>
      <c r="I1765">
        <v>1.5</v>
      </c>
      <c r="J1765">
        <v>0</v>
      </c>
    </row>
    <row r="1766" spans="1:10" thickTop="1" thickBot="1" x14ac:dyDescent="0.3">
      <c r="A1766">
        <v>1764</v>
      </c>
      <c r="B1766">
        <v>27</v>
      </c>
      <c r="C1766">
        <v>0</v>
      </c>
      <c r="D1766" t="s">
        <v>10</v>
      </c>
      <c r="E1766" t="s">
        <v>20</v>
      </c>
      <c r="F1766">
        <v>0</v>
      </c>
      <c r="G1766">
        <v>0</v>
      </c>
      <c r="H1766">
        <v>0.3</v>
      </c>
      <c r="I1766">
        <v>1.5</v>
      </c>
      <c r="J1766">
        <v>0</v>
      </c>
    </row>
    <row r="1767" spans="1:10" thickTop="1" thickBot="1" x14ac:dyDescent="0.3">
      <c r="A1767">
        <v>1765</v>
      </c>
      <c r="B1767">
        <v>27</v>
      </c>
      <c r="C1767">
        <v>46771.43566245</v>
      </c>
      <c r="D1767" t="s">
        <v>10</v>
      </c>
      <c r="E1767" t="s">
        <v>21</v>
      </c>
      <c r="F1767" s="1">
        <v>4.3615970307112302E-5</v>
      </c>
      <c r="G1767">
        <v>2.7078994650702702E-3</v>
      </c>
      <c r="H1767">
        <v>0.3</v>
      </c>
      <c r="I1767">
        <v>1.5</v>
      </c>
      <c r="J1767">
        <v>0</v>
      </c>
    </row>
    <row r="1768" spans="1:10" thickTop="1" thickBot="1" x14ac:dyDescent="0.3">
      <c r="A1768">
        <v>1766</v>
      </c>
      <c r="B1768">
        <v>27</v>
      </c>
      <c r="C1768">
        <v>24176.0773925746</v>
      </c>
      <c r="D1768" t="s">
        <v>10</v>
      </c>
      <c r="E1768" t="s">
        <v>22</v>
      </c>
      <c r="F1768" s="1">
        <v>7.4449287265312196E-5</v>
      </c>
      <c r="G1768">
        <v>1.39970873486377E-3</v>
      </c>
      <c r="H1768">
        <v>0.3</v>
      </c>
      <c r="I1768">
        <v>1.5</v>
      </c>
      <c r="J1768">
        <v>0</v>
      </c>
    </row>
    <row r="1769" spans="1:10" thickTop="1" thickBot="1" x14ac:dyDescent="0.3">
      <c r="A1769">
        <v>1767</v>
      </c>
      <c r="B1769">
        <v>27</v>
      </c>
      <c r="C1769">
        <v>22038.823629087499</v>
      </c>
      <c r="D1769" t="s">
        <v>10</v>
      </c>
      <c r="E1769" t="s">
        <v>23</v>
      </c>
      <c r="F1769" s="1">
        <v>8.1003309863805306E-5</v>
      </c>
      <c r="G1769">
        <v>1.2759693575943899E-3</v>
      </c>
      <c r="H1769">
        <v>0.3</v>
      </c>
      <c r="I1769">
        <v>1.5</v>
      </c>
      <c r="J1769">
        <v>0</v>
      </c>
    </row>
    <row r="1770" spans="1:10" thickTop="1" thickBot="1" x14ac:dyDescent="0.3">
      <c r="A1770">
        <v>1768</v>
      </c>
      <c r="B1770">
        <v>27</v>
      </c>
      <c r="C1770">
        <v>16931889.332927</v>
      </c>
      <c r="D1770" t="s">
        <v>24</v>
      </c>
      <c r="E1770" t="s">
        <v>11</v>
      </c>
      <c r="F1770">
        <v>0</v>
      </c>
      <c r="G1770">
        <v>0.96316340586402704</v>
      </c>
      <c r="H1770">
        <v>0.3</v>
      </c>
      <c r="I1770">
        <v>1.5</v>
      </c>
      <c r="J1770">
        <v>0</v>
      </c>
    </row>
    <row r="1771" spans="1:10" thickTop="1" thickBot="1" x14ac:dyDescent="0.3">
      <c r="A1771">
        <v>1769</v>
      </c>
      <c r="B1771">
        <v>27</v>
      </c>
      <c r="C1771">
        <v>65755.2330248254</v>
      </c>
      <c r="D1771" t="s">
        <v>24</v>
      </c>
      <c r="E1771" t="s">
        <v>12</v>
      </c>
      <c r="F1771">
        <v>1.1941086068097599E-3</v>
      </c>
      <c r="G1771">
        <v>3.7404587845026398E-3</v>
      </c>
      <c r="H1771">
        <v>0.3</v>
      </c>
      <c r="I1771">
        <v>1.5</v>
      </c>
      <c r="J1771">
        <v>0</v>
      </c>
    </row>
    <row r="1772" spans="1:10" thickTop="1" thickBot="1" x14ac:dyDescent="0.3">
      <c r="A1772">
        <v>1770</v>
      </c>
      <c r="B1772">
        <v>27</v>
      </c>
      <c r="C1772">
        <v>200847.411047795</v>
      </c>
      <c r="D1772" t="s">
        <v>24</v>
      </c>
      <c r="E1772" t="s">
        <v>13</v>
      </c>
      <c r="F1772">
        <v>1.7944960944545499E-3</v>
      </c>
      <c r="G1772">
        <v>1.1425120533216E-2</v>
      </c>
      <c r="H1772">
        <v>0.3</v>
      </c>
      <c r="I1772">
        <v>1.5</v>
      </c>
      <c r="J1772">
        <v>0</v>
      </c>
    </row>
    <row r="1773" spans="1:10" thickTop="1" thickBot="1" x14ac:dyDescent="0.3">
      <c r="A1773">
        <v>1771</v>
      </c>
      <c r="B1773">
        <v>27</v>
      </c>
      <c r="C1773">
        <v>222516.93178103899</v>
      </c>
      <c r="D1773" t="s">
        <v>24</v>
      </c>
      <c r="E1773" t="s">
        <v>14</v>
      </c>
      <c r="F1773">
        <v>2.2020702151886299E-3</v>
      </c>
      <c r="G1773">
        <v>1.26577821093985E-2</v>
      </c>
      <c r="H1773">
        <v>0.3</v>
      </c>
      <c r="I1773">
        <v>1.5</v>
      </c>
      <c r="J1773">
        <v>0</v>
      </c>
    </row>
    <row r="1774" spans="1:10" thickTop="1" thickBot="1" x14ac:dyDescent="0.3">
      <c r="A1774">
        <v>1772</v>
      </c>
      <c r="B1774">
        <v>27</v>
      </c>
      <c r="C1774">
        <v>70502.6962194433</v>
      </c>
      <c r="D1774" t="s">
        <v>24</v>
      </c>
      <c r="E1774" t="s">
        <v>15</v>
      </c>
      <c r="F1774">
        <v>1.2353430398939901E-3</v>
      </c>
      <c r="G1774">
        <v>4.0105162323061799E-3</v>
      </c>
      <c r="H1774">
        <v>0.3</v>
      </c>
      <c r="I1774">
        <v>1.5</v>
      </c>
      <c r="J1774">
        <v>0</v>
      </c>
    </row>
    <row r="1775" spans="1:10" thickTop="1" thickBot="1" x14ac:dyDescent="0.3">
      <c r="A1775">
        <v>1773</v>
      </c>
      <c r="B1775">
        <v>27</v>
      </c>
      <c r="C1775">
        <v>14165.084022508399</v>
      </c>
      <c r="D1775" t="s">
        <v>24</v>
      </c>
      <c r="E1775" t="s">
        <v>16</v>
      </c>
      <c r="F1775">
        <v>7.7118450262807497E-4</v>
      </c>
      <c r="G1775">
        <v>8.0577484905583095E-4</v>
      </c>
      <c r="H1775">
        <v>0.3</v>
      </c>
      <c r="I1775">
        <v>1.5</v>
      </c>
      <c r="J1775">
        <v>0</v>
      </c>
    </row>
    <row r="1776" spans="1:10" thickTop="1" thickBot="1" x14ac:dyDescent="0.3">
      <c r="A1776">
        <v>1774</v>
      </c>
      <c r="B1776">
        <v>27</v>
      </c>
      <c r="C1776">
        <v>13507.4623567789</v>
      </c>
      <c r="D1776" t="s">
        <v>24</v>
      </c>
      <c r="E1776" t="s">
        <v>17</v>
      </c>
      <c r="F1776">
        <v>7.04156043995903E-4</v>
      </c>
      <c r="G1776">
        <v>7.6836631709110395E-4</v>
      </c>
      <c r="H1776">
        <v>0.3</v>
      </c>
      <c r="I1776">
        <v>1.5</v>
      </c>
      <c r="J1776">
        <v>0</v>
      </c>
    </row>
    <row r="1777" spans="1:10" thickTop="1" thickBot="1" x14ac:dyDescent="0.3">
      <c r="A1777">
        <v>1775</v>
      </c>
      <c r="B1777">
        <v>27</v>
      </c>
      <c r="C1777">
        <v>0</v>
      </c>
      <c r="D1777" t="s">
        <v>24</v>
      </c>
      <c r="E1777" t="s">
        <v>18</v>
      </c>
      <c r="F1777">
        <v>0</v>
      </c>
      <c r="G1777">
        <v>0</v>
      </c>
      <c r="H1777">
        <v>0.3</v>
      </c>
      <c r="I1777">
        <v>1.5</v>
      </c>
      <c r="J1777">
        <v>0</v>
      </c>
    </row>
    <row r="1778" spans="1:10" thickTop="1" thickBot="1" x14ac:dyDescent="0.3">
      <c r="A1778">
        <v>1776</v>
      </c>
      <c r="B1778">
        <v>27</v>
      </c>
      <c r="C1778">
        <v>0</v>
      </c>
      <c r="D1778" t="s">
        <v>24</v>
      </c>
      <c r="E1778" t="s">
        <v>19</v>
      </c>
      <c r="F1778">
        <v>0</v>
      </c>
      <c r="G1778">
        <v>0</v>
      </c>
      <c r="H1778">
        <v>0.3</v>
      </c>
      <c r="I1778">
        <v>1.5</v>
      </c>
      <c r="J1778">
        <v>0</v>
      </c>
    </row>
    <row r="1779" spans="1:10" thickTop="1" thickBot="1" x14ac:dyDescent="0.3">
      <c r="A1779">
        <v>1777</v>
      </c>
      <c r="B1779">
        <v>27</v>
      </c>
      <c r="C1779">
        <v>0</v>
      </c>
      <c r="D1779" t="s">
        <v>24</v>
      </c>
      <c r="E1779" t="s">
        <v>20</v>
      </c>
      <c r="F1779">
        <v>0</v>
      </c>
      <c r="G1779">
        <v>0</v>
      </c>
      <c r="H1779">
        <v>0.3</v>
      </c>
      <c r="I1779">
        <v>1.5</v>
      </c>
      <c r="J1779">
        <v>0</v>
      </c>
    </row>
    <row r="1780" spans="1:10" thickTop="1" thickBot="1" x14ac:dyDescent="0.3">
      <c r="A1780">
        <v>1778</v>
      </c>
      <c r="B1780">
        <v>27</v>
      </c>
      <c r="C1780">
        <v>27013.288724721398</v>
      </c>
      <c r="D1780" t="s">
        <v>24</v>
      </c>
      <c r="E1780" t="s">
        <v>21</v>
      </c>
      <c r="F1780" s="1">
        <v>2.3127300120290399E-5</v>
      </c>
      <c r="G1780">
        <v>1.53663957164508E-3</v>
      </c>
      <c r="H1780">
        <v>0.3</v>
      </c>
      <c r="I1780">
        <v>1.5</v>
      </c>
      <c r="J1780">
        <v>0</v>
      </c>
    </row>
    <row r="1781" spans="1:10" thickTop="1" thickBot="1" x14ac:dyDescent="0.3">
      <c r="A1781">
        <v>1779</v>
      </c>
      <c r="B1781">
        <v>27</v>
      </c>
      <c r="C1781">
        <v>15312.354325673199</v>
      </c>
      <c r="D1781" t="s">
        <v>24</v>
      </c>
      <c r="E1781" t="s">
        <v>22</v>
      </c>
      <c r="F1781" s="1">
        <v>3.73560820203254E-5</v>
      </c>
      <c r="G1781">
        <v>8.7103683789330601E-4</v>
      </c>
      <c r="H1781">
        <v>0.3</v>
      </c>
      <c r="I1781">
        <v>1.5</v>
      </c>
      <c r="J1781">
        <v>0</v>
      </c>
    </row>
    <row r="1782" spans="1:10" thickTop="1" thickBot="1" x14ac:dyDescent="0.3">
      <c r="A1782">
        <v>1780</v>
      </c>
      <c r="B1782">
        <v>27</v>
      </c>
      <c r="C1782">
        <v>17946.847964013501</v>
      </c>
      <c r="D1782" t="s">
        <v>24</v>
      </c>
      <c r="E1782" t="s">
        <v>23</v>
      </c>
      <c r="F1782" s="1">
        <v>3.4052298744327499E-5</v>
      </c>
      <c r="G1782">
        <v>1.0208989008644101E-3</v>
      </c>
      <c r="H1782">
        <v>0.3</v>
      </c>
      <c r="I1782">
        <v>1.5</v>
      </c>
      <c r="J1782">
        <v>0</v>
      </c>
    </row>
    <row r="1783" spans="1:10" thickTop="1" thickBot="1" x14ac:dyDescent="0.3">
      <c r="A1783">
        <v>1781</v>
      </c>
      <c r="B1783">
        <v>27</v>
      </c>
      <c r="C1783">
        <v>21206.087257900999</v>
      </c>
      <c r="D1783" t="s">
        <v>25</v>
      </c>
      <c r="E1783" t="s">
        <v>11</v>
      </c>
      <c r="F1783">
        <v>0</v>
      </c>
      <c r="G1783">
        <v>0.38243414375589202</v>
      </c>
      <c r="H1783">
        <v>0.66</v>
      </c>
      <c r="I1783">
        <v>120</v>
      </c>
      <c r="J1783">
        <v>0</v>
      </c>
    </row>
    <row r="1784" spans="1:10" thickTop="1" thickBot="1" x14ac:dyDescent="0.3">
      <c r="A1784">
        <v>1782</v>
      </c>
      <c r="B1784">
        <v>27</v>
      </c>
      <c r="C1784">
        <v>3722.7113876785202</v>
      </c>
      <c r="D1784" t="s">
        <v>25</v>
      </c>
      <c r="E1784" t="s">
        <v>12</v>
      </c>
      <c r="F1784">
        <v>5.4482799461334101E-2</v>
      </c>
      <c r="G1784">
        <v>6.7136003199586E-2</v>
      </c>
      <c r="H1784">
        <v>0.66</v>
      </c>
      <c r="I1784">
        <v>120</v>
      </c>
      <c r="J1784">
        <v>0</v>
      </c>
    </row>
    <row r="1785" spans="1:10" thickTop="1" thickBot="1" x14ac:dyDescent="0.3">
      <c r="A1785">
        <v>1783</v>
      </c>
      <c r="B1785">
        <v>27</v>
      </c>
      <c r="C1785">
        <v>11023.381927198099</v>
      </c>
      <c r="D1785" t="s">
        <v>25</v>
      </c>
      <c r="E1785" t="s">
        <v>13</v>
      </c>
      <c r="F1785">
        <v>8.1879217808812896E-2</v>
      </c>
      <c r="G1785">
        <v>0.19879752343523399</v>
      </c>
      <c r="H1785">
        <v>0.66</v>
      </c>
      <c r="I1785">
        <v>120</v>
      </c>
      <c r="J1785">
        <v>0</v>
      </c>
    </row>
    <row r="1786" spans="1:10" thickTop="1" thickBot="1" x14ac:dyDescent="0.3">
      <c r="A1786">
        <v>1784</v>
      </c>
      <c r="B1786">
        <v>27</v>
      </c>
      <c r="C1786">
        <v>11721.5599350217</v>
      </c>
      <c r="D1786" t="s">
        <v>25</v>
      </c>
      <c r="E1786" t="s">
        <v>14</v>
      </c>
      <c r="F1786">
        <v>0.100481104740152</v>
      </c>
      <c r="G1786">
        <v>0.211388583038259</v>
      </c>
      <c r="H1786">
        <v>0.66</v>
      </c>
      <c r="I1786">
        <v>120</v>
      </c>
      <c r="J1786">
        <v>0</v>
      </c>
    </row>
    <row r="1787" spans="1:10" thickTop="1" thickBot="1" x14ac:dyDescent="0.3">
      <c r="A1787">
        <v>1785</v>
      </c>
      <c r="B1787">
        <v>27</v>
      </c>
      <c r="C1787">
        <v>3618.9873251146</v>
      </c>
      <c r="D1787" t="s">
        <v>25</v>
      </c>
      <c r="E1787" t="s">
        <v>15</v>
      </c>
      <c r="F1787">
        <v>5.6371277379558299E-2</v>
      </c>
      <c r="G1787">
        <v>6.5265426012427699E-2</v>
      </c>
      <c r="H1787">
        <v>0.66</v>
      </c>
      <c r="I1787">
        <v>120</v>
      </c>
      <c r="J1787">
        <v>0</v>
      </c>
    </row>
    <row r="1788" spans="1:10" thickTop="1" thickBot="1" x14ac:dyDescent="0.3">
      <c r="A1788">
        <v>1786</v>
      </c>
      <c r="B1788">
        <v>27</v>
      </c>
      <c r="C1788">
        <v>714.40061258908304</v>
      </c>
      <c r="D1788" t="s">
        <v>25</v>
      </c>
      <c r="E1788" t="s">
        <v>16</v>
      </c>
      <c r="F1788">
        <v>3.5191736585742699E-2</v>
      </c>
      <c r="G1788">
        <v>1.2883620785460801E-2</v>
      </c>
      <c r="H1788">
        <v>0.66</v>
      </c>
      <c r="I1788">
        <v>120</v>
      </c>
      <c r="J1788">
        <v>0</v>
      </c>
    </row>
    <row r="1789" spans="1:10" thickTop="1" thickBot="1" x14ac:dyDescent="0.3">
      <c r="A1789">
        <v>1787</v>
      </c>
      <c r="B1789">
        <v>27</v>
      </c>
      <c r="C1789">
        <v>654.35794870180098</v>
      </c>
      <c r="D1789" t="s">
        <v>25</v>
      </c>
      <c r="E1789" t="s">
        <v>17</v>
      </c>
      <c r="F1789">
        <v>3.21345664705412E-2</v>
      </c>
      <c r="G1789">
        <v>1.1800801287771501E-2</v>
      </c>
      <c r="H1789">
        <v>0.66</v>
      </c>
      <c r="I1789">
        <v>120</v>
      </c>
      <c r="J1789">
        <v>0</v>
      </c>
    </row>
    <row r="1790" spans="1:10" thickTop="1" thickBot="1" x14ac:dyDescent="0.3">
      <c r="A1790">
        <v>1788</v>
      </c>
      <c r="B1790">
        <v>27</v>
      </c>
      <c r="C1790">
        <v>0</v>
      </c>
      <c r="D1790" t="s">
        <v>25</v>
      </c>
      <c r="E1790" t="s">
        <v>18</v>
      </c>
      <c r="F1790">
        <v>0</v>
      </c>
      <c r="G1790">
        <v>0</v>
      </c>
      <c r="H1790">
        <v>0.66</v>
      </c>
      <c r="I1790">
        <v>120</v>
      </c>
      <c r="J1790">
        <v>0</v>
      </c>
    </row>
    <row r="1791" spans="1:10" thickTop="1" thickBot="1" x14ac:dyDescent="0.3">
      <c r="A1791">
        <v>1789</v>
      </c>
      <c r="B1791">
        <v>27</v>
      </c>
      <c r="C1791">
        <v>0</v>
      </c>
      <c r="D1791" t="s">
        <v>25</v>
      </c>
      <c r="E1791" t="s">
        <v>19</v>
      </c>
      <c r="F1791">
        <v>0</v>
      </c>
      <c r="G1791">
        <v>0</v>
      </c>
      <c r="H1791">
        <v>0.66</v>
      </c>
      <c r="I1791">
        <v>120</v>
      </c>
      <c r="J1791">
        <v>0</v>
      </c>
    </row>
    <row r="1792" spans="1:10" thickTop="1" thickBot="1" x14ac:dyDescent="0.3">
      <c r="A1792">
        <v>1790</v>
      </c>
      <c r="B1792">
        <v>27</v>
      </c>
      <c r="C1792">
        <v>0</v>
      </c>
      <c r="D1792" t="s">
        <v>25</v>
      </c>
      <c r="E1792" t="s">
        <v>20</v>
      </c>
      <c r="F1792">
        <v>0</v>
      </c>
      <c r="G1792">
        <v>0</v>
      </c>
      <c r="H1792">
        <v>0.66</v>
      </c>
      <c r="I1792">
        <v>120</v>
      </c>
      <c r="J1792">
        <v>0</v>
      </c>
    </row>
    <row r="1793" spans="1:10" thickTop="1" thickBot="1" x14ac:dyDescent="0.3">
      <c r="A1793">
        <v>1791</v>
      </c>
      <c r="B1793">
        <v>27</v>
      </c>
      <c r="C1793">
        <v>1326.2735855240401</v>
      </c>
      <c r="D1793" t="s">
        <v>25</v>
      </c>
      <c r="E1793" t="s">
        <v>21</v>
      </c>
      <c r="F1793">
        <v>1.05543089550578E-3</v>
      </c>
      <c r="G1793">
        <v>2.39182408757166E-2</v>
      </c>
      <c r="H1793">
        <v>0.66</v>
      </c>
      <c r="I1793">
        <v>120</v>
      </c>
      <c r="J1793">
        <v>0</v>
      </c>
    </row>
    <row r="1794" spans="1:10" thickTop="1" thickBot="1" x14ac:dyDescent="0.3">
      <c r="A1794">
        <v>1792</v>
      </c>
      <c r="B1794">
        <v>27</v>
      </c>
      <c r="C1794">
        <v>713.28060057516598</v>
      </c>
      <c r="D1794" t="s">
        <v>25</v>
      </c>
      <c r="E1794" t="s">
        <v>22</v>
      </c>
      <c r="F1794">
        <v>1.7048452390640699E-3</v>
      </c>
      <c r="G1794">
        <v>1.2863422300453699E-2</v>
      </c>
      <c r="H1794">
        <v>0.66</v>
      </c>
      <c r="I1794">
        <v>120</v>
      </c>
      <c r="J1794">
        <v>0</v>
      </c>
    </row>
    <row r="1795" spans="1:10" thickTop="1" thickBot="1" x14ac:dyDescent="0.3">
      <c r="A1795">
        <v>1793</v>
      </c>
      <c r="B1795">
        <v>27</v>
      </c>
      <c r="C1795">
        <v>749.25747529229704</v>
      </c>
      <c r="D1795" t="s">
        <v>25</v>
      </c>
      <c r="E1795" t="s">
        <v>23</v>
      </c>
      <c r="F1795">
        <v>1.55413067754998E-3</v>
      </c>
      <c r="G1795">
        <v>1.35122353091964E-2</v>
      </c>
      <c r="H1795">
        <v>0.66</v>
      </c>
      <c r="I1795">
        <v>120</v>
      </c>
      <c r="J1795">
        <v>0</v>
      </c>
    </row>
    <row r="1796" spans="1:10" thickTop="1" thickBot="1" x14ac:dyDescent="0.3">
      <c r="A1796">
        <v>1794</v>
      </c>
      <c r="B1796">
        <v>27</v>
      </c>
      <c r="C1796">
        <v>816319.76573577803</v>
      </c>
      <c r="D1796" t="s">
        <v>26</v>
      </c>
      <c r="E1796" t="s">
        <v>11</v>
      </c>
      <c r="F1796">
        <v>0</v>
      </c>
      <c r="G1796">
        <v>0.92497998244236201</v>
      </c>
      <c r="H1796">
        <v>0.49</v>
      </c>
      <c r="I1796">
        <v>3</v>
      </c>
      <c r="J1796">
        <v>0</v>
      </c>
    </row>
    <row r="1797" spans="1:10" thickTop="1" thickBot="1" x14ac:dyDescent="0.3">
      <c r="A1797">
        <v>1795</v>
      </c>
      <c r="B1797">
        <v>27</v>
      </c>
      <c r="C1797">
        <v>8153.7375912912603</v>
      </c>
      <c r="D1797" t="s">
        <v>26</v>
      </c>
      <c r="E1797" t="s">
        <v>12</v>
      </c>
      <c r="F1797">
        <v>3.7185451317975401E-3</v>
      </c>
      <c r="G1797">
        <v>9.2390805302065698E-3</v>
      </c>
      <c r="H1797">
        <v>0.49</v>
      </c>
      <c r="I1797">
        <v>3</v>
      </c>
      <c r="J1797">
        <v>0</v>
      </c>
    </row>
    <row r="1798" spans="1:10" thickTop="1" thickBot="1" x14ac:dyDescent="0.3">
      <c r="A1798">
        <v>1796</v>
      </c>
      <c r="B1798">
        <v>27</v>
      </c>
      <c r="C1798">
        <v>23047.544959319701</v>
      </c>
      <c r="D1798" t="s">
        <v>26</v>
      </c>
      <c r="E1798" t="s">
        <v>13</v>
      </c>
      <c r="F1798">
        <v>5.2554632246137201E-3</v>
      </c>
      <c r="G1798">
        <v>2.6115400639106098E-2</v>
      </c>
      <c r="H1798">
        <v>0.49</v>
      </c>
      <c r="I1798">
        <v>3</v>
      </c>
      <c r="J1798">
        <v>0</v>
      </c>
    </row>
    <row r="1799" spans="1:10" thickTop="1" thickBot="1" x14ac:dyDescent="0.3">
      <c r="A1799">
        <v>1797</v>
      </c>
      <c r="B1799">
        <v>27</v>
      </c>
      <c r="C1799">
        <v>22642.325717215601</v>
      </c>
      <c r="D1799" t="s">
        <v>26</v>
      </c>
      <c r="E1799" t="s">
        <v>14</v>
      </c>
      <c r="F1799">
        <v>5.8084450699048698E-3</v>
      </c>
      <c r="G1799">
        <v>2.5656242716954301E-2</v>
      </c>
      <c r="H1799">
        <v>0.49</v>
      </c>
      <c r="I1799">
        <v>3</v>
      </c>
      <c r="J1799">
        <v>0</v>
      </c>
    </row>
    <row r="1800" spans="1:10" thickTop="1" thickBot="1" x14ac:dyDescent="0.3">
      <c r="A1800">
        <v>1798</v>
      </c>
      <c r="B1800">
        <v>27</v>
      </c>
      <c r="C1800">
        <v>6517.0088825213297</v>
      </c>
      <c r="D1800" t="s">
        <v>26</v>
      </c>
      <c r="E1800" t="s">
        <v>15</v>
      </c>
      <c r="F1800">
        <v>2.9721083592221999E-3</v>
      </c>
      <c r="G1800">
        <v>7.3844870781708399E-3</v>
      </c>
      <c r="H1800">
        <v>0.49</v>
      </c>
      <c r="I1800">
        <v>3</v>
      </c>
      <c r="J1800">
        <v>0</v>
      </c>
    </row>
    <row r="1801" spans="1:10" thickTop="1" thickBot="1" x14ac:dyDescent="0.3">
      <c r="A1801">
        <v>1799</v>
      </c>
      <c r="B1801">
        <v>27</v>
      </c>
      <c r="C1801">
        <v>1214.2014492482399</v>
      </c>
      <c r="D1801" t="s">
        <v>26</v>
      </c>
      <c r="E1801" t="s">
        <v>16</v>
      </c>
      <c r="F1801">
        <v>1.7304421889240301E-3</v>
      </c>
      <c r="G1801">
        <v>1.37582364454305E-3</v>
      </c>
      <c r="H1801">
        <v>0.49</v>
      </c>
      <c r="I1801">
        <v>3</v>
      </c>
      <c r="J1801">
        <v>0</v>
      </c>
    </row>
    <row r="1802" spans="1:10" thickTop="1" thickBot="1" x14ac:dyDescent="0.3">
      <c r="A1802">
        <v>1800</v>
      </c>
      <c r="B1802">
        <v>27</v>
      </c>
      <c r="C1802">
        <v>976.84970754088101</v>
      </c>
      <c r="D1802" t="s">
        <v>26</v>
      </c>
      <c r="E1802" t="s">
        <v>17</v>
      </c>
      <c r="F1802">
        <v>1.39217585946171E-3</v>
      </c>
      <c r="G1802">
        <v>1.10687804369844E-3</v>
      </c>
      <c r="H1802">
        <v>0.49</v>
      </c>
      <c r="I1802">
        <v>3</v>
      </c>
      <c r="J1802">
        <v>0</v>
      </c>
    </row>
    <row r="1803" spans="1:10" thickTop="1" thickBot="1" x14ac:dyDescent="0.3">
      <c r="A1803">
        <v>1801</v>
      </c>
      <c r="B1803">
        <v>27</v>
      </c>
      <c r="C1803">
        <v>0</v>
      </c>
      <c r="D1803" t="s">
        <v>26</v>
      </c>
      <c r="E1803" t="s">
        <v>18</v>
      </c>
      <c r="F1803">
        <v>0</v>
      </c>
      <c r="G1803">
        <v>0</v>
      </c>
      <c r="H1803">
        <v>0.49</v>
      </c>
      <c r="I1803">
        <v>3</v>
      </c>
      <c r="J1803">
        <v>0</v>
      </c>
    </row>
    <row r="1804" spans="1:10" thickTop="1" thickBot="1" x14ac:dyDescent="0.3">
      <c r="A1804">
        <v>1802</v>
      </c>
      <c r="B1804">
        <v>27</v>
      </c>
      <c r="C1804">
        <v>0</v>
      </c>
      <c r="D1804" t="s">
        <v>26</v>
      </c>
      <c r="E1804" t="s">
        <v>19</v>
      </c>
      <c r="F1804">
        <v>0</v>
      </c>
      <c r="G1804">
        <v>0</v>
      </c>
      <c r="H1804">
        <v>0.49</v>
      </c>
      <c r="I1804">
        <v>3</v>
      </c>
      <c r="J1804">
        <v>0</v>
      </c>
    </row>
    <row r="1805" spans="1:10" thickTop="1" thickBot="1" x14ac:dyDescent="0.3">
      <c r="A1805">
        <v>1803</v>
      </c>
      <c r="B1805">
        <v>27</v>
      </c>
      <c r="C1805">
        <v>0</v>
      </c>
      <c r="D1805" t="s">
        <v>26</v>
      </c>
      <c r="E1805" t="s">
        <v>20</v>
      </c>
      <c r="F1805">
        <v>0</v>
      </c>
      <c r="G1805">
        <v>0</v>
      </c>
      <c r="H1805">
        <v>0.49</v>
      </c>
      <c r="I1805">
        <v>3</v>
      </c>
      <c r="J1805">
        <v>0</v>
      </c>
    </row>
    <row r="1806" spans="1:10" thickTop="1" thickBot="1" x14ac:dyDescent="0.3">
      <c r="A1806">
        <v>1804</v>
      </c>
      <c r="B1806">
        <v>27</v>
      </c>
      <c r="C1806">
        <v>1987.5769872129499</v>
      </c>
      <c r="D1806" t="s">
        <v>26</v>
      </c>
      <c r="E1806" t="s">
        <v>21</v>
      </c>
      <c r="F1806" s="1">
        <v>4.5322127718259699E-5</v>
      </c>
      <c r="G1806">
        <v>2.2521430987010298E-3</v>
      </c>
      <c r="H1806">
        <v>0.49</v>
      </c>
      <c r="I1806">
        <v>3</v>
      </c>
      <c r="J1806">
        <v>0</v>
      </c>
    </row>
    <row r="1807" spans="1:10" thickTop="1" thickBot="1" x14ac:dyDescent="0.3">
      <c r="A1807">
        <v>1805</v>
      </c>
      <c r="B1807">
        <v>27</v>
      </c>
      <c r="C1807">
        <v>913.20981380604303</v>
      </c>
      <c r="D1807" t="s">
        <v>26</v>
      </c>
      <c r="E1807" t="s">
        <v>22</v>
      </c>
      <c r="F1807" s="1">
        <v>6.5073912987331304E-5</v>
      </c>
      <c r="G1807">
        <v>1.0347670520744301E-3</v>
      </c>
      <c r="H1807">
        <v>0.49</v>
      </c>
      <c r="I1807">
        <v>3</v>
      </c>
      <c r="J1807">
        <v>0</v>
      </c>
    </row>
    <row r="1808" spans="1:10" thickTop="1" thickBot="1" x14ac:dyDescent="0.3">
      <c r="A1808">
        <v>1806</v>
      </c>
      <c r="B1808">
        <v>27</v>
      </c>
      <c r="C1808">
        <v>754.73242085656398</v>
      </c>
      <c r="D1808" t="s">
        <v>26</v>
      </c>
      <c r="E1808" t="s">
        <v>23</v>
      </c>
      <c r="F1808" s="1">
        <v>5.3781060103641301E-5</v>
      </c>
      <c r="G1808">
        <v>8.5519475418232996E-4</v>
      </c>
      <c r="H1808">
        <v>0.49</v>
      </c>
      <c r="I1808">
        <v>3</v>
      </c>
      <c r="J1808">
        <v>0</v>
      </c>
    </row>
    <row r="1809" spans="1:10" thickTop="1" thickBot="1" x14ac:dyDescent="0.3">
      <c r="A1809">
        <v>1807</v>
      </c>
      <c r="B1809">
        <v>27</v>
      </c>
      <c r="C1809">
        <v>30212.881502995999</v>
      </c>
      <c r="D1809" t="s">
        <v>27</v>
      </c>
      <c r="E1809" t="s">
        <v>11</v>
      </c>
      <c r="F1809">
        <v>0</v>
      </c>
      <c r="G1809">
        <v>0.391802338203318</v>
      </c>
      <c r="H1809">
        <v>0.19999999999999901</v>
      </c>
      <c r="I1809">
        <v>4.5</v>
      </c>
      <c r="J1809">
        <v>0</v>
      </c>
    </row>
    <row r="1810" spans="1:10" thickTop="1" thickBot="1" x14ac:dyDescent="0.3">
      <c r="A1810">
        <v>1808</v>
      </c>
      <c r="B1810">
        <v>27</v>
      </c>
      <c r="C1810">
        <v>5890.3217532615199</v>
      </c>
      <c r="D1810" t="s">
        <v>27</v>
      </c>
      <c r="E1810" t="s">
        <v>12</v>
      </c>
      <c r="F1810">
        <v>5.83711426860061E-2</v>
      </c>
      <c r="G1810">
        <v>7.6386022149819502E-2</v>
      </c>
      <c r="H1810">
        <v>0.19999999999999901</v>
      </c>
      <c r="I1810">
        <v>4.5</v>
      </c>
      <c r="J1810">
        <v>0</v>
      </c>
    </row>
    <row r="1811" spans="1:10" thickTop="1" thickBot="1" x14ac:dyDescent="0.3">
      <c r="A1811">
        <v>1809</v>
      </c>
      <c r="B1811">
        <v>27</v>
      </c>
      <c r="C1811">
        <v>16456.009702708601</v>
      </c>
      <c r="D1811" t="s">
        <v>27</v>
      </c>
      <c r="E1811" t="s">
        <v>13</v>
      </c>
      <c r="F1811">
        <v>0.13787505799070099</v>
      </c>
      <c r="G1811">
        <v>0.213402454789966</v>
      </c>
      <c r="H1811">
        <v>0.19999999999999901</v>
      </c>
      <c r="I1811">
        <v>4.5</v>
      </c>
      <c r="J1811">
        <v>0</v>
      </c>
    </row>
    <row r="1812" spans="1:10" thickTop="1" thickBot="1" x14ac:dyDescent="0.3">
      <c r="A1812">
        <v>1810</v>
      </c>
      <c r="B1812">
        <v>27</v>
      </c>
      <c r="C1812">
        <v>16021.8078679798</v>
      </c>
      <c r="D1812" t="s">
        <v>27</v>
      </c>
      <c r="E1812" t="s">
        <v>14</v>
      </c>
      <c r="F1812">
        <v>0.13730385095292399</v>
      </c>
      <c r="G1812">
        <v>0.20777170109697399</v>
      </c>
      <c r="H1812">
        <v>0.19999999999999901</v>
      </c>
      <c r="I1812">
        <v>4.5</v>
      </c>
      <c r="J1812">
        <v>0</v>
      </c>
    </row>
    <row r="1813" spans="1:10" thickTop="1" thickBot="1" x14ac:dyDescent="0.3">
      <c r="A1813">
        <v>1811</v>
      </c>
      <c r="B1813">
        <v>27</v>
      </c>
      <c r="C1813">
        <v>4585.3718541994403</v>
      </c>
      <c r="D1813" t="s">
        <v>27</v>
      </c>
      <c r="E1813" t="s">
        <v>15</v>
      </c>
      <c r="F1813">
        <v>4.5439520281157803E-2</v>
      </c>
      <c r="G1813">
        <v>5.9463358826892E-2</v>
      </c>
      <c r="H1813">
        <v>0.19999999999999901</v>
      </c>
      <c r="I1813">
        <v>4.5</v>
      </c>
      <c r="J1813">
        <v>0</v>
      </c>
    </row>
    <row r="1814" spans="1:10" thickTop="1" thickBot="1" x14ac:dyDescent="0.3">
      <c r="A1814">
        <v>1812</v>
      </c>
      <c r="B1814">
        <v>27</v>
      </c>
      <c r="C1814">
        <v>849.35557351401803</v>
      </c>
      <c r="D1814" t="s">
        <v>27</v>
      </c>
      <c r="E1814" t="s">
        <v>16</v>
      </c>
      <c r="F1814">
        <v>1.39443451144816E-2</v>
      </c>
      <c r="G1814">
        <v>1.10144906117548E-2</v>
      </c>
      <c r="H1814">
        <v>0.19999999999999901</v>
      </c>
      <c r="I1814">
        <v>4.5</v>
      </c>
      <c r="J1814">
        <v>0</v>
      </c>
    </row>
    <row r="1815" spans="1:10" thickTop="1" thickBot="1" x14ac:dyDescent="0.3">
      <c r="A1815">
        <v>1813</v>
      </c>
      <c r="B1815">
        <v>27</v>
      </c>
      <c r="C1815">
        <v>669.27957902052196</v>
      </c>
      <c r="D1815" t="s">
        <v>27</v>
      </c>
      <c r="E1815" t="s">
        <v>17</v>
      </c>
      <c r="F1815">
        <v>1.0987936877043501E-2</v>
      </c>
      <c r="G1815">
        <v>8.67925503715921E-3</v>
      </c>
      <c r="H1815">
        <v>0.19999999999999901</v>
      </c>
      <c r="I1815">
        <v>4.5</v>
      </c>
      <c r="J1815">
        <v>0</v>
      </c>
    </row>
    <row r="1816" spans="1:10" thickTop="1" thickBot="1" x14ac:dyDescent="0.3">
      <c r="A1816">
        <v>1814</v>
      </c>
      <c r="B1816">
        <v>27</v>
      </c>
      <c r="C1816">
        <v>0</v>
      </c>
      <c r="D1816" t="s">
        <v>27</v>
      </c>
      <c r="E1816" t="s">
        <v>18</v>
      </c>
      <c r="F1816">
        <v>0</v>
      </c>
      <c r="G1816">
        <v>0</v>
      </c>
      <c r="H1816">
        <v>0.19999999999999901</v>
      </c>
      <c r="I1816">
        <v>4.5</v>
      </c>
      <c r="J1816">
        <v>0</v>
      </c>
    </row>
    <row r="1817" spans="1:10" thickTop="1" thickBot="1" x14ac:dyDescent="0.3">
      <c r="A1817">
        <v>1815</v>
      </c>
      <c r="B1817">
        <v>27</v>
      </c>
      <c r="C1817">
        <v>0</v>
      </c>
      <c r="D1817" t="s">
        <v>27</v>
      </c>
      <c r="E1817" t="s">
        <v>19</v>
      </c>
      <c r="F1817">
        <v>0</v>
      </c>
      <c r="G1817">
        <v>0</v>
      </c>
      <c r="H1817">
        <v>0.19999999999999901</v>
      </c>
      <c r="I1817">
        <v>4.5</v>
      </c>
      <c r="J1817">
        <v>0</v>
      </c>
    </row>
    <row r="1818" spans="1:10" thickTop="1" thickBot="1" x14ac:dyDescent="0.3">
      <c r="A1818">
        <v>1816</v>
      </c>
      <c r="B1818">
        <v>27</v>
      </c>
      <c r="C1818">
        <v>0</v>
      </c>
      <c r="D1818" t="s">
        <v>27</v>
      </c>
      <c r="E1818" t="s">
        <v>20</v>
      </c>
      <c r="F1818">
        <v>0</v>
      </c>
      <c r="G1818">
        <v>0</v>
      </c>
      <c r="H1818">
        <v>0.19999999999999901</v>
      </c>
      <c r="I1818">
        <v>4.5</v>
      </c>
      <c r="J1818">
        <v>0</v>
      </c>
    </row>
    <row r="1819" spans="1:10" thickTop="1" thickBot="1" x14ac:dyDescent="0.3">
      <c r="A1819">
        <v>1817</v>
      </c>
      <c r="B1819">
        <v>27</v>
      </c>
      <c r="C1819">
        <v>1360.10308901245</v>
      </c>
      <c r="D1819" t="s">
        <v>27</v>
      </c>
      <c r="E1819" t="s">
        <v>21</v>
      </c>
      <c r="F1819">
        <v>4.8646719861639796E-3</v>
      </c>
      <c r="G1819">
        <v>1.7637892976867801E-2</v>
      </c>
      <c r="H1819">
        <v>0.19999999999999901</v>
      </c>
      <c r="I1819">
        <v>4.5</v>
      </c>
      <c r="J1819">
        <v>0</v>
      </c>
    </row>
    <row r="1820" spans="1:10" thickTop="1" thickBot="1" x14ac:dyDescent="0.3">
      <c r="A1820">
        <v>1818</v>
      </c>
      <c r="B1820">
        <v>27</v>
      </c>
      <c r="C1820">
        <v>602.82990420699605</v>
      </c>
      <c r="D1820" t="s">
        <v>27</v>
      </c>
      <c r="E1820" t="s">
        <v>22</v>
      </c>
      <c r="F1820">
        <v>2.3522953593325298E-3</v>
      </c>
      <c r="G1820">
        <v>7.8175319353025498E-3</v>
      </c>
      <c r="H1820">
        <v>0.19999999999999901</v>
      </c>
      <c r="I1820">
        <v>4.5</v>
      </c>
      <c r="J1820">
        <v>0</v>
      </c>
    </row>
    <row r="1821" spans="1:10" thickTop="1" thickBot="1" x14ac:dyDescent="0.3">
      <c r="A1821">
        <v>1819</v>
      </c>
      <c r="B1821">
        <v>27</v>
      </c>
      <c r="C1821">
        <v>464.59965842785999</v>
      </c>
      <c r="D1821" t="s">
        <v>27</v>
      </c>
      <c r="E1821" t="s">
        <v>23</v>
      </c>
      <c r="F1821">
        <v>1.8129087705179099E-3</v>
      </c>
      <c r="G1821">
        <v>6.0249543719438801E-3</v>
      </c>
      <c r="H1821">
        <v>0.19999999999999901</v>
      </c>
      <c r="I1821">
        <v>4.5</v>
      </c>
      <c r="J1821">
        <v>0</v>
      </c>
    </row>
    <row r="1822" spans="1:10" thickTop="1" thickBot="1" x14ac:dyDescent="0.3">
      <c r="A1822">
        <v>1820</v>
      </c>
      <c r="B1822">
        <v>28</v>
      </c>
      <c r="C1822">
        <v>16163458.919581501</v>
      </c>
      <c r="D1822" t="s">
        <v>10</v>
      </c>
      <c r="E1822" t="s">
        <v>11</v>
      </c>
      <c r="F1822">
        <v>0</v>
      </c>
      <c r="G1822">
        <v>0.93444868107074597</v>
      </c>
      <c r="H1822">
        <v>0.3</v>
      </c>
      <c r="I1822">
        <v>1.5</v>
      </c>
      <c r="J1822">
        <v>0</v>
      </c>
    </row>
    <row r="1823" spans="1:10" thickTop="1" thickBot="1" x14ac:dyDescent="0.3">
      <c r="A1823">
        <v>1821</v>
      </c>
      <c r="B1823">
        <v>28</v>
      </c>
      <c r="C1823">
        <v>120035.248084972</v>
      </c>
      <c r="D1823" t="s">
        <v>10</v>
      </c>
      <c r="E1823" t="s">
        <v>12</v>
      </c>
      <c r="F1823">
        <v>2.3480232089283701E-3</v>
      </c>
      <c r="G1823">
        <v>6.93952821689148E-3</v>
      </c>
      <c r="H1823">
        <v>0.3</v>
      </c>
      <c r="I1823">
        <v>1.5</v>
      </c>
      <c r="J1823">
        <v>0</v>
      </c>
    </row>
    <row r="1824" spans="1:10" thickTop="1" thickBot="1" x14ac:dyDescent="0.3">
      <c r="A1824">
        <v>1822</v>
      </c>
      <c r="B1824">
        <v>28</v>
      </c>
      <c r="C1824">
        <v>360183.73227526702</v>
      </c>
      <c r="D1824" t="s">
        <v>10</v>
      </c>
      <c r="E1824" t="s">
        <v>13</v>
      </c>
      <c r="F1824">
        <v>3.4993736578027099E-3</v>
      </c>
      <c r="G1824">
        <v>2.0823093326887698E-2</v>
      </c>
      <c r="H1824">
        <v>0.3</v>
      </c>
      <c r="I1824">
        <v>1.5</v>
      </c>
      <c r="J1824">
        <v>0</v>
      </c>
    </row>
    <row r="1825" spans="1:10" thickTop="1" thickBot="1" x14ac:dyDescent="0.3">
      <c r="A1825">
        <v>1823</v>
      </c>
      <c r="B1825">
        <v>28</v>
      </c>
      <c r="C1825">
        <v>391506.94018007198</v>
      </c>
      <c r="D1825" t="s">
        <v>10</v>
      </c>
      <c r="E1825" t="s">
        <v>14</v>
      </c>
      <c r="F1825">
        <v>4.2231794674257601E-3</v>
      </c>
      <c r="G1825">
        <v>2.2633963788413002E-2</v>
      </c>
      <c r="H1825">
        <v>0.3</v>
      </c>
      <c r="I1825">
        <v>1.5</v>
      </c>
      <c r="J1825">
        <v>0</v>
      </c>
    </row>
    <row r="1826" spans="1:10" thickTop="1" thickBot="1" x14ac:dyDescent="0.3">
      <c r="A1826">
        <v>1824</v>
      </c>
      <c r="B1826">
        <v>28</v>
      </c>
      <c r="C1826">
        <v>123181.329208436</v>
      </c>
      <c r="D1826" t="s">
        <v>10</v>
      </c>
      <c r="E1826" t="s">
        <v>15</v>
      </c>
      <c r="F1826">
        <v>2.3308981374629001E-3</v>
      </c>
      <c r="G1826">
        <v>7.1214107811983602E-3</v>
      </c>
      <c r="H1826">
        <v>0.3</v>
      </c>
      <c r="I1826">
        <v>1.5</v>
      </c>
      <c r="J1826">
        <v>0</v>
      </c>
    </row>
    <row r="1827" spans="1:10" thickTop="1" thickBot="1" x14ac:dyDescent="0.3">
      <c r="A1827">
        <v>1825</v>
      </c>
      <c r="B1827">
        <v>28</v>
      </c>
      <c r="C1827">
        <v>24571.810480583601</v>
      </c>
      <c r="D1827" t="s">
        <v>10</v>
      </c>
      <c r="E1827" t="s">
        <v>16</v>
      </c>
      <c r="F1827">
        <v>1.4432183769601101E-3</v>
      </c>
      <c r="G1827">
        <v>1.42055583581092E-3</v>
      </c>
      <c r="H1827">
        <v>0.3</v>
      </c>
      <c r="I1827">
        <v>1.5</v>
      </c>
      <c r="J1827">
        <v>0</v>
      </c>
    </row>
    <row r="1828" spans="1:10" thickTop="1" thickBot="1" x14ac:dyDescent="0.3">
      <c r="A1828">
        <v>1826</v>
      </c>
      <c r="B1828">
        <v>28</v>
      </c>
      <c r="C1828">
        <v>22395.520861213001</v>
      </c>
      <c r="D1828" t="s">
        <v>10</v>
      </c>
      <c r="E1828" t="s">
        <v>17</v>
      </c>
      <c r="F1828">
        <v>1.33078707855095E-3</v>
      </c>
      <c r="G1828">
        <v>1.2947392655726501E-3</v>
      </c>
      <c r="H1828">
        <v>0.3</v>
      </c>
      <c r="I1828">
        <v>1.5</v>
      </c>
      <c r="J1828">
        <v>0</v>
      </c>
    </row>
    <row r="1829" spans="1:10" thickTop="1" thickBot="1" x14ac:dyDescent="0.3">
      <c r="A1829">
        <v>1827</v>
      </c>
      <c r="B1829">
        <v>28</v>
      </c>
      <c r="C1829">
        <v>0</v>
      </c>
      <c r="D1829" t="s">
        <v>10</v>
      </c>
      <c r="E1829" t="s">
        <v>18</v>
      </c>
      <c r="F1829">
        <v>0</v>
      </c>
      <c r="G1829">
        <v>0</v>
      </c>
      <c r="H1829">
        <v>0.3</v>
      </c>
      <c r="I1829">
        <v>1.5</v>
      </c>
      <c r="J1829">
        <v>0</v>
      </c>
    </row>
    <row r="1830" spans="1:10" thickTop="1" thickBot="1" x14ac:dyDescent="0.3">
      <c r="A1830">
        <v>1828</v>
      </c>
      <c r="B1830">
        <v>28</v>
      </c>
      <c r="C1830">
        <v>0</v>
      </c>
      <c r="D1830" t="s">
        <v>10</v>
      </c>
      <c r="E1830" t="s">
        <v>19</v>
      </c>
      <c r="F1830">
        <v>0</v>
      </c>
      <c r="G1830">
        <v>0</v>
      </c>
      <c r="H1830">
        <v>0.3</v>
      </c>
      <c r="I1830">
        <v>1.5</v>
      </c>
      <c r="J1830">
        <v>0</v>
      </c>
    </row>
    <row r="1831" spans="1:10" thickTop="1" thickBot="1" x14ac:dyDescent="0.3">
      <c r="A1831">
        <v>1829</v>
      </c>
      <c r="B1831">
        <v>28</v>
      </c>
      <c r="C1831">
        <v>0</v>
      </c>
      <c r="D1831" t="s">
        <v>10</v>
      </c>
      <c r="E1831" t="s">
        <v>20</v>
      </c>
      <c r="F1831">
        <v>0</v>
      </c>
      <c r="G1831">
        <v>0</v>
      </c>
      <c r="H1831">
        <v>0.3</v>
      </c>
      <c r="I1831">
        <v>1.5</v>
      </c>
      <c r="J1831">
        <v>0</v>
      </c>
    </row>
    <row r="1832" spans="1:10" thickTop="1" thickBot="1" x14ac:dyDescent="0.3">
      <c r="A1832">
        <v>1830</v>
      </c>
      <c r="B1832">
        <v>28</v>
      </c>
      <c r="C1832">
        <v>46232.637098087398</v>
      </c>
      <c r="D1832" t="s">
        <v>10</v>
      </c>
      <c r="E1832" t="s">
        <v>21</v>
      </c>
      <c r="F1832" s="1">
        <v>4.3192626914075898E-5</v>
      </c>
      <c r="G1832">
        <v>2.6728206489510802E-3</v>
      </c>
      <c r="H1832">
        <v>0.3</v>
      </c>
      <c r="I1832">
        <v>1.5</v>
      </c>
      <c r="J1832">
        <v>0</v>
      </c>
    </row>
    <row r="1833" spans="1:10" thickTop="1" thickBot="1" x14ac:dyDescent="0.3">
      <c r="A1833">
        <v>1831</v>
      </c>
      <c r="B1833">
        <v>28</v>
      </c>
      <c r="C1833">
        <v>24013.838575213598</v>
      </c>
      <c r="D1833" t="s">
        <v>10</v>
      </c>
      <c r="E1833" t="s">
        <v>22</v>
      </c>
      <c r="F1833" s="1">
        <v>7.3421173853301195E-5</v>
      </c>
      <c r="G1833">
        <v>1.3882981294844701E-3</v>
      </c>
      <c r="H1833">
        <v>0.3</v>
      </c>
      <c r="I1833">
        <v>1.5</v>
      </c>
      <c r="J1833">
        <v>0</v>
      </c>
    </row>
    <row r="1834" spans="1:10" thickTop="1" thickBot="1" x14ac:dyDescent="0.3">
      <c r="A1834">
        <v>1832</v>
      </c>
      <c r="B1834">
        <v>28</v>
      </c>
      <c r="C1834">
        <v>21741.157502742801</v>
      </c>
      <c r="D1834" t="s">
        <v>10</v>
      </c>
      <c r="E1834" t="s">
        <v>23</v>
      </c>
      <c r="F1834" s="1">
        <v>7.84721421828415E-5</v>
      </c>
      <c r="G1834">
        <v>1.2569089360431999E-3</v>
      </c>
      <c r="H1834">
        <v>0.3</v>
      </c>
      <c r="I1834">
        <v>1.5</v>
      </c>
      <c r="J1834">
        <v>0</v>
      </c>
    </row>
    <row r="1835" spans="1:10" thickTop="1" thickBot="1" x14ac:dyDescent="0.3">
      <c r="A1835">
        <v>1833</v>
      </c>
      <c r="B1835">
        <v>28</v>
      </c>
      <c r="C1835">
        <v>16988050.970471501</v>
      </c>
      <c r="D1835" t="s">
        <v>24</v>
      </c>
      <c r="E1835" t="s">
        <v>11</v>
      </c>
      <c r="F1835">
        <v>0</v>
      </c>
      <c r="G1835">
        <v>0.963799959689145</v>
      </c>
      <c r="H1835">
        <v>0.3</v>
      </c>
      <c r="I1835">
        <v>1.5</v>
      </c>
      <c r="J1835">
        <v>0</v>
      </c>
    </row>
    <row r="1836" spans="1:10" thickTop="1" thickBot="1" x14ac:dyDescent="0.3">
      <c r="A1836">
        <v>1834</v>
      </c>
      <c r="B1836">
        <v>28</v>
      </c>
      <c r="C1836">
        <v>65049.057554991501</v>
      </c>
      <c r="D1836" t="s">
        <v>24</v>
      </c>
      <c r="E1836" t="s">
        <v>12</v>
      </c>
      <c r="F1836">
        <v>1.18420164522994E-3</v>
      </c>
      <c r="G1836">
        <v>3.69049275624921E-3</v>
      </c>
      <c r="H1836">
        <v>0.3</v>
      </c>
      <c r="I1836">
        <v>1.5</v>
      </c>
      <c r="J1836">
        <v>0</v>
      </c>
    </row>
    <row r="1837" spans="1:10" thickTop="1" thickBot="1" x14ac:dyDescent="0.3">
      <c r="A1837">
        <v>1835</v>
      </c>
      <c r="B1837">
        <v>28</v>
      </c>
      <c r="C1837">
        <v>198272.27985761201</v>
      </c>
      <c r="D1837" t="s">
        <v>24</v>
      </c>
      <c r="E1837" t="s">
        <v>13</v>
      </c>
      <c r="F1837">
        <v>1.7766236659654099E-3</v>
      </c>
      <c r="G1837">
        <v>1.1248778077391001E-2</v>
      </c>
      <c r="H1837">
        <v>0.3</v>
      </c>
      <c r="I1837">
        <v>1.5</v>
      </c>
      <c r="J1837">
        <v>0</v>
      </c>
    </row>
    <row r="1838" spans="1:10" thickTop="1" thickBot="1" x14ac:dyDescent="0.3">
      <c r="A1838">
        <v>1836</v>
      </c>
      <c r="B1838">
        <v>28</v>
      </c>
      <c r="C1838">
        <v>219276.62454348899</v>
      </c>
      <c r="D1838" t="s">
        <v>24</v>
      </c>
      <c r="E1838" t="s">
        <v>14</v>
      </c>
      <c r="F1838">
        <v>2.1724091105373702E-3</v>
      </c>
      <c r="G1838">
        <v>1.24404384153976E-2</v>
      </c>
      <c r="H1838">
        <v>0.3</v>
      </c>
      <c r="I1838">
        <v>1.5</v>
      </c>
      <c r="J1838">
        <v>0</v>
      </c>
    </row>
    <row r="1839" spans="1:10" thickTop="1" thickBot="1" x14ac:dyDescent="0.3">
      <c r="A1839">
        <v>1837</v>
      </c>
      <c r="B1839">
        <v>28</v>
      </c>
      <c r="C1839">
        <v>69443.313986846202</v>
      </c>
      <c r="D1839" t="s">
        <v>24</v>
      </c>
      <c r="E1839" t="s">
        <v>15</v>
      </c>
      <c r="F1839">
        <v>1.2150883048830201E-3</v>
      </c>
      <c r="G1839">
        <v>3.9397964685612902E-3</v>
      </c>
      <c r="H1839">
        <v>0.3</v>
      </c>
      <c r="I1839">
        <v>1.5</v>
      </c>
      <c r="J1839">
        <v>0</v>
      </c>
    </row>
    <row r="1840" spans="1:10" thickTop="1" thickBot="1" x14ac:dyDescent="0.3">
      <c r="A1840">
        <v>1838</v>
      </c>
      <c r="B1840">
        <v>28</v>
      </c>
      <c r="C1840">
        <v>13945.8708332308</v>
      </c>
      <c r="D1840" t="s">
        <v>24</v>
      </c>
      <c r="E1840" t="s">
        <v>16</v>
      </c>
      <c r="F1840">
        <v>7.5742261659500899E-4</v>
      </c>
      <c r="G1840">
        <v>7.9120493400101997E-4</v>
      </c>
      <c r="H1840">
        <v>0.3</v>
      </c>
      <c r="I1840">
        <v>1.5</v>
      </c>
      <c r="J1840">
        <v>0</v>
      </c>
    </row>
    <row r="1841" spans="1:10" thickTop="1" thickBot="1" x14ac:dyDescent="0.3">
      <c r="A1841">
        <v>1839</v>
      </c>
      <c r="B1841">
        <v>28</v>
      </c>
      <c r="C1841">
        <v>13239.482280555199</v>
      </c>
      <c r="D1841" t="s">
        <v>24</v>
      </c>
      <c r="E1841" t="s">
        <v>17</v>
      </c>
      <c r="F1841">
        <v>6.9030564935196304E-4</v>
      </c>
      <c r="G1841">
        <v>7.5112869101252205E-4</v>
      </c>
      <c r="H1841">
        <v>0.3</v>
      </c>
      <c r="I1841">
        <v>1.5</v>
      </c>
      <c r="J1841">
        <v>0</v>
      </c>
    </row>
    <row r="1842" spans="1:10" thickTop="1" thickBot="1" x14ac:dyDescent="0.3">
      <c r="A1842">
        <v>1840</v>
      </c>
      <c r="B1842">
        <v>28</v>
      </c>
      <c r="C1842">
        <v>0</v>
      </c>
      <c r="D1842" t="s">
        <v>24</v>
      </c>
      <c r="E1842" t="s">
        <v>18</v>
      </c>
      <c r="F1842">
        <v>0</v>
      </c>
      <c r="G1842">
        <v>0</v>
      </c>
      <c r="H1842">
        <v>0.3</v>
      </c>
      <c r="I1842">
        <v>1.5</v>
      </c>
      <c r="J1842">
        <v>0</v>
      </c>
    </row>
    <row r="1843" spans="1:10" thickTop="1" thickBot="1" x14ac:dyDescent="0.3">
      <c r="A1843">
        <v>1841</v>
      </c>
      <c r="B1843">
        <v>28</v>
      </c>
      <c r="C1843">
        <v>0</v>
      </c>
      <c r="D1843" t="s">
        <v>24</v>
      </c>
      <c r="E1843" t="s">
        <v>19</v>
      </c>
      <c r="F1843">
        <v>0</v>
      </c>
      <c r="G1843">
        <v>0</v>
      </c>
      <c r="H1843">
        <v>0.3</v>
      </c>
      <c r="I1843">
        <v>1.5</v>
      </c>
      <c r="J1843">
        <v>0</v>
      </c>
    </row>
    <row r="1844" spans="1:10" thickTop="1" thickBot="1" x14ac:dyDescent="0.3">
      <c r="A1844">
        <v>1842</v>
      </c>
      <c r="B1844">
        <v>28</v>
      </c>
      <c r="C1844">
        <v>0</v>
      </c>
      <c r="D1844" t="s">
        <v>24</v>
      </c>
      <c r="E1844" t="s">
        <v>20</v>
      </c>
      <c r="F1844">
        <v>0</v>
      </c>
      <c r="G1844">
        <v>0</v>
      </c>
      <c r="H1844">
        <v>0.3</v>
      </c>
      <c r="I1844">
        <v>1.5</v>
      </c>
      <c r="J1844">
        <v>0</v>
      </c>
    </row>
    <row r="1845" spans="1:10" thickTop="1" thickBot="1" x14ac:dyDescent="0.3">
      <c r="A1845">
        <v>1843</v>
      </c>
      <c r="B1845">
        <v>28</v>
      </c>
      <c r="C1845">
        <v>26615.3985066118</v>
      </c>
      <c r="D1845" t="s">
        <v>24</v>
      </c>
      <c r="E1845" t="s">
        <v>21</v>
      </c>
      <c r="F1845" s="1">
        <v>2.2800654940381E-5</v>
      </c>
      <c r="G1845">
        <v>1.50999782449269E-3</v>
      </c>
      <c r="H1845">
        <v>0.3</v>
      </c>
      <c r="I1845">
        <v>1.5</v>
      </c>
      <c r="J1845">
        <v>0</v>
      </c>
    </row>
    <row r="1846" spans="1:10" thickTop="1" thickBot="1" x14ac:dyDescent="0.3">
      <c r="A1846">
        <v>1844</v>
      </c>
      <c r="B1846">
        <v>28</v>
      </c>
      <c r="C1846">
        <v>14994.3000049399</v>
      </c>
      <c r="D1846" t="s">
        <v>24</v>
      </c>
      <c r="E1846" t="s">
        <v>22</v>
      </c>
      <c r="F1846" s="1">
        <v>3.7007625010221902E-5</v>
      </c>
      <c r="G1846">
        <v>8.5068650697172395E-4</v>
      </c>
      <c r="H1846">
        <v>0.3</v>
      </c>
      <c r="I1846">
        <v>1.5</v>
      </c>
      <c r="J1846">
        <v>0</v>
      </c>
    </row>
    <row r="1847" spans="1:10" thickTop="1" thickBot="1" x14ac:dyDescent="0.3">
      <c r="A1847">
        <v>1845</v>
      </c>
      <c r="B1847">
        <v>28</v>
      </c>
      <c r="C1847">
        <v>17229.822727345101</v>
      </c>
      <c r="D1847" t="s">
        <v>24</v>
      </c>
      <c r="E1847" t="s">
        <v>23</v>
      </c>
      <c r="F1847" s="1">
        <v>3.3503810438407201E-5</v>
      </c>
      <c r="G1847">
        <v>9.7751663677786709E-4</v>
      </c>
      <c r="H1847">
        <v>0.3</v>
      </c>
      <c r="I1847">
        <v>1.5</v>
      </c>
      <c r="J1847">
        <v>0</v>
      </c>
    </row>
    <row r="1848" spans="1:10" thickTop="1" thickBot="1" x14ac:dyDescent="0.3">
      <c r="A1848">
        <v>1846</v>
      </c>
      <c r="B1848">
        <v>28</v>
      </c>
      <c r="C1848">
        <v>21515.820707607501</v>
      </c>
      <c r="D1848" t="s">
        <v>25</v>
      </c>
      <c r="E1848" t="s">
        <v>11</v>
      </c>
      <c r="F1848">
        <v>0</v>
      </c>
      <c r="G1848">
        <v>0.38626875885923101</v>
      </c>
      <c r="H1848">
        <v>0.66</v>
      </c>
      <c r="I1848">
        <v>120</v>
      </c>
      <c r="J1848">
        <v>0</v>
      </c>
    </row>
    <row r="1849" spans="1:10" thickTop="1" thickBot="1" x14ac:dyDescent="0.3">
      <c r="A1849">
        <v>1847</v>
      </c>
      <c r="B1849">
        <v>28</v>
      </c>
      <c r="C1849">
        <v>3730.0859776419802</v>
      </c>
      <c r="D1849" t="s">
        <v>25</v>
      </c>
      <c r="E1849" t="s">
        <v>12</v>
      </c>
      <c r="F1849">
        <v>5.4095010356312499E-2</v>
      </c>
      <c r="G1849">
        <v>6.6965406553724793E-2</v>
      </c>
      <c r="H1849">
        <v>0.66</v>
      </c>
      <c r="I1849">
        <v>120</v>
      </c>
      <c r="J1849">
        <v>0</v>
      </c>
    </row>
    <row r="1850" spans="1:10" thickTop="1" thickBot="1" x14ac:dyDescent="0.3">
      <c r="A1850">
        <v>1848</v>
      </c>
      <c r="B1850">
        <v>28</v>
      </c>
      <c r="C1850">
        <v>11030.8392281256</v>
      </c>
      <c r="D1850" t="s">
        <v>25</v>
      </c>
      <c r="E1850" t="s">
        <v>13</v>
      </c>
      <c r="F1850">
        <v>8.1160088550877502E-2</v>
      </c>
      <c r="G1850">
        <v>0.19803421099885199</v>
      </c>
      <c r="H1850">
        <v>0.66</v>
      </c>
      <c r="I1850">
        <v>120</v>
      </c>
      <c r="J1850">
        <v>0</v>
      </c>
    </row>
    <row r="1851" spans="1:10" thickTop="1" thickBot="1" x14ac:dyDescent="0.3">
      <c r="A1851">
        <v>1849</v>
      </c>
      <c r="B1851">
        <v>28</v>
      </c>
      <c r="C1851">
        <v>11701.682212112801</v>
      </c>
      <c r="D1851" t="s">
        <v>25</v>
      </c>
      <c r="E1851" t="s">
        <v>14</v>
      </c>
      <c r="F1851">
        <v>9.9245404419433705E-2</v>
      </c>
      <c r="G1851">
        <v>0.210077706356782</v>
      </c>
      <c r="H1851">
        <v>0.66</v>
      </c>
      <c r="I1851">
        <v>120</v>
      </c>
      <c r="J1851">
        <v>0</v>
      </c>
    </row>
    <row r="1852" spans="1:10" thickTop="1" thickBot="1" x14ac:dyDescent="0.3">
      <c r="A1852">
        <v>1850</v>
      </c>
      <c r="B1852">
        <v>28</v>
      </c>
      <c r="C1852">
        <v>3605.9478082689502</v>
      </c>
      <c r="D1852" t="s">
        <v>25</v>
      </c>
      <c r="E1852" t="s">
        <v>15</v>
      </c>
      <c r="F1852">
        <v>5.5512821321597502E-2</v>
      </c>
      <c r="G1852">
        <v>6.4736781521828102E-2</v>
      </c>
      <c r="H1852">
        <v>0.66</v>
      </c>
      <c r="I1852">
        <v>120</v>
      </c>
      <c r="J1852">
        <v>0</v>
      </c>
    </row>
    <row r="1853" spans="1:10" thickTop="1" thickBot="1" x14ac:dyDescent="0.3">
      <c r="A1853">
        <v>1851</v>
      </c>
      <c r="B1853">
        <v>28</v>
      </c>
      <c r="C1853">
        <v>710.81855299209701</v>
      </c>
      <c r="D1853" t="s">
        <v>25</v>
      </c>
      <c r="E1853" t="s">
        <v>16</v>
      </c>
      <c r="F1853">
        <v>3.4604740160354003E-2</v>
      </c>
      <c r="G1853">
        <v>1.27611678852339E-2</v>
      </c>
      <c r="H1853">
        <v>0.66</v>
      </c>
      <c r="I1853">
        <v>120</v>
      </c>
      <c r="J1853">
        <v>0</v>
      </c>
    </row>
    <row r="1854" spans="1:10" thickTop="1" thickBot="1" x14ac:dyDescent="0.3">
      <c r="A1854">
        <v>1852</v>
      </c>
      <c r="B1854">
        <v>28</v>
      </c>
      <c r="C1854">
        <v>647.98312872559097</v>
      </c>
      <c r="D1854" t="s">
        <v>25</v>
      </c>
      <c r="E1854" t="s">
        <v>17</v>
      </c>
      <c r="F1854">
        <v>3.1539848509349898E-2</v>
      </c>
      <c r="G1854">
        <v>1.16330974447122E-2</v>
      </c>
      <c r="H1854">
        <v>0.66</v>
      </c>
      <c r="I1854">
        <v>120</v>
      </c>
      <c r="J1854">
        <v>0</v>
      </c>
    </row>
    <row r="1855" spans="1:10" thickTop="1" thickBot="1" x14ac:dyDescent="0.3">
      <c r="A1855">
        <v>1853</v>
      </c>
      <c r="B1855">
        <v>28</v>
      </c>
      <c r="C1855">
        <v>0</v>
      </c>
      <c r="D1855" t="s">
        <v>25</v>
      </c>
      <c r="E1855" t="s">
        <v>18</v>
      </c>
      <c r="F1855">
        <v>0</v>
      </c>
      <c r="G1855">
        <v>0</v>
      </c>
      <c r="H1855">
        <v>0.66</v>
      </c>
      <c r="I1855">
        <v>120</v>
      </c>
      <c r="J1855">
        <v>0</v>
      </c>
    </row>
    <row r="1856" spans="1:10" thickTop="1" thickBot="1" x14ac:dyDescent="0.3">
      <c r="A1856">
        <v>1854</v>
      </c>
      <c r="B1856">
        <v>28</v>
      </c>
      <c r="C1856">
        <v>0</v>
      </c>
      <c r="D1856" t="s">
        <v>25</v>
      </c>
      <c r="E1856" t="s">
        <v>19</v>
      </c>
      <c r="F1856">
        <v>0</v>
      </c>
      <c r="G1856">
        <v>0</v>
      </c>
      <c r="H1856">
        <v>0.66</v>
      </c>
      <c r="I1856">
        <v>120</v>
      </c>
      <c r="J1856">
        <v>0</v>
      </c>
    </row>
    <row r="1857" spans="1:10" thickTop="1" thickBot="1" x14ac:dyDescent="0.3">
      <c r="A1857">
        <v>1855</v>
      </c>
      <c r="B1857">
        <v>28</v>
      </c>
      <c r="C1857">
        <v>0</v>
      </c>
      <c r="D1857" t="s">
        <v>25</v>
      </c>
      <c r="E1857" t="s">
        <v>20</v>
      </c>
      <c r="F1857">
        <v>0</v>
      </c>
      <c r="G1857">
        <v>0</v>
      </c>
      <c r="H1857">
        <v>0.66</v>
      </c>
      <c r="I1857">
        <v>120</v>
      </c>
      <c r="J1857">
        <v>0</v>
      </c>
    </row>
    <row r="1858" spans="1:10" thickTop="1" thickBot="1" x14ac:dyDescent="0.3">
      <c r="A1858">
        <v>1856</v>
      </c>
      <c r="B1858">
        <v>28</v>
      </c>
      <c r="C1858">
        <v>1319.7015845323899</v>
      </c>
      <c r="D1858" t="s">
        <v>25</v>
      </c>
      <c r="E1858" t="s">
        <v>21</v>
      </c>
      <c r="F1858">
        <v>1.04175857613517E-3</v>
      </c>
      <c r="G1858">
        <v>2.36923099541189E-2</v>
      </c>
      <c r="H1858">
        <v>0.66</v>
      </c>
      <c r="I1858">
        <v>120</v>
      </c>
      <c r="J1858">
        <v>0</v>
      </c>
    </row>
    <row r="1859" spans="1:10" thickTop="1" thickBot="1" x14ac:dyDescent="0.3">
      <c r="A1859">
        <v>1857</v>
      </c>
      <c r="B1859">
        <v>28</v>
      </c>
      <c r="C1859">
        <v>707.56632218793504</v>
      </c>
      <c r="D1859" t="s">
        <v>25</v>
      </c>
      <c r="E1859" t="s">
        <v>22</v>
      </c>
      <c r="F1859">
        <v>1.69094712171208E-3</v>
      </c>
      <c r="G1859">
        <v>1.2702781306663699E-2</v>
      </c>
      <c r="H1859">
        <v>0.66</v>
      </c>
      <c r="I1859">
        <v>120</v>
      </c>
      <c r="J1859">
        <v>0</v>
      </c>
    </row>
    <row r="1860" spans="1:10" thickTop="1" thickBot="1" x14ac:dyDescent="0.3">
      <c r="A1860">
        <v>1858</v>
      </c>
      <c r="B1860">
        <v>28</v>
      </c>
      <c r="C1860">
        <v>731.23941642204295</v>
      </c>
      <c r="D1860" t="s">
        <v>25</v>
      </c>
      <c r="E1860" t="s">
        <v>23</v>
      </c>
      <c r="F1860">
        <v>1.53091508410063E-3</v>
      </c>
      <c r="G1860">
        <v>1.3127779118851801E-2</v>
      </c>
      <c r="H1860">
        <v>0.66</v>
      </c>
      <c r="I1860">
        <v>120</v>
      </c>
      <c r="J1860">
        <v>0</v>
      </c>
    </row>
    <row r="1861" spans="1:10" thickTop="1" thickBot="1" x14ac:dyDescent="0.3">
      <c r="A1861">
        <v>1859</v>
      </c>
      <c r="B1861">
        <v>28</v>
      </c>
      <c r="C1861">
        <v>815428.84973663103</v>
      </c>
      <c r="D1861" t="s">
        <v>26</v>
      </c>
      <c r="E1861" t="s">
        <v>11</v>
      </c>
      <c r="F1861">
        <v>0</v>
      </c>
      <c r="G1861">
        <v>0.92391334171776096</v>
      </c>
      <c r="H1861">
        <v>0.49</v>
      </c>
      <c r="I1861">
        <v>3</v>
      </c>
      <c r="J1861">
        <v>0</v>
      </c>
    </row>
    <row r="1862" spans="1:10" thickTop="1" thickBot="1" x14ac:dyDescent="0.3">
      <c r="A1862">
        <v>1860</v>
      </c>
      <c r="B1862">
        <v>28</v>
      </c>
      <c r="C1862">
        <v>8262.0882782105491</v>
      </c>
      <c r="D1862" t="s">
        <v>26</v>
      </c>
      <c r="E1862" t="s">
        <v>12</v>
      </c>
      <c r="F1862">
        <v>3.7677259054210198E-3</v>
      </c>
      <c r="G1862">
        <v>9.3612748594241197E-3</v>
      </c>
      <c r="H1862">
        <v>0.49</v>
      </c>
      <c r="I1862">
        <v>3</v>
      </c>
      <c r="J1862">
        <v>0</v>
      </c>
    </row>
    <row r="1863" spans="1:10" thickTop="1" thickBot="1" x14ac:dyDescent="0.3">
      <c r="A1863">
        <v>1861</v>
      </c>
      <c r="B1863">
        <v>28</v>
      </c>
      <c r="C1863">
        <v>23365.1172644422</v>
      </c>
      <c r="D1863" t="s">
        <v>26</v>
      </c>
      <c r="E1863" t="s">
        <v>13</v>
      </c>
      <c r="F1863">
        <v>5.3275488372962398E-3</v>
      </c>
      <c r="G1863">
        <v>2.64736078180095E-2</v>
      </c>
      <c r="H1863">
        <v>0.49</v>
      </c>
      <c r="I1863">
        <v>3</v>
      </c>
      <c r="J1863">
        <v>0</v>
      </c>
    </row>
    <row r="1864" spans="1:10" thickTop="1" thickBot="1" x14ac:dyDescent="0.3">
      <c r="A1864">
        <v>1862</v>
      </c>
      <c r="B1864">
        <v>28</v>
      </c>
      <c r="C1864">
        <v>22970.053784913802</v>
      </c>
      <c r="D1864" t="s">
        <v>26</v>
      </c>
      <c r="E1864" t="s">
        <v>14</v>
      </c>
      <c r="F1864">
        <v>5.8921529129566004E-3</v>
      </c>
      <c r="G1864">
        <v>2.6025985171742299E-2</v>
      </c>
      <c r="H1864">
        <v>0.49</v>
      </c>
      <c r="I1864">
        <v>3</v>
      </c>
      <c r="J1864">
        <v>0</v>
      </c>
    </row>
    <row r="1865" spans="1:10" thickTop="1" thickBot="1" x14ac:dyDescent="0.3">
      <c r="A1865">
        <v>1863</v>
      </c>
      <c r="B1865">
        <v>28</v>
      </c>
      <c r="C1865">
        <v>6615.1478588659702</v>
      </c>
      <c r="D1865" t="s">
        <v>26</v>
      </c>
      <c r="E1865" t="s">
        <v>15</v>
      </c>
      <c r="F1865">
        <v>3.0166784857251498E-3</v>
      </c>
      <c r="G1865">
        <v>7.4952258142644296E-3</v>
      </c>
      <c r="H1865">
        <v>0.49</v>
      </c>
      <c r="I1865">
        <v>3</v>
      </c>
      <c r="J1865">
        <v>0</v>
      </c>
    </row>
    <row r="1866" spans="1:10" thickTop="1" thickBot="1" x14ac:dyDescent="0.3">
      <c r="A1866">
        <v>1864</v>
      </c>
      <c r="B1866">
        <v>28</v>
      </c>
      <c r="C1866">
        <v>1233.06380025147</v>
      </c>
      <c r="D1866" t="s">
        <v>26</v>
      </c>
      <c r="E1866" t="s">
        <v>16</v>
      </c>
      <c r="F1866">
        <v>1.7572155590406099E-3</v>
      </c>
      <c r="G1866">
        <v>1.3971103629819999E-3</v>
      </c>
      <c r="H1866">
        <v>0.49</v>
      </c>
      <c r="I1866">
        <v>3</v>
      </c>
      <c r="J1866">
        <v>0</v>
      </c>
    </row>
    <row r="1867" spans="1:10" thickTop="1" thickBot="1" x14ac:dyDescent="0.3">
      <c r="A1867">
        <v>1865</v>
      </c>
      <c r="B1867">
        <v>28</v>
      </c>
      <c r="C1867">
        <v>991.56072249897898</v>
      </c>
      <c r="D1867" t="s">
        <v>26</v>
      </c>
      <c r="E1867" t="s">
        <v>17</v>
      </c>
      <c r="F1867">
        <v>1.4130541574194301E-3</v>
      </c>
      <c r="G1867">
        <v>1.1234777637999899E-3</v>
      </c>
      <c r="H1867">
        <v>0.49</v>
      </c>
      <c r="I1867">
        <v>3</v>
      </c>
      <c r="J1867">
        <v>0</v>
      </c>
    </row>
    <row r="1868" spans="1:10" thickTop="1" thickBot="1" x14ac:dyDescent="0.3">
      <c r="A1868">
        <v>1866</v>
      </c>
      <c r="B1868">
        <v>28</v>
      </c>
      <c r="C1868">
        <v>0</v>
      </c>
      <c r="D1868" t="s">
        <v>26</v>
      </c>
      <c r="E1868" t="s">
        <v>18</v>
      </c>
      <c r="F1868">
        <v>0</v>
      </c>
      <c r="G1868">
        <v>0</v>
      </c>
      <c r="H1868">
        <v>0.49</v>
      </c>
      <c r="I1868">
        <v>3</v>
      </c>
      <c r="J1868">
        <v>0</v>
      </c>
    </row>
    <row r="1869" spans="1:10" thickTop="1" thickBot="1" x14ac:dyDescent="0.3">
      <c r="A1869">
        <v>1867</v>
      </c>
      <c r="B1869">
        <v>28</v>
      </c>
      <c r="C1869">
        <v>0</v>
      </c>
      <c r="D1869" t="s">
        <v>26</v>
      </c>
      <c r="E1869" t="s">
        <v>19</v>
      </c>
      <c r="F1869">
        <v>0</v>
      </c>
      <c r="G1869">
        <v>0</v>
      </c>
      <c r="H1869">
        <v>0.49</v>
      </c>
      <c r="I1869">
        <v>3</v>
      </c>
      <c r="J1869">
        <v>0</v>
      </c>
    </row>
    <row r="1870" spans="1:10" thickTop="1" thickBot="1" x14ac:dyDescent="0.3">
      <c r="A1870">
        <v>1868</v>
      </c>
      <c r="B1870">
        <v>28</v>
      </c>
      <c r="C1870">
        <v>0</v>
      </c>
      <c r="D1870" t="s">
        <v>26</v>
      </c>
      <c r="E1870" t="s">
        <v>20</v>
      </c>
      <c r="F1870">
        <v>0</v>
      </c>
      <c r="G1870">
        <v>0</v>
      </c>
      <c r="H1870">
        <v>0.49</v>
      </c>
      <c r="I1870">
        <v>3</v>
      </c>
      <c r="J1870">
        <v>0</v>
      </c>
    </row>
    <row r="1871" spans="1:10" thickTop="1" thickBot="1" x14ac:dyDescent="0.3">
      <c r="A1871">
        <v>1869</v>
      </c>
      <c r="B1871">
        <v>28</v>
      </c>
      <c r="C1871">
        <v>2025.22876819314</v>
      </c>
      <c r="D1871" t="s">
        <v>26</v>
      </c>
      <c r="E1871" t="s">
        <v>21</v>
      </c>
      <c r="F1871" s="1">
        <v>4.6177834449245699E-5</v>
      </c>
      <c r="G1871">
        <v>2.2946648006979499E-3</v>
      </c>
      <c r="H1871">
        <v>0.49</v>
      </c>
      <c r="I1871">
        <v>3</v>
      </c>
      <c r="J1871">
        <v>0</v>
      </c>
    </row>
    <row r="1872" spans="1:10" thickTop="1" thickBot="1" x14ac:dyDescent="0.3">
      <c r="A1872">
        <v>1870</v>
      </c>
      <c r="B1872">
        <v>28</v>
      </c>
      <c r="C1872">
        <v>931.75121448916695</v>
      </c>
      <c r="D1872" t="s">
        <v>26</v>
      </c>
      <c r="E1872" t="s">
        <v>22</v>
      </c>
      <c r="F1872" s="1">
        <v>6.6391038765449098E-5</v>
      </c>
      <c r="G1872">
        <v>1.0557112107405901E-3</v>
      </c>
      <c r="H1872">
        <v>0.49</v>
      </c>
      <c r="I1872">
        <v>3</v>
      </c>
      <c r="J1872">
        <v>0</v>
      </c>
    </row>
    <row r="1873" spans="1:10" thickTop="1" thickBot="1" x14ac:dyDescent="0.3">
      <c r="A1873">
        <v>1871</v>
      </c>
      <c r="B1873">
        <v>28</v>
      </c>
      <c r="C1873">
        <v>758.66750642112299</v>
      </c>
      <c r="D1873" t="s">
        <v>26</v>
      </c>
      <c r="E1873" t="s">
        <v>23</v>
      </c>
      <c r="F1873" s="1">
        <v>5.4058125222306303E-5</v>
      </c>
      <c r="G1873">
        <v>8.5960048057732096E-4</v>
      </c>
      <c r="H1873">
        <v>0.49</v>
      </c>
      <c r="I1873">
        <v>3</v>
      </c>
      <c r="J1873">
        <v>0</v>
      </c>
    </row>
    <row r="1874" spans="1:10" thickTop="1" thickBot="1" x14ac:dyDescent="0.3">
      <c r="A1874">
        <v>1872</v>
      </c>
      <c r="B1874">
        <v>28</v>
      </c>
      <c r="C1874">
        <v>30266.3191652243</v>
      </c>
      <c r="D1874" t="s">
        <v>27</v>
      </c>
      <c r="E1874" t="s">
        <v>11</v>
      </c>
      <c r="F1874">
        <v>0</v>
      </c>
      <c r="G1874">
        <v>0.39230929182541902</v>
      </c>
      <c r="H1874">
        <v>0.19999999999999901</v>
      </c>
      <c r="I1874">
        <v>4.5</v>
      </c>
      <c r="J1874">
        <v>0</v>
      </c>
    </row>
    <row r="1875" spans="1:10" thickTop="1" thickBot="1" x14ac:dyDescent="0.3">
      <c r="A1875">
        <v>1873</v>
      </c>
      <c r="B1875">
        <v>28</v>
      </c>
      <c r="C1875">
        <v>5893.2517660923604</v>
      </c>
      <c r="D1875" t="s">
        <v>27</v>
      </c>
      <c r="E1875" t="s">
        <v>12</v>
      </c>
      <c r="F1875">
        <v>5.8372498515556398E-2</v>
      </c>
      <c r="G1875">
        <v>7.6387796424252002E-2</v>
      </c>
      <c r="H1875">
        <v>0.19999999999999901</v>
      </c>
      <c r="I1875">
        <v>4.5</v>
      </c>
      <c r="J1875">
        <v>0</v>
      </c>
    </row>
    <row r="1876" spans="1:10" thickTop="1" thickBot="1" x14ac:dyDescent="0.3">
      <c r="A1876">
        <v>1874</v>
      </c>
      <c r="B1876">
        <v>28</v>
      </c>
      <c r="C1876">
        <v>16447.8843258013</v>
      </c>
      <c r="D1876" t="s">
        <v>27</v>
      </c>
      <c r="E1876" t="s">
        <v>13</v>
      </c>
      <c r="F1876">
        <v>0.13774166465982601</v>
      </c>
      <c r="G1876">
        <v>0.21319598913420401</v>
      </c>
      <c r="H1876">
        <v>0.19999999999999901</v>
      </c>
      <c r="I1876">
        <v>4.5</v>
      </c>
      <c r="J1876">
        <v>0</v>
      </c>
    </row>
    <row r="1877" spans="1:10" thickTop="1" thickBot="1" x14ac:dyDescent="0.3">
      <c r="A1877">
        <v>1875</v>
      </c>
      <c r="B1877">
        <v>28</v>
      </c>
      <c r="C1877">
        <v>15998.6531417684</v>
      </c>
      <c r="D1877" t="s">
        <v>27</v>
      </c>
      <c r="E1877" t="s">
        <v>14</v>
      </c>
      <c r="F1877">
        <v>0.13704043620148801</v>
      </c>
      <c r="G1877">
        <v>0.207373095153877</v>
      </c>
      <c r="H1877">
        <v>0.19999999999999901</v>
      </c>
      <c r="I1877">
        <v>4.5</v>
      </c>
      <c r="J1877">
        <v>0</v>
      </c>
    </row>
    <row r="1878" spans="1:10" thickTop="1" thickBot="1" x14ac:dyDescent="0.3">
      <c r="A1878">
        <v>1876</v>
      </c>
      <c r="B1878">
        <v>28</v>
      </c>
      <c r="C1878">
        <v>4579.9039147098802</v>
      </c>
      <c r="D1878" t="s">
        <v>27</v>
      </c>
      <c r="E1878" t="s">
        <v>15</v>
      </c>
      <c r="F1878">
        <v>4.53638237553287E-2</v>
      </c>
      <c r="G1878">
        <v>5.9364300349833497E-2</v>
      </c>
      <c r="H1878">
        <v>0.19999999999999901</v>
      </c>
      <c r="I1878">
        <v>4.5</v>
      </c>
      <c r="J1878">
        <v>0</v>
      </c>
    </row>
    <row r="1879" spans="1:10" thickTop="1" thickBot="1" x14ac:dyDescent="0.3">
      <c r="A1879">
        <v>1877</v>
      </c>
      <c r="B1879">
        <v>28</v>
      </c>
      <c r="C1879">
        <v>849.152854096032</v>
      </c>
      <c r="D1879" t="s">
        <v>27</v>
      </c>
      <c r="E1879" t="s">
        <v>16</v>
      </c>
      <c r="F1879">
        <v>1.39344094049759E-2</v>
      </c>
      <c r="G1879">
        <v>1.1006642499981E-2</v>
      </c>
      <c r="H1879">
        <v>0.19999999999999901</v>
      </c>
      <c r="I1879">
        <v>4.5</v>
      </c>
      <c r="J1879">
        <v>0</v>
      </c>
    </row>
    <row r="1880" spans="1:10" thickTop="1" thickBot="1" x14ac:dyDescent="0.3">
      <c r="A1880">
        <v>1878</v>
      </c>
      <c r="B1880">
        <v>28</v>
      </c>
      <c r="C1880">
        <v>670.73902109757398</v>
      </c>
      <c r="D1880" t="s">
        <v>27</v>
      </c>
      <c r="E1880" t="s">
        <v>17</v>
      </c>
      <c r="F1880">
        <v>1.10066781013367E-2</v>
      </c>
      <c r="G1880">
        <v>8.6940585318615697E-3</v>
      </c>
      <c r="H1880">
        <v>0.19999999999999901</v>
      </c>
      <c r="I1880">
        <v>4.5</v>
      </c>
      <c r="J1880">
        <v>0</v>
      </c>
    </row>
    <row r="1881" spans="1:10" thickTop="1" thickBot="1" x14ac:dyDescent="0.3">
      <c r="A1881">
        <v>1879</v>
      </c>
      <c r="B1881">
        <v>28</v>
      </c>
      <c r="C1881">
        <v>0</v>
      </c>
      <c r="D1881" t="s">
        <v>27</v>
      </c>
      <c r="E1881" t="s">
        <v>18</v>
      </c>
      <c r="F1881">
        <v>0</v>
      </c>
      <c r="G1881">
        <v>0</v>
      </c>
      <c r="H1881">
        <v>0.19999999999999901</v>
      </c>
      <c r="I1881">
        <v>4.5</v>
      </c>
      <c r="J1881">
        <v>0</v>
      </c>
    </row>
    <row r="1882" spans="1:10" thickTop="1" thickBot="1" x14ac:dyDescent="0.3">
      <c r="A1882">
        <v>1880</v>
      </c>
      <c r="B1882">
        <v>28</v>
      </c>
      <c r="C1882">
        <v>0</v>
      </c>
      <c r="D1882" t="s">
        <v>27</v>
      </c>
      <c r="E1882" t="s">
        <v>19</v>
      </c>
      <c r="F1882">
        <v>0</v>
      </c>
      <c r="G1882">
        <v>0</v>
      </c>
      <c r="H1882">
        <v>0.19999999999999901</v>
      </c>
      <c r="I1882">
        <v>4.5</v>
      </c>
      <c r="J1882">
        <v>0</v>
      </c>
    </row>
    <row r="1883" spans="1:10" thickTop="1" thickBot="1" x14ac:dyDescent="0.3">
      <c r="A1883">
        <v>1881</v>
      </c>
      <c r="B1883">
        <v>28</v>
      </c>
      <c r="C1883">
        <v>0</v>
      </c>
      <c r="D1883" t="s">
        <v>27</v>
      </c>
      <c r="E1883" t="s">
        <v>20</v>
      </c>
      <c r="F1883">
        <v>0</v>
      </c>
      <c r="G1883">
        <v>0</v>
      </c>
      <c r="H1883">
        <v>0.19999999999999901</v>
      </c>
      <c r="I1883">
        <v>4.5</v>
      </c>
      <c r="J1883">
        <v>0</v>
      </c>
    </row>
    <row r="1884" spans="1:10" thickTop="1" thickBot="1" x14ac:dyDescent="0.3">
      <c r="A1884">
        <v>1882</v>
      </c>
      <c r="B1884">
        <v>28</v>
      </c>
      <c r="C1884">
        <v>1368.4398927913801</v>
      </c>
      <c r="D1884" t="s">
        <v>27</v>
      </c>
      <c r="E1884" t="s">
        <v>21</v>
      </c>
      <c r="F1884">
        <v>4.8921703625802396E-3</v>
      </c>
      <c r="G1884">
        <v>1.7737594132803399E-2</v>
      </c>
      <c r="H1884">
        <v>0.19999999999999901</v>
      </c>
      <c r="I1884">
        <v>4.5</v>
      </c>
      <c r="J1884">
        <v>0</v>
      </c>
    </row>
    <row r="1885" spans="1:10" thickTop="1" thickBot="1" x14ac:dyDescent="0.3">
      <c r="A1885">
        <v>1883</v>
      </c>
      <c r="B1885">
        <v>28</v>
      </c>
      <c r="C1885">
        <v>609.69160119737705</v>
      </c>
      <c r="D1885" t="s">
        <v>27</v>
      </c>
      <c r="E1885" t="s">
        <v>22</v>
      </c>
      <c r="F1885">
        <v>2.3779427094741301E-3</v>
      </c>
      <c r="G1885">
        <v>7.9027673960589493E-3</v>
      </c>
      <c r="H1885">
        <v>0.19999999999999901</v>
      </c>
      <c r="I1885">
        <v>4.5</v>
      </c>
      <c r="J1885">
        <v>0</v>
      </c>
    </row>
    <row r="1886" spans="1:10" thickTop="1" thickBot="1" x14ac:dyDescent="0.3">
      <c r="A1886">
        <v>1884</v>
      </c>
      <c r="B1886">
        <v>28</v>
      </c>
      <c r="C1886">
        <v>465.09077404022599</v>
      </c>
      <c r="D1886" t="s">
        <v>27</v>
      </c>
      <c r="E1886" t="s">
        <v>23</v>
      </c>
      <c r="F1886">
        <v>1.81396498360915E-3</v>
      </c>
      <c r="G1886">
        <v>6.0284645517087298E-3</v>
      </c>
      <c r="H1886">
        <v>0.19999999999999901</v>
      </c>
      <c r="I1886">
        <v>4.5</v>
      </c>
      <c r="J1886">
        <v>0</v>
      </c>
    </row>
    <row r="1887" spans="1:10" thickTop="1" thickBot="1" x14ac:dyDescent="0.3">
      <c r="A1887">
        <v>1885</v>
      </c>
      <c r="B1887">
        <v>29</v>
      </c>
      <c r="C1887">
        <v>16200519.855191</v>
      </c>
      <c r="D1887" t="s">
        <v>10</v>
      </c>
      <c r="E1887" t="s">
        <v>11</v>
      </c>
      <c r="F1887">
        <v>0</v>
      </c>
      <c r="G1887">
        <v>0.93514548821437504</v>
      </c>
      <c r="H1887">
        <v>0.3</v>
      </c>
      <c r="I1887">
        <v>1.5</v>
      </c>
      <c r="J1887">
        <v>0</v>
      </c>
    </row>
    <row r="1888" spans="1:10" thickTop="1" thickBot="1" x14ac:dyDescent="0.3">
      <c r="A1888">
        <v>1886</v>
      </c>
      <c r="B1888">
        <v>29</v>
      </c>
      <c r="C1888">
        <v>119414.05051029701</v>
      </c>
      <c r="D1888" t="s">
        <v>10</v>
      </c>
      <c r="E1888" t="s">
        <v>12</v>
      </c>
      <c r="F1888">
        <v>2.3409649530993001E-3</v>
      </c>
      <c r="G1888">
        <v>6.8929584706089999E-3</v>
      </c>
      <c r="H1888">
        <v>0.3</v>
      </c>
      <c r="I1888">
        <v>1.5</v>
      </c>
      <c r="J1888">
        <v>0</v>
      </c>
    </row>
    <row r="1889" spans="1:10" thickTop="1" thickBot="1" x14ac:dyDescent="0.3">
      <c r="A1889">
        <v>1887</v>
      </c>
      <c r="B1889">
        <v>29</v>
      </c>
      <c r="C1889">
        <v>357740.47594615398</v>
      </c>
      <c r="D1889" t="s">
        <v>10</v>
      </c>
      <c r="E1889" t="s">
        <v>13</v>
      </c>
      <c r="F1889">
        <v>3.4835485213774399E-3</v>
      </c>
      <c r="G1889">
        <v>2.0649917102846201E-2</v>
      </c>
      <c r="H1889">
        <v>0.3</v>
      </c>
      <c r="I1889">
        <v>1.5</v>
      </c>
      <c r="J1889">
        <v>0</v>
      </c>
    </row>
    <row r="1890" spans="1:10" thickTop="1" thickBot="1" x14ac:dyDescent="0.3">
      <c r="A1890">
        <v>1888</v>
      </c>
      <c r="B1890">
        <v>29</v>
      </c>
      <c r="C1890">
        <v>387573.55209703901</v>
      </c>
      <c r="D1890" t="s">
        <v>10</v>
      </c>
      <c r="E1890" t="s">
        <v>14</v>
      </c>
      <c r="F1890">
        <v>4.19437032095065E-3</v>
      </c>
      <c r="G1890">
        <v>2.2371977062120699E-2</v>
      </c>
      <c r="H1890">
        <v>0.3</v>
      </c>
      <c r="I1890">
        <v>1.5</v>
      </c>
      <c r="J1890">
        <v>0</v>
      </c>
    </row>
    <row r="1891" spans="1:10" thickTop="1" thickBot="1" x14ac:dyDescent="0.3">
      <c r="A1891">
        <v>1889</v>
      </c>
      <c r="B1891">
        <v>29</v>
      </c>
      <c r="C1891">
        <v>121600.57774503699</v>
      </c>
      <c r="D1891" t="s">
        <v>10</v>
      </c>
      <c r="E1891" t="s">
        <v>15</v>
      </c>
      <c r="F1891">
        <v>2.31131269389582E-3</v>
      </c>
      <c r="G1891">
        <v>7.0191717709661003E-3</v>
      </c>
      <c r="H1891">
        <v>0.3</v>
      </c>
      <c r="I1891">
        <v>1.5</v>
      </c>
      <c r="J1891">
        <v>0</v>
      </c>
    </row>
    <row r="1892" spans="1:10" thickTop="1" thickBot="1" x14ac:dyDescent="0.3">
      <c r="A1892">
        <v>1890</v>
      </c>
      <c r="B1892">
        <v>29</v>
      </c>
      <c r="C1892">
        <v>24220.3850141109</v>
      </c>
      <c r="D1892" t="s">
        <v>10</v>
      </c>
      <c r="E1892" t="s">
        <v>16</v>
      </c>
      <c r="F1892">
        <v>1.4294280333415599E-3</v>
      </c>
      <c r="G1892">
        <v>1.3980775907943099E-3</v>
      </c>
      <c r="H1892">
        <v>0.3</v>
      </c>
      <c r="I1892">
        <v>1.5</v>
      </c>
      <c r="J1892">
        <v>0</v>
      </c>
    </row>
    <row r="1893" spans="1:10" thickTop="1" thickBot="1" x14ac:dyDescent="0.3">
      <c r="A1893">
        <v>1891</v>
      </c>
      <c r="B1893">
        <v>29</v>
      </c>
      <c r="C1893">
        <v>22026.374060284801</v>
      </c>
      <c r="D1893" t="s">
        <v>10</v>
      </c>
      <c r="E1893" t="s">
        <v>17</v>
      </c>
      <c r="F1893">
        <v>1.3122331900438601E-3</v>
      </c>
      <c r="G1893">
        <v>1.27143230638969E-3</v>
      </c>
      <c r="H1893">
        <v>0.3</v>
      </c>
      <c r="I1893">
        <v>1.5</v>
      </c>
      <c r="J1893">
        <v>0</v>
      </c>
    </row>
    <row r="1894" spans="1:10" thickTop="1" thickBot="1" x14ac:dyDescent="0.3">
      <c r="A1894">
        <v>1892</v>
      </c>
      <c r="B1894">
        <v>29</v>
      </c>
      <c r="C1894">
        <v>0</v>
      </c>
      <c r="D1894" t="s">
        <v>10</v>
      </c>
      <c r="E1894" t="s">
        <v>18</v>
      </c>
      <c r="F1894">
        <v>0</v>
      </c>
      <c r="G1894">
        <v>0</v>
      </c>
      <c r="H1894">
        <v>0.3</v>
      </c>
      <c r="I1894">
        <v>1.5</v>
      </c>
      <c r="J1894">
        <v>0</v>
      </c>
    </row>
    <row r="1895" spans="1:10" thickTop="1" thickBot="1" x14ac:dyDescent="0.3">
      <c r="A1895">
        <v>1893</v>
      </c>
      <c r="B1895">
        <v>29</v>
      </c>
      <c r="C1895">
        <v>0</v>
      </c>
      <c r="D1895" t="s">
        <v>10</v>
      </c>
      <c r="E1895" t="s">
        <v>19</v>
      </c>
      <c r="F1895">
        <v>0</v>
      </c>
      <c r="G1895">
        <v>0</v>
      </c>
      <c r="H1895">
        <v>0.3</v>
      </c>
      <c r="I1895">
        <v>1.5</v>
      </c>
      <c r="J1895">
        <v>0</v>
      </c>
    </row>
    <row r="1896" spans="1:10" thickTop="1" thickBot="1" x14ac:dyDescent="0.3">
      <c r="A1896">
        <v>1894</v>
      </c>
      <c r="B1896">
        <v>29</v>
      </c>
      <c r="C1896">
        <v>0</v>
      </c>
      <c r="D1896" t="s">
        <v>10</v>
      </c>
      <c r="E1896" t="s">
        <v>20</v>
      </c>
      <c r="F1896">
        <v>0</v>
      </c>
      <c r="G1896">
        <v>0</v>
      </c>
      <c r="H1896">
        <v>0.3</v>
      </c>
      <c r="I1896">
        <v>1.5</v>
      </c>
      <c r="J1896">
        <v>0</v>
      </c>
    </row>
    <row r="1897" spans="1:10" thickTop="1" thickBot="1" x14ac:dyDescent="0.3">
      <c r="A1897">
        <v>1895</v>
      </c>
      <c r="B1897">
        <v>29</v>
      </c>
      <c r="C1897">
        <v>45685.823760218802</v>
      </c>
      <c r="D1897" t="s">
        <v>10</v>
      </c>
      <c r="E1897" t="s">
        <v>21</v>
      </c>
      <c r="F1897" s="1">
        <v>4.2774402646527001E-5</v>
      </c>
      <c r="G1897">
        <v>2.6371309283039E-3</v>
      </c>
      <c r="H1897">
        <v>0.3</v>
      </c>
      <c r="I1897">
        <v>1.5</v>
      </c>
      <c r="J1897">
        <v>0</v>
      </c>
    </row>
    <row r="1898" spans="1:10" thickTop="1" thickBot="1" x14ac:dyDescent="0.3">
      <c r="A1898">
        <v>1896</v>
      </c>
      <c r="B1898">
        <v>29</v>
      </c>
      <c r="C1898">
        <v>23830.7884460524</v>
      </c>
      <c r="D1898" t="s">
        <v>10</v>
      </c>
      <c r="E1898" t="s">
        <v>22</v>
      </c>
      <c r="F1898" s="1">
        <v>7.2441060611231603E-5</v>
      </c>
      <c r="G1898">
        <v>1.3755888388221301E-3</v>
      </c>
      <c r="H1898">
        <v>0.3</v>
      </c>
      <c r="I1898">
        <v>1.5</v>
      </c>
      <c r="J1898">
        <v>0</v>
      </c>
    </row>
    <row r="1899" spans="1:10" thickTop="1" thickBot="1" x14ac:dyDescent="0.3">
      <c r="A1899">
        <v>1897</v>
      </c>
      <c r="B1899">
        <v>29</v>
      </c>
      <c r="C1899">
        <v>21451.655327252702</v>
      </c>
      <c r="D1899" t="s">
        <v>10</v>
      </c>
      <c r="E1899" t="s">
        <v>23</v>
      </c>
      <c r="F1899" s="1">
        <v>7.6131394417705195E-5</v>
      </c>
      <c r="G1899">
        <v>1.23825771477218E-3</v>
      </c>
      <c r="H1899">
        <v>0.3</v>
      </c>
      <c r="I1899">
        <v>1.5</v>
      </c>
      <c r="J1899">
        <v>0</v>
      </c>
    </row>
    <row r="1900" spans="1:10" thickTop="1" thickBot="1" x14ac:dyDescent="0.3">
      <c r="A1900">
        <v>1898</v>
      </c>
      <c r="B1900">
        <v>29</v>
      </c>
      <c r="C1900">
        <v>17044249.948651701</v>
      </c>
      <c r="D1900" t="s">
        <v>24</v>
      </c>
      <c r="E1900" t="s">
        <v>11</v>
      </c>
      <c r="F1900">
        <v>0</v>
      </c>
      <c r="G1900">
        <v>0.96440688054067603</v>
      </c>
      <c r="H1900">
        <v>0.3</v>
      </c>
      <c r="I1900">
        <v>1.5</v>
      </c>
      <c r="J1900">
        <v>0</v>
      </c>
    </row>
    <row r="1901" spans="1:10" thickTop="1" thickBot="1" x14ac:dyDescent="0.3">
      <c r="A1901">
        <v>1899</v>
      </c>
      <c r="B1901">
        <v>29</v>
      </c>
      <c r="C1901">
        <v>64397.223629023501</v>
      </c>
      <c r="D1901" t="s">
        <v>24</v>
      </c>
      <c r="E1901" t="s">
        <v>12</v>
      </c>
      <c r="F1901">
        <v>1.1749393470541301E-3</v>
      </c>
      <c r="G1901">
        <v>3.64375820248162E-3</v>
      </c>
      <c r="H1901">
        <v>0.3</v>
      </c>
      <c r="I1901">
        <v>1.5</v>
      </c>
      <c r="J1901">
        <v>0</v>
      </c>
    </row>
    <row r="1902" spans="1:10" thickTop="1" thickBot="1" x14ac:dyDescent="0.3">
      <c r="A1902">
        <v>1900</v>
      </c>
      <c r="B1902">
        <v>29</v>
      </c>
      <c r="C1902">
        <v>195867.437497665</v>
      </c>
      <c r="D1902" t="s">
        <v>24</v>
      </c>
      <c r="E1902" t="s">
        <v>13</v>
      </c>
      <c r="F1902">
        <v>1.75987833062873E-3</v>
      </c>
      <c r="G1902">
        <v>1.1082676267110301E-2</v>
      </c>
      <c r="H1902">
        <v>0.3</v>
      </c>
      <c r="I1902">
        <v>1.5</v>
      </c>
      <c r="J1902">
        <v>0</v>
      </c>
    </row>
    <row r="1903" spans="1:10" thickTop="1" thickBot="1" x14ac:dyDescent="0.3">
      <c r="A1903">
        <v>1901</v>
      </c>
      <c r="B1903">
        <v>29</v>
      </c>
      <c r="C1903">
        <v>216171.291963989</v>
      </c>
      <c r="D1903" t="s">
        <v>24</v>
      </c>
      <c r="E1903" t="s">
        <v>14</v>
      </c>
      <c r="F1903">
        <v>2.1448641265663102E-3</v>
      </c>
      <c r="G1903">
        <v>1.2231519836514101E-2</v>
      </c>
      <c r="H1903">
        <v>0.3</v>
      </c>
      <c r="I1903">
        <v>1.5</v>
      </c>
      <c r="J1903">
        <v>0</v>
      </c>
    </row>
    <row r="1904" spans="1:10" thickTop="1" thickBot="1" x14ac:dyDescent="0.3">
      <c r="A1904">
        <v>1902</v>
      </c>
      <c r="B1904">
        <v>29</v>
      </c>
      <c r="C1904">
        <v>68410.481755075496</v>
      </c>
      <c r="D1904" t="s">
        <v>24</v>
      </c>
      <c r="E1904" t="s">
        <v>15</v>
      </c>
      <c r="F1904">
        <v>1.19630642119859E-3</v>
      </c>
      <c r="G1904">
        <v>3.8708385235171798E-3</v>
      </c>
      <c r="H1904">
        <v>0.3</v>
      </c>
      <c r="I1904">
        <v>1.5</v>
      </c>
      <c r="J1904">
        <v>0</v>
      </c>
    </row>
    <row r="1905" spans="1:10" thickTop="1" thickBot="1" x14ac:dyDescent="0.3">
      <c r="A1905">
        <v>1903</v>
      </c>
      <c r="B1905">
        <v>29</v>
      </c>
      <c r="C1905">
        <v>13731.2109482707</v>
      </c>
      <c r="D1905" t="s">
        <v>24</v>
      </c>
      <c r="E1905" t="s">
        <v>16</v>
      </c>
      <c r="F1905">
        <v>7.4460544637952499E-4</v>
      </c>
      <c r="G1905">
        <v>7.7694673315415103E-4</v>
      </c>
      <c r="H1905">
        <v>0.3</v>
      </c>
      <c r="I1905">
        <v>1.5</v>
      </c>
      <c r="J1905">
        <v>0</v>
      </c>
    </row>
    <row r="1906" spans="1:10" thickTop="1" thickBot="1" x14ac:dyDescent="0.3">
      <c r="A1906">
        <v>1904</v>
      </c>
      <c r="B1906">
        <v>29</v>
      </c>
      <c r="C1906">
        <v>12983.264899865901</v>
      </c>
      <c r="D1906" t="s">
        <v>24</v>
      </c>
      <c r="E1906" t="s">
        <v>17</v>
      </c>
      <c r="F1906">
        <v>6.7712308676988204E-4</v>
      </c>
      <c r="G1906">
        <v>7.3462604919751298E-4</v>
      </c>
      <c r="H1906">
        <v>0.3</v>
      </c>
      <c r="I1906">
        <v>1.5</v>
      </c>
      <c r="J1906">
        <v>0</v>
      </c>
    </row>
    <row r="1907" spans="1:10" thickTop="1" thickBot="1" x14ac:dyDescent="0.3">
      <c r="A1907">
        <v>1905</v>
      </c>
      <c r="B1907">
        <v>29</v>
      </c>
      <c r="C1907">
        <v>0</v>
      </c>
      <c r="D1907" t="s">
        <v>24</v>
      </c>
      <c r="E1907" t="s">
        <v>18</v>
      </c>
      <c r="F1907">
        <v>0</v>
      </c>
      <c r="G1907">
        <v>0</v>
      </c>
      <c r="H1907">
        <v>0.3</v>
      </c>
      <c r="I1907">
        <v>1.5</v>
      </c>
      <c r="J1907">
        <v>0</v>
      </c>
    </row>
    <row r="1908" spans="1:10" thickTop="1" thickBot="1" x14ac:dyDescent="0.3">
      <c r="A1908">
        <v>1906</v>
      </c>
      <c r="B1908">
        <v>29</v>
      </c>
      <c r="C1908">
        <v>0</v>
      </c>
      <c r="D1908" t="s">
        <v>24</v>
      </c>
      <c r="E1908" t="s">
        <v>19</v>
      </c>
      <c r="F1908">
        <v>0</v>
      </c>
      <c r="G1908">
        <v>0</v>
      </c>
      <c r="H1908">
        <v>0.3</v>
      </c>
      <c r="I1908">
        <v>1.5</v>
      </c>
      <c r="J1908">
        <v>0</v>
      </c>
    </row>
    <row r="1909" spans="1:10" thickTop="1" thickBot="1" x14ac:dyDescent="0.3">
      <c r="A1909">
        <v>1907</v>
      </c>
      <c r="B1909">
        <v>29</v>
      </c>
      <c r="C1909">
        <v>0</v>
      </c>
      <c r="D1909" t="s">
        <v>24</v>
      </c>
      <c r="E1909" t="s">
        <v>20</v>
      </c>
      <c r="F1909">
        <v>0</v>
      </c>
      <c r="G1909">
        <v>0</v>
      </c>
      <c r="H1909">
        <v>0.3</v>
      </c>
      <c r="I1909">
        <v>1.5</v>
      </c>
      <c r="J1909">
        <v>0</v>
      </c>
    </row>
    <row r="1910" spans="1:10" thickTop="1" thickBot="1" x14ac:dyDescent="0.3">
      <c r="A1910">
        <v>1908</v>
      </c>
      <c r="B1910">
        <v>29</v>
      </c>
      <c r="C1910">
        <v>26222.3563401762</v>
      </c>
      <c r="D1910" t="s">
        <v>24</v>
      </c>
      <c r="E1910" t="s">
        <v>21</v>
      </c>
      <c r="F1910" s="1">
        <v>2.2471096942385501E-5</v>
      </c>
      <c r="G1910">
        <v>1.4837274127428299E-3</v>
      </c>
      <c r="H1910">
        <v>0.3</v>
      </c>
      <c r="I1910">
        <v>1.5</v>
      </c>
      <c r="J1910">
        <v>0</v>
      </c>
    </row>
    <row r="1911" spans="1:10" thickTop="1" thickBot="1" x14ac:dyDescent="0.3">
      <c r="A1911">
        <v>1909</v>
      </c>
      <c r="B1911">
        <v>29</v>
      </c>
      <c r="C1911">
        <v>14694.786172718101</v>
      </c>
      <c r="D1911" t="s">
        <v>24</v>
      </c>
      <c r="E1911" t="s">
        <v>22</v>
      </c>
      <c r="F1911" s="1">
        <v>3.6627896825506002E-5</v>
      </c>
      <c r="G1911">
        <v>8.3146826265384499E-4</v>
      </c>
      <c r="H1911">
        <v>0.3</v>
      </c>
      <c r="I1911">
        <v>1.5</v>
      </c>
      <c r="J1911">
        <v>0</v>
      </c>
    </row>
    <row r="1912" spans="1:10" thickTop="1" thickBot="1" x14ac:dyDescent="0.3">
      <c r="A1912">
        <v>1910</v>
      </c>
      <c r="B1912">
        <v>29</v>
      </c>
      <c r="C1912">
        <v>16569.7447276481</v>
      </c>
      <c r="D1912" t="s">
        <v>24</v>
      </c>
      <c r="E1912" t="s">
        <v>23</v>
      </c>
      <c r="F1912" s="1">
        <v>3.29697574714034E-5</v>
      </c>
      <c r="G1912">
        <v>9.3755817195173899E-4</v>
      </c>
      <c r="H1912">
        <v>0.3</v>
      </c>
      <c r="I1912">
        <v>1.5</v>
      </c>
      <c r="J1912">
        <v>0</v>
      </c>
    </row>
    <row r="1913" spans="1:10" thickTop="1" thickBot="1" x14ac:dyDescent="0.3">
      <c r="A1913">
        <v>1911</v>
      </c>
      <c r="B1913">
        <v>29</v>
      </c>
      <c r="C1913">
        <v>21820.431065248798</v>
      </c>
      <c r="D1913" t="s">
        <v>25</v>
      </c>
      <c r="E1913" t="s">
        <v>11</v>
      </c>
      <c r="F1913">
        <v>0</v>
      </c>
      <c r="G1913">
        <v>0.38990451954523803</v>
      </c>
      <c r="H1913">
        <v>0.66</v>
      </c>
      <c r="I1913">
        <v>120</v>
      </c>
      <c r="J1913">
        <v>0</v>
      </c>
    </row>
    <row r="1914" spans="1:10" thickTop="1" thickBot="1" x14ac:dyDescent="0.3">
      <c r="A1914">
        <v>1912</v>
      </c>
      <c r="B1914">
        <v>29</v>
      </c>
      <c r="C1914">
        <v>3738.36861664358</v>
      </c>
      <c r="D1914" t="s">
        <v>25</v>
      </c>
      <c r="E1914" t="s">
        <v>12</v>
      </c>
      <c r="F1914">
        <v>5.3731989870091298E-2</v>
      </c>
      <c r="G1914">
        <v>6.6800092766122796E-2</v>
      </c>
      <c r="H1914">
        <v>0.66</v>
      </c>
      <c r="I1914">
        <v>120</v>
      </c>
      <c r="J1914">
        <v>0</v>
      </c>
    </row>
    <row r="1915" spans="1:10" thickTop="1" thickBot="1" x14ac:dyDescent="0.3">
      <c r="A1915">
        <v>1913</v>
      </c>
      <c r="B1915">
        <v>29</v>
      </c>
      <c r="C1915">
        <v>11042.344454091801</v>
      </c>
      <c r="D1915" t="s">
        <v>25</v>
      </c>
      <c r="E1915" t="s">
        <v>13</v>
      </c>
      <c r="F1915">
        <v>8.0485116900053597E-2</v>
      </c>
      <c r="G1915">
        <v>0.19731324262803299</v>
      </c>
      <c r="H1915">
        <v>0.66</v>
      </c>
      <c r="I1915">
        <v>120</v>
      </c>
      <c r="J1915">
        <v>0</v>
      </c>
    </row>
    <row r="1916" spans="1:10" thickTop="1" thickBot="1" x14ac:dyDescent="0.3">
      <c r="A1916">
        <v>1914</v>
      </c>
      <c r="B1916">
        <v>29</v>
      </c>
      <c r="C1916">
        <v>11687.5170700699</v>
      </c>
      <c r="D1916" t="s">
        <v>25</v>
      </c>
      <c r="E1916" t="s">
        <v>14</v>
      </c>
      <c r="F1916">
        <v>9.80966450219872E-2</v>
      </c>
      <c r="G1916">
        <v>0.20884169126887001</v>
      </c>
      <c r="H1916">
        <v>0.66</v>
      </c>
      <c r="I1916">
        <v>120</v>
      </c>
      <c r="J1916">
        <v>0</v>
      </c>
    </row>
    <row r="1917" spans="1:10" thickTop="1" thickBot="1" x14ac:dyDescent="0.3">
      <c r="A1917">
        <v>1915</v>
      </c>
      <c r="B1917">
        <v>29</v>
      </c>
      <c r="C1917">
        <v>3594.9044389574801</v>
      </c>
      <c r="D1917" t="s">
        <v>25</v>
      </c>
      <c r="E1917" t="s">
        <v>15</v>
      </c>
      <c r="F1917">
        <v>5.4715847789035002E-2</v>
      </c>
      <c r="G1917">
        <v>6.4236562691699306E-2</v>
      </c>
      <c r="H1917">
        <v>0.66</v>
      </c>
      <c r="I1917">
        <v>120</v>
      </c>
      <c r="J1917">
        <v>0</v>
      </c>
    </row>
    <row r="1918" spans="1:10" thickTop="1" thickBot="1" x14ac:dyDescent="0.3">
      <c r="A1918">
        <v>1916</v>
      </c>
      <c r="B1918">
        <v>29</v>
      </c>
      <c r="C1918">
        <v>707.66718812544696</v>
      </c>
      <c r="D1918" t="s">
        <v>25</v>
      </c>
      <c r="E1918" t="s">
        <v>16</v>
      </c>
      <c r="F1918">
        <v>3.4057170111749503E-2</v>
      </c>
      <c r="G1918">
        <v>1.2645150508663199E-2</v>
      </c>
      <c r="H1918">
        <v>0.66</v>
      </c>
      <c r="I1918">
        <v>120</v>
      </c>
      <c r="J1918">
        <v>0</v>
      </c>
    </row>
    <row r="1919" spans="1:10" thickTop="1" thickBot="1" x14ac:dyDescent="0.3">
      <c r="A1919">
        <v>1917</v>
      </c>
      <c r="B1919">
        <v>29</v>
      </c>
      <c r="C1919">
        <v>642.20595369795797</v>
      </c>
      <c r="D1919" t="s">
        <v>25</v>
      </c>
      <c r="E1919" t="s">
        <v>17</v>
      </c>
      <c r="F1919">
        <v>3.0972090983652899E-2</v>
      </c>
      <c r="G1919">
        <v>1.1475438000144601E-2</v>
      </c>
      <c r="H1919">
        <v>0.66</v>
      </c>
      <c r="I1919">
        <v>120</v>
      </c>
      <c r="J1919">
        <v>0</v>
      </c>
    </row>
    <row r="1920" spans="1:10" thickTop="1" thickBot="1" x14ac:dyDescent="0.3">
      <c r="A1920">
        <v>1918</v>
      </c>
      <c r="B1920">
        <v>29</v>
      </c>
      <c r="C1920">
        <v>0</v>
      </c>
      <c r="D1920" t="s">
        <v>25</v>
      </c>
      <c r="E1920" t="s">
        <v>18</v>
      </c>
      <c r="F1920">
        <v>0</v>
      </c>
      <c r="G1920">
        <v>0</v>
      </c>
      <c r="H1920">
        <v>0.66</v>
      </c>
      <c r="I1920">
        <v>120</v>
      </c>
      <c r="J1920">
        <v>0</v>
      </c>
    </row>
    <row r="1921" spans="1:10" thickTop="1" thickBot="1" x14ac:dyDescent="0.3">
      <c r="A1921">
        <v>1919</v>
      </c>
      <c r="B1921">
        <v>29</v>
      </c>
      <c r="C1921">
        <v>0</v>
      </c>
      <c r="D1921" t="s">
        <v>25</v>
      </c>
      <c r="E1921" t="s">
        <v>19</v>
      </c>
      <c r="F1921">
        <v>0</v>
      </c>
      <c r="G1921">
        <v>0</v>
      </c>
      <c r="H1921">
        <v>0.66</v>
      </c>
      <c r="I1921">
        <v>120</v>
      </c>
      <c r="J1921">
        <v>0</v>
      </c>
    </row>
    <row r="1922" spans="1:10" thickTop="1" thickBot="1" x14ac:dyDescent="0.3">
      <c r="A1922">
        <v>1920</v>
      </c>
      <c r="B1922">
        <v>29</v>
      </c>
      <c r="C1922">
        <v>0</v>
      </c>
      <c r="D1922" t="s">
        <v>25</v>
      </c>
      <c r="E1922" t="s">
        <v>20</v>
      </c>
      <c r="F1922">
        <v>0</v>
      </c>
      <c r="G1922">
        <v>0</v>
      </c>
      <c r="H1922">
        <v>0.66</v>
      </c>
      <c r="I1922">
        <v>120</v>
      </c>
      <c r="J1922">
        <v>0</v>
      </c>
    </row>
    <row r="1923" spans="1:10" thickTop="1" thickBot="1" x14ac:dyDescent="0.3">
      <c r="A1923">
        <v>1921</v>
      </c>
      <c r="B1923">
        <v>29</v>
      </c>
      <c r="C1923">
        <v>1313.3276107792899</v>
      </c>
      <c r="D1923" t="s">
        <v>25</v>
      </c>
      <c r="E1923" t="s">
        <v>21</v>
      </c>
      <c r="F1923">
        <v>1.02784815061573E-3</v>
      </c>
      <c r="G1923">
        <v>2.3467564392067399E-2</v>
      </c>
      <c r="H1923">
        <v>0.66</v>
      </c>
      <c r="I1923">
        <v>120</v>
      </c>
      <c r="J1923">
        <v>0</v>
      </c>
    </row>
    <row r="1924" spans="1:10" thickTop="1" thickBot="1" x14ac:dyDescent="0.3">
      <c r="A1924">
        <v>1922</v>
      </c>
      <c r="B1924">
        <v>29</v>
      </c>
      <c r="C1924">
        <v>702.14892332104205</v>
      </c>
      <c r="D1924" t="s">
        <v>25</v>
      </c>
      <c r="E1924" t="s">
        <v>22</v>
      </c>
      <c r="F1924">
        <v>1.6754672056853599E-3</v>
      </c>
      <c r="G1924">
        <v>1.25465458394497E-2</v>
      </c>
      <c r="H1924">
        <v>0.66</v>
      </c>
      <c r="I1924">
        <v>120</v>
      </c>
      <c r="J1924">
        <v>0</v>
      </c>
    </row>
    <row r="1925" spans="1:10" thickTop="1" thickBot="1" x14ac:dyDescent="0.3">
      <c r="A1925">
        <v>1923</v>
      </c>
      <c r="B1925">
        <v>29</v>
      </c>
      <c r="C1925">
        <v>714.60900727422302</v>
      </c>
      <c r="D1925" t="s">
        <v>25</v>
      </c>
      <c r="E1925" t="s">
        <v>23</v>
      </c>
      <c r="F1925">
        <v>1.50819789659252E-3</v>
      </c>
      <c r="G1925">
        <v>1.276919235971E-2</v>
      </c>
      <c r="H1925">
        <v>0.66</v>
      </c>
      <c r="I1925">
        <v>120</v>
      </c>
      <c r="J1925">
        <v>0</v>
      </c>
    </row>
    <row r="1926" spans="1:10" thickTop="1" thickBot="1" x14ac:dyDescent="0.3">
      <c r="A1926">
        <v>1924</v>
      </c>
      <c r="B1926">
        <v>29</v>
      </c>
      <c r="C1926">
        <v>814541.89046081202</v>
      </c>
      <c r="D1926" t="s">
        <v>26</v>
      </c>
      <c r="E1926" t="s">
        <v>11</v>
      </c>
      <c r="F1926">
        <v>0</v>
      </c>
      <c r="G1926">
        <v>0.92284463295238295</v>
      </c>
      <c r="H1926">
        <v>0.49</v>
      </c>
      <c r="I1926">
        <v>3</v>
      </c>
      <c r="J1926">
        <v>0</v>
      </c>
    </row>
    <row r="1927" spans="1:10" thickTop="1" thickBot="1" x14ac:dyDescent="0.3">
      <c r="A1927">
        <v>1925</v>
      </c>
      <c r="B1927">
        <v>29</v>
      </c>
      <c r="C1927">
        <v>8370.5511745394197</v>
      </c>
      <c r="D1927" t="s">
        <v>26</v>
      </c>
      <c r="E1927" t="s">
        <v>12</v>
      </c>
      <c r="F1927">
        <v>3.81692412400431E-3</v>
      </c>
      <c r="G1927">
        <v>9.4835125323104695E-3</v>
      </c>
      <c r="H1927">
        <v>0.49</v>
      </c>
      <c r="I1927">
        <v>3</v>
      </c>
      <c r="J1927">
        <v>0</v>
      </c>
    </row>
    <row r="1928" spans="1:10" thickTop="1" thickBot="1" x14ac:dyDescent="0.3">
      <c r="A1928">
        <v>1926</v>
      </c>
      <c r="B1928">
        <v>29</v>
      </c>
      <c r="C1928">
        <v>23683.065672742399</v>
      </c>
      <c r="D1928" t="s">
        <v>26</v>
      </c>
      <c r="E1928" t="s">
        <v>13</v>
      </c>
      <c r="F1928">
        <v>5.3996721847676399E-3</v>
      </c>
      <c r="G1928">
        <v>2.6832002508286799E-2</v>
      </c>
      <c r="H1928">
        <v>0.49</v>
      </c>
      <c r="I1928">
        <v>3</v>
      </c>
      <c r="J1928">
        <v>0</v>
      </c>
    </row>
    <row r="1929" spans="1:10" thickTop="1" thickBot="1" x14ac:dyDescent="0.3">
      <c r="A1929">
        <v>1927</v>
      </c>
      <c r="B1929">
        <v>29</v>
      </c>
      <c r="C1929">
        <v>23298.520192645101</v>
      </c>
      <c r="D1929" t="s">
        <v>26</v>
      </c>
      <c r="E1929" t="s">
        <v>14</v>
      </c>
      <c r="F1929">
        <v>5.9759965122324898E-3</v>
      </c>
      <c r="G1929">
        <v>2.6396327269738701E-2</v>
      </c>
      <c r="H1929">
        <v>0.49</v>
      </c>
      <c r="I1929">
        <v>3</v>
      </c>
      <c r="J1929">
        <v>0</v>
      </c>
    </row>
    <row r="1930" spans="1:10" thickTop="1" thickBot="1" x14ac:dyDescent="0.3">
      <c r="A1930">
        <v>1928</v>
      </c>
      <c r="B1930">
        <v>29</v>
      </c>
      <c r="C1930">
        <v>6713.6336845477499</v>
      </c>
      <c r="D1930" t="s">
        <v>26</v>
      </c>
      <c r="E1930" t="s">
        <v>15</v>
      </c>
      <c r="F1930">
        <v>3.0613790939147201E-3</v>
      </c>
      <c r="G1930">
        <v>7.6062887445704696E-3</v>
      </c>
      <c r="H1930">
        <v>0.49</v>
      </c>
      <c r="I1930">
        <v>3</v>
      </c>
      <c r="J1930">
        <v>0</v>
      </c>
    </row>
    <row r="1931" spans="1:10" thickTop="1" thickBot="1" x14ac:dyDescent="0.3">
      <c r="A1931">
        <v>1929</v>
      </c>
      <c r="B1931">
        <v>29</v>
      </c>
      <c r="C1931">
        <v>1252.0179143645</v>
      </c>
      <c r="D1931" t="s">
        <v>26</v>
      </c>
      <c r="E1931" t="s">
        <v>16</v>
      </c>
      <c r="F1931">
        <v>1.7841034603698E-3</v>
      </c>
      <c r="G1931">
        <v>1.41848814181658E-3</v>
      </c>
      <c r="H1931">
        <v>0.49</v>
      </c>
      <c r="I1931">
        <v>3</v>
      </c>
      <c r="J1931">
        <v>0</v>
      </c>
    </row>
    <row r="1932" spans="1:10" thickTop="1" thickBot="1" x14ac:dyDescent="0.3">
      <c r="A1932">
        <v>1930</v>
      </c>
      <c r="B1932">
        <v>29</v>
      </c>
      <c r="C1932">
        <v>1006.45173263519</v>
      </c>
      <c r="D1932" t="s">
        <v>26</v>
      </c>
      <c r="E1932" t="s">
        <v>17</v>
      </c>
      <c r="F1932">
        <v>1.4341759796632301E-3</v>
      </c>
      <c r="G1932">
        <v>1.1402711028926499E-3</v>
      </c>
      <c r="H1932">
        <v>0.49</v>
      </c>
      <c r="I1932">
        <v>3</v>
      </c>
      <c r="J1932">
        <v>0</v>
      </c>
    </row>
    <row r="1933" spans="1:10" thickTop="1" thickBot="1" x14ac:dyDescent="0.3">
      <c r="A1933">
        <v>1931</v>
      </c>
      <c r="B1933">
        <v>29</v>
      </c>
      <c r="C1933">
        <v>0</v>
      </c>
      <c r="D1933" t="s">
        <v>26</v>
      </c>
      <c r="E1933" t="s">
        <v>18</v>
      </c>
      <c r="F1933">
        <v>0</v>
      </c>
      <c r="G1933">
        <v>0</v>
      </c>
      <c r="H1933">
        <v>0.49</v>
      </c>
      <c r="I1933">
        <v>3</v>
      </c>
      <c r="J1933">
        <v>0</v>
      </c>
    </row>
    <row r="1934" spans="1:10" thickTop="1" thickBot="1" x14ac:dyDescent="0.3">
      <c r="A1934">
        <v>1932</v>
      </c>
      <c r="B1934">
        <v>29</v>
      </c>
      <c r="C1934">
        <v>0</v>
      </c>
      <c r="D1934" t="s">
        <v>26</v>
      </c>
      <c r="E1934" t="s">
        <v>19</v>
      </c>
      <c r="F1934">
        <v>0</v>
      </c>
      <c r="G1934">
        <v>0</v>
      </c>
      <c r="H1934">
        <v>0.49</v>
      </c>
      <c r="I1934">
        <v>3</v>
      </c>
      <c r="J1934">
        <v>0</v>
      </c>
    </row>
    <row r="1935" spans="1:10" thickTop="1" thickBot="1" x14ac:dyDescent="0.3">
      <c r="A1935">
        <v>1933</v>
      </c>
      <c r="B1935">
        <v>29</v>
      </c>
      <c r="C1935">
        <v>0</v>
      </c>
      <c r="D1935" t="s">
        <v>26</v>
      </c>
      <c r="E1935" t="s">
        <v>20</v>
      </c>
      <c r="F1935">
        <v>0</v>
      </c>
      <c r="G1935">
        <v>0</v>
      </c>
      <c r="H1935">
        <v>0.49</v>
      </c>
      <c r="I1935">
        <v>3</v>
      </c>
      <c r="J1935">
        <v>0</v>
      </c>
    </row>
    <row r="1936" spans="1:10" thickTop="1" thickBot="1" x14ac:dyDescent="0.3">
      <c r="A1936">
        <v>1934</v>
      </c>
      <c r="B1936">
        <v>29</v>
      </c>
      <c r="C1936">
        <v>2062.3279897484299</v>
      </c>
      <c r="D1936" t="s">
        <v>26</v>
      </c>
      <c r="E1936" t="s">
        <v>21</v>
      </c>
      <c r="F1936" s="1">
        <v>4.70204965691119E-5</v>
      </c>
      <c r="G1936">
        <v>2.3365382910510799E-3</v>
      </c>
      <c r="H1936">
        <v>0.49</v>
      </c>
      <c r="I1936">
        <v>3</v>
      </c>
      <c r="J1936">
        <v>0</v>
      </c>
    </row>
    <row r="1937" spans="1:10" thickTop="1" thickBot="1" x14ac:dyDescent="0.3">
      <c r="A1937">
        <v>1935</v>
      </c>
      <c r="B1937">
        <v>29</v>
      </c>
      <c r="C1937">
        <v>950.24440466557701</v>
      </c>
      <c r="D1937" t="s">
        <v>26</v>
      </c>
      <c r="E1937" t="s">
        <v>22</v>
      </c>
      <c r="F1937" s="1">
        <v>6.77040763997938E-5</v>
      </c>
      <c r="G1937">
        <v>1.07659036215136E-3</v>
      </c>
      <c r="H1937">
        <v>0.49</v>
      </c>
      <c r="I1937">
        <v>3</v>
      </c>
      <c r="J1937">
        <v>0</v>
      </c>
    </row>
    <row r="1938" spans="1:10" thickTop="1" thickBot="1" x14ac:dyDescent="0.3">
      <c r="A1938">
        <v>1936</v>
      </c>
      <c r="B1938">
        <v>29</v>
      </c>
      <c r="C1938">
        <v>763.79300249999505</v>
      </c>
      <c r="D1938" t="s">
        <v>26</v>
      </c>
      <c r="E1938" t="s">
        <v>23</v>
      </c>
      <c r="F1938" s="1">
        <v>5.4419578311631E-5</v>
      </c>
      <c r="G1938">
        <v>8.6534809479834598E-4</v>
      </c>
      <c r="H1938">
        <v>0.49</v>
      </c>
      <c r="I1938">
        <v>3</v>
      </c>
      <c r="J1938">
        <v>0</v>
      </c>
    </row>
    <row r="1939" spans="1:10" thickTop="1" thickBot="1" x14ac:dyDescent="0.3">
      <c r="A1939">
        <v>1937</v>
      </c>
      <c r="B1939">
        <v>29</v>
      </c>
      <c r="C1939">
        <v>30329.2843065364</v>
      </c>
      <c r="D1939" t="s">
        <v>27</v>
      </c>
      <c r="E1939" t="s">
        <v>11</v>
      </c>
      <c r="F1939">
        <v>0</v>
      </c>
      <c r="G1939">
        <v>0.39285232035122503</v>
      </c>
      <c r="H1939">
        <v>0.19999999999999901</v>
      </c>
      <c r="I1939">
        <v>4.5</v>
      </c>
      <c r="J1939">
        <v>0</v>
      </c>
    </row>
    <row r="1940" spans="1:10" thickTop="1" thickBot="1" x14ac:dyDescent="0.3">
      <c r="A1940">
        <v>1938</v>
      </c>
      <c r="B1940">
        <v>29</v>
      </c>
      <c r="C1940">
        <v>5897.8630840440301</v>
      </c>
      <c r="D1940" t="s">
        <v>27</v>
      </c>
      <c r="E1940" t="s">
        <v>12</v>
      </c>
      <c r="F1940">
        <v>5.8377588056635003E-2</v>
      </c>
      <c r="G1940">
        <v>7.6394456732405594E-2</v>
      </c>
      <c r="H1940">
        <v>0.19999999999999901</v>
      </c>
      <c r="I1940">
        <v>4.5</v>
      </c>
      <c r="J1940">
        <v>0</v>
      </c>
    </row>
    <row r="1941" spans="1:10" thickTop="1" thickBot="1" x14ac:dyDescent="0.3">
      <c r="A1941">
        <v>1939</v>
      </c>
      <c r="B1941">
        <v>29</v>
      </c>
      <c r="C1941">
        <v>16445.353352562899</v>
      </c>
      <c r="D1941" t="s">
        <v>27</v>
      </c>
      <c r="E1941" t="s">
        <v>13</v>
      </c>
      <c r="F1941">
        <v>0.13762478929091301</v>
      </c>
      <c r="G1941">
        <v>0.21301508991287901</v>
      </c>
      <c r="H1941">
        <v>0.19999999999999901</v>
      </c>
      <c r="I1941">
        <v>4.5</v>
      </c>
      <c r="J1941">
        <v>0</v>
      </c>
    </row>
    <row r="1942" spans="1:10" thickTop="1" thickBot="1" x14ac:dyDescent="0.3">
      <c r="A1942">
        <v>1940</v>
      </c>
      <c r="B1942">
        <v>29</v>
      </c>
      <c r="C1942">
        <v>15979.1137866238</v>
      </c>
      <c r="D1942" t="s">
        <v>27</v>
      </c>
      <c r="E1942" t="s">
        <v>14</v>
      </c>
      <c r="F1942">
        <v>0.13677797581786</v>
      </c>
      <c r="G1942">
        <v>0.20697593338457099</v>
      </c>
      <c r="H1942">
        <v>0.19999999999999901</v>
      </c>
      <c r="I1942">
        <v>4.5</v>
      </c>
      <c r="J1942">
        <v>0</v>
      </c>
    </row>
    <row r="1943" spans="1:10" thickTop="1" thickBot="1" x14ac:dyDescent="0.3">
      <c r="A1943">
        <v>1941</v>
      </c>
      <c r="B1943">
        <v>29</v>
      </c>
      <c r="C1943">
        <v>4574.1590634835002</v>
      </c>
      <c r="D1943" t="s">
        <v>27</v>
      </c>
      <c r="E1943" t="s">
        <v>15</v>
      </c>
      <c r="F1943">
        <v>4.5275444632815798E-2</v>
      </c>
      <c r="G1943">
        <v>5.9248645091101101E-2</v>
      </c>
      <c r="H1943">
        <v>0.19999999999999901</v>
      </c>
      <c r="I1943">
        <v>4.5</v>
      </c>
      <c r="J1943">
        <v>0</v>
      </c>
    </row>
    <row r="1944" spans="1:10" thickTop="1" thickBot="1" x14ac:dyDescent="0.3">
      <c r="A1944">
        <v>1942</v>
      </c>
      <c r="B1944">
        <v>29</v>
      </c>
      <c r="C1944">
        <v>848.65844844075298</v>
      </c>
      <c r="D1944" t="s">
        <v>27</v>
      </c>
      <c r="E1944" t="s">
        <v>16</v>
      </c>
      <c r="F1944">
        <v>1.39166211640229E-2</v>
      </c>
      <c r="G1944">
        <v>1.0992591756732201E-2</v>
      </c>
      <c r="H1944">
        <v>0.19999999999999901</v>
      </c>
      <c r="I1944">
        <v>4.5</v>
      </c>
      <c r="J1944">
        <v>0</v>
      </c>
    </row>
    <row r="1945" spans="1:10" thickTop="1" thickBot="1" x14ac:dyDescent="0.3">
      <c r="A1945">
        <v>1943</v>
      </c>
      <c r="B1945">
        <v>29</v>
      </c>
      <c r="C1945">
        <v>671.63807120882404</v>
      </c>
      <c r="D1945" t="s">
        <v>27</v>
      </c>
      <c r="E1945" t="s">
        <v>17</v>
      </c>
      <c r="F1945">
        <v>1.1013774285192599E-2</v>
      </c>
      <c r="G1945">
        <v>8.6996637323796793E-3</v>
      </c>
      <c r="H1945">
        <v>0.19999999999999901</v>
      </c>
      <c r="I1945">
        <v>4.5</v>
      </c>
      <c r="J1945">
        <v>0</v>
      </c>
    </row>
    <row r="1946" spans="1:10" thickTop="1" thickBot="1" x14ac:dyDescent="0.3">
      <c r="A1946">
        <v>1944</v>
      </c>
      <c r="B1946">
        <v>29</v>
      </c>
      <c r="C1946">
        <v>0</v>
      </c>
      <c r="D1946" t="s">
        <v>27</v>
      </c>
      <c r="E1946" t="s">
        <v>18</v>
      </c>
      <c r="F1946">
        <v>0</v>
      </c>
      <c r="G1946">
        <v>0</v>
      </c>
      <c r="H1946">
        <v>0.19999999999999901</v>
      </c>
      <c r="I1946">
        <v>4.5</v>
      </c>
      <c r="J1946">
        <v>0</v>
      </c>
    </row>
    <row r="1947" spans="1:10" thickTop="1" thickBot="1" x14ac:dyDescent="0.3">
      <c r="A1947">
        <v>1945</v>
      </c>
      <c r="B1947">
        <v>29</v>
      </c>
      <c r="C1947">
        <v>0</v>
      </c>
      <c r="D1947" t="s">
        <v>27</v>
      </c>
      <c r="E1947" t="s">
        <v>19</v>
      </c>
      <c r="F1947">
        <v>0</v>
      </c>
      <c r="G1947">
        <v>0</v>
      </c>
      <c r="H1947">
        <v>0.19999999999999901</v>
      </c>
      <c r="I1947">
        <v>4.5</v>
      </c>
      <c r="J1947">
        <v>0</v>
      </c>
    </row>
    <row r="1948" spans="1:10" thickTop="1" thickBot="1" x14ac:dyDescent="0.3">
      <c r="A1948">
        <v>1946</v>
      </c>
      <c r="B1948">
        <v>29</v>
      </c>
      <c r="C1948">
        <v>0</v>
      </c>
      <c r="D1948" t="s">
        <v>27</v>
      </c>
      <c r="E1948" t="s">
        <v>20</v>
      </c>
      <c r="F1948">
        <v>0</v>
      </c>
      <c r="G1948">
        <v>0</v>
      </c>
      <c r="H1948">
        <v>0.19999999999999901</v>
      </c>
      <c r="I1948">
        <v>4.5</v>
      </c>
      <c r="J1948">
        <v>0</v>
      </c>
    </row>
    <row r="1949" spans="1:10" thickTop="1" thickBot="1" x14ac:dyDescent="0.3">
      <c r="A1949">
        <v>1947</v>
      </c>
      <c r="B1949">
        <v>29</v>
      </c>
      <c r="C1949">
        <v>1375.0796420126101</v>
      </c>
      <c r="D1949" t="s">
        <v>27</v>
      </c>
      <c r="E1949" t="s">
        <v>21</v>
      </c>
      <c r="F1949">
        <v>4.9124921778996898E-3</v>
      </c>
      <c r="G1949">
        <v>1.7811275154816699E-2</v>
      </c>
      <c r="H1949">
        <v>0.19999999999999901</v>
      </c>
      <c r="I1949">
        <v>4.5</v>
      </c>
      <c r="J1949">
        <v>0</v>
      </c>
    </row>
    <row r="1950" spans="1:10" thickTop="1" thickBot="1" x14ac:dyDescent="0.3">
      <c r="A1950">
        <v>1948</v>
      </c>
      <c r="B1950">
        <v>29</v>
      </c>
      <c r="C1950">
        <v>615.73416152103505</v>
      </c>
      <c r="D1950" t="s">
        <v>27</v>
      </c>
      <c r="E1950" t="s">
        <v>22</v>
      </c>
      <c r="F1950">
        <v>2.3998417114278999E-3</v>
      </c>
      <c r="G1950">
        <v>7.9755457342236893E-3</v>
      </c>
      <c r="H1950">
        <v>0.19999999999999901</v>
      </c>
      <c r="I1950">
        <v>4.5</v>
      </c>
      <c r="J1950">
        <v>0</v>
      </c>
    </row>
    <row r="1951" spans="1:10" thickTop="1" thickBot="1" x14ac:dyDescent="0.3">
      <c r="A1951">
        <v>1949</v>
      </c>
      <c r="B1951">
        <v>29</v>
      </c>
      <c r="C1951">
        <v>465.87838218474099</v>
      </c>
      <c r="D1951" t="s">
        <v>27</v>
      </c>
      <c r="E1951" t="s">
        <v>23</v>
      </c>
      <c r="F1951">
        <v>1.81577447523398E-3</v>
      </c>
      <c r="G1951">
        <v>6.0344781496642803E-3</v>
      </c>
      <c r="H1951">
        <v>0.19999999999999901</v>
      </c>
      <c r="I1951">
        <v>4.5</v>
      </c>
      <c r="J1951">
        <v>0</v>
      </c>
    </row>
    <row r="1952" spans="1:10" thickTop="1" thickBot="1" x14ac:dyDescent="0.3">
      <c r="A1952">
        <v>1950</v>
      </c>
      <c r="B1952">
        <v>30</v>
      </c>
      <c r="C1952">
        <v>16238353.076676199</v>
      </c>
      <c r="D1952" t="s">
        <v>10</v>
      </c>
      <c r="E1952" t="s">
        <v>11</v>
      </c>
      <c r="F1952">
        <v>0</v>
      </c>
      <c r="G1952">
        <v>0.93580125813817805</v>
      </c>
      <c r="H1952">
        <v>0.3</v>
      </c>
      <c r="I1952">
        <v>1.5</v>
      </c>
      <c r="J1952">
        <v>0</v>
      </c>
    </row>
    <row r="1953" spans="1:10" thickTop="1" thickBot="1" x14ac:dyDescent="0.3">
      <c r="A1953">
        <v>1951</v>
      </c>
      <c r="B1953">
        <v>30</v>
      </c>
      <c r="C1953">
        <v>118854.099368807</v>
      </c>
      <c r="D1953" t="s">
        <v>10</v>
      </c>
      <c r="E1953" t="s">
        <v>12</v>
      </c>
      <c r="F1953">
        <v>2.3346352939017799E-3</v>
      </c>
      <c r="G1953">
        <v>6.84945173928787E-3</v>
      </c>
      <c r="H1953">
        <v>0.3</v>
      </c>
      <c r="I1953">
        <v>1.5</v>
      </c>
      <c r="J1953">
        <v>0</v>
      </c>
    </row>
    <row r="1954" spans="1:10" thickTop="1" thickBot="1" x14ac:dyDescent="0.3">
      <c r="A1954">
        <v>1952</v>
      </c>
      <c r="B1954">
        <v>30</v>
      </c>
      <c r="C1954">
        <v>355506.85105336399</v>
      </c>
      <c r="D1954" t="s">
        <v>10</v>
      </c>
      <c r="E1954" t="s">
        <v>13</v>
      </c>
      <c r="F1954">
        <v>3.4691983202479902E-3</v>
      </c>
      <c r="G1954">
        <v>2.0487530781081901E-2</v>
      </c>
      <c r="H1954">
        <v>0.3</v>
      </c>
      <c r="I1954">
        <v>1.5</v>
      </c>
      <c r="J1954">
        <v>0</v>
      </c>
    </row>
    <row r="1955" spans="1:10" thickTop="1" thickBot="1" x14ac:dyDescent="0.3">
      <c r="A1955">
        <v>1953</v>
      </c>
      <c r="B1955">
        <v>30</v>
      </c>
      <c r="C1955">
        <v>383973.55739633797</v>
      </c>
      <c r="D1955" t="s">
        <v>10</v>
      </c>
      <c r="E1955" t="s">
        <v>14</v>
      </c>
      <c r="F1955">
        <v>4.16756916385096E-3</v>
      </c>
      <c r="G1955">
        <v>2.21280407198064E-2</v>
      </c>
      <c r="H1955">
        <v>0.3</v>
      </c>
      <c r="I1955">
        <v>1.5</v>
      </c>
      <c r="J1955">
        <v>0</v>
      </c>
    </row>
    <row r="1956" spans="1:10" thickTop="1" thickBot="1" x14ac:dyDescent="0.3">
      <c r="A1956">
        <v>1954</v>
      </c>
      <c r="B1956">
        <v>30</v>
      </c>
      <c r="C1956">
        <v>120150.350985634</v>
      </c>
      <c r="D1956" t="s">
        <v>10</v>
      </c>
      <c r="E1956" t="s">
        <v>15</v>
      </c>
      <c r="F1956">
        <v>2.2928101422377001E-3</v>
      </c>
      <c r="G1956">
        <v>6.9241535201988898E-3</v>
      </c>
      <c r="H1956">
        <v>0.3</v>
      </c>
      <c r="I1956">
        <v>1.5</v>
      </c>
      <c r="J1956">
        <v>0</v>
      </c>
    </row>
    <row r="1957" spans="1:10" thickTop="1" thickBot="1" x14ac:dyDescent="0.3">
      <c r="A1957">
        <v>1955</v>
      </c>
      <c r="B1957">
        <v>30</v>
      </c>
      <c r="C1957">
        <v>23896.0954119091</v>
      </c>
      <c r="D1957" t="s">
        <v>10</v>
      </c>
      <c r="E1957" t="s">
        <v>16</v>
      </c>
      <c r="F1957">
        <v>1.41632443758124E-3</v>
      </c>
      <c r="G1957">
        <v>1.3771098611702101E-3</v>
      </c>
      <c r="H1957">
        <v>0.3</v>
      </c>
      <c r="I1957">
        <v>1.5</v>
      </c>
      <c r="J1957">
        <v>0</v>
      </c>
    </row>
    <row r="1958" spans="1:10" thickTop="1" thickBot="1" x14ac:dyDescent="0.3">
      <c r="A1958">
        <v>1956</v>
      </c>
      <c r="B1958">
        <v>30</v>
      </c>
      <c r="C1958">
        <v>21678.433145869702</v>
      </c>
      <c r="D1958" t="s">
        <v>10</v>
      </c>
      <c r="E1958" t="s">
        <v>17</v>
      </c>
      <c r="F1958">
        <v>1.2947648660085801E-3</v>
      </c>
      <c r="G1958">
        <v>1.24930803737158E-3</v>
      </c>
      <c r="H1958">
        <v>0.3</v>
      </c>
      <c r="I1958">
        <v>1.5</v>
      </c>
      <c r="J1958">
        <v>0</v>
      </c>
    </row>
    <row r="1959" spans="1:10" thickTop="1" thickBot="1" x14ac:dyDescent="0.3">
      <c r="A1959">
        <v>1957</v>
      </c>
      <c r="B1959">
        <v>30</v>
      </c>
      <c r="C1959">
        <v>0</v>
      </c>
      <c r="D1959" t="s">
        <v>10</v>
      </c>
      <c r="E1959" t="s">
        <v>18</v>
      </c>
      <c r="F1959">
        <v>0</v>
      </c>
      <c r="G1959">
        <v>0</v>
      </c>
      <c r="H1959">
        <v>0.3</v>
      </c>
      <c r="I1959">
        <v>1.5</v>
      </c>
      <c r="J1959">
        <v>0</v>
      </c>
    </row>
    <row r="1960" spans="1:10" thickTop="1" thickBot="1" x14ac:dyDescent="0.3">
      <c r="A1960">
        <v>1958</v>
      </c>
      <c r="B1960">
        <v>30</v>
      </c>
      <c r="C1960">
        <v>0</v>
      </c>
      <c r="D1960" t="s">
        <v>10</v>
      </c>
      <c r="E1960" t="s">
        <v>19</v>
      </c>
      <c r="F1960">
        <v>0</v>
      </c>
      <c r="G1960">
        <v>0</v>
      </c>
      <c r="H1960">
        <v>0.3</v>
      </c>
      <c r="I1960">
        <v>1.5</v>
      </c>
      <c r="J1960">
        <v>0</v>
      </c>
    </row>
    <row r="1961" spans="1:10" thickTop="1" thickBot="1" x14ac:dyDescent="0.3">
      <c r="A1961">
        <v>1959</v>
      </c>
      <c r="B1961">
        <v>30</v>
      </c>
      <c r="C1961">
        <v>0</v>
      </c>
      <c r="D1961" t="s">
        <v>10</v>
      </c>
      <c r="E1961" t="s">
        <v>20</v>
      </c>
      <c r="F1961">
        <v>0</v>
      </c>
      <c r="G1961">
        <v>0</v>
      </c>
      <c r="H1961">
        <v>0.3</v>
      </c>
      <c r="I1961">
        <v>1.5</v>
      </c>
      <c r="J1961">
        <v>0</v>
      </c>
    </row>
    <row r="1962" spans="1:10" thickTop="1" thickBot="1" x14ac:dyDescent="0.3">
      <c r="A1962">
        <v>1960</v>
      </c>
      <c r="B1962">
        <v>30</v>
      </c>
      <c r="C1962">
        <v>45139.288920607898</v>
      </c>
      <c r="D1962" t="s">
        <v>10</v>
      </c>
      <c r="E1962" t="s">
        <v>21</v>
      </c>
      <c r="F1962" s="1">
        <v>4.2363477270210401E-5</v>
      </c>
      <c r="G1962">
        <v>2.6013354410947399E-3</v>
      </c>
      <c r="H1962">
        <v>0.3</v>
      </c>
      <c r="I1962">
        <v>1.5</v>
      </c>
      <c r="J1962">
        <v>0</v>
      </c>
    </row>
    <row r="1963" spans="1:10" thickTop="1" thickBot="1" x14ac:dyDescent="0.3">
      <c r="A1963">
        <v>1961</v>
      </c>
      <c r="B1963">
        <v>30</v>
      </c>
      <c r="C1963">
        <v>23631.2090243079</v>
      </c>
      <c r="D1963" t="s">
        <v>10</v>
      </c>
      <c r="E1963" t="s">
        <v>22</v>
      </c>
      <c r="F1963" s="1">
        <v>7.1504697696529794E-5</v>
      </c>
      <c r="G1963">
        <v>1.36184470382264E-3</v>
      </c>
      <c r="H1963">
        <v>0.3</v>
      </c>
      <c r="I1963">
        <v>1.5</v>
      </c>
      <c r="J1963">
        <v>0</v>
      </c>
    </row>
    <row r="1964" spans="1:10" thickTop="1" thickBot="1" x14ac:dyDescent="0.3">
      <c r="A1964">
        <v>1962</v>
      </c>
      <c r="B1964">
        <v>30</v>
      </c>
      <c r="C1964">
        <v>21169.2981359388</v>
      </c>
      <c r="D1964" t="s">
        <v>10</v>
      </c>
      <c r="E1964" t="s">
        <v>23</v>
      </c>
      <c r="F1964" s="1">
        <v>7.3964718563861406E-5</v>
      </c>
      <c r="G1964">
        <v>1.21996705798742E-3</v>
      </c>
      <c r="H1964">
        <v>0.3</v>
      </c>
      <c r="I1964">
        <v>1.5</v>
      </c>
      <c r="J1964">
        <v>0</v>
      </c>
    </row>
    <row r="1965" spans="1:10" thickTop="1" thickBot="1" x14ac:dyDescent="0.3">
      <c r="A1965">
        <v>1963</v>
      </c>
      <c r="B1965">
        <v>30</v>
      </c>
      <c r="C1965">
        <v>17100480.725061499</v>
      </c>
      <c r="D1965" t="s">
        <v>24</v>
      </c>
      <c r="E1965" t="s">
        <v>11</v>
      </c>
      <c r="F1965">
        <v>0</v>
      </c>
      <c r="G1965">
        <v>0.96498431847843302</v>
      </c>
      <c r="H1965">
        <v>0.3</v>
      </c>
      <c r="I1965">
        <v>1.5</v>
      </c>
      <c r="J1965">
        <v>0</v>
      </c>
    </row>
    <row r="1966" spans="1:10" thickTop="1" thickBot="1" x14ac:dyDescent="0.3">
      <c r="A1966">
        <v>1964</v>
      </c>
      <c r="B1966">
        <v>30</v>
      </c>
      <c r="C1966">
        <v>63796.6205220224</v>
      </c>
      <c r="D1966" t="s">
        <v>24</v>
      </c>
      <c r="E1966" t="s">
        <v>12</v>
      </c>
      <c r="F1966">
        <v>1.16629217895623E-3</v>
      </c>
      <c r="G1966">
        <v>3.6000589319952901E-3</v>
      </c>
      <c r="H1966">
        <v>0.3</v>
      </c>
      <c r="I1966">
        <v>1.5</v>
      </c>
      <c r="J1966">
        <v>0</v>
      </c>
    </row>
    <row r="1967" spans="1:10" thickTop="1" thickBot="1" x14ac:dyDescent="0.3">
      <c r="A1967">
        <v>1965</v>
      </c>
      <c r="B1967">
        <v>30</v>
      </c>
      <c r="C1967">
        <v>193629.277996094</v>
      </c>
      <c r="D1967" t="s">
        <v>24</v>
      </c>
      <c r="E1967" t="s">
        <v>13</v>
      </c>
      <c r="F1967">
        <v>1.7441980002218299E-3</v>
      </c>
      <c r="G1967">
        <v>1.0926547613991699E-2</v>
      </c>
      <c r="H1967">
        <v>0.3</v>
      </c>
      <c r="I1967">
        <v>1.5</v>
      </c>
      <c r="J1967">
        <v>0</v>
      </c>
    </row>
    <row r="1968" spans="1:10" thickTop="1" thickBot="1" x14ac:dyDescent="0.3">
      <c r="A1968">
        <v>1966</v>
      </c>
      <c r="B1968">
        <v>30</v>
      </c>
      <c r="C1968">
        <v>213211.079480949</v>
      </c>
      <c r="D1968" t="s">
        <v>24</v>
      </c>
      <c r="E1968" t="s">
        <v>14</v>
      </c>
      <c r="F1968">
        <v>2.1192415321818598E-3</v>
      </c>
      <c r="G1968">
        <v>1.2031553471093101E-2</v>
      </c>
      <c r="H1968">
        <v>0.3</v>
      </c>
      <c r="I1968">
        <v>1.5</v>
      </c>
      <c r="J1968">
        <v>0</v>
      </c>
    </row>
    <row r="1969" spans="1:10" thickTop="1" thickBot="1" x14ac:dyDescent="0.3">
      <c r="A1969">
        <v>1967</v>
      </c>
      <c r="B1969">
        <v>30</v>
      </c>
      <c r="C1969">
        <v>67408.786880508196</v>
      </c>
      <c r="D1969" t="s">
        <v>24</v>
      </c>
      <c r="E1969" t="s">
        <v>15</v>
      </c>
      <c r="F1969">
        <v>1.1788691812488E-3</v>
      </c>
      <c r="G1969">
        <v>3.8038943649118498E-3</v>
      </c>
      <c r="H1969">
        <v>0.3</v>
      </c>
      <c r="I1969">
        <v>1.5</v>
      </c>
      <c r="J1969">
        <v>0</v>
      </c>
    </row>
    <row r="1970" spans="1:10" thickTop="1" thickBot="1" x14ac:dyDescent="0.3">
      <c r="A1970">
        <v>1968</v>
      </c>
      <c r="B1970">
        <v>30</v>
      </c>
      <c r="C1970">
        <v>13521.763569921901</v>
      </c>
      <c r="D1970" t="s">
        <v>24</v>
      </c>
      <c r="E1970" t="s">
        <v>16</v>
      </c>
      <c r="F1970">
        <v>7.3266606038390998E-4</v>
      </c>
      <c r="G1970">
        <v>7.6303643230478196E-4</v>
      </c>
      <c r="H1970">
        <v>0.3</v>
      </c>
      <c r="I1970">
        <v>1.5</v>
      </c>
      <c r="J1970">
        <v>0</v>
      </c>
    </row>
    <row r="1971" spans="1:10" thickTop="1" thickBot="1" x14ac:dyDescent="0.3">
      <c r="A1971">
        <v>1969</v>
      </c>
      <c r="B1971">
        <v>30</v>
      </c>
      <c r="C1971">
        <v>12737.6643329785</v>
      </c>
      <c r="D1971" t="s">
        <v>24</v>
      </c>
      <c r="E1971" t="s">
        <v>17</v>
      </c>
      <c r="F1971">
        <v>6.6464044523076597E-4</v>
      </c>
      <c r="G1971">
        <v>7.1878952018888996E-4</v>
      </c>
      <c r="H1971">
        <v>0.3</v>
      </c>
      <c r="I1971">
        <v>1.5</v>
      </c>
      <c r="J1971">
        <v>0</v>
      </c>
    </row>
    <row r="1972" spans="1:10" thickTop="1" thickBot="1" x14ac:dyDescent="0.3">
      <c r="A1972">
        <v>1970</v>
      </c>
      <c r="B1972">
        <v>30</v>
      </c>
      <c r="C1972">
        <v>0</v>
      </c>
      <c r="D1972" t="s">
        <v>24</v>
      </c>
      <c r="E1972" t="s">
        <v>18</v>
      </c>
      <c r="F1972">
        <v>0</v>
      </c>
      <c r="G1972">
        <v>0</v>
      </c>
      <c r="H1972">
        <v>0.3</v>
      </c>
      <c r="I1972">
        <v>1.5</v>
      </c>
      <c r="J1972">
        <v>0</v>
      </c>
    </row>
    <row r="1973" spans="1:10" thickTop="1" thickBot="1" x14ac:dyDescent="0.3">
      <c r="A1973">
        <v>1971</v>
      </c>
      <c r="B1973">
        <v>30</v>
      </c>
      <c r="C1973">
        <v>0</v>
      </c>
      <c r="D1973" t="s">
        <v>24</v>
      </c>
      <c r="E1973" t="s">
        <v>19</v>
      </c>
      <c r="F1973">
        <v>0</v>
      </c>
      <c r="G1973">
        <v>0</v>
      </c>
      <c r="H1973">
        <v>0.3</v>
      </c>
      <c r="I1973">
        <v>1.5</v>
      </c>
      <c r="J1973">
        <v>0</v>
      </c>
    </row>
    <row r="1974" spans="1:10" thickTop="1" thickBot="1" x14ac:dyDescent="0.3">
      <c r="A1974">
        <v>1972</v>
      </c>
      <c r="B1974">
        <v>30</v>
      </c>
      <c r="C1974">
        <v>0</v>
      </c>
      <c r="D1974" t="s">
        <v>24</v>
      </c>
      <c r="E1974" t="s">
        <v>20</v>
      </c>
      <c r="F1974">
        <v>0</v>
      </c>
      <c r="G1974">
        <v>0</v>
      </c>
      <c r="H1974">
        <v>0.3</v>
      </c>
      <c r="I1974">
        <v>1.5</v>
      </c>
      <c r="J1974">
        <v>0</v>
      </c>
    </row>
    <row r="1975" spans="1:10" thickTop="1" thickBot="1" x14ac:dyDescent="0.3">
      <c r="A1975">
        <v>1973</v>
      </c>
      <c r="B1975">
        <v>30</v>
      </c>
      <c r="C1975">
        <v>25834.785505301501</v>
      </c>
      <c r="D1975" t="s">
        <v>24</v>
      </c>
      <c r="E1975" t="s">
        <v>21</v>
      </c>
      <c r="F1975" s="1">
        <v>2.2142754927264699E-5</v>
      </c>
      <c r="G1975">
        <v>1.4578632779214001E-3</v>
      </c>
      <c r="H1975">
        <v>0.3</v>
      </c>
      <c r="I1975">
        <v>1.5</v>
      </c>
      <c r="J1975">
        <v>0</v>
      </c>
    </row>
    <row r="1976" spans="1:10" thickTop="1" thickBot="1" x14ac:dyDescent="0.3">
      <c r="A1976">
        <v>1974</v>
      </c>
      <c r="B1976">
        <v>30</v>
      </c>
      <c r="C1976">
        <v>14411.403349541901</v>
      </c>
      <c r="D1976" t="s">
        <v>24</v>
      </c>
      <c r="E1976" t="s">
        <v>22</v>
      </c>
      <c r="F1976" s="1">
        <v>3.62237558949738E-5</v>
      </c>
      <c r="G1976">
        <v>8.13239023110883E-4</v>
      </c>
      <c r="H1976">
        <v>0.3</v>
      </c>
      <c r="I1976">
        <v>1.5</v>
      </c>
      <c r="J1976">
        <v>0</v>
      </c>
    </row>
    <row r="1977" spans="1:10" thickTop="1" thickBot="1" x14ac:dyDescent="0.3">
      <c r="A1977">
        <v>1975</v>
      </c>
      <c r="B1977">
        <v>30</v>
      </c>
      <c r="C1977">
        <v>15961.2790021745</v>
      </c>
      <c r="D1977" t="s">
        <v>24</v>
      </c>
      <c r="E1977" t="s">
        <v>23</v>
      </c>
      <c r="F1977" s="1">
        <v>3.2448520912598502E-5</v>
      </c>
      <c r="G1977">
        <v>9.0069888604854802E-4</v>
      </c>
      <c r="H1977">
        <v>0.3</v>
      </c>
      <c r="I1977">
        <v>1.5</v>
      </c>
      <c r="J1977">
        <v>0</v>
      </c>
    </row>
    <row r="1978" spans="1:10" thickTop="1" thickBot="1" x14ac:dyDescent="0.3">
      <c r="A1978">
        <v>1976</v>
      </c>
      <c r="B1978">
        <v>30</v>
      </c>
      <c r="C1978">
        <v>22119.3511621121</v>
      </c>
      <c r="D1978" t="s">
        <v>25</v>
      </c>
      <c r="E1978" t="s">
        <v>11</v>
      </c>
      <c r="F1978">
        <v>0</v>
      </c>
      <c r="G1978">
        <v>0.39334381351995101</v>
      </c>
      <c r="H1978">
        <v>0.66</v>
      </c>
      <c r="I1978">
        <v>120</v>
      </c>
      <c r="J1978">
        <v>0</v>
      </c>
    </row>
    <row r="1979" spans="1:10" thickTop="1" thickBot="1" x14ac:dyDescent="0.3">
      <c r="A1979">
        <v>1977</v>
      </c>
      <c r="B1979">
        <v>30</v>
      </c>
      <c r="C1979">
        <v>3747.4250683404898</v>
      </c>
      <c r="D1979" t="s">
        <v>25</v>
      </c>
      <c r="E1979" t="s">
        <v>12</v>
      </c>
      <c r="F1979">
        <v>5.3392846198096797E-2</v>
      </c>
      <c r="G1979">
        <v>6.6639679277127495E-2</v>
      </c>
      <c r="H1979">
        <v>0.66</v>
      </c>
      <c r="I1979">
        <v>120</v>
      </c>
      <c r="J1979">
        <v>0</v>
      </c>
    </row>
    <row r="1980" spans="1:10" thickTop="1" thickBot="1" x14ac:dyDescent="0.3">
      <c r="A1980">
        <v>1978</v>
      </c>
      <c r="B1980">
        <v>30</v>
      </c>
      <c r="C1980">
        <v>11057.4703264583</v>
      </c>
      <c r="D1980" t="s">
        <v>25</v>
      </c>
      <c r="E1980" t="s">
        <v>13</v>
      </c>
      <c r="F1980">
        <v>7.9852199972344995E-2</v>
      </c>
      <c r="G1980">
        <v>0.196632691176891</v>
      </c>
      <c r="H1980">
        <v>0.66</v>
      </c>
      <c r="I1980">
        <v>120</v>
      </c>
      <c r="J1980">
        <v>0</v>
      </c>
    </row>
    <row r="1981" spans="1:10" thickTop="1" thickBot="1" x14ac:dyDescent="0.3">
      <c r="A1981">
        <v>1979</v>
      </c>
      <c r="B1981">
        <v>30</v>
      </c>
      <c r="C1981">
        <v>11678.7316816901</v>
      </c>
      <c r="D1981" t="s">
        <v>25</v>
      </c>
      <c r="E1981" t="s">
        <v>14</v>
      </c>
      <c r="F1981">
        <v>9.7027032948207206E-2</v>
      </c>
      <c r="G1981">
        <v>0.207680452427593</v>
      </c>
      <c r="H1981">
        <v>0.66</v>
      </c>
      <c r="I1981">
        <v>120</v>
      </c>
      <c r="J1981">
        <v>0</v>
      </c>
    </row>
    <row r="1982" spans="1:10" thickTop="1" thickBot="1" x14ac:dyDescent="0.3">
      <c r="A1982">
        <v>1980</v>
      </c>
      <c r="B1982">
        <v>30</v>
      </c>
      <c r="C1982">
        <v>3585.7577104175398</v>
      </c>
      <c r="D1982" t="s">
        <v>25</v>
      </c>
      <c r="E1982" t="s">
        <v>15</v>
      </c>
      <c r="F1982">
        <v>5.3975161520654402E-2</v>
      </c>
      <c r="G1982">
        <v>6.3764782331866707E-2</v>
      </c>
      <c r="H1982">
        <v>0.66</v>
      </c>
      <c r="I1982">
        <v>120</v>
      </c>
      <c r="J1982">
        <v>0</v>
      </c>
    </row>
    <row r="1983" spans="1:10" thickTop="1" thickBot="1" x14ac:dyDescent="0.3">
      <c r="A1983">
        <v>1981</v>
      </c>
      <c r="B1983">
        <v>30</v>
      </c>
      <c r="C1983">
        <v>704.92126883064702</v>
      </c>
      <c r="D1983" t="s">
        <v>25</v>
      </c>
      <c r="E1983" t="s">
        <v>16</v>
      </c>
      <c r="F1983">
        <v>3.35463962181064E-2</v>
      </c>
      <c r="G1983">
        <v>1.253546806509E-2</v>
      </c>
      <c r="H1983">
        <v>0.66</v>
      </c>
      <c r="I1983">
        <v>120</v>
      </c>
      <c r="J1983">
        <v>0</v>
      </c>
    </row>
    <row r="1984" spans="1:10" thickTop="1" thickBot="1" x14ac:dyDescent="0.3">
      <c r="A1984">
        <v>1982</v>
      </c>
      <c r="B1984">
        <v>30</v>
      </c>
      <c r="C1984">
        <v>636.98256508203303</v>
      </c>
      <c r="D1984" t="s">
        <v>25</v>
      </c>
      <c r="E1984" t="s">
        <v>17</v>
      </c>
      <c r="F1984">
        <v>3.0433143790371899E-2</v>
      </c>
      <c r="G1984">
        <v>1.1327328250218101E-2</v>
      </c>
      <c r="H1984">
        <v>0.66</v>
      </c>
      <c r="I1984">
        <v>120</v>
      </c>
      <c r="J1984">
        <v>0</v>
      </c>
    </row>
    <row r="1985" spans="1:10" thickTop="1" thickBot="1" x14ac:dyDescent="0.3">
      <c r="A1985">
        <v>1983</v>
      </c>
      <c r="B1985">
        <v>30</v>
      </c>
      <c r="C1985">
        <v>0</v>
      </c>
      <c r="D1985" t="s">
        <v>25</v>
      </c>
      <c r="E1985" t="s">
        <v>18</v>
      </c>
      <c r="F1985">
        <v>0</v>
      </c>
      <c r="G1985">
        <v>0</v>
      </c>
      <c r="H1985">
        <v>0.66</v>
      </c>
      <c r="I1985">
        <v>120</v>
      </c>
      <c r="J1985">
        <v>0</v>
      </c>
    </row>
    <row r="1986" spans="1:10" thickTop="1" thickBot="1" x14ac:dyDescent="0.3">
      <c r="A1986">
        <v>1984</v>
      </c>
      <c r="B1986">
        <v>30</v>
      </c>
      <c r="C1986">
        <v>0</v>
      </c>
      <c r="D1986" t="s">
        <v>25</v>
      </c>
      <c r="E1986" t="s">
        <v>19</v>
      </c>
      <c r="F1986">
        <v>0</v>
      </c>
      <c r="G1986">
        <v>0</v>
      </c>
      <c r="H1986">
        <v>0.66</v>
      </c>
      <c r="I1986">
        <v>120</v>
      </c>
      <c r="J1986">
        <v>0</v>
      </c>
    </row>
    <row r="1987" spans="1:10" thickTop="1" thickBot="1" x14ac:dyDescent="0.3">
      <c r="A1987">
        <v>1985</v>
      </c>
      <c r="B1987">
        <v>30</v>
      </c>
      <c r="C1987">
        <v>0</v>
      </c>
      <c r="D1987" t="s">
        <v>25</v>
      </c>
      <c r="E1987" t="s">
        <v>20</v>
      </c>
      <c r="F1987">
        <v>0</v>
      </c>
      <c r="G1987">
        <v>0</v>
      </c>
      <c r="H1987">
        <v>0.66</v>
      </c>
      <c r="I1987">
        <v>120</v>
      </c>
      <c r="J1987">
        <v>0</v>
      </c>
    </row>
    <row r="1988" spans="1:10" thickTop="1" thickBot="1" x14ac:dyDescent="0.3">
      <c r="A1988">
        <v>1986</v>
      </c>
      <c r="B1988">
        <v>30</v>
      </c>
      <c r="C1988">
        <v>1307.22371703927</v>
      </c>
      <c r="D1988" t="s">
        <v>25</v>
      </c>
      <c r="E1988" t="s">
        <v>21</v>
      </c>
      <c r="F1988">
        <v>1.0138965015210799E-3</v>
      </c>
      <c r="G1988">
        <v>2.3246087021969099E-2</v>
      </c>
      <c r="H1988">
        <v>0.66</v>
      </c>
      <c r="I1988">
        <v>120</v>
      </c>
      <c r="J1988">
        <v>0</v>
      </c>
    </row>
    <row r="1989" spans="1:10" thickTop="1" thickBot="1" x14ac:dyDescent="0.3">
      <c r="A1989">
        <v>1987</v>
      </c>
      <c r="B1989">
        <v>30</v>
      </c>
      <c r="C1989">
        <v>697.01864369503005</v>
      </c>
      <c r="D1989" t="s">
        <v>25</v>
      </c>
      <c r="E1989" t="s">
        <v>22</v>
      </c>
      <c r="F1989">
        <v>1.6587268492559799E-3</v>
      </c>
      <c r="G1989">
        <v>1.23949373286828E-2</v>
      </c>
      <c r="H1989">
        <v>0.66</v>
      </c>
      <c r="I1989">
        <v>120</v>
      </c>
      <c r="J1989">
        <v>0</v>
      </c>
    </row>
    <row r="1990" spans="1:10" thickTop="1" thickBot="1" x14ac:dyDescent="0.3">
      <c r="A1990">
        <v>1988</v>
      </c>
      <c r="B1990">
        <v>30</v>
      </c>
      <c r="C1990">
        <v>699.25807115237501</v>
      </c>
      <c r="D1990" t="s">
        <v>25</v>
      </c>
      <c r="E1990" t="s">
        <v>23</v>
      </c>
      <c r="F1990">
        <v>1.4859198766286801E-3</v>
      </c>
      <c r="G1990">
        <v>1.24347606006096E-2</v>
      </c>
      <c r="H1990">
        <v>0.66</v>
      </c>
      <c r="I1990">
        <v>120</v>
      </c>
      <c r="J1990">
        <v>0</v>
      </c>
    </row>
    <row r="1991" spans="1:10" thickTop="1" thickBot="1" x14ac:dyDescent="0.3">
      <c r="A1991">
        <v>1989</v>
      </c>
      <c r="B1991">
        <v>30</v>
      </c>
      <c r="C1991">
        <v>813661.119564433</v>
      </c>
      <c r="D1991" t="s">
        <v>26</v>
      </c>
      <c r="E1991" t="s">
        <v>11</v>
      </c>
      <c r="F1991">
        <v>0</v>
      </c>
      <c r="G1991">
        <v>0.92177435732244795</v>
      </c>
      <c r="H1991">
        <v>0.49</v>
      </c>
      <c r="I1991">
        <v>3</v>
      </c>
      <c r="J1991">
        <v>0</v>
      </c>
    </row>
    <row r="1992" spans="1:10" thickTop="1" thickBot="1" x14ac:dyDescent="0.3">
      <c r="A1992">
        <v>1990</v>
      </c>
      <c r="B1992">
        <v>30</v>
      </c>
      <c r="C1992">
        <v>8479.0895569468994</v>
      </c>
      <c r="D1992" t="s">
        <v>26</v>
      </c>
      <c r="E1992" t="s">
        <v>12</v>
      </c>
      <c r="F1992">
        <v>3.8661133699846402E-3</v>
      </c>
      <c r="G1992">
        <v>9.6057279119077799E-3</v>
      </c>
      <c r="H1992">
        <v>0.49</v>
      </c>
      <c r="I1992">
        <v>3</v>
      </c>
      <c r="J1992">
        <v>0</v>
      </c>
    </row>
    <row r="1993" spans="1:10" thickTop="1" thickBot="1" x14ac:dyDescent="0.3">
      <c r="A1993">
        <v>1991</v>
      </c>
      <c r="B1993">
        <v>30</v>
      </c>
      <c r="C1993">
        <v>24001.374518549401</v>
      </c>
      <c r="D1993" t="s">
        <v>26</v>
      </c>
      <c r="E1993" t="s">
        <v>13</v>
      </c>
      <c r="F1993">
        <v>5.4718159479839601E-3</v>
      </c>
      <c r="G1993">
        <v>2.7190498648300299E-2</v>
      </c>
      <c r="H1993">
        <v>0.49</v>
      </c>
      <c r="I1993">
        <v>3</v>
      </c>
      <c r="J1993">
        <v>0</v>
      </c>
    </row>
    <row r="1994" spans="1:10" thickTop="1" thickBot="1" x14ac:dyDescent="0.3">
      <c r="A1994">
        <v>1992</v>
      </c>
      <c r="B1994">
        <v>30</v>
      </c>
      <c r="C1994">
        <v>23627.641764595799</v>
      </c>
      <c r="D1994" t="s">
        <v>26</v>
      </c>
      <c r="E1994" t="s">
        <v>14</v>
      </c>
      <c r="F1994">
        <v>6.0599392041466296E-3</v>
      </c>
      <c r="G1994">
        <v>2.6767107065733001E-2</v>
      </c>
      <c r="H1994">
        <v>0.49</v>
      </c>
      <c r="I1994">
        <v>3</v>
      </c>
      <c r="J1994">
        <v>0</v>
      </c>
    </row>
    <row r="1995" spans="1:10" thickTop="1" thickBot="1" x14ac:dyDescent="0.3">
      <c r="A1995">
        <v>1993</v>
      </c>
      <c r="B1995">
        <v>30</v>
      </c>
      <c r="C1995">
        <v>6812.4084508097403</v>
      </c>
      <c r="D1995" t="s">
        <v>26</v>
      </c>
      <c r="E1995" t="s">
        <v>15</v>
      </c>
      <c r="F1995">
        <v>3.10617587142874E-3</v>
      </c>
      <c r="G1995">
        <v>7.7175906167480197E-3</v>
      </c>
      <c r="H1995">
        <v>0.49</v>
      </c>
      <c r="I1995">
        <v>3</v>
      </c>
      <c r="J1995">
        <v>0</v>
      </c>
    </row>
    <row r="1996" spans="1:10" thickTop="1" thickBot="1" x14ac:dyDescent="0.3">
      <c r="A1996">
        <v>1994</v>
      </c>
      <c r="B1996">
        <v>30</v>
      </c>
      <c r="C1996">
        <v>1271.0477191790801</v>
      </c>
      <c r="D1996" t="s">
        <v>26</v>
      </c>
      <c r="E1996" t="s">
        <v>16</v>
      </c>
      <c r="F1996">
        <v>1.8110783548765199E-3</v>
      </c>
      <c r="G1996">
        <v>1.4399350863657501E-3</v>
      </c>
      <c r="H1996">
        <v>0.49</v>
      </c>
      <c r="I1996">
        <v>3</v>
      </c>
      <c r="J1996">
        <v>0</v>
      </c>
    </row>
    <row r="1997" spans="1:10" thickTop="1" thickBot="1" x14ac:dyDescent="0.3">
      <c r="A1997">
        <v>1995</v>
      </c>
      <c r="B1997">
        <v>30</v>
      </c>
      <c r="C1997">
        <v>1021.51874050873</v>
      </c>
      <c r="D1997" t="s">
        <v>26</v>
      </c>
      <c r="E1997" t="s">
        <v>17</v>
      </c>
      <c r="F1997">
        <v>1.4555318829657801E-3</v>
      </c>
      <c r="G1997">
        <v>1.1572505529443701E-3</v>
      </c>
      <c r="H1997">
        <v>0.49</v>
      </c>
      <c r="I1997">
        <v>3</v>
      </c>
      <c r="J1997">
        <v>0</v>
      </c>
    </row>
    <row r="1998" spans="1:10" thickTop="1" thickBot="1" x14ac:dyDescent="0.3">
      <c r="A1998">
        <v>1996</v>
      </c>
      <c r="B1998">
        <v>30</v>
      </c>
      <c r="C1998">
        <v>0</v>
      </c>
      <c r="D1998" t="s">
        <v>26</v>
      </c>
      <c r="E1998" t="s">
        <v>18</v>
      </c>
      <c r="F1998">
        <v>0</v>
      </c>
      <c r="G1998">
        <v>0</v>
      </c>
      <c r="H1998">
        <v>0.49</v>
      </c>
      <c r="I1998">
        <v>3</v>
      </c>
      <c r="J1998">
        <v>0</v>
      </c>
    </row>
    <row r="1999" spans="1:10" thickTop="1" thickBot="1" x14ac:dyDescent="0.3">
      <c r="A1999">
        <v>1997</v>
      </c>
      <c r="B1999">
        <v>30</v>
      </c>
      <c r="C1999">
        <v>0</v>
      </c>
      <c r="D1999" t="s">
        <v>26</v>
      </c>
      <c r="E1999" t="s">
        <v>19</v>
      </c>
      <c r="F1999">
        <v>0</v>
      </c>
      <c r="G1999">
        <v>0</v>
      </c>
      <c r="H1999">
        <v>0.49</v>
      </c>
      <c r="I1999">
        <v>3</v>
      </c>
      <c r="J1999">
        <v>0</v>
      </c>
    </row>
    <row r="2000" spans="1:10" thickTop="1" thickBot="1" x14ac:dyDescent="0.3">
      <c r="A2000">
        <v>1998</v>
      </c>
      <c r="B2000">
        <v>30</v>
      </c>
      <c r="C2000">
        <v>0</v>
      </c>
      <c r="D2000" t="s">
        <v>26</v>
      </c>
      <c r="E2000" t="s">
        <v>20</v>
      </c>
      <c r="F2000">
        <v>0</v>
      </c>
      <c r="G2000">
        <v>0</v>
      </c>
      <c r="H2000">
        <v>0.49</v>
      </c>
      <c r="I2000">
        <v>3</v>
      </c>
      <c r="J2000">
        <v>0</v>
      </c>
    </row>
    <row r="2001" spans="1:10" thickTop="1" thickBot="1" x14ac:dyDescent="0.3">
      <c r="A2001">
        <v>1999</v>
      </c>
      <c r="B2001">
        <v>30</v>
      </c>
      <c r="C2001">
        <v>2098.9721154622998</v>
      </c>
      <c r="D2001" t="s">
        <v>26</v>
      </c>
      <c r="E2001" t="s">
        <v>21</v>
      </c>
      <c r="F2001" s="1">
        <v>4.7852213992510901E-5</v>
      </c>
      <c r="G2001">
        <v>2.3778679185306501E-3</v>
      </c>
      <c r="H2001">
        <v>0.49</v>
      </c>
      <c r="I2001">
        <v>3</v>
      </c>
      <c r="J2001">
        <v>0</v>
      </c>
    </row>
    <row r="2002" spans="1:10" thickTop="1" thickBot="1" x14ac:dyDescent="0.3">
      <c r="A2002">
        <v>2000</v>
      </c>
      <c r="B2002">
        <v>30</v>
      </c>
      <c r="C2002">
        <v>968.67381714805902</v>
      </c>
      <c r="D2002" t="s">
        <v>26</v>
      </c>
      <c r="E2002" t="s">
        <v>22</v>
      </c>
      <c r="F2002" s="1">
        <v>6.9011735621756306E-5</v>
      </c>
      <c r="G2002">
        <v>1.0973839892149599E-3</v>
      </c>
      <c r="H2002">
        <v>0.49</v>
      </c>
      <c r="I2002">
        <v>3</v>
      </c>
      <c r="J2002">
        <v>0</v>
      </c>
    </row>
    <row r="2003" spans="1:10" thickTop="1" thickBot="1" x14ac:dyDescent="0.3">
      <c r="A2003">
        <v>2001</v>
      </c>
      <c r="B2003">
        <v>30</v>
      </c>
      <c r="C2003">
        <v>769.97264906503403</v>
      </c>
      <c r="D2003" t="s">
        <v>26</v>
      </c>
      <c r="E2003" t="s">
        <v>23</v>
      </c>
      <c r="F2003" s="1">
        <v>5.4855564331969199E-5</v>
      </c>
      <c r="G2003">
        <v>8.7228088780710205E-4</v>
      </c>
      <c r="H2003">
        <v>0.49</v>
      </c>
      <c r="I2003">
        <v>3</v>
      </c>
      <c r="J2003">
        <v>0</v>
      </c>
    </row>
    <row r="2004" spans="1:10" thickTop="1" thickBot="1" x14ac:dyDescent="0.3">
      <c r="A2004">
        <v>2002</v>
      </c>
      <c r="B2004">
        <v>30</v>
      </c>
      <c r="C2004">
        <v>30400.021047657501</v>
      </c>
      <c r="D2004" t="s">
        <v>27</v>
      </c>
      <c r="E2004" t="s">
        <v>11</v>
      </c>
      <c r="F2004">
        <v>0</v>
      </c>
      <c r="G2004">
        <v>0.39341270239943898</v>
      </c>
      <c r="H2004">
        <v>0.19999999999999901</v>
      </c>
      <c r="I2004">
        <v>4.5</v>
      </c>
      <c r="J2004">
        <v>0</v>
      </c>
    </row>
    <row r="2005" spans="1:10" thickTop="1" thickBot="1" x14ac:dyDescent="0.3">
      <c r="A2005">
        <v>2003</v>
      </c>
      <c r="B2005">
        <v>30</v>
      </c>
      <c r="C2005">
        <v>5904.0000093917797</v>
      </c>
      <c r="D2005" t="s">
        <v>27</v>
      </c>
      <c r="E2005" t="s">
        <v>12</v>
      </c>
      <c r="F2005">
        <v>5.8385518877450297E-2</v>
      </c>
      <c r="G2005">
        <v>7.6404835214418806E-2</v>
      </c>
      <c r="H2005">
        <v>0.19999999999999901</v>
      </c>
      <c r="I2005">
        <v>4.5</v>
      </c>
      <c r="J2005">
        <v>0</v>
      </c>
    </row>
    <row r="2006" spans="1:10" thickTop="1" thickBot="1" x14ac:dyDescent="0.3">
      <c r="A2006">
        <v>2004</v>
      </c>
      <c r="B2006">
        <v>30</v>
      </c>
      <c r="C2006">
        <v>16448.102822353601</v>
      </c>
      <c r="D2006" t="s">
        <v>27</v>
      </c>
      <c r="E2006" t="s">
        <v>13</v>
      </c>
      <c r="F2006">
        <v>0.137523400788952</v>
      </c>
      <c r="G2006">
        <v>0.212858161201326</v>
      </c>
      <c r="H2006">
        <v>0.19999999999999901</v>
      </c>
      <c r="I2006">
        <v>4.5</v>
      </c>
      <c r="J2006">
        <v>0</v>
      </c>
    </row>
    <row r="2007" spans="1:10" thickTop="1" thickBot="1" x14ac:dyDescent="0.3">
      <c r="A2007">
        <v>2005</v>
      </c>
      <c r="B2007">
        <v>30</v>
      </c>
      <c r="C2007">
        <v>15963.672915377399</v>
      </c>
      <c r="D2007" t="s">
        <v>27</v>
      </c>
      <c r="E2007" t="s">
        <v>14</v>
      </c>
      <c r="F2007">
        <v>0.13652231288098199</v>
      </c>
      <c r="G2007">
        <v>0.206589057685646</v>
      </c>
      <c r="H2007">
        <v>0.19999999999999901</v>
      </c>
      <c r="I2007">
        <v>4.5</v>
      </c>
      <c r="J2007">
        <v>0</v>
      </c>
    </row>
    <row r="2008" spans="1:10" thickTop="1" thickBot="1" x14ac:dyDescent="0.3">
      <c r="A2008">
        <v>2006</v>
      </c>
      <c r="B2008">
        <v>30</v>
      </c>
      <c r="C2008">
        <v>4568.5645994576298</v>
      </c>
      <c r="D2008" t="s">
        <v>27</v>
      </c>
      <c r="E2008" t="s">
        <v>15</v>
      </c>
      <c r="F2008">
        <v>4.5179202953958497E-2</v>
      </c>
      <c r="G2008">
        <v>5.9122700683048701E-2</v>
      </c>
      <c r="H2008">
        <v>0.19999999999999901</v>
      </c>
      <c r="I2008">
        <v>4.5</v>
      </c>
      <c r="J2008">
        <v>0</v>
      </c>
    </row>
    <row r="2009" spans="1:10" thickTop="1" thickBot="1" x14ac:dyDescent="0.3">
      <c r="A2009">
        <v>2007</v>
      </c>
      <c r="B2009">
        <v>30</v>
      </c>
      <c r="C2009">
        <v>847.98925873116104</v>
      </c>
      <c r="D2009" t="s">
        <v>27</v>
      </c>
      <c r="E2009" t="s">
        <v>16</v>
      </c>
      <c r="F2009">
        <v>1.3893080456290599E-2</v>
      </c>
      <c r="G2009">
        <v>1.09739972008614E-2</v>
      </c>
      <c r="H2009">
        <v>0.19999999999999901</v>
      </c>
      <c r="I2009">
        <v>4.5</v>
      </c>
      <c r="J2009">
        <v>0</v>
      </c>
    </row>
    <row r="2010" spans="1:10" thickTop="1" thickBot="1" x14ac:dyDescent="0.3">
      <c r="A2010">
        <v>2008</v>
      </c>
      <c r="B2010">
        <v>30</v>
      </c>
      <c r="C2010">
        <v>672.10062525600097</v>
      </c>
      <c r="D2010" t="s">
        <v>27</v>
      </c>
      <c r="E2010" t="s">
        <v>17</v>
      </c>
      <c r="F2010">
        <v>1.10113989832566E-2</v>
      </c>
      <c r="G2010">
        <v>8.6977875065218299E-3</v>
      </c>
      <c r="H2010">
        <v>0.19999999999999901</v>
      </c>
      <c r="I2010">
        <v>4.5</v>
      </c>
      <c r="J2010">
        <v>0</v>
      </c>
    </row>
    <row r="2011" spans="1:10" thickTop="1" thickBot="1" x14ac:dyDescent="0.3">
      <c r="A2011">
        <v>2009</v>
      </c>
      <c r="B2011">
        <v>30</v>
      </c>
      <c r="C2011">
        <v>0</v>
      </c>
      <c r="D2011" t="s">
        <v>27</v>
      </c>
      <c r="E2011" t="s">
        <v>18</v>
      </c>
      <c r="F2011">
        <v>0</v>
      </c>
      <c r="G2011">
        <v>0</v>
      </c>
      <c r="H2011">
        <v>0.19999999999999901</v>
      </c>
      <c r="I2011">
        <v>4.5</v>
      </c>
      <c r="J2011">
        <v>0</v>
      </c>
    </row>
    <row r="2012" spans="1:10" thickTop="1" thickBot="1" x14ac:dyDescent="0.3">
      <c r="A2012">
        <v>2010</v>
      </c>
      <c r="B2012">
        <v>30</v>
      </c>
      <c r="C2012">
        <v>0</v>
      </c>
      <c r="D2012" t="s">
        <v>27</v>
      </c>
      <c r="E2012" t="s">
        <v>19</v>
      </c>
      <c r="F2012">
        <v>0</v>
      </c>
      <c r="G2012">
        <v>0</v>
      </c>
      <c r="H2012">
        <v>0.19999999999999901</v>
      </c>
      <c r="I2012">
        <v>4.5</v>
      </c>
      <c r="J2012">
        <v>0</v>
      </c>
    </row>
    <row r="2013" spans="1:10" thickTop="1" thickBot="1" x14ac:dyDescent="0.3">
      <c r="A2013">
        <v>2011</v>
      </c>
      <c r="B2013">
        <v>30</v>
      </c>
      <c r="C2013">
        <v>0</v>
      </c>
      <c r="D2013" t="s">
        <v>27</v>
      </c>
      <c r="E2013" t="s">
        <v>20</v>
      </c>
      <c r="F2013">
        <v>0</v>
      </c>
      <c r="G2013">
        <v>0</v>
      </c>
      <c r="H2013">
        <v>0.19999999999999901</v>
      </c>
      <c r="I2013">
        <v>4.5</v>
      </c>
      <c r="J2013">
        <v>0</v>
      </c>
    </row>
    <row r="2014" spans="1:10" thickTop="1" thickBot="1" x14ac:dyDescent="0.3">
      <c r="A2014">
        <v>2012</v>
      </c>
      <c r="B2014">
        <v>30</v>
      </c>
      <c r="C2014">
        <v>1380.28860131342</v>
      </c>
      <c r="D2014" t="s">
        <v>27</v>
      </c>
      <c r="E2014" t="s">
        <v>21</v>
      </c>
      <c r="F2014">
        <v>4.9266448304938898E-3</v>
      </c>
      <c r="G2014">
        <v>1.78625885779016E-2</v>
      </c>
      <c r="H2014">
        <v>0.19999999999999901</v>
      </c>
      <c r="I2014">
        <v>4.5</v>
      </c>
      <c r="J2014">
        <v>0</v>
      </c>
    </row>
    <row r="2015" spans="1:10" thickTop="1" thickBot="1" x14ac:dyDescent="0.3">
      <c r="A2015">
        <v>2013</v>
      </c>
      <c r="B2015">
        <v>30</v>
      </c>
      <c r="C2015">
        <v>621.00150638423202</v>
      </c>
      <c r="D2015" t="s">
        <v>27</v>
      </c>
      <c r="E2015" t="s">
        <v>22</v>
      </c>
      <c r="F2015">
        <v>2.4181839553241401E-3</v>
      </c>
      <c r="G2015">
        <v>8.0365036733936294E-3</v>
      </c>
      <c r="H2015">
        <v>0.19999999999999901</v>
      </c>
      <c r="I2015">
        <v>4.5</v>
      </c>
      <c r="J2015">
        <v>0</v>
      </c>
    </row>
    <row r="2016" spans="1:10" thickTop="1" thickBot="1" x14ac:dyDescent="0.3">
      <c r="A2016">
        <v>2014</v>
      </c>
      <c r="B2016">
        <v>30</v>
      </c>
      <c r="C2016">
        <v>466.85520856078699</v>
      </c>
      <c r="D2016" t="s">
        <v>27</v>
      </c>
      <c r="E2016" t="s">
        <v>23</v>
      </c>
      <c r="F2016">
        <v>1.8179372565043199E-3</v>
      </c>
      <c r="G2016">
        <v>6.0416658574420799E-3</v>
      </c>
      <c r="H2016">
        <v>0.19999999999999901</v>
      </c>
      <c r="I2016">
        <v>4.5</v>
      </c>
      <c r="J2016">
        <v>0</v>
      </c>
    </row>
    <row r="2017" spans="1:10" thickTop="1" thickBot="1" x14ac:dyDescent="0.3">
      <c r="A2017">
        <v>2015</v>
      </c>
      <c r="B2017">
        <v>31</v>
      </c>
      <c r="C2017">
        <v>16276913.707599601</v>
      </c>
      <c r="D2017" t="s">
        <v>10</v>
      </c>
      <c r="E2017" t="s">
        <v>11</v>
      </c>
      <c r="F2017">
        <v>0</v>
      </c>
      <c r="G2017">
        <v>0.93641818255383302</v>
      </c>
      <c r="H2017">
        <v>0.3</v>
      </c>
      <c r="I2017">
        <v>1.5</v>
      </c>
      <c r="J2017">
        <v>0</v>
      </c>
    </row>
    <row r="2018" spans="1:10" thickTop="1" thickBot="1" x14ac:dyDescent="0.3">
      <c r="A2018">
        <v>2016</v>
      </c>
      <c r="B2018">
        <v>31</v>
      </c>
      <c r="C2018">
        <v>118352.772692791</v>
      </c>
      <c r="D2018" t="s">
        <v>10</v>
      </c>
      <c r="E2018" t="s">
        <v>12</v>
      </c>
      <c r="F2018">
        <v>2.3289561267899198E-3</v>
      </c>
      <c r="G2018">
        <v>6.8088883615230501E-3</v>
      </c>
      <c r="H2018">
        <v>0.3</v>
      </c>
      <c r="I2018">
        <v>1.5</v>
      </c>
      <c r="J2018">
        <v>0</v>
      </c>
    </row>
    <row r="2019" spans="1:10" thickTop="1" thickBot="1" x14ac:dyDescent="0.3">
      <c r="A2019">
        <v>2017</v>
      </c>
      <c r="B2019">
        <v>31</v>
      </c>
      <c r="C2019">
        <v>353472.81949381402</v>
      </c>
      <c r="D2019" t="s">
        <v>10</v>
      </c>
      <c r="E2019" t="s">
        <v>13</v>
      </c>
      <c r="F2019">
        <v>3.4562066554619602E-3</v>
      </c>
      <c r="G2019">
        <v>2.03354506363226E-2</v>
      </c>
      <c r="H2019">
        <v>0.3</v>
      </c>
      <c r="I2019">
        <v>1.5</v>
      </c>
      <c r="J2019">
        <v>0</v>
      </c>
    </row>
    <row r="2020" spans="1:10" thickTop="1" thickBot="1" x14ac:dyDescent="0.3">
      <c r="A2020">
        <v>2018</v>
      </c>
      <c r="B2020">
        <v>31</v>
      </c>
      <c r="C2020">
        <v>380679.33334743802</v>
      </c>
      <c r="D2020" t="s">
        <v>10</v>
      </c>
      <c r="E2020" t="s">
        <v>14</v>
      </c>
      <c r="F2020">
        <v>4.1427311484098497E-3</v>
      </c>
      <c r="G2020">
        <v>2.19006536418863E-2</v>
      </c>
      <c r="H2020">
        <v>0.3</v>
      </c>
      <c r="I2020">
        <v>1.5</v>
      </c>
      <c r="J2020">
        <v>0</v>
      </c>
    </row>
    <row r="2021" spans="1:10" thickTop="1" thickBot="1" x14ac:dyDescent="0.3">
      <c r="A2021">
        <v>2019</v>
      </c>
      <c r="B2021">
        <v>31</v>
      </c>
      <c r="C2021">
        <v>118819.61032337</v>
      </c>
      <c r="D2021" t="s">
        <v>10</v>
      </c>
      <c r="E2021" t="s">
        <v>15</v>
      </c>
      <c r="F2021">
        <v>2.27539372462581E-3</v>
      </c>
      <c r="G2021">
        <v>6.8357457408412502E-3</v>
      </c>
      <c r="H2021">
        <v>0.3</v>
      </c>
      <c r="I2021">
        <v>1.5</v>
      </c>
      <c r="J2021">
        <v>0</v>
      </c>
    </row>
    <row r="2022" spans="1:10" thickTop="1" thickBot="1" x14ac:dyDescent="0.3">
      <c r="A2022">
        <v>2020</v>
      </c>
      <c r="B2022">
        <v>31</v>
      </c>
      <c r="C2022">
        <v>23596.9261675897</v>
      </c>
      <c r="D2022" t="s">
        <v>10</v>
      </c>
      <c r="E2022" t="s">
        <v>16</v>
      </c>
      <c r="F2022">
        <v>1.4039034623262499E-3</v>
      </c>
      <c r="G2022">
        <v>1.35754179893418E-3</v>
      </c>
      <c r="H2022">
        <v>0.3</v>
      </c>
      <c r="I2022">
        <v>1.5</v>
      </c>
      <c r="J2022">
        <v>0</v>
      </c>
    </row>
    <row r="2023" spans="1:10" thickTop="1" thickBot="1" x14ac:dyDescent="0.3">
      <c r="A2023">
        <v>2021</v>
      </c>
      <c r="B2023">
        <v>31</v>
      </c>
      <c r="C2023">
        <v>21351.9797417142</v>
      </c>
      <c r="D2023" t="s">
        <v>10</v>
      </c>
      <c r="E2023" t="s">
        <v>17</v>
      </c>
      <c r="F2023">
        <v>1.2783064738166601E-3</v>
      </c>
      <c r="G2023">
        <v>1.2283890191251E-3</v>
      </c>
      <c r="H2023">
        <v>0.3</v>
      </c>
      <c r="I2023">
        <v>1.5</v>
      </c>
      <c r="J2023">
        <v>0</v>
      </c>
    </row>
    <row r="2024" spans="1:10" thickTop="1" thickBot="1" x14ac:dyDescent="0.3">
      <c r="A2024">
        <v>2022</v>
      </c>
      <c r="B2024">
        <v>31</v>
      </c>
      <c r="C2024">
        <v>0</v>
      </c>
      <c r="D2024" t="s">
        <v>10</v>
      </c>
      <c r="E2024" t="s">
        <v>18</v>
      </c>
      <c r="F2024">
        <v>0</v>
      </c>
      <c r="G2024">
        <v>0</v>
      </c>
      <c r="H2024">
        <v>0.3</v>
      </c>
      <c r="I2024">
        <v>1.5</v>
      </c>
      <c r="J2024">
        <v>0</v>
      </c>
    </row>
    <row r="2025" spans="1:10" thickTop="1" thickBot="1" x14ac:dyDescent="0.3">
      <c r="A2025">
        <v>2023</v>
      </c>
      <c r="B2025">
        <v>31</v>
      </c>
      <c r="C2025">
        <v>0</v>
      </c>
      <c r="D2025" t="s">
        <v>10</v>
      </c>
      <c r="E2025" t="s">
        <v>19</v>
      </c>
      <c r="F2025">
        <v>0</v>
      </c>
      <c r="G2025">
        <v>0</v>
      </c>
      <c r="H2025">
        <v>0.3</v>
      </c>
      <c r="I2025">
        <v>1.5</v>
      </c>
      <c r="J2025">
        <v>0</v>
      </c>
    </row>
    <row r="2026" spans="1:10" thickTop="1" thickBot="1" x14ac:dyDescent="0.3">
      <c r="A2026">
        <v>2024</v>
      </c>
      <c r="B2026">
        <v>31</v>
      </c>
      <c r="C2026">
        <v>0</v>
      </c>
      <c r="D2026" t="s">
        <v>10</v>
      </c>
      <c r="E2026" t="s">
        <v>20</v>
      </c>
      <c r="F2026">
        <v>0</v>
      </c>
      <c r="G2026">
        <v>0</v>
      </c>
      <c r="H2026">
        <v>0.3</v>
      </c>
      <c r="I2026">
        <v>1.5</v>
      </c>
      <c r="J2026">
        <v>0</v>
      </c>
    </row>
    <row r="2027" spans="1:10" thickTop="1" thickBot="1" x14ac:dyDescent="0.3">
      <c r="A2027">
        <v>2025</v>
      </c>
      <c r="B2027">
        <v>31</v>
      </c>
      <c r="C2027">
        <v>44599.518246587599</v>
      </c>
      <c r="D2027" t="s">
        <v>10</v>
      </c>
      <c r="E2027" t="s">
        <v>21</v>
      </c>
      <c r="F2027" s="1">
        <v>4.1961717614364003E-5</v>
      </c>
      <c r="G2027">
        <v>2.5658303883337899E-3</v>
      </c>
      <c r="H2027">
        <v>0.3</v>
      </c>
      <c r="I2027">
        <v>1.5</v>
      </c>
      <c r="J2027">
        <v>0</v>
      </c>
    </row>
    <row r="2028" spans="1:10" thickTop="1" thickBot="1" x14ac:dyDescent="0.3">
      <c r="A2028">
        <v>2026</v>
      </c>
      <c r="B2028">
        <v>31</v>
      </c>
      <c r="C2028">
        <v>23419.033801895599</v>
      </c>
      <c r="D2028" t="s">
        <v>10</v>
      </c>
      <c r="E2028" t="s">
        <v>22</v>
      </c>
      <c r="F2028" s="1">
        <v>7.0608741362754903E-5</v>
      </c>
      <c r="G2028">
        <v>1.34730757094932E-3</v>
      </c>
      <c r="H2028">
        <v>0.3</v>
      </c>
      <c r="I2028">
        <v>1.5</v>
      </c>
      <c r="J2028">
        <v>0</v>
      </c>
    </row>
    <row r="2029" spans="1:10" thickTop="1" thickBot="1" x14ac:dyDescent="0.3">
      <c r="A2029">
        <v>2027</v>
      </c>
      <c r="B2029">
        <v>31</v>
      </c>
      <c r="C2029">
        <v>20893.462025853201</v>
      </c>
      <c r="D2029" t="s">
        <v>10</v>
      </c>
      <c r="E2029" t="s">
        <v>23</v>
      </c>
      <c r="F2029" s="1">
        <v>7.1957158714856201E-5</v>
      </c>
      <c r="G2029">
        <v>1.2020102882509E-3</v>
      </c>
      <c r="H2029">
        <v>0.3</v>
      </c>
      <c r="I2029">
        <v>1.5</v>
      </c>
      <c r="J2029">
        <v>0</v>
      </c>
    </row>
    <row r="2030" spans="1:10" thickTop="1" thickBot="1" x14ac:dyDescent="0.3">
      <c r="A2030">
        <v>2028</v>
      </c>
      <c r="B2030">
        <v>31</v>
      </c>
      <c r="C2030">
        <v>17156738.905938301</v>
      </c>
      <c r="D2030" t="s">
        <v>24</v>
      </c>
      <c r="E2030" t="s">
        <v>11</v>
      </c>
      <c r="F2030">
        <v>0</v>
      </c>
      <c r="G2030">
        <v>0.96553266033949203</v>
      </c>
      <c r="H2030">
        <v>0.3</v>
      </c>
      <c r="I2030">
        <v>1.5</v>
      </c>
      <c r="J2030">
        <v>0</v>
      </c>
    </row>
    <row r="2031" spans="1:10" thickTop="1" thickBot="1" x14ac:dyDescent="0.3">
      <c r="A2031">
        <v>2029</v>
      </c>
      <c r="B2031">
        <v>31</v>
      </c>
      <c r="C2031">
        <v>63244.178824432398</v>
      </c>
      <c r="D2031" t="s">
        <v>24</v>
      </c>
      <c r="E2031" t="s">
        <v>12</v>
      </c>
      <c r="F2031">
        <v>1.1582309116761E-3</v>
      </c>
      <c r="G2031">
        <v>3.5592032125758501E-3</v>
      </c>
      <c r="H2031">
        <v>0.3</v>
      </c>
      <c r="I2031">
        <v>1.5</v>
      </c>
      <c r="J2031">
        <v>0</v>
      </c>
    </row>
    <row r="2032" spans="1:10" thickTop="1" thickBot="1" x14ac:dyDescent="0.3">
      <c r="A2032">
        <v>2030</v>
      </c>
      <c r="B2032">
        <v>31</v>
      </c>
      <c r="C2032">
        <v>191552.310871047</v>
      </c>
      <c r="D2032" t="s">
        <v>24</v>
      </c>
      <c r="E2032" t="s">
        <v>13</v>
      </c>
      <c r="F2032">
        <v>1.7295273082066299E-3</v>
      </c>
      <c r="G2032">
        <v>1.0780021385386E-2</v>
      </c>
      <c r="H2032">
        <v>0.3</v>
      </c>
      <c r="I2032">
        <v>1.5</v>
      </c>
      <c r="J2032">
        <v>0</v>
      </c>
    </row>
    <row r="2033" spans="1:10" thickTop="1" thickBot="1" x14ac:dyDescent="0.3">
      <c r="A2033">
        <v>2031</v>
      </c>
      <c r="B2033">
        <v>31</v>
      </c>
      <c r="C2033">
        <v>210402.791766118</v>
      </c>
      <c r="D2033" t="s">
        <v>24</v>
      </c>
      <c r="E2033" t="s">
        <v>14</v>
      </c>
      <c r="F2033">
        <v>2.0953773024369499E-3</v>
      </c>
      <c r="G2033">
        <v>1.1840873046478601E-2</v>
      </c>
      <c r="H2033">
        <v>0.3</v>
      </c>
      <c r="I2033">
        <v>1.5</v>
      </c>
      <c r="J2033">
        <v>0</v>
      </c>
    </row>
    <row r="2034" spans="1:10" thickTop="1" thickBot="1" x14ac:dyDescent="0.3">
      <c r="A2034">
        <v>2032</v>
      </c>
      <c r="B2034">
        <v>31</v>
      </c>
      <c r="C2034">
        <v>66442.285302668795</v>
      </c>
      <c r="D2034" t="s">
        <v>24</v>
      </c>
      <c r="E2034" t="s">
        <v>15</v>
      </c>
      <c r="F2034">
        <v>1.16266001060696E-3</v>
      </c>
      <c r="G2034">
        <v>3.7391835848896E-3</v>
      </c>
      <c r="H2034">
        <v>0.3</v>
      </c>
      <c r="I2034">
        <v>1.5</v>
      </c>
      <c r="J2034">
        <v>0</v>
      </c>
    </row>
    <row r="2035" spans="1:10" thickTop="1" thickBot="1" x14ac:dyDescent="0.3">
      <c r="A2035">
        <v>2033</v>
      </c>
      <c r="B2035">
        <v>31</v>
      </c>
      <c r="C2035">
        <v>13318.2301395538</v>
      </c>
      <c r="D2035" t="s">
        <v>24</v>
      </c>
      <c r="E2035" t="s">
        <v>16</v>
      </c>
      <c r="F2035">
        <v>7.2153727507656999E-4</v>
      </c>
      <c r="G2035">
        <v>7.4951226151761001E-4</v>
      </c>
      <c r="H2035">
        <v>0.3</v>
      </c>
      <c r="I2035">
        <v>1.5</v>
      </c>
      <c r="J2035">
        <v>0</v>
      </c>
    </row>
    <row r="2036" spans="1:10" thickTop="1" thickBot="1" x14ac:dyDescent="0.3">
      <c r="A2036">
        <v>2034</v>
      </c>
      <c r="B2036">
        <v>31</v>
      </c>
      <c r="C2036">
        <v>12501.92737254</v>
      </c>
      <c r="D2036" t="s">
        <v>24</v>
      </c>
      <c r="E2036" t="s">
        <v>17</v>
      </c>
      <c r="F2036">
        <v>6.5286220297852595E-4</v>
      </c>
      <c r="G2036">
        <v>7.0357305438749004E-4</v>
      </c>
      <c r="H2036">
        <v>0.3</v>
      </c>
      <c r="I2036">
        <v>1.5</v>
      </c>
      <c r="J2036">
        <v>0</v>
      </c>
    </row>
    <row r="2037" spans="1:10" thickTop="1" thickBot="1" x14ac:dyDescent="0.3">
      <c r="A2037">
        <v>2035</v>
      </c>
      <c r="B2037">
        <v>31</v>
      </c>
      <c r="C2037">
        <v>0</v>
      </c>
      <c r="D2037" t="s">
        <v>24</v>
      </c>
      <c r="E2037" t="s">
        <v>18</v>
      </c>
      <c r="F2037">
        <v>0</v>
      </c>
      <c r="G2037">
        <v>0</v>
      </c>
      <c r="H2037">
        <v>0.3</v>
      </c>
      <c r="I2037">
        <v>1.5</v>
      </c>
      <c r="J2037">
        <v>0</v>
      </c>
    </row>
    <row r="2038" spans="1:10" thickTop="1" thickBot="1" x14ac:dyDescent="0.3">
      <c r="A2038">
        <v>2036</v>
      </c>
      <c r="B2038">
        <v>31</v>
      </c>
      <c r="C2038">
        <v>0</v>
      </c>
      <c r="D2038" t="s">
        <v>24</v>
      </c>
      <c r="E2038" t="s">
        <v>19</v>
      </c>
      <c r="F2038">
        <v>0</v>
      </c>
      <c r="G2038">
        <v>0</v>
      </c>
      <c r="H2038">
        <v>0.3</v>
      </c>
      <c r="I2038">
        <v>1.5</v>
      </c>
      <c r="J2038">
        <v>0</v>
      </c>
    </row>
    <row r="2039" spans="1:10" thickTop="1" thickBot="1" x14ac:dyDescent="0.3">
      <c r="A2039">
        <v>2037</v>
      </c>
      <c r="B2039">
        <v>31</v>
      </c>
      <c r="C2039">
        <v>0</v>
      </c>
      <c r="D2039" t="s">
        <v>24</v>
      </c>
      <c r="E2039" t="s">
        <v>20</v>
      </c>
      <c r="F2039">
        <v>0</v>
      </c>
      <c r="G2039">
        <v>0</v>
      </c>
      <c r="H2039">
        <v>0.3</v>
      </c>
      <c r="I2039">
        <v>1.5</v>
      </c>
      <c r="J2039">
        <v>0</v>
      </c>
    </row>
    <row r="2040" spans="1:10" thickTop="1" thickBot="1" x14ac:dyDescent="0.3">
      <c r="A2040">
        <v>2038</v>
      </c>
      <c r="B2040">
        <v>31</v>
      </c>
      <c r="C2040">
        <v>25453.448244081999</v>
      </c>
      <c r="D2040" t="s">
        <v>24</v>
      </c>
      <c r="E2040" t="s">
        <v>21</v>
      </c>
      <c r="F2040" s="1">
        <v>2.18188330519929E-5</v>
      </c>
      <c r="G2040">
        <v>1.43244795719399E-3</v>
      </c>
      <c r="H2040">
        <v>0.3</v>
      </c>
      <c r="I2040">
        <v>1.5</v>
      </c>
      <c r="J2040">
        <v>0</v>
      </c>
    </row>
    <row r="2041" spans="1:10" thickTop="1" thickBot="1" x14ac:dyDescent="0.3">
      <c r="A2041">
        <v>2039</v>
      </c>
      <c r="B2041">
        <v>31</v>
      </c>
      <c r="C2041">
        <v>14142.180469606101</v>
      </c>
      <c r="D2041" t="s">
        <v>24</v>
      </c>
      <c r="E2041" t="s">
        <v>22</v>
      </c>
      <c r="F2041" s="1">
        <v>3.5801465761932398E-5</v>
      </c>
      <c r="G2041">
        <v>7.9588185182988605E-4</v>
      </c>
      <c r="H2041">
        <v>0.3</v>
      </c>
      <c r="I2041">
        <v>1.5</v>
      </c>
      <c r="J2041">
        <v>0</v>
      </c>
    </row>
    <row r="2042" spans="1:10" thickTop="1" thickBot="1" x14ac:dyDescent="0.3">
      <c r="A2042">
        <v>2040</v>
      </c>
      <c r="B2042">
        <v>31</v>
      </c>
      <c r="C2042">
        <v>15399.554609223</v>
      </c>
      <c r="D2042" t="s">
        <v>24</v>
      </c>
      <c r="E2042" t="s">
        <v>23</v>
      </c>
      <c r="F2042" s="1">
        <v>3.1939106301456502E-5</v>
      </c>
      <c r="G2042">
        <v>8.6664330624860097E-4</v>
      </c>
      <c r="H2042">
        <v>0.3</v>
      </c>
      <c r="I2042">
        <v>1.5</v>
      </c>
      <c r="J2042">
        <v>0</v>
      </c>
    </row>
    <row r="2043" spans="1:10" thickTop="1" thickBot="1" x14ac:dyDescent="0.3">
      <c r="A2043">
        <v>2041</v>
      </c>
      <c r="B2043">
        <v>31</v>
      </c>
      <c r="C2043">
        <v>22412.1555936558</v>
      </c>
      <c r="D2043" t="s">
        <v>25</v>
      </c>
      <c r="E2043" t="s">
        <v>11</v>
      </c>
      <c r="F2043">
        <v>0</v>
      </c>
      <c r="G2043">
        <v>0.39659098360188899</v>
      </c>
      <c r="H2043">
        <v>0.66</v>
      </c>
      <c r="I2043">
        <v>120</v>
      </c>
      <c r="J2043">
        <v>0</v>
      </c>
    </row>
    <row r="2044" spans="1:10" thickTop="1" thickBot="1" x14ac:dyDescent="0.3">
      <c r="A2044">
        <v>2042</v>
      </c>
      <c r="B2044">
        <v>31</v>
      </c>
      <c r="C2044">
        <v>3757.1407823370801</v>
      </c>
      <c r="D2044" t="s">
        <v>25</v>
      </c>
      <c r="E2044" t="s">
        <v>12</v>
      </c>
      <c r="F2044">
        <v>5.30766465557444E-2</v>
      </c>
      <c r="G2044">
        <v>6.6483928873830297E-2</v>
      </c>
      <c r="H2044">
        <v>0.66</v>
      </c>
      <c r="I2044">
        <v>120</v>
      </c>
      <c r="J2044">
        <v>0</v>
      </c>
    </row>
    <row r="2045" spans="1:10" thickTop="1" thickBot="1" x14ac:dyDescent="0.3">
      <c r="A2045">
        <v>2043</v>
      </c>
      <c r="B2045">
        <v>31</v>
      </c>
      <c r="C2045">
        <v>11075.8005913856</v>
      </c>
      <c r="D2045" t="s">
        <v>25</v>
      </c>
      <c r="E2045" t="s">
        <v>13</v>
      </c>
      <c r="F2045">
        <v>7.92594524001312E-2</v>
      </c>
      <c r="G2045">
        <v>0.195990190785548</v>
      </c>
      <c r="H2045">
        <v>0.66</v>
      </c>
      <c r="I2045">
        <v>120</v>
      </c>
      <c r="J2045">
        <v>0</v>
      </c>
    </row>
    <row r="2046" spans="1:10" thickTop="1" thickBot="1" x14ac:dyDescent="0.3">
      <c r="A2046">
        <v>2044</v>
      </c>
      <c r="B2046">
        <v>31</v>
      </c>
      <c r="C2046">
        <v>11674.9701543391</v>
      </c>
      <c r="D2046" t="s">
        <v>25</v>
      </c>
      <c r="E2046" t="s">
        <v>14</v>
      </c>
      <c r="F2046">
        <v>9.6029986088943295E-2</v>
      </c>
      <c r="G2046">
        <v>0.206592707144274</v>
      </c>
      <c r="H2046">
        <v>0.66</v>
      </c>
      <c r="I2046">
        <v>120</v>
      </c>
      <c r="J2046">
        <v>0</v>
      </c>
    </row>
    <row r="2047" spans="1:10" thickTop="1" thickBot="1" x14ac:dyDescent="0.3">
      <c r="A2047">
        <v>2045</v>
      </c>
      <c r="B2047">
        <v>31</v>
      </c>
      <c r="C2047">
        <v>3578.4120917586802</v>
      </c>
      <c r="D2047" t="s">
        <v>25</v>
      </c>
      <c r="E2047" t="s">
        <v>15</v>
      </c>
      <c r="F2047">
        <v>5.3286005199005698E-2</v>
      </c>
      <c r="G2047">
        <v>6.3321261771232096E-2</v>
      </c>
      <c r="H2047">
        <v>0.66</v>
      </c>
      <c r="I2047">
        <v>120</v>
      </c>
      <c r="J2047">
        <v>0</v>
      </c>
    </row>
    <row r="2048" spans="1:10" thickTop="1" thickBot="1" x14ac:dyDescent="0.3">
      <c r="A2048">
        <v>2046</v>
      </c>
      <c r="B2048">
        <v>31</v>
      </c>
      <c r="C2048">
        <v>702.55924669512797</v>
      </c>
      <c r="D2048" t="s">
        <v>25</v>
      </c>
      <c r="E2048" t="s">
        <v>16</v>
      </c>
      <c r="F2048">
        <v>3.3069718222036797E-2</v>
      </c>
      <c r="G2048">
        <v>1.24320332116689E-2</v>
      </c>
      <c r="H2048">
        <v>0.66</v>
      </c>
      <c r="I2048">
        <v>120</v>
      </c>
      <c r="J2048">
        <v>0</v>
      </c>
    </row>
    <row r="2049" spans="1:10" thickTop="1" thickBot="1" x14ac:dyDescent="0.3">
      <c r="A2049">
        <v>2047</v>
      </c>
      <c r="B2049">
        <v>31</v>
      </c>
      <c r="C2049">
        <v>632.27366895485295</v>
      </c>
      <c r="D2049" t="s">
        <v>25</v>
      </c>
      <c r="E2049" t="s">
        <v>17</v>
      </c>
      <c r="F2049">
        <v>2.9923556505887499E-2</v>
      </c>
      <c r="G2049">
        <v>1.11883051689753E-2</v>
      </c>
      <c r="H2049">
        <v>0.66</v>
      </c>
      <c r="I2049">
        <v>120</v>
      </c>
      <c r="J2049">
        <v>0</v>
      </c>
    </row>
    <row r="2050" spans="1:10" thickTop="1" thickBot="1" x14ac:dyDescent="0.3">
      <c r="A2050">
        <v>2048</v>
      </c>
      <c r="B2050">
        <v>31</v>
      </c>
      <c r="C2050">
        <v>0</v>
      </c>
      <c r="D2050" t="s">
        <v>25</v>
      </c>
      <c r="E2050" t="s">
        <v>18</v>
      </c>
      <c r="F2050">
        <v>0</v>
      </c>
      <c r="G2050">
        <v>0</v>
      </c>
      <c r="H2050">
        <v>0.66</v>
      </c>
      <c r="I2050">
        <v>120</v>
      </c>
      <c r="J2050">
        <v>0</v>
      </c>
    </row>
    <row r="2051" spans="1:10" thickTop="1" thickBot="1" x14ac:dyDescent="0.3">
      <c r="A2051">
        <v>2049</v>
      </c>
      <c r="B2051">
        <v>31</v>
      </c>
      <c r="C2051">
        <v>0</v>
      </c>
      <c r="D2051" t="s">
        <v>25</v>
      </c>
      <c r="E2051" t="s">
        <v>19</v>
      </c>
      <c r="F2051">
        <v>0</v>
      </c>
      <c r="G2051">
        <v>0</v>
      </c>
      <c r="H2051">
        <v>0.66</v>
      </c>
      <c r="I2051">
        <v>120</v>
      </c>
      <c r="J2051">
        <v>0</v>
      </c>
    </row>
    <row r="2052" spans="1:10" thickTop="1" thickBot="1" x14ac:dyDescent="0.3">
      <c r="A2052">
        <v>2050</v>
      </c>
      <c r="B2052">
        <v>31</v>
      </c>
      <c r="C2052">
        <v>0</v>
      </c>
      <c r="D2052" t="s">
        <v>25</v>
      </c>
      <c r="E2052" t="s">
        <v>20</v>
      </c>
      <c r="F2052">
        <v>0</v>
      </c>
      <c r="G2052">
        <v>0</v>
      </c>
      <c r="H2052">
        <v>0.66</v>
      </c>
      <c r="I2052">
        <v>120</v>
      </c>
      <c r="J2052">
        <v>0</v>
      </c>
    </row>
    <row r="2053" spans="1:10" thickTop="1" thickBot="1" x14ac:dyDescent="0.3">
      <c r="A2053">
        <v>2051</v>
      </c>
      <c r="B2053">
        <v>31</v>
      </c>
      <c r="C2053">
        <v>1301.44653994845</v>
      </c>
      <c r="D2053" t="s">
        <v>25</v>
      </c>
      <c r="E2053" t="s">
        <v>21</v>
      </c>
      <c r="F2053">
        <v>1.00005805215698E-3</v>
      </c>
      <c r="G2053">
        <v>2.30295547086748E-2</v>
      </c>
      <c r="H2053">
        <v>0.66</v>
      </c>
      <c r="I2053">
        <v>120</v>
      </c>
      <c r="J2053">
        <v>0</v>
      </c>
    </row>
    <row r="2054" spans="1:10" thickTop="1" thickBot="1" x14ac:dyDescent="0.3">
      <c r="A2054">
        <v>2052</v>
      </c>
      <c r="B2054">
        <v>31</v>
      </c>
      <c r="C2054">
        <v>692.16887761142198</v>
      </c>
      <c r="D2054" t="s">
        <v>25</v>
      </c>
      <c r="E2054" t="s">
        <v>22</v>
      </c>
      <c r="F2054">
        <v>1.64102062141627E-3</v>
      </c>
      <c r="G2054">
        <v>1.2248171972723199E-2</v>
      </c>
      <c r="H2054">
        <v>0.66</v>
      </c>
      <c r="I2054">
        <v>120</v>
      </c>
      <c r="J2054">
        <v>0</v>
      </c>
    </row>
    <row r="2055" spans="1:10" thickTop="1" thickBot="1" x14ac:dyDescent="0.3">
      <c r="A2055">
        <v>2053</v>
      </c>
      <c r="B2055">
        <v>31</v>
      </c>
      <c r="C2055">
        <v>685.08740157571401</v>
      </c>
      <c r="D2055" t="s">
        <v>25</v>
      </c>
      <c r="E2055" t="s">
        <v>23</v>
      </c>
      <c r="F2055">
        <v>1.4640485310895999E-3</v>
      </c>
      <c r="G2055">
        <v>1.21228627611832E-2</v>
      </c>
      <c r="H2055">
        <v>0.66</v>
      </c>
      <c r="I2055">
        <v>120</v>
      </c>
      <c r="J2055">
        <v>0</v>
      </c>
    </row>
    <row r="2056" spans="1:10" thickTop="1" thickBot="1" x14ac:dyDescent="0.3">
      <c r="A2056">
        <v>2054</v>
      </c>
      <c r="B2056">
        <v>31</v>
      </c>
      <c r="C2056">
        <v>812788.60615207604</v>
      </c>
      <c r="D2056" t="s">
        <v>26</v>
      </c>
      <c r="E2056" t="s">
        <v>11</v>
      </c>
      <c r="F2056">
        <v>0</v>
      </c>
      <c r="G2056">
        <v>0.92070301326688397</v>
      </c>
      <c r="H2056">
        <v>0.49</v>
      </c>
      <c r="I2056">
        <v>3</v>
      </c>
      <c r="J2056">
        <v>0</v>
      </c>
    </row>
    <row r="2057" spans="1:10" thickTop="1" thickBot="1" x14ac:dyDescent="0.3">
      <c r="A2057">
        <v>2055</v>
      </c>
      <c r="B2057">
        <v>31</v>
      </c>
      <c r="C2057">
        <v>8587.6647742185905</v>
      </c>
      <c r="D2057" t="s">
        <v>26</v>
      </c>
      <c r="E2057" t="s">
        <v>12</v>
      </c>
      <c r="F2057">
        <v>3.91526664872297E-3</v>
      </c>
      <c r="G2057">
        <v>9.7278539274571994E-3</v>
      </c>
      <c r="H2057">
        <v>0.49</v>
      </c>
      <c r="I2057">
        <v>3</v>
      </c>
      <c r="J2057">
        <v>0</v>
      </c>
    </row>
    <row r="2058" spans="1:10" thickTop="1" thickBot="1" x14ac:dyDescent="0.3">
      <c r="A2058">
        <v>2056</v>
      </c>
      <c r="B2058">
        <v>31</v>
      </c>
      <c r="C2058">
        <v>24319.996739189501</v>
      </c>
      <c r="D2058" t="s">
        <v>26</v>
      </c>
      <c r="E2058" t="s">
        <v>13</v>
      </c>
      <c r="F2058">
        <v>5.5439560482066202E-3</v>
      </c>
      <c r="G2058">
        <v>2.7548976586198599E-2</v>
      </c>
      <c r="H2058">
        <v>0.49</v>
      </c>
      <c r="I2058">
        <v>3</v>
      </c>
      <c r="J2058">
        <v>0</v>
      </c>
    </row>
    <row r="2059" spans="1:10" thickTop="1" thickBot="1" x14ac:dyDescent="0.3">
      <c r="A2059">
        <v>2057</v>
      </c>
      <c r="B2059">
        <v>31</v>
      </c>
      <c r="C2059">
        <v>23957.351370730201</v>
      </c>
      <c r="D2059" t="s">
        <v>26</v>
      </c>
      <c r="E2059" t="s">
        <v>14</v>
      </c>
      <c r="F2059">
        <v>6.1439488463762397E-3</v>
      </c>
      <c r="G2059">
        <v>2.71381825851995E-2</v>
      </c>
      <c r="H2059">
        <v>0.49</v>
      </c>
      <c r="I2059">
        <v>3</v>
      </c>
      <c r="J2059">
        <v>0</v>
      </c>
    </row>
    <row r="2060" spans="1:10" thickTop="1" thickBot="1" x14ac:dyDescent="0.3">
      <c r="A2060">
        <v>2058</v>
      </c>
      <c r="B2060">
        <v>31</v>
      </c>
      <c r="C2060">
        <v>6911.4280568805698</v>
      </c>
      <c r="D2060" t="s">
        <v>26</v>
      </c>
      <c r="E2060" t="s">
        <v>15</v>
      </c>
      <c r="F2060">
        <v>3.1510409963126399E-3</v>
      </c>
      <c r="G2060">
        <v>7.8290623044937405E-3</v>
      </c>
      <c r="H2060">
        <v>0.49</v>
      </c>
      <c r="I2060">
        <v>3</v>
      </c>
      <c r="J2060">
        <v>0</v>
      </c>
    </row>
    <row r="2061" spans="1:10" thickTop="1" thickBot="1" x14ac:dyDescent="0.3">
      <c r="A2061">
        <v>2059</v>
      </c>
      <c r="B2061">
        <v>31</v>
      </c>
      <c r="C2061">
        <v>1290.1396413320499</v>
      </c>
      <c r="D2061" t="s">
        <v>26</v>
      </c>
      <c r="E2061" t="s">
        <v>16</v>
      </c>
      <c r="F2061">
        <v>1.8381163719659299E-3</v>
      </c>
      <c r="G2061">
        <v>1.46143221782224E-3</v>
      </c>
      <c r="H2061">
        <v>0.49</v>
      </c>
      <c r="I2061">
        <v>3</v>
      </c>
      <c r="J2061">
        <v>0</v>
      </c>
    </row>
    <row r="2062" spans="1:10" thickTop="1" thickBot="1" x14ac:dyDescent="0.3">
      <c r="A2062">
        <v>2060</v>
      </c>
      <c r="B2062">
        <v>31</v>
      </c>
      <c r="C2062">
        <v>1036.75158326988</v>
      </c>
      <c r="D2062" t="s">
        <v>26</v>
      </c>
      <c r="E2062" t="s">
        <v>17</v>
      </c>
      <c r="F2062">
        <v>1.4771037163871499E-3</v>
      </c>
      <c r="G2062">
        <v>1.17440168267712E-3</v>
      </c>
      <c r="H2062">
        <v>0.49</v>
      </c>
      <c r="I2062">
        <v>3</v>
      </c>
      <c r="J2062">
        <v>0</v>
      </c>
    </row>
    <row r="2063" spans="1:10" thickTop="1" thickBot="1" x14ac:dyDescent="0.3">
      <c r="A2063">
        <v>2061</v>
      </c>
      <c r="B2063">
        <v>31</v>
      </c>
      <c r="C2063">
        <v>0</v>
      </c>
      <c r="D2063" t="s">
        <v>26</v>
      </c>
      <c r="E2063" t="s">
        <v>18</v>
      </c>
      <c r="F2063">
        <v>0</v>
      </c>
      <c r="G2063">
        <v>0</v>
      </c>
      <c r="H2063">
        <v>0.49</v>
      </c>
      <c r="I2063">
        <v>3</v>
      </c>
      <c r="J2063">
        <v>0</v>
      </c>
    </row>
    <row r="2064" spans="1:10" thickTop="1" thickBot="1" x14ac:dyDescent="0.3">
      <c r="A2064">
        <v>2062</v>
      </c>
      <c r="B2064">
        <v>31</v>
      </c>
      <c r="C2064">
        <v>0</v>
      </c>
      <c r="D2064" t="s">
        <v>26</v>
      </c>
      <c r="E2064" t="s">
        <v>19</v>
      </c>
      <c r="F2064">
        <v>0</v>
      </c>
      <c r="G2064">
        <v>0</v>
      </c>
      <c r="H2064">
        <v>0.49</v>
      </c>
      <c r="I2064">
        <v>3</v>
      </c>
      <c r="J2064">
        <v>0</v>
      </c>
    </row>
    <row r="2065" spans="1:10" thickTop="1" thickBot="1" x14ac:dyDescent="0.3">
      <c r="A2065">
        <v>2063</v>
      </c>
      <c r="B2065">
        <v>31</v>
      </c>
      <c r="C2065">
        <v>0</v>
      </c>
      <c r="D2065" t="s">
        <v>26</v>
      </c>
      <c r="E2065" t="s">
        <v>20</v>
      </c>
      <c r="F2065">
        <v>0</v>
      </c>
      <c r="G2065">
        <v>0</v>
      </c>
      <c r="H2065">
        <v>0.49</v>
      </c>
      <c r="I2065">
        <v>3</v>
      </c>
      <c r="J2065">
        <v>0</v>
      </c>
    </row>
    <row r="2066" spans="1:10" thickTop="1" thickBot="1" x14ac:dyDescent="0.3">
      <c r="A2066">
        <v>2064</v>
      </c>
      <c r="B2066">
        <v>31</v>
      </c>
      <c r="C2066">
        <v>2135.2415812607501</v>
      </c>
      <c r="D2066" t="s">
        <v>26</v>
      </c>
      <c r="E2066" t="s">
        <v>21</v>
      </c>
      <c r="F2066" s="1">
        <v>4.8674700106918302E-5</v>
      </c>
      <c r="G2066">
        <v>2.41873882463319E-3</v>
      </c>
      <c r="H2066">
        <v>0.49</v>
      </c>
      <c r="I2066">
        <v>3</v>
      </c>
      <c r="J2066">
        <v>0</v>
      </c>
    </row>
    <row r="2067" spans="1:10" thickTop="1" thickBot="1" x14ac:dyDescent="0.3">
      <c r="A2067">
        <v>2065</v>
      </c>
      <c r="B2067">
        <v>31</v>
      </c>
      <c r="C2067">
        <v>987.03036722217996</v>
      </c>
      <c r="D2067" t="s">
        <v>26</v>
      </c>
      <c r="E2067" t="s">
        <v>22</v>
      </c>
      <c r="F2067" s="1">
        <v>7.0313190118916598E-5</v>
      </c>
      <c r="G2067">
        <v>1.11807895239779E-3</v>
      </c>
      <c r="H2067">
        <v>0.49</v>
      </c>
      <c r="I2067">
        <v>3</v>
      </c>
      <c r="J2067">
        <v>0</v>
      </c>
    </row>
    <row r="2068" spans="1:10" thickTop="1" thickBot="1" x14ac:dyDescent="0.3">
      <c r="A2068">
        <v>2066</v>
      </c>
      <c r="B2068">
        <v>31</v>
      </c>
      <c r="C2068">
        <v>777.08555906006995</v>
      </c>
      <c r="D2068" t="s">
        <v>26</v>
      </c>
      <c r="E2068" t="s">
        <v>23</v>
      </c>
      <c r="F2068" s="1">
        <v>5.5357328879989803E-5</v>
      </c>
      <c r="G2068">
        <v>8.8025965223597301E-4</v>
      </c>
      <c r="H2068">
        <v>0.49</v>
      </c>
      <c r="I2068">
        <v>3</v>
      </c>
      <c r="J2068">
        <v>0</v>
      </c>
    </row>
    <row r="2069" spans="1:10" thickTop="1" thickBot="1" x14ac:dyDescent="0.3">
      <c r="A2069">
        <v>2067</v>
      </c>
      <c r="B2069">
        <v>31</v>
      </c>
      <c r="C2069">
        <v>30477.0179446322</v>
      </c>
      <c r="D2069" t="s">
        <v>27</v>
      </c>
      <c r="E2069" t="s">
        <v>11</v>
      </c>
      <c r="F2069">
        <v>0</v>
      </c>
      <c r="G2069">
        <v>0.39397556292486302</v>
      </c>
      <c r="H2069">
        <v>0.19999999999999901</v>
      </c>
      <c r="I2069">
        <v>4.5</v>
      </c>
      <c r="J2069">
        <v>0</v>
      </c>
    </row>
    <row r="2070" spans="1:10" thickTop="1" thickBot="1" x14ac:dyDescent="0.3">
      <c r="A2070">
        <v>2068</v>
      </c>
      <c r="B2070">
        <v>31</v>
      </c>
      <c r="C2070">
        <v>5911.51201879989</v>
      </c>
      <c r="D2070" t="s">
        <v>27</v>
      </c>
      <c r="E2070" t="s">
        <v>12</v>
      </c>
      <c r="F2070">
        <v>5.8395541722616601E-2</v>
      </c>
      <c r="G2070">
        <v>7.6417951374864707E-2</v>
      </c>
      <c r="H2070">
        <v>0.19999999999999901</v>
      </c>
      <c r="I2070">
        <v>4.5</v>
      </c>
      <c r="J2070">
        <v>0</v>
      </c>
    </row>
    <row r="2071" spans="1:10" thickTop="1" thickBot="1" x14ac:dyDescent="0.3">
      <c r="A2071">
        <v>2069</v>
      </c>
      <c r="B2071">
        <v>31</v>
      </c>
      <c r="C2071">
        <v>16455.7754067272</v>
      </c>
      <c r="D2071" t="s">
        <v>27</v>
      </c>
      <c r="E2071" t="s">
        <v>13</v>
      </c>
      <c r="F2071">
        <v>0.13743630247758401</v>
      </c>
      <c r="G2071">
        <v>0.212723350788732</v>
      </c>
      <c r="H2071">
        <v>0.19999999999999901</v>
      </c>
      <c r="I2071">
        <v>4.5</v>
      </c>
      <c r="J2071">
        <v>0</v>
      </c>
    </row>
    <row r="2072" spans="1:10" thickTop="1" thickBot="1" x14ac:dyDescent="0.3">
      <c r="A2072">
        <v>2070</v>
      </c>
      <c r="B2072">
        <v>31</v>
      </c>
      <c r="C2072">
        <v>15952.608343874201</v>
      </c>
      <c r="D2072" t="s">
        <v>27</v>
      </c>
      <c r="E2072" t="s">
        <v>14</v>
      </c>
      <c r="F2072">
        <v>0.13627771384732901</v>
      </c>
      <c r="G2072">
        <v>0.20621892416822499</v>
      </c>
      <c r="H2072">
        <v>0.19999999999999901</v>
      </c>
      <c r="I2072">
        <v>4.5</v>
      </c>
      <c r="J2072">
        <v>0</v>
      </c>
    </row>
    <row r="2073" spans="1:10" thickTop="1" thickBot="1" x14ac:dyDescent="0.3">
      <c r="A2073">
        <v>2071</v>
      </c>
      <c r="B2073">
        <v>31</v>
      </c>
      <c r="C2073">
        <v>4563.4485224268501</v>
      </c>
      <c r="D2073" t="s">
        <v>27</v>
      </c>
      <c r="E2073" t="s">
        <v>15</v>
      </c>
      <c r="F2073">
        <v>4.5078999711564503E-2</v>
      </c>
      <c r="G2073">
        <v>5.8991572068106797E-2</v>
      </c>
      <c r="H2073">
        <v>0.19999999999999901</v>
      </c>
      <c r="I2073">
        <v>4.5</v>
      </c>
      <c r="J2073">
        <v>0</v>
      </c>
    </row>
    <row r="2074" spans="1:10" thickTop="1" thickBot="1" x14ac:dyDescent="0.3">
      <c r="A2074">
        <v>2072</v>
      </c>
      <c r="B2074">
        <v>31</v>
      </c>
      <c r="C2074">
        <v>847.24046600736096</v>
      </c>
      <c r="D2074" t="s">
        <v>27</v>
      </c>
      <c r="E2074" t="s">
        <v>16</v>
      </c>
      <c r="F2074">
        <v>1.38655534741003E-2</v>
      </c>
      <c r="G2074">
        <v>1.09522539289892E-2</v>
      </c>
      <c r="H2074">
        <v>0.19999999999999901</v>
      </c>
      <c r="I2074">
        <v>4.5</v>
      </c>
      <c r="J2074">
        <v>0</v>
      </c>
    </row>
    <row r="2075" spans="1:10" thickTop="1" thickBot="1" x14ac:dyDescent="0.3">
      <c r="A2075">
        <v>2073</v>
      </c>
      <c r="B2075">
        <v>31</v>
      </c>
      <c r="C2075">
        <v>672.23560047220406</v>
      </c>
      <c r="D2075" t="s">
        <v>27</v>
      </c>
      <c r="E2075" t="s">
        <v>17</v>
      </c>
      <c r="F2075">
        <v>1.1001503161748499E-2</v>
      </c>
      <c r="G2075">
        <v>8.6899709018551305E-3</v>
      </c>
      <c r="H2075">
        <v>0.19999999999999901</v>
      </c>
      <c r="I2075">
        <v>4.5</v>
      </c>
      <c r="J2075">
        <v>0</v>
      </c>
    </row>
    <row r="2076" spans="1:10" thickTop="1" thickBot="1" x14ac:dyDescent="0.3">
      <c r="A2076">
        <v>2074</v>
      </c>
      <c r="B2076">
        <v>31</v>
      </c>
      <c r="C2076">
        <v>0</v>
      </c>
      <c r="D2076" t="s">
        <v>27</v>
      </c>
      <c r="E2076" t="s">
        <v>18</v>
      </c>
      <c r="F2076">
        <v>0</v>
      </c>
      <c r="G2076">
        <v>0</v>
      </c>
      <c r="H2076">
        <v>0.19999999999999901</v>
      </c>
      <c r="I2076">
        <v>4.5</v>
      </c>
      <c r="J2076">
        <v>0</v>
      </c>
    </row>
    <row r="2077" spans="1:10" thickTop="1" thickBot="1" x14ac:dyDescent="0.3">
      <c r="A2077">
        <v>2075</v>
      </c>
      <c r="B2077">
        <v>31</v>
      </c>
      <c r="C2077">
        <v>0</v>
      </c>
      <c r="D2077" t="s">
        <v>27</v>
      </c>
      <c r="E2077" t="s">
        <v>19</v>
      </c>
      <c r="F2077">
        <v>0</v>
      </c>
      <c r="G2077">
        <v>0</v>
      </c>
      <c r="H2077">
        <v>0.19999999999999901</v>
      </c>
      <c r="I2077">
        <v>4.5</v>
      </c>
      <c r="J2077">
        <v>0</v>
      </c>
    </row>
    <row r="2078" spans="1:10" thickTop="1" thickBot="1" x14ac:dyDescent="0.3">
      <c r="A2078">
        <v>2076</v>
      </c>
      <c r="B2078">
        <v>31</v>
      </c>
      <c r="C2078">
        <v>0</v>
      </c>
      <c r="D2078" t="s">
        <v>27</v>
      </c>
      <c r="E2078" t="s">
        <v>20</v>
      </c>
      <c r="F2078">
        <v>0</v>
      </c>
      <c r="G2078">
        <v>0</v>
      </c>
      <c r="H2078">
        <v>0.19999999999999901</v>
      </c>
      <c r="I2078">
        <v>4.5</v>
      </c>
      <c r="J2078">
        <v>0</v>
      </c>
    </row>
    <row r="2079" spans="1:10" thickTop="1" thickBot="1" x14ac:dyDescent="0.3">
      <c r="A2079">
        <v>2077</v>
      </c>
      <c r="B2079">
        <v>31</v>
      </c>
      <c r="C2079">
        <v>1384.31087250069</v>
      </c>
      <c r="D2079" t="s">
        <v>27</v>
      </c>
      <c r="E2079" t="s">
        <v>21</v>
      </c>
      <c r="F2079">
        <v>4.9355698536598103E-3</v>
      </c>
      <c r="G2079">
        <v>1.7894948129350101E-2</v>
      </c>
      <c r="H2079">
        <v>0.19999999999999901</v>
      </c>
      <c r="I2079">
        <v>4.5</v>
      </c>
      <c r="J2079">
        <v>0</v>
      </c>
    </row>
    <row r="2080" spans="1:10" thickTop="1" thickBot="1" x14ac:dyDescent="0.3">
      <c r="A2080">
        <v>2078</v>
      </c>
      <c r="B2080">
        <v>31</v>
      </c>
      <c r="C2080">
        <v>625.54911616195602</v>
      </c>
      <c r="D2080" t="s">
        <v>27</v>
      </c>
      <c r="E2080" t="s">
        <v>22</v>
      </c>
      <c r="F2080">
        <v>2.4332146158951001E-3</v>
      </c>
      <c r="G2080">
        <v>8.0864560182622395E-3</v>
      </c>
      <c r="H2080">
        <v>0.19999999999999901</v>
      </c>
      <c r="I2080">
        <v>4.5</v>
      </c>
      <c r="J2080">
        <v>0</v>
      </c>
    </row>
    <row r="2081" spans="1:10" thickTop="1" thickBot="1" x14ac:dyDescent="0.3">
      <c r="A2081">
        <v>2079</v>
      </c>
      <c r="B2081">
        <v>31</v>
      </c>
      <c r="C2081">
        <v>467.93708651991</v>
      </c>
      <c r="D2081" t="s">
        <v>27</v>
      </c>
      <c r="E2081" t="s">
        <v>23</v>
      </c>
      <c r="F2081">
        <v>1.8201470177520501E-3</v>
      </c>
      <c r="G2081">
        <v>6.04900969674994E-3</v>
      </c>
      <c r="H2081">
        <v>0.19999999999999901</v>
      </c>
      <c r="I2081">
        <v>4.5</v>
      </c>
      <c r="J2081">
        <v>0</v>
      </c>
    </row>
    <row r="2082" spans="1:10" thickTop="1" thickBot="1" x14ac:dyDescent="0.3">
      <c r="A2082">
        <v>2080</v>
      </c>
      <c r="B2082">
        <v>32</v>
      </c>
      <c r="C2082">
        <v>16316159.229172699</v>
      </c>
      <c r="D2082" t="s">
        <v>10</v>
      </c>
      <c r="E2082" t="s">
        <v>11</v>
      </c>
      <c r="F2082">
        <v>0</v>
      </c>
      <c r="G2082">
        <v>0.93699826804259401</v>
      </c>
      <c r="H2082">
        <v>0.3</v>
      </c>
      <c r="I2082">
        <v>1.5</v>
      </c>
      <c r="J2082">
        <v>0</v>
      </c>
    </row>
    <row r="2083" spans="1:10" thickTop="1" thickBot="1" x14ac:dyDescent="0.3">
      <c r="A2083">
        <v>2081</v>
      </c>
      <c r="B2083">
        <v>32</v>
      </c>
      <c r="C2083">
        <v>117907.43078521499</v>
      </c>
      <c r="D2083" t="s">
        <v>10</v>
      </c>
      <c r="E2083" t="s">
        <v>12</v>
      </c>
      <c r="F2083">
        <v>2.32385894083242E-3</v>
      </c>
      <c r="G2083">
        <v>6.7711436793020203E-3</v>
      </c>
      <c r="H2083">
        <v>0.3</v>
      </c>
      <c r="I2083">
        <v>1.5</v>
      </c>
      <c r="J2083">
        <v>0</v>
      </c>
    </row>
    <row r="2084" spans="1:10" thickTop="1" thickBot="1" x14ac:dyDescent="0.3">
      <c r="A2084">
        <v>2082</v>
      </c>
      <c r="B2084">
        <v>32</v>
      </c>
      <c r="C2084">
        <v>351629.13461078302</v>
      </c>
      <c r="D2084" t="s">
        <v>10</v>
      </c>
      <c r="E2084" t="s">
        <v>13</v>
      </c>
      <c r="F2084">
        <v>3.44445678516109E-3</v>
      </c>
      <c r="G2084">
        <v>2.0193225960588E-2</v>
      </c>
      <c r="H2084">
        <v>0.3</v>
      </c>
      <c r="I2084">
        <v>1.5</v>
      </c>
      <c r="J2084">
        <v>0</v>
      </c>
    </row>
    <row r="2085" spans="1:10" thickTop="1" thickBot="1" x14ac:dyDescent="0.3">
      <c r="A2085">
        <v>2083</v>
      </c>
      <c r="B2085">
        <v>32</v>
      </c>
      <c r="C2085">
        <v>377667.37856384</v>
      </c>
      <c r="D2085" t="s">
        <v>10</v>
      </c>
      <c r="E2085" t="s">
        <v>14</v>
      </c>
      <c r="F2085">
        <v>4.1197889220545604E-3</v>
      </c>
      <c r="G2085">
        <v>2.1688540461028999E-2</v>
      </c>
      <c r="H2085">
        <v>0.3</v>
      </c>
      <c r="I2085">
        <v>1.5</v>
      </c>
      <c r="J2085">
        <v>0</v>
      </c>
    </row>
    <row r="2086" spans="1:10" thickTop="1" thickBot="1" x14ac:dyDescent="0.3">
      <c r="A2086">
        <v>2084</v>
      </c>
      <c r="B2086">
        <v>32</v>
      </c>
      <c r="C2086">
        <v>117598.470737639</v>
      </c>
      <c r="D2086" t="s">
        <v>10</v>
      </c>
      <c r="E2086" t="s">
        <v>15</v>
      </c>
      <c r="F2086">
        <v>2.2590583444022398E-3</v>
      </c>
      <c r="G2086">
        <v>6.75340083765611E-3</v>
      </c>
      <c r="H2086">
        <v>0.3</v>
      </c>
      <c r="I2086">
        <v>1.5</v>
      </c>
      <c r="J2086">
        <v>0</v>
      </c>
    </row>
    <row r="2087" spans="1:10" thickTop="1" thickBot="1" x14ac:dyDescent="0.3">
      <c r="A2087">
        <v>2085</v>
      </c>
      <c r="B2087">
        <v>32</v>
      </c>
      <c r="C2087">
        <v>23320.944737023201</v>
      </c>
      <c r="D2087" t="s">
        <v>10</v>
      </c>
      <c r="E2087" t="s">
        <v>16</v>
      </c>
      <c r="F2087">
        <v>1.3921623656783599E-3</v>
      </c>
      <c r="G2087">
        <v>1.33926646098413E-3</v>
      </c>
      <c r="H2087">
        <v>0.3</v>
      </c>
      <c r="I2087">
        <v>1.5</v>
      </c>
      <c r="J2087">
        <v>0</v>
      </c>
    </row>
    <row r="2088" spans="1:10" thickTop="1" thickBot="1" x14ac:dyDescent="0.3">
      <c r="A2088">
        <v>2086</v>
      </c>
      <c r="B2088">
        <v>32</v>
      </c>
      <c r="C2088">
        <v>21046.687284903001</v>
      </c>
      <c r="D2088" t="s">
        <v>10</v>
      </c>
      <c r="E2088" t="s">
        <v>17</v>
      </c>
      <c r="F2088">
        <v>1.2627970293616201E-3</v>
      </c>
      <c r="G2088">
        <v>1.2086612576523599E-3</v>
      </c>
      <c r="H2088">
        <v>0.3</v>
      </c>
      <c r="I2088">
        <v>1.5</v>
      </c>
      <c r="J2088">
        <v>0</v>
      </c>
    </row>
    <row r="2089" spans="1:10" thickTop="1" thickBot="1" x14ac:dyDescent="0.3">
      <c r="A2089">
        <v>2087</v>
      </c>
      <c r="B2089">
        <v>32</v>
      </c>
      <c r="C2089">
        <v>0</v>
      </c>
      <c r="D2089" t="s">
        <v>10</v>
      </c>
      <c r="E2089" t="s">
        <v>18</v>
      </c>
      <c r="F2089">
        <v>0</v>
      </c>
      <c r="G2089">
        <v>0</v>
      </c>
      <c r="H2089">
        <v>0.3</v>
      </c>
      <c r="I2089">
        <v>1.5</v>
      </c>
      <c r="J2089">
        <v>0</v>
      </c>
    </row>
    <row r="2090" spans="1:10" thickTop="1" thickBot="1" x14ac:dyDescent="0.3">
      <c r="A2090">
        <v>2088</v>
      </c>
      <c r="B2090">
        <v>32</v>
      </c>
      <c r="C2090">
        <v>0</v>
      </c>
      <c r="D2090" t="s">
        <v>10</v>
      </c>
      <c r="E2090" t="s">
        <v>19</v>
      </c>
      <c r="F2090">
        <v>0</v>
      </c>
      <c r="G2090">
        <v>0</v>
      </c>
      <c r="H2090">
        <v>0.3</v>
      </c>
      <c r="I2090">
        <v>1.5</v>
      </c>
      <c r="J2090">
        <v>0</v>
      </c>
    </row>
    <row r="2091" spans="1:10" thickTop="1" thickBot="1" x14ac:dyDescent="0.3">
      <c r="A2091">
        <v>2089</v>
      </c>
      <c r="B2091">
        <v>32</v>
      </c>
      <c r="C2091">
        <v>0</v>
      </c>
      <c r="D2091" t="s">
        <v>10</v>
      </c>
      <c r="E2091" t="s">
        <v>20</v>
      </c>
      <c r="F2091">
        <v>0</v>
      </c>
      <c r="G2091">
        <v>0</v>
      </c>
      <c r="H2091">
        <v>0.3</v>
      </c>
      <c r="I2091">
        <v>1.5</v>
      </c>
      <c r="J2091">
        <v>0</v>
      </c>
    </row>
    <row r="2092" spans="1:10" thickTop="1" thickBot="1" x14ac:dyDescent="0.3">
      <c r="A2092">
        <v>2090</v>
      </c>
      <c r="B2092">
        <v>32</v>
      </c>
      <c r="C2092">
        <v>44071.504758393297</v>
      </c>
      <c r="D2092" t="s">
        <v>10</v>
      </c>
      <c r="E2092" t="s">
        <v>21</v>
      </c>
      <c r="F2092" s="1">
        <v>4.1570712524838302E-5</v>
      </c>
      <c r="G2092">
        <v>2.53092183329588E-3</v>
      </c>
      <c r="H2092">
        <v>0.3</v>
      </c>
      <c r="I2092">
        <v>1.5</v>
      </c>
      <c r="J2092">
        <v>0</v>
      </c>
    </row>
    <row r="2093" spans="1:10" thickTop="1" thickBot="1" x14ac:dyDescent="0.3">
      <c r="A2093">
        <v>2091</v>
      </c>
      <c r="B2093">
        <v>32</v>
      </c>
      <c r="C2093">
        <v>23197.8098975145</v>
      </c>
      <c r="D2093" t="s">
        <v>10</v>
      </c>
      <c r="E2093" t="s">
        <v>22</v>
      </c>
      <c r="F2093" s="1">
        <v>6.9750586957963097E-5</v>
      </c>
      <c r="G2093">
        <v>1.3321951196387299E-3</v>
      </c>
      <c r="H2093">
        <v>0.3</v>
      </c>
      <c r="I2093">
        <v>1.5</v>
      </c>
      <c r="J2093">
        <v>0</v>
      </c>
    </row>
    <row r="2094" spans="1:10" thickTop="1" thickBot="1" x14ac:dyDescent="0.3">
      <c r="A2094">
        <v>2092</v>
      </c>
      <c r="B2094">
        <v>32</v>
      </c>
      <c r="C2094">
        <v>20623.808739280401</v>
      </c>
      <c r="D2094" t="s">
        <v>10</v>
      </c>
      <c r="E2094" t="s">
        <v>23</v>
      </c>
      <c r="F2094" s="1">
        <v>7.0095087134531495E-5</v>
      </c>
      <c r="G2094">
        <v>1.1843763472592201E-3</v>
      </c>
      <c r="H2094">
        <v>0.3</v>
      </c>
      <c r="I2094">
        <v>1.5</v>
      </c>
      <c r="J2094">
        <v>0</v>
      </c>
    </row>
    <row r="2095" spans="1:10" thickTop="1" thickBot="1" x14ac:dyDescent="0.3">
      <c r="A2095">
        <v>2093</v>
      </c>
      <c r="B2095">
        <v>32</v>
      </c>
      <c r="C2095">
        <v>17213021.159226</v>
      </c>
      <c r="D2095" t="s">
        <v>24</v>
      </c>
      <c r="E2095" t="s">
        <v>11</v>
      </c>
      <c r="F2095">
        <v>0</v>
      </c>
      <c r="G2095">
        <v>0.96605249087691702</v>
      </c>
      <c r="H2095">
        <v>0.3</v>
      </c>
      <c r="I2095">
        <v>1.5</v>
      </c>
      <c r="J2095">
        <v>0</v>
      </c>
    </row>
    <row r="2096" spans="1:10" thickTop="1" thickBot="1" x14ac:dyDescent="0.3">
      <c r="A2096">
        <v>2094</v>
      </c>
      <c r="B2096">
        <v>32</v>
      </c>
      <c r="C2096">
        <v>62736.9524093953</v>
      </c>
      <c r="D2096" t="s">
        <v>24</v>
      </c>
      <c r="E2096" t="s">
        <v>12</v>
      </c>
      <c r="F2096">
        <v>1.1507265116248E-3</v>
      </c>
      <c r="G2096">
        <v>3.5210082288569099E-3</v>
      </c>
      <c r="H2096">
        <v>0.3</v>
      </c>
      <c r="I2096">
        <v>1.5</v>
      </c>
      <c r="J2096">
        <v>0</v>
      </c>
    </row>
    <row r="2097" spans="1:10" thickTop="1" thickBot="1" x14ac:dyDescent="0.3">
      <c r="A2097">
        <v>2095</v>
      </c>
      <c r="B2097">
        <v>32</v>
      </c>
      <c r="C2097">
        <v>189629.843865259</v>
      </c>
      <c r="D2097" t="s">
        <v>24</v>
      </c>
      <c r="E2097" t="s">
        <v>13</v>
      </c>
      <c r="F2097">
        <v>1.7158153925785401E-3</v>
      </c>
      <c r="G2097">
        <v>1.0642662976827E-2</v>
      </c>
      <c r="H2097">
        <v>0.3</v>
      </c>
      <c r="I2097">
        <v>1.5</v>
      </c>
      <c r="J2097">
        <v>0</v>
      </c>
    </row>
    <row r="2098" spans="1:10" thickTop="1" thickBot="1" x14ac:dyDescent="0.3">
      <c r="A2098">
        <v>2096</v>
      </c>
      <c r="B2098">
        <v>32</v>
      </c>
      <c r="C2098">
        <v>207750.22448653</v>
      </c>
      <c r="D2098" t="s">
        <v>24</v>
      </c>
      <c r="E2098" t="s">
        <v>14</v>
      </c>
      <c r="F2098">
        <v>2.07313173185583E-3</v>
      </c>
      <c r="G2098">
        <v>1.16596395245746E-2</v>
      </c>
      <c r="H2098">
        <v>0.3</v>
      </c>
      <c r="I2098">
        <v>1.5</v>
      </c>
      <c r="J2098">
        <v>0</v>
      </c>
    </row>
    <row r="2099" spans="1:10" thickTop="1" thickBot="1" x14ac:dyDescent="0.3">
      <c r="A2099">
        <v>2097</v>
      </c>
      <c r="B2099">
        <v>32</v>
      </c>
      <c r="C2099">
        <v>65514.351816304399</v>
      </c>
      <c r="D2099" t="s">
        <v>24</v>
      </c>
      <c r="E2099" t="s">
        <v>15</v>
      </c>
      <c r="F2099">
        <v>1.14757475396139E-3</v>
      </c>
      <c r="G2099">
        <v>3.6768852007368E-3</v>
      </c>
      <c r="H2099">
        <v>0.3</v>
      </c>
      <c r="I2099">
        <v>1.5</v>
      </c>
      <c r="J2099">
        <v>0</v>
      </c>
    </row>
    <row r="2100" spans="1:10" thickTop="1" thickBot="1" x14ac:dyDescent="0.3">
      <c r="A2100">
        <v>2098</v>
      </c>
      <c r="B2100">
        <v>32</v>
      </c>
      <c r="C2100">
        <v>13121.2893409836</v>
      </c>
      <c r="D2100" t="s">
        <v>24</v>
      </c>
      <c r="E2100" t="s">
        <v>16</v>
      </c>
      <c r="F2100">
        <v>7.1115509254497298E-4</v>
      </c>
      <c r="G2100">
        <v>7.3641077496612996E-4</v>
      </c>
      <c r="H2100">
        <v>0.3</v>
      </c>
      <c r="I2100">
        <v>1.5</v>
      </c>
      <c r="J2100">
        <v>0</v>
      </c>
    </row>
    <row r="2101" spans="1:10" thickTop="1" thickBot="1" x14ac:dyDescent="0.3">
      <c r="A2101">
        <v>2099</v>
      </c>
      <c r="B2101">
        <v>32</v>
      </c>
      <c r="C2101">
        <v>12275.591826968899</v>
      </c>
      <c r="D2101" t="s">
        <v>24</v>
      </c>
      <c r="E2101" t="s">
        <v>17</v>
      </c>
      <c r="F2101">
        <v>6.4177419423365803E-4</v>
      </c>
      <c r="G2101">
        <v>6.8894739347226505E-4</v>
      </c>
      <c r="H2101">
        <v>0.3</v>
      </c>
      <c r="I2101">
        <v>1.5</v>
      </c>
      <c r="J2101">
        <v>0</v>
      </c>
    </row>
    <row r="2102" spans="1:10" thickTop="1" thickBot="1" x14ac:dyDescent="0.3">
      <c r="A2102">
        <v>2100</v>
      </c>
      <c r="B2102">
        <v>32</v>
      </c>
      <c r="C2102">
        <v>0</v>
      </c>
      <c r="D2102" t="s">
        <v>24</v>
      </c>
      <c r="E2102" t="s">
        <v>18</v>
      </c>
      <c r="F2102">
        <v>0</v>
      </c>
      <c r="G2102">
        <v>0</v>
      </c>
      <c r="H2102">
        <v>0.3</v>
      </c>
      <c r="I2102">
        <v>1.5</v>
      </c>
      <c r="J2102">
        <v>0</v>
      </c>
    </row>
    <row r="2103" spans="1:10" thickTop="1" thickBot="1" x14ac:dyDescent="0.3">
      <c r="A2103">
        <v>2101</v>
      </c>
      <c r="B2103">
        <v>32</v>
      </c>
      <c r="C2103">
        <v>0</v>
      </c>
      <c r="D2103" t="s">
        <v>24</v>
      </c>
      <c r="E2103" t="s">
        <v>19</v>
      </c>
      <c r="F2103">
        <v>0</v>
      </c>
      <c r="G2103">
        <v>0</v>
      </c>
      <c r="H2103">
        <v>0.3</v>
      </c>
      <c r="I2103">
        <v>1.5</v>
      </c>
      <c r="J2103">
        <v>0</v>
      </c>
    </row>
    <row r="2104" spans="1:10" thickTop="1" thickBot="1" x14ac:dyDescent="0.3">
      <c r="A2104">
        <v>2102</v>
      </c>
      <c r="B2104">
        <v>32</v>
      </c>
      <c r="C2104">
        <v>0</v>
      </c>
      <c r="D2104" t="s">
        <v>24</v>
      </c>
      <c r="E2104" t="s">
        <v>20</v>
      </c>
      <c r="F2104">
        <v>0</v>
      </c>
      <c r="G2104">
        <v>0</v>
      </c>
      <c r="H2104">
        <v>0.3</v>
      </c>
      <c r="I2104">
        <v>1.5</v>
      </c>
      <c r="J2104">
        <v>0</v>
      </c>
    </row>
    <row r="2105" spans="1:10" thickTop="1" thickBot="1" x14ac:dyDescent="0.3">
      <c r="A2105">
        <v>2103</v>
      </c>
      <c r="B2105">
        <v>32</v>
      </c>
      <c r="C2105">
        <v>25079.198952614199</v>
      </c>
      <c r="D2105" t="s">
        <v>24</v>
      </c>
      <c r="E2105" t="s">
        <v>21</v>
      </c>
      <c r="F2105" s="1">
        <v>2.1501774732006398E-5</v>
      </c>
      <c r="G2105">
        <v>1.4075287768053901E-3</v>
      </c>
      <c r="H2105">
        <v>0.3</v>
      </c>
      <c r="I2105">
        <v>1.5</v>
      </c>
      <c r="J2105">
        <v>0</v>
      </c>
    </row>
    <row r="2106" spans="1:10" thickTop="1" thickBot="1" x14ac:dyDescent="0.3">
      <c r="A2106">
        <v>2104</v>
      </c>
      <c r="B2106">
        <v>32</v>
      </c>
      <c r="C2106">
        <v>13885.5258415021</v>
      </c>
      <c r="D2106" t="s">
        <v>24</v>
      </c>
      <c r="E2106" t="s">
        <v>22</v>
      </c>
      <c r="F2106" s="1">
        <v>3.5366641604671701E-5</v>
      </c>
      <c r="G2106">
        <v>7.7930229111053601E-4</v>
      </c>
      <c r="H2106">
        <v>0.3</v>
      </c>
      <c r="I2106">
        <v>1.5</v>
      </c>
      <c r="J2106">
        <v>0</v>
      </c>
    </row>
    <row r="2107" spans="1:10" thickTop="1" thickBot="1" x14ac:dyDescent="0.3">
      <c r="A2107">
        <v>2105</v>
      </c>
      <c r="B2107">
        <v>32</v>
      </c>
      <c r="C2107">
        <v>14880.1503607268</v>
      </c>
      <c r="D2107" t="s">
        <v>24</v>
      </c>
      <c r="E2107" t="s">
        <v>23</v>
      </c>
      <c r="F2107" s="1">
        <v>3.1440967160142498E-5</v>
      </c>
      <c r="G2107">
        <v>8.3512395573268701E-4</v>
      </c>
      <c r="H2107">
        <v>0.3</v>
      </c>
      <c r="I2107">
        <v>1.5</v>
      </c>
      <c r="J2107">
        <v>0</v>
      </c>
    </row>
    <row r="2108" spans="1:10" thickTop="1" thickBot="1" x14ac:dyDescent="0.3">
      <c r="A2108">
        <v>2106</v>
      </c>
      <c r="B2108">
        <v>32</v>
      </c>
      <c r="C2108">
        <v>22698.535505696102</v>
      </c>
      <c r="D2108" t="s">
        <v>25</v>
      </c>
      <c r="E2108" t="s">
        <v>11</v>
      </c>
      <c r="F2108">
        <v>0</v>
      </c>
      <c r="G2108">
        <v>0.39965179067837803</v>
      </c>
      <c r="H2108">
        <v>0.66</v>
      </c>
      <c r="I2108">
        <v>120</v>
      </c>
      <c r="J2108">
        <v>0</v>
      </c>
    </row>
    <row r="2109" spans="1:10" thickTop="1" thickBot="1" x14ac:dyDescent="0.3">
      <c r="A2109">
        <v>2107</v>
      </c>
      <c r="B2109">
        <v>32</v>
      </c>
      <c r="C2109">
        <v>3767.4199174089099</v>
      </c>
      <c r="D2109" t="s">
        <v>25</v>
      </c>
      <c r="E2109" t="s">
        <v>12</v>
      </c>
      <c r="F2109">
        <v>5.27824192088951E-2</v>
      </c>
      <c r="G2109">
        <v>6.6332742738051106E-2</v>
      </c>
      <c r="H2109">
        <v>0.66</v>
      </c>
      <c r="I2109">
        <v>120</v>
      </c>
      <c r="J2109">
        <v>0</v>
      </c>
    </row>
    <row r="2110" spans="1:10" thickTop="1" thickBot="1" x14ac:dyDescent="0.3">
      <c r="A2110">
        <v>2108</v>
      </c>
      <c r="B2110">
        <v>32</v>
      </c>
      <c r="C2110">
        <v>11096.945364434399</v>
      </c>
      <c r="D2110" t="s">
        <v>25</v>
      </c>
      <c r="E2110" t="s">
        <v>13</v>
      </c>
      <c r="F2110">
        <v>7.8705117503987995E-2</v>
      </c>
      <c r="G2110">
        <v>0.195383269763965</v>
      </c>
      <c r="H2110">
        <v>0.66</v>
      </c>
      <c r="I2110">
        <v>120</v>
      </c>
      <c r="J2110">
        <v>0</v>
      </c>
    </row>
    <row r="2111" spans="1:10" thickTop="1" thickBot="1" x14ac:dyDescent="0.3">
      <c r="A2111">
        <v>2109</v>
      </c>
      <c r="B2111">
        <v>32</v>
      </c>
      <c r="C2111">
        <v>11675.8608772881</v>
      </c>
      <c r="D2111" t="s">
        <v>25</v>
      </c>
      <c r="E2111" t="s">
        <v>14</v>
      </c>
      <c r="F2111">
        <v>9.5099912213520002E-2</v>
      </c>
      <c r="G2111">
        <v>0.20557620143153399</v>
      </c>
      <c r="H2111">
        <v>0.66</v>
      </c>
      <c r="I2111">
        <v>120</v>
      </c>
      <c r="J2111">
        <v>0</v>
      </c>
    </row>
    <row r="2112" spans="1:10" thickTop="1" thickBot="1" x14ac:dyDescent="0.3">
      <c r="A2112">
        <v>2110</v>
      </c>
      <c r="B2112">
        <v>32</v>
      </c>
      <c r="C2112">
        <v>3572.7718148547501</v>
      </c>
      <c r="D2112" t="s">
        <v>25</v>
      </c>
      <c r="E2112" t="s">
        <v>15</v>
      </c>
      <c r="F2112">
        <v>5.26441102096969E-2</v>
      </c>
      <c r="G2112">
        <v>6.2905584949902393E-2</v>
      </c>
      <c r="H2112">
        <v>0.66</v>
      </c>
      <c r="I2112">
        <v>120</v>
      </c>
      <c r="J2112">
        <v>0</v>
      </c>
    </row>
    <row r="2113" spans="1:10" thickTop="1" thickBot="1" x14ac:dyDescent="0.3">
      <c r="A2113">
        <v>2111</v>
      </c>
      <c r="B2113">
        <v>32</v>
      </c>
      <c r="C2113">
        <v>700.56175552104003</v>
      </c>
      <c r="D2113" t="s">
        <v>25</v>
      </c>
      <c r="E2113" t="s">
        <v>16</v>
      </c>
      <c r="F2113">
        <v>3.2624530989573498E-2</v>
      </c>
      <c r="G2113">
        <v>1.2334749966776999E-2</v>
      </c>
      <c r="H2113">
        <v>0.66</v>
      </c>
      <c r="I2113">
        <v>120</v>
      </c>
      <c r="J2113">
        <v>0</v>
      </c>
    </row>
    <row r="2114" spans="1:10" thickTop="1" thickBot="1" x14ac:dyDescent="0.3">
      <c r="A2114">
        <v>2112</v>
      </c>
      <c r="B2114">
        <v>32</v>
      </c>
      <c r="C2114">
        <v>628.04435398662395</v>
      </c>
      <c r="D2114" t="s">
        <v>25</v>
      </c>
      <c r="E2114" t="s">
        <v>17</v>
      </c>
      <c r="F2114">
        <v>2.9442988236411598E-2</v>
      </c>
      <c r="G2114">
        <v>1.10579403077882E-2</v>
      </c>
      <c r="H2114">
        <v>0.66</v>
      </c>
      <c r="I2114">
        <v>120</v>
      </c>
      <c r="J2114">
        <v>0</v>
      </c>
    </row>
    <row r="2115" spans="1:10" thickTop="1" thickBot="1" x14ac:dyDescent="0.3">
      <c r="A2115">
        <v>2113</v>
      </c>
      <c r="B2115">
        <v>32</v>
      </c>
      <c r="C2115">
        <v>0</v>
      </c>
      <c r="D2115" t="s">
        <v>25</v>
      </c>
      <c r="E2115" t="s">
        <v>18</v>
      </c>
      <c r="F2115">
        <v>0</v>
      </c>
      <c r="G2115">
        <v>0</v>
      </c>
      <c r="H2115">
        <v>0.66</v>
      </c>
      <c r="I2115">
        <v>120</v>
      </c>
      <c r="J2115">
        <v>0</v>
      </c>
    </row>
    <row r="2116" spans="1:10" thickTop="1" thickBot="1" x14ac:dyDescent="0.3">
      <c r="A2116">
        <v>2114</v>
      </c>
      <c r="B2116">
        <v>32</v>
      </c>
      <c r="C2116">
        <v>0</v>
      </c>
      <c r="D2116" t="s">
        <v>25</v>
      </c>
      <c r="E2116" t="s">
        <v>19</v>
      </c>
      <c r="F2116">
        <v>0</v>
      </c>
      <c r="G2116">
        <v>0</v>
      </c>
      <c r="H2116">
        <v>0.66</v>
      </c>
      <c r="I2116">
        <v>120</v>
      </c>
      <c r="J2116">
        <v>0</v>
      </c>
    </row>
    <row r="2117" spans="1:10" thickTop="1" thickBot="1" x14ac:dyDescent="0.3">
      <c r="A2117">
        <v>2115</v>
      </c>
      <c r="B2117">
        <v>32</v>
      </c>
      <c r="C2117">
        <v>0</v>
      </c>
      <c r="D2117" t="s">
        <v>25</v>
      </c>
      <c r="E2117" t="s">
        <v>20</v>
      </c>
      <c r="F2117">
        <v>0</v>
      </c>
      <c r="G2117">
        <v>0</v>
      </c>
      <c r="H2117">
        <v>0.66</v>
      </c>
      <c r="I2117">
        <v>120</v>
      </c>
      <c r="J2117">
        <v>0</v>
      </c>
    </row>
    <row r="2118" spans="1:10" thickTop="1" thickBot="1" x14ac:dyDescent="0.3">
      <c r="A2118">
        <v>2116</v>
      </c>
      <c r="B2118">
        <v>32</v>
      </c>
      <c r="C2118">
        <v>1296.0398143672101</v>
      </c>
      <c r="D2118" t="s">
        <v>25</v>
      </c>
      <c r="E2118" t="s">
        <v>21</v>
      </c>
      <c r="F2118">
        <v>9.8645209374540409E-4</v>
      </c>
      <c r="G2118">
        <v>2.28192974155688E-2</v>
      </c>
      <c r="H2118">
        <v>0.66</v>
      </c>
      <c r="I2118">
        <v>120</v>
      </c>
      <c r="J2118">
        <v>0</v>
      </c>
    </row>
    <row r="2119" spans="1:10" thickTop="1" thickBot="1" x14ac:dyDescent="0.3">
      <c r="A2119">
        <v>2117</v>
      </c>
      <c r="B2119">
        <v>32</v>
      </c>
      <c r="C2119">
        <v>687.59522286068295</v>
      </c>
      <c r="D2119" t="s">
        <v>25</v>
      </c>
      <c r="E2119" t="s">
        <v>22</v>
      </c>
      <c r="F2119">
        <v>1.62261365571997E-3</v>
      </c>
      <c r="G2119">
        <v>1.21064489825438E-2</v>
      </c>
      <c r="H2119">
        <v>0.66</v>
      </c>
      <c r="I2119">
        <v>120</v>
      </c>
      <c r="J2119">
        <v>0</v>
      </c>
    </row>
    <row r="2120" spans="1:10" thickTop="1" thickBot="1" x14ac:dyDescent="0.3">
      <c r="A2120">
        <v>2118</v>
      </c>
      <c r="B2120">
        <v>32</v>
      </c>
      <c r="C2120">
        <v>672.00618859377005</v>
      </c>
      <c r="D2120" t="s">
        <v>25</v>
      </c>
      <c r="E2120" t="s">
        <v>23</v>
      </c>
      <c r="F2120">
        <v>1.44257039096173E-3</v>
      </c>
      <c r="G2120">
        <v>1.18319737654905E-2</v>
      </c>
      <c r="H2120">
        <v>0.66</v>
      </c>
      <c r="I2120">
        <v>120</v>
      </c>
      <c r="J2120">
        <v>0</v>
      </c>
    </row>
    <row r="2121" spans="1:10" thickTop="1" thickBot="1" x14ac:dyDescent="0.3">
      <c r="A2121">
        <v>2119</v>
      </c>
      <c r="B2121">
        <v>32</v>
      </c>
      <c r="C2121">
        <v>811926.26772357302</v>
      </c>
      <c r="D2121" t="s">
        <v>26</v>
      </c>
      <c r="E2121" t="s">
        <v>11</v>
      </c>
      <c r="F2121">
        <v>0</v>
      </c>
      <c r="G2121">
        <v>0.91963109851000402</v>
      </c>
      <c r="H2121">
        <v>0.49</v>
      </c>
      <c r="I2121">
        <v>3</v>
      </c>
      <c r="J2121">
        <v>0</v>
      </c>
    </row>
    <row r="2122" spans="1:10" thickTop="1" thickBot="1" x14ac:dyDescent="0.3">
      <c r="A2122">
        <v>2120</v>
      </c>
      <c r="B2122">
        <v>32</v>
      </c>
      <c r="C2122">
        <v>8696.2380049724798</v>
      </c>
      <c r="D2122" t="s">
        <v>26</v>
      </c>
      <c r="E2122" t="s">
        <v>12</v>
      </c>
      <c r="F2122">
        <v>3.9643571988954599E-3</v>
      </c>
      <c r="G2122">
        <v>9.8498240878937098E-3</v>
      </c>
      <c r="H2122">
        <v>0.49</v>
      </c>
      <c r="I2122">
        <v>3</v>
      </c>
      <c r="J2122">
        <v>0</v>
      </c>
    </row>
    <row r="2123" spans="1:10" thickTop="1" thickBot="1" x14ac:dyDescent="0.3">
      <c r="A2123">
        <v>2121</v>
      </c>
      <c r="B2123">
        <v>32</v>
      </c>
      <c r="C2123">
        <v>24638.862622083601</v>
      </c>
      <c r="D2123" t="s">
        <v>26</v>
      </c>
      <c r="E2123" t="s">
        <v>13</v>
      </c>
      <c r="F2123">
        <v>5.6160636560661104E-3</v>
      </c>
      <c r="G2123">
        <v>2.7907293063337901E-2</v>
      </c>
      <c r="H2123">
        <v>0.49</v>
      </c>
      <c r="I2123">
        <v>3</v>
      </c>
      <c r="J2123">
        <v>0</v>
      </c>
    </row>
    <row r="2124" spans="1:10" thickTop="1" thickBot="1" x14ac:dyDescent="0.3">
      <c r="A2124">
        <v>2122</v>
      </c>
      <c r="B2124">
        <v>32</v>
      </c>
      <c r="C2124">
        <v>24287.586226552299</v>
      </c>
      <c r="D2124" t="s">
        <v>26</v>
      </c>
      <c r="E2124" t="s">
        <v>14</v>
      </c>
      <c r="F2124">
        <v>6.2279948324619402E-3</v>
      </c>
      <c r="G2124">
        <v>2.7509418637610899E-2</v>
      </c>
      <c r="H2124">
        <v>0.49</v>
      </c>
      <c r="I2124">
        <v>3</v>
      </c>
      <c r="J2124">
        <v>0</v>
      </c>
    </row>
    <row r="2125" spans="1:10" thickTop="1" thickBot="1" x14ac:dyDescent="0.3">
      <c r="A2125">
        <v>2123</v>
      </c>
      <c r="B2125">
        <v>32</v>
      </c>
      <c r="C2125">
        <v>7010.6586941457199</v>
      </c>
      <c r="D2125" t="s">
        <v>26</v>
      </c>
      <c r="E2125" t="s">
        <v>15</v>
      </c>
      <c r="F2125">
        <v>3.1959515421776399E-3</v>
      </c>
      <c r="G2125">
        <v>7.9406468450050807E-3</v>
      </c>
      <c r="H2125">
        <v>0.49</v>
      </c>
      <c r="I2125">
        <v>3</v>
      </c>
      <c r="J2125">
        <v>0</v>
      </c>
    </row>
    <row r="2126" spans="1:10" thickTop="1" thickBot="1" x14ac:dyDescent="0.3">
      <c r="A2126">
        <v>2124</v>
      </c>
      <c r="B2126">
        <v>32</v>
      </c>
      <c r="C2126">
        <v>1309.28279988135</v>
      </c>
      <c r="D2126" t="s">
        <v>26</v>
      </c>
      <c r="E2126" t="s">
        <v>16</v>
      </c>
      <c r="F2126">
        <v>1.86519758965449E-3</v>
      </c>
      <c r="G2126">
        <v>1.48296369680341E-3</v>
      </c>
      <c r="H2126">
        <v>0.49</v>
      </c>
      <c r="I2126">
        <v>3</v>
      </c>
      <c r="J2126">
        <v>0</v>
      </c>
    </row>
    <row r="2127" spans="1:10" thickTop="1" thickBot="1" x14ac:dyDescent="0.3">
      <c r="A2127">
        <v>2125</v>
      </c>
      <c r="B2127">
        <v>32</v>
      </c>
      <c r="C2127">
        <v>1052.13688384938</v>
      </c>
      <c r="D2127" t="s">
        <v>26</v>
      </c>
      <c r="E2127" t="s">
        <v>17</v>
      </c>
      <c r="F2127">
        <v>1.4988688310274001E-3</v>
      </c>
      <c r="G2127">
        <v>1.1917064846172899E-3</v>
      </c>
      <c r="H2127">
        <v>0.49</v>
      </c>
      <c r="I2127">
        <v>3</v>
      </c>
      <c r="J2127">
        <v>0</v>
      </c>
    </row>
    <row r="2128" spans="1:10" thickTop="1" thickBot="1" x14ac:dyDescent="0.3">
      <c r="A2128">
        <v>2126</v>
      </c>
      <c r="B2128">
        <v>32</v>
      </c>
      <c r="C2128">
        <v>0</v>
      </c>
      <c r="D2128" t="s">
        <v>26</v>
      </c>
      <c r="E2128" t="s">
        <v>18</v>
      </c>
      <c r="F2128">
        <v>0</v>
      </c>
      <c r="G2128">
        <v>0</v>
      </c>
      <c r="H2128">
        <v>0.49</v>
      </c>
      <c r="I2128">
        <v>3</v>
      </c>
      <c r="J2128">
        <v>0</v>
      </c>
    </row>
    <row r="2129" spans="1:10" thickTop="1" thickBot="1" x14ac:dyDescent="0.3">
      <c r="A2129">
        <v>2127</v>
      </c>
      <c r="B2129">
        <v>32</v>
      </c>
      <c r="C2129">
        <v>0</v>
      </c>
      <c r="D2129" t="s">
        <v>26</v>
      </c>
      <c r="E2129" t="s">
        <v>19</v>
      </c>
      <c r="F2129">
        <v>0</v>
      </c>
      <c r="G2129">
        <v>0</v>
      </c>
      <c r="H2129">
        <v>0.49</v>
      </c>
      <c r="I2129">
        <v>3</v>
      </c>
      <c r="J2129">
        <v>0</v>
      </c>
    </row>
    <row r="2130" spans="1:10" thickTop="1" thickBot="1" x14ac:dyDescent="0.3">
      <c r="A2130">
        <v>2128</v>
      </c>
      <c r="B2130">
        <v>32</v>
      </c>
      <c r="C2130">
        <v>0</v>
      </c>
      <c r="D2130" t="s">
        <v>26</v>
      </c>
      <c r="E2130" t="s">
        <v>20</v>
      </c>
      <c r="F2130">
        <v>0</v>
      </c>
      <c r="G2130">
        <v>0</v>
      </c>
      <c r="H2130">
        <v>0.49</v>
      </c>
      <c r="I2130">
        <v>3</v>
      </c>
      <c r="J2130">
        <v>0</v>
      </c>
    </row>
    <row r="2131" spans="1:10" thickTop="1" thickBot="1" x14ac:dyDescent="0.3">
      <c r="A2131">
        <v>2129</v>
      </c>
      <c r="B2131">
        <v>32</v>
      </c>
      <c r="C2131">
        <v>2171.2029548219698</v>
      </c>
      <c r="D2131" t="s">
        <v>26</v>
      </c>
      <c r="E2131" t="s">
        <v>21</v>
      </c>
      <c r="F2131" s="1">
        <v>4.9489354243121497E-5</v>
      </c>
      <c r="G2131">
        <v>2.45922054477844E-3</v>
      </c>
      <c r="H2131">
        <v>0.49</v>
      </c>
      <c r="I2131">
        <v>3</v>
      </c>
      <c r="J2131">
        <v>0</v>
      </c>
    </row>
    <row r="2132" spans="1:10" thickTop="1" thickBot="1" x14ac:dyDescent="0.3">
      <c r="A2132">
        <v>2130</v>
      </c>
      <c r="B2132">
        <v>32</v>
      </c>
      <c r="C2132">
        <v>1005.30972143238</v>
      </c>
      <c r="D2132" t="s">
        <v>26</v>
      </c>
      <c r="E2132" t="s">
        <v>22</v>
      </c>
      <c r="F2132" s="1">
        <v>7.1607954730705295E-5</v>
      </c>
      <c r="G2132">
        <v>1.1386675369621201E-3</v>
      </c>
      <c r="H2132">
        <v>0.49</v>
      </c>
      <c r="I2132">
        <v>3</v>
      </c>
      <c r="J2132">
        <v>0</v>
      </c>
    </row>
    <row r="2133" spans="1:10" thickTop="1" thickBot="1" x14ac:dyDescent="0.3">
      <c r="A2133">
        <v>2131</v>
      </c>
      <c r="B2133">
        <v>32</v>
      </c>
      <c r="C2133">
        <v>785.02438949746499</v>
      </c>
      <c r="D2133" t="s">
        <v>26</v>
      </c>
      <c r="E2133" t="s">
        <v>23</v>
      </c>
      <c r="F2133" s="1">
        <v>5.5917086791461103E-5</v>
      </c>
      <c r="G2133">
        <v>8.8916059298685803E-4</v>
      </c>
      <c r="H2133">
        <v>0.49</v>
      </c>
      <c r="I2133">
        <v>3</v>
      </c>
      <c r="J2133">
        <v>0</v>
      </c>
    </row>
    <row r="2134" spans="1:10" thickTop="1" thickBot="1" x14ac:dyDescent="0.3">
      <c r="A2134">
        <v>2132</v>
      </c>
      <c r="B2134">
        <v>32</v>
      </c>
      <c r="C2134">
        <v>30558.986309860102</v>
      </c>
      <c r="D2134" t="s">
        <v>27</v>
      </c>
      <c r="E2134" t="s">
        <v>11</v>
      </c>
      <c r="F2134">
        <v>0</v>
      </c>
      <c r="G2134">
        <v>0.39452934469937101</v>
      </c>
      <c r="H2134">
        <v>0.19999999999999901</v>
      </c>
      <c r="I2134">
        <v>4.5</v>
      </c>
      <c r="J2134">
        <v>0</v>
      </c>
    </row>
    <row r="2135" spans="1:10" thickTop="1" thickBot="1" x14ac:dyDescent="0.3">
      <c r="A2135">
        <v>2133</v>
      </c>
      <c r="B2135">
        <v>32</v>
      </c>
      <c r="C2135">
        <v>5920.2561018877996</v>
      </c>
      <c r="D2135" t="s">
        <v>27</v>
      </c>
      <c r="E2135" t="s">
        <v>12</v>
      </c>
      <c r="F2135">
        <v>5.8407035271260302E-2</v>
      </c>
      <c r="G2135">
        <v>7.6432992136804295E-2</v>
      </c>
      <c r="H2135">
        <v>0.19999999999999901</v>
      </c>
      <c r="I2135">
        <v>4.5</v>
      </c>
      <c r="J2135">
        <v>0</v>
      </c>
    </row>
    <row r="2136" spans="1:10" thickTop="1" thickBot="1" x14ac:dyDescent="0.3">
      <c r="A2136">
        <v>2134</v>
      </c>
      <c r="B2136">
        <v>32</v>
      </c>
      <c r="C2136">
        <v>16467.9911693125</v>
      </c>
      <c r="D2136" t="s">
        <v>27</v>
      </c>
      <c r="E2136" t="s">
        <v>13</v>
      </c>
      <c r="F2136">
        <v>0.137362216462073</v>
      </c>
      <c r="G2136">
        <v>0.21260868075481801</v>
      </c>
      <c r="H2136">
        <v>0.19999999999999901</v>
      </c>
      <c r="I2136">
        <v>4.5</v>
      </c>
      <c r="J2136">
        <v>0</v>
      </c>
    </row>
    <row r="2137" spans="1:10" thickTop="1" thickBot="1" x14ac:dyDescent="0.3">
      <c r="A2137">
        <v>2135</v>
      </c>
      <c r="B2137">
        <v>32</v>
      </c>
      <c r="C2137">
        <v>15946.0352411528</v>
      </c>
      <c r="D2137" t="s">
        <v>27</v>
      </c>
      <c r="E2137" t="s">
        <v>14</v>
      </c>
      <c r="F2137">
        <v>0.13604713777698499</v>
      </c>
      <c r="G2137">
        <v>0.205870010557752</v>
      </c>
      <c r="H2137">
        <v>0.19999999999999901</v>
      </c>
      <c r="I2137">
        <v>4.5</v>
      </c>
      <c r="J2137">
        <v>0</v>
      </c>
    </row>
    <row r="2138" spans="1:10" thickTop="1" thickBot="1" x14ac:dyDescent="0.3">
      <c r="A2138">
        <v>2136</v>
      </c>
      <c r="B2138">
        <v>32</v>
      </c>
      <c r="C2138">
        <v>4559.0542380560601</v>
      </c>
      <c r="D2138" t="s">
        <v>27</v>
      </c>
      <c r="E2138" t="s">
        <v>15</v>
      </c>
      <c r="F2138">
        <v>4.49779261408675E-2</v>
      </c>
      <c r="G2138">
        <v>5.8859304518513803E-2</v>
      </c>
      <c r="H2138">
        <v>0.19999999999999901</v>
      </c>
      <c r="I2138">
        <v>4.5</v>
      </c>
      <c r="J2138">
        <v>0</v>
      </c>
    </row>
    <row r="2139" spans="1:10" thickTop="1" thickBot="1" x14ac:dyDescent="0.3">
      <c r="A2139">
        <v>2137</v>
      </c>
      <c r="B2139">
        <v>32</v>
      </c>
      <c r="C2139">
        <v>846.48805693542897</v>
      </c>
      <c r="D2139" t="s">
        <v>27</v>
      </c>
      <c r="E2139" t="s">
        <v>16</v>
      </c>
      <c r="F2139">
        <v>1.38355015695066E-2</v>
      </c>
      <c r="G2139">
        <v>1.09285162476355E-2</v>
      </c>
      <c r="H2139">
        <v>0.19999999999999901</v>
      </c>
      <c r="I2139">
        <v>4.5</v>
      </c>
      <c r="J2139">
        <v>0</v>
      </c>
    </row>
    <row r="2140" spans="1:10" thickTop="1" thickBot="1" x14ac:dyDescent="0.3">
      <c r="A2140">
        <v>2138</v>
      </c>
      <c r="B2140">
        <v>32</v>
      </c>
      <c r="C2140">
        <v>672.13707799449605</v>
      </c>
      <c r="D2140" t="s">
        <v>27</v>
      </c>
      <c r="E2140" t="s">
        <v>17</v>
      </c>
      <c r="F2140">
        <v>1.0985806026824699E-2</v>
      </c>
      <c r="G2140">
        <v>8.6775719011254193E-3</v>
      </c>
      <c r="H2140">
        <v>0.19999999999999901</v>
      </c>
      <c r="I2140">
        <v>4.5</v>
      </c>
      <c r="J2140">
        <v>0</v>
      </c>
    </row>
    <row r="2141" spans="1:10" thickTop="1" thickBot="1" x14ac:dyDescent="0.3">
      <c r="A2141">
        <v>2139</v>
      </c>
      <c r="B2141">
        <v>32</v>
      </c>
      <c r="C2141">
        <v>0</v>
      </c>
      <c r="D2141" t="s">
        <v>27</v>
      </c>
      <c r="E2141" t="s">
        <v>18</v>
      </c>
      <c r="F2141">
        <v>0</v>
      </c>
      <c r="G2141">
        <v>0</v>
      </c>
      <c r="H2141">
        <v>0.19999999999999901</v>
      </c>
      <c r="I2141">
        <v>4.5</v>
      </c>
      <c r="J2141">
        <v>0</v>
      </c>
    </row>
    <row r="2142" spans="1:10" thickTop="1" thickBot="1" x14ac:dyDescent="0.3">
      <c r="A2142">
        <v>2140</v>
      </c>
      <c r="B2142">
        <v>32</v>
      </c>
      <c r="C2142">
        <v>0</v>
      </c>
      <c r="D2142" t="s">
        <v>27</v>
      </c>
      <c r="E2142" t="s">
        <v>19</v>
      </c>
      <c r="F2142">
        <v>0</v>
      </c>
      <c r="G2142">
        <v>0</v>
      </c>
      <c r="H2142">
        <v>0.19999999999999901</v>
      </c>
      <c r="I2142">
        <v>4.5</v>
      </c>
      <c r="J2142">
        <v>0</v>
      </c>
    </row>
    <row r="2143" spans="1:10" thickTop="1" thickBot="1" x14ac:dyDescent="0.3">
      <c r="A2143">
        <v>2141</v>
      </c>
      <c r="B2143">
        <v>32</v>
      </c>
      <c r="C2143">
        <v>0</v>
      </c>
      <c r="D2143" t="s">
        <v>27</v>
      </c>
      <c r="E2143" t="s">
        <v>20</v>
      </c>
      <c r="F2143">
        <v>0</v>
      </c>
      <c r="G2143">
        <v>0</v>
      </c>
      <c r="H2143">
        <v>0.19999999999999901</v>
      </c>
      <c r="I2143">
        <v>4.5</v>
      </c>
      <c r="J2143">
        <v>0</v>
      </c>
    </row>
    <row r="2144" spans="1:10" thickTop="1" thickBot="1" x14ac:dyDescent="0.3">
      <c r="A2144">
        <v>2142</v>
      </c>
      <c r="B2144">
        <v>32</v>
      </c>
      <c r="C2144">
        <v>1387.3670063530701</v>
      </c>
      <c r="D2144" t="s">
        <v>27</v>
      </c>
      <c r="E2144" t="s">
        <v>21</v>
      </c>
      <c r="F2144">
        <v>4.9401323979554896E-3</v>
      </c>
      <c r="G2144">
        <v>1.79114905947452E-2</v>
      </c>
      <c r="H2144">
        <v>0.19999999999999901</v>
      </c>
      <c r="I2144">
        <v>4.5</v>
      </c>
      <c r="J2144">
        <v>0</v>
      </c>
    </row>
    <row r="2145" spans="1:10" thickTop="1" thickBot="1" x14ac:dyDescent="0.3">
      <c r="A2145">
        <v>2143</v>
      </c>
      <c r="B2145">
        <v>32</v>
      </c>
      <c r="C2145">
        <v>629.43981610516698</v>
      </c>
      <c r="D2145" t="s">
        <v>27</v>
      </c>
      <c r="E2145" t="s">
        <v>22</v>
      </c>
      <c r="F2145">
        <v>2.44521339567298E-3</v>
      </c>
      <c r="G2145">
        <v>8.1263323219441207E-3</v>
      </c>
      <c r="H2145">
        <v>0.19999999999999901</v>
      </c>
      <c r="I2145">
        <v>4.5</v>
      </c>
      <c r="J2145">
        <v>0</v>
      </c>
    </row>
    <row r="2146" spans="1:10" thickTop="1" thickBot="1" x14ac:dyDescent="0.3">
      <c r="A2146">
        <v>2144</v>
      </c>
      <c r="B2146">
        <v>32</v>
      </c>
      <c r="C2146">
        <v>469.05959050760703</v>
      </c>
      <c r="D2146" t="s">
        <v>27</v>
      </c>
      <c r="E2146" t="s">
        <v>23</v>
      </c>
      <c r="F2146">
        <v>1.8221770608271299E-3</v>
      </c>
      <c r="G2146">
        <v>6.05575626728858E-3</v>
      </c>
      <c r="H2146">
        <v>0.19999999999999901</v>
      </c>
      <c r="I2146">
        <v>4.5</v>
      </c>
      <c r="J2146">
        <v>0</v>
      </c>
    </row>
    <row r="2147" spans="1:10" thickTop="1" thickBot="1" x14ac:dyDescent="0.3">
      <c r="A2147">
        <v>2145</v>
      </c>
      <c r="B2147">
        <v>33</v>
      </c>
      <c r="C2147">
        <v>16356049.4835846</v>
      </c>
      <c r="D2147" t="s">
        <v>10</v>
      </c>
      <c r="E2147" t="s">
        <v>11</v>
      </c>
      <c r="F2147">
        <v>0</v>
      </c>
      <c r="G2147">
        <v>0.93754336708502695</v>
      </c>
      <c r="H2147">
        <v>0.3</v>
      </c>
      <c r="I2147">
        <v>1.5</v>
      </c>
      <c r="J2147">
        <v>0</v>
      </c>
    </row>
    <row r="2148" spans="1:10" thickTop="1" thickBot="1" x14ac:dyDescent="0.3">
      <c r="A2148">
        <v>2146</v>
      </c>
      <c r="B2148">
        <v>33</v>
      </c>
      <c r="C2148">
        <v>117515.42005519599</v>
      </c>
      <c r="D2148" t="s">
        <v>10</v>
      </c>
      <c r="E2148" t="s">
        <v>12</v>
      </c>
      <c r="F2148">
        <v>2.3192844226631402E-3</v>
      </c>
      <c r="G2148">
        <v>6.73608885284528E-3</v>
      </c>
      <c r="H2148">
        <v>0.3</v>
      </c>
      <c r="I2148">
        <v>1.5</v>
      </c>
      <c r="J2148">
        <v>0</v>
      </c>
    </row>
    <row r="2149" spans="1:10" thickTop="1" thickBot="1" x14ac:dyDescent="0.3">
      <c r="A2149">
        <v>2147</v>
      </c>
      <c r="B2149">
        <v>33</v>
      </c>
      <c r="C2149">
        <v>349967.054330541</v>
      </c>
      <c r="D2149" t="s">
        <v>10</v>
      </c>
      <c r="E2149" t="s">
        <v>13</v>
      </c>
      <c r="F2149">
        <v>3.4338365263645301E-3</v>
      </c>
      <c r="G2149">
        <v>2.0060424176093501E-2</v>
      </c>
      <c r="H2149">
        <v>0.3</v>
      </c>
      <c r="I2149">
        <v>1.5</v>
      </c>
      <c r="J2149">
        <v>0</v>
      </c>
    </row>
    <row r="2150" spans="1:10" thickTop="1" thickBot="1" x14ac:dyDescent="0.3">
      <c r="A2150">
        <v>2148</v>
      </c>
      <c r="B2150">
        <v>33</v>
      </c>
      <c r="C2150">
        <v>374917.521516515</v>
      </c>
      <c r="D2150" t="s">
        <v>10</v>
      </c>
      <c r="E2150" t="s">
        <v>14</v>
      </c>
      <c r="F2150">
        <v>4.0986578792239102E-3</v>
      </c>
      <c r="G2150">
        <v>2.14906072431819E-2</v>
      </c>
      <c r="H2150">
        <v>0.3</v>
      </c>
      <c r="I2150">
        <v>1.5</v>
      </c>
      <c r="J2150">
        <v>0</v>
      </c>
    </row>
    <row r="2151" spans="1:10" thickTop="1" thickBot="1" x14ac:dyDescent="0.3">
      <c r="A2151">
        <v>2149</v>
      </c>
      <c r="B2151">
        <v>33</v>
      </c>
      <c r="C2151">
        <v>116478.18332515701</v>
      </c>
      <c r="D2151" t="s">
        <v>10</v>
      </c>
      <c r="E2151" t="s">
        <v>15</v>
      </c>
      <c r="F2151">
        <v>2.2437892626894001E-3</v>
      </c>
      <c r="G2151">
        <v>6.6766335169268403E-3</v>
      </c>
      <c r="H2151">
        <v>0.3</v>
      </c>
      <c r="I2151">
        <v>1.5</v>
      </c>
      <c r="J2151">
        <v>0</v>
      </c>
    </row>
    <row r="2152" spans="1:10" thickTop="1" thickBot="1" x14ac:dyDescent="0.3">
      <c r="A2152">
        <v>2150</v>
      </c>
      <c r="B2152">
        <v>33</v>
      </c>
      <c r="C2152">
        <v>23066.362431562498</v>
      </c>
      <c r="D2152" t="s">
        <v>10</v>
      </c>
      <c r="E2152" t="s">
        <v>16</v>
      </c>
      <c r="F2152">
        <v>1.38109683852131E-3</v>
      </c>
      <c r="G2152">
        <v>1.32218449951467E-3</v>
      </c>
      <c r="H2152">
        <v>0.3</v>
      </c>
      <c r="I2152">
        <v>1.5</v>
      </c>
      <c r="J2152">
        <v>0</v>
      </c>
    </row>
    <row r="2153" spans="1:10" thickTop="1" thickBot="1" x14ac:dyDescent="0.3">
      <c r="A2153">
        <v>2151</v>
      </c>
      <c r="B2153">
        <v>33</v>
      </c>
      <c r="C2153">
        <v>20761.840514981501</v>
      </c>
      <c r="D2153" t="s">
        <v>10</v>
      </c>
      <c r="E2153" t="s">
        <v>17</v>
      </c>
      <c r="F2153">
        <v>1.2481867330232401E-3</v>
      </c>
      <c r="G2153">
        <v>1.1900872446512E-3</v>
      </c>
      <c r="H2153">
        <v>0.3</v>
      </c>
      <c r="I2153">
        <v>1.5</v>
      </c>
      <c r="J2153">
        <v>0</v>
      </c>
    </row>
    <row r="2154" spans="1:10" thickTop="1" thickBot="1" x14ac:dyDescent="0.3">
      <c r="A2154">
        <v>2152</v>
      </c>
      <c r="B2154">
        <v>33</v>
      </c>
      <c r="C2154">
        <v>0</v>
      </c>
      <c r="D2154" t="s">
        <v>10</v>
      </c>
      <c r="E2154" t="s">
        <v>18</v>
      </c>
      <c r="F2154">
        <v>0</v>
      </c>
      <c r="G2154">
        <v>0</v>
      </c>
      <c r="H2154">
        <v>0.3</v>
      </c>
      <c r="I2154">
        <v>1.5</v>
      </c>
      <c r="J2154">
        <v>0</v>
      </c>
    </row>
    <row r="2155" spans="1:10" thickTop="1" thickBot="1" x14ac:dyDescent="0.3">
      <c r="A2155">
        <v>2153</v>
      </c>
      <c r="B2155">
        <v>33</v>
      </c>
      <c r="C2155">
        <v>0</v>
      </c>
      <c r="D2155" t="s">
        <v>10</v>
      </c>
      <c r="E2155" t="s">
        <v>19</v>
      </c>
      <c r="F2155">
        <v>0</v>
      </c>
      <c r="G2155">
        <v>0</v>
      </c>
      <c r="H2155">
        <v>0.3</v>
      </c>
      <c r="I2155">
        <v>1.5</v>
      </c>
      <c r="J2155">
        <v>0</v>
      </c>
    </row>
    <row r="2156" spans="1:10" thickTop="1" thickBot="1" x14ac:dyDescent="0.3">
      <c r="A2156">
        <v>2154</v>
      </c>
      <c r="B2156">
        <v>33</v>
      </c>
      <c r="C2156">
        <v>0</v>
      </c>
      <c r="D2156" t="s">
        <v>10</v>
      </c>
      <c r="E2156" t="s">
        <v>20</v>
      </c>
      <c r="F2156">
        <v>0</v>
      </c>
      <c r="G2156">
        <v>0</v>
      </c>
      <c r="H2156">
        <v>0.3</v>
      </c>
      <c r="I2156">
        <v>1.5</v>
      </c>
      <c r="J2156">
        <v>0</v>
      </c>
    </row>
    <row r="2157" spans="1:10" thickTop="1" thickBot="1" x14ac:dyDescent="0.3">
      <c r="A2157">
        <v>2155</v>
      </c>
      <c r="B2157">
        <v>33</v>
      </c>
      <c r="C2157">
        <v>43559.023014111102</v>
      </c>
      <c r="D2157" t="s">
        <v>10</v>
      </c>
      <c r="E2157" t="s">
        <v>21</v>
      </c>
      <c r="F2157" s="1">
        <v>4.1191794628366497E-5</v>
      </c>
      <c r="G2157">
        <v>2.4968421099832399E-3</v>
      </c>
      <c r="H2157">
        <v>0.3</v>
      </c>
      <c r="I2157">
        <v>1.5</v>
      </c>
      <c r="J2157">
        <v>0</v>
      </c>
    </row>
    <row r="2158" spans="1:10" thickTop="1" thickBot="1" x14ac:dyDescent="0.3">
      <c r="A2158">
        <v>2156</v>
      </c>
      <c r="B2158">
        <v>33</v>
      </c>
      <c r="C2158">
        <v>22970.687480453598</v>
      </c>
      <c r="D2158" t="s">
        <v>10</v>
      </c>
      <c r="E2158" t="s">
        <v>22</v>
      </c>
      <c r="F2158" s="1">
        <v>6.8928222265218398E-5</v>
      </c>
      <c r="G2158">
        <v>1.3167003258516901E-3</v>
      </c>
      <c r="H2158">
        <v>0.3</v>
      </c>
      <c r="I2158">
        <v>1.5</v>
      </c>
      <c r="J2158">
        <v>0</v>
      </c>
    </row>
    <row r="2159" spans="1:10" thickTop="1" thickBot="1" x14ac:dyDescent="0.3">
      <c r="A2159">
        <v>2157</v>
      </c>
      <c r="B2159">
        <v>33</v>
      </c>
      <c r="C2159">
        <v>20360.2016464015</v>
      </c>
      <c r="D2159" t="s">
        <v>10</v>
      </c>
      <c r="E2159" t="s">
        <v>23</v>
      </c>
      <c r="F2159" s="1">
        <v>6.8366130136118206E-5</v>
      </c>
      <c r="G2159">
        <v>1.1670649459244501E-3</v>
      </c>
      <c r="H2159">
        <v>0.3</v>
      </c>
      <c r="I2159">
        <v>1.5</v>
      </c>
      <c r="J2159">
        <v>0</v>
      </c>
    </row>
    <row r="2160" spans="1:10" thickTop="1" thickBot="1" x14ac:dyDescent="0.3">
      <c r="A2160">
        <v>2158</v>
      </c>
      <c r="B2160">
        <v>33</v>
      </c>
      <c r="C2160">
        <v>17269325.0817159</v>
      </c>
      <c r="D2160" t="s">
        <v>24</v>
      </c>
      <c r="E2160" t="s">
        <v>11</v>
      </c>
      <c r="F2160">
        <v>0</v>
      </c>
      <c r="G2160">
        <v>0.966544553241658</v>
      </c>
      <c r="H2160">
        <v>0.3</v>
      </c>
      <c r="I2160">
        <v>1.5</v>
      </c>
      <c r="J2160">
        <v>0</v>
      </c>
    </row>
    <row r="2161" spans="1:10" thickTop="1" thickBot="1" x14ac:dyDescent="0.3">
      <c r="A2161">
        <v>2159</v>
      </c>
      <c r="B2161">
        <v>33</v>
      </c>
      <c r="C2161">
        <v>62272.163660674902</v>
      </c>
      <c r="D2161" t="s">
        <v>24</v>
      </c>
      <c r="E2161" t="s">
        <v>12</v>
      </c>
      <c r="F2161">
        <v>1.14375014198197E-3</v>
      </c>
      <c r="G2161">
        <v>3.4853024261222399E-3</v>
      </c>
      <c r="H2161">
        <v>0.3</v>
      </c>
      <c r="I2161">
        <v>1.5</v>
      </c>
      <c r="J2161">
        <v>0</v>
      </c>
    </row>
    <row r="2162" spans="1:10" thickTop="1" thickBot="1" x14ac:dyDescent="0.3">
      <c r="A2162">
        <v>2160</v>
      </c>
      <c r="B2162">
        <v>33</v>
      </c>
      <c r="C2162">
        <v>187854.51531825899</v>
      </c>
      <c r="D2162" t="s">
        <v>24</v>
      </c>
      <c r="E2162" t="s">
        <v>13</v>
      </c>
      <c r="F2162">
        <v>1.70301439158483E-3</v>
      </c>
      <c r="G2162">
        <v>1.0514004324057399E-2</v>
      </c>
      <c r="H2162">
        <v>0.3</v>
      </c>
      <c r="I2162">
        <v>1.5</v>
      </c>
      <c r="J2162">
        <v>0</v>
      </c>
    </row>
    <row r="2163" spans="1:10" thickTop="1" thickBot="1" x14ac:dyDescent="0.3">
      <c r="A2163">
        <v>2161</v>
      </c>
      <c r="B2163">
        <v>33</v>
      </c>
      <c r="C2163">
        <v>205254.58703075699</v>
      </c>
      <c r="D2163" t="s">
        <v>24</v>
      </c>
      <c r="E2163" t="s">
        <v>14</v>
      </c>
      <c r="F2163">
        <v>2.0523847403053101E-3</v>
      </c>
      <c r="G2163">
        <v>1.1487866618046801E-2</v>
      </c>
      <c r="H2163">
        <v>0.3</v>
      </c>
      <c r="I2163">
        <v>1.5</v>
      </c>
      <c r="J2163">
        <v>0</v>
      </c>
    </row>
    <row r="2164" spans="1:10" thickTop="1" thickBot="1" x14ac:dyDescent="0.3">
      <c r="A2164">
        <v>2162</v>
      </c>
      <c r="B2164">
        <v>33</v>
      </c>
      <c r="C2164">
        <v>64627.613299257901</v>
      </c>
      <c r="D2164" t="s">
        <v>24</v>
      </c>
      <c r="E2164" t="s">
        <v>15</v>
      </c>
      <c r="F2164">
        <v>1.1335213255461601E-3</v>
      </c>
      <c r="G2164">
        <v>3.61713427292776E-3</v>
      </c>
      <c r="H2164">
        <v>0.3</v>
      </c>
      <c r="I2164">
        <v>1.5</v>
      </c>
      <c r="J2164">
        <v>0</v>
      </c>
    </row>
    <row r="2165" spans="1:10" thickTop="1" thickBot="1" x14ac:dyDescent="0.3">
      <c r="A2165">
        <v>2163</v>
      </c>
      <c r="B2165">
        <v>33</v>
      </c>
      <c r="C2165">
        <v>12931.5507722816</v>
      </c>
      <c r="D2165" t="s">
        <v>24</v>
      </c>
      <c r="E2165" t="s">
        <v>16</v>
      </c>
      <c r="F2165">
        <v>7.0146050030655497E-4</v>
      </c>
      <c r="G2165">
        <v>7.2376424120651397E-4</v>
      </c>
      <c r="H2165">
        <v>0.3</v>
      </c>
      <c r="I2165">
        <v>1.5</v>
      </c>
      <c r="J2165">
        <v>0</v>
      </c>
    </row>
    <row r="2166" spans="1:10" thickTop="1" thickBot="1" x14ac:dyDescent="0.3">
      <c r="A2166">
        <v>2164</v>
      </c>
      <c r="B2166">
        <v>33</v>
      </c>
      <c r="C2166">
        <v>12058.400313595699</v>
      </c>
      <c r="D2166" t="s">
        <v>24</v>
      </c>
      <c r="E2166" t="s">
        <v>17</v>
      </c>
      <c r="F2166">
        <v>6.3135051046749296E-4</v>
      </c>
      <c r="G2166">
        <v>6.7489499958821298E-4</v>
      </c>
      <c r="H2166">
        <v>0.3</v>
      </c>
      <c r="I2166">
        <v>1.5</v>
      </c>
      <c r="J2166">
        <v>0</v>
      </c>
    </row>
    <row r="2167" spans="1:10" thickTop="1" thickBot="1" x14ac:dyDescent="0.3">
      <c r="A2167">
        <v>2165</v>
      </c>
      <c r="B2167">
        <v>33</v>
      </c>
      <c r="C2167">
        <v>0</v>
      </c>
      <c r="D2167" t="s">
        <v>24</v>
      </c>
      <c r="E2167" t="s">
        <v>18</v>
      </c>
      <c r="F2167">
        <v>0</v>
      </c>
      <c r="G2167">
        <v>0</v>
      </c>
      <c r="H2167">
        <v>0.3</v>
      </c>
      <c r="I2167">
        <v>1.5</v>
      </c>
      <c r="J2167">
        <v>0</v>
      </c>
    </row>
    <row r="2168" spans="1:10" thickTop="1" thickBot="1" x14ac:dyDescent="0.3">
      <c r="A2168">
        <v>2166</v>
      </c>
      <c r="B2168">
        <v>33</v>
      </c>
      <c r="C2168">
        <v>0</v>
      </c>
      <c r="D2168" t="s">
        <v>24</v>
      </c>
      <c r="E2168" t="s">
        <v>19</v>
      </c>
      <c r="F2168">
        <v>0</v>
      </c>
      <c r="G2168">
        <v>0</v>
      </c>
      <c r="H2168">
        <v>0.3</v>
      </c>
      <c r="I2168">
        <v>1.5</v>
      </c>
      <c r="J2168">
        <v>0</v>
      </c>
    </row>
    <row r="2169" spans="1:10" thickTop="1" thickBot="1" x14ac:dyDescent="0.3">
      <c r="A2169">
        <v>2167</v>
      </c>
      <c r="B2169">
        <v>33</v>
      </c>
      <c r="C2169">
        <v>0</v>
      </c>
      <c r="D2169" t="s">
        <v>24</v>
      </c>
      <c r="E2169" t="s">
        <v>20</v>
      </c>
      <c r="F2169">
        <v>0</v>
      </c>
      <c r="G2169">
        <v>0</v>
      </c>
      <c r="H2169">
        <v>0.3</v>
      </c>
      <c r="I2169">
        <v>1.5</v>
      </c>
      <c r="J2169">
        <v>0</v>
      </c>
    </row>
    <row r="2170" spans="1:10" thickTop="1" thickBot="1" x14ac:dyDescent="0.3">
      <c r="A2170">
        <v>2168</v>
      </c>
      <c r="B2170">
        <v>33</v>
      </c>
      <c r="C2170">
        <v>24712.936696213001</v>
      </c>
      <c r="D2170" t="s">
        <v>24</v>
      </c>
      <c r="E2170" t="s">
        <v>21</v>
      </c>
      <c r="F2170" s="1">
        <v>2.1193404588885999E-5</v>
      </c>
      <c r="G2170">
        <v>1.3831550593497201E-3</v>
      </c>
      <c r="H2170">
        <v>0.3</v>
      </c>
      <c r="I2170">
        <v>1.5</v>
      </c>
      <c r="J2170">
        <v>0</v>
      </c>
    </row>
    <row r="2171" spans="1:10" thickTop="1" thickBot="1" x14ac:dyDescent="0.3">
      <c r="A2171">
        <v>2169</v>
      </c>
      <c r="B2171">
        <v>33</v>
      </c>
      <c r="C2171">
        <v>13640.171687956299</v>
      </c>
      <c r="D2171" t="s">
        <v>24</v>
      </c>
      <c r="E2171" t="s">
        <v>22</v>
      </c>
      <c r="F2171" s="1">
        <v>3.4924239574568002E-5</v>
      </c>
      <c r="G2171">
        <v>7.6342495076624304E-4</v>
      </c>
      <c r="H2171">
        <v>0.3</v>
      </c>
      <c r="I2171">
        <v>1.5</v>
      </c>
      <c r="J2171">
        <v>0</v>
      </c>
    </row>
    <row r="2172" spans="1:10" thickTop="1" thickBot="1" x14ac:dyDescent="0.3">
      <c r="A2172">
        <v>2170</v>
      </c>
      <c r="B2172">
        <v>33</v>
      </c>
      <c r="C2172">
        <v>14399.0742354961</v>
      </c>
      <c r="D2172" t="s">
        <v>24</v>
      </c>
      <c r="E2172" t="s">
        <v>23</v>
      </c>
      <c r="F2172" s="1">
        <v>3.0953869976400402E-5</v>
      </c>
      <c r="G2172">
        <v>8.0589986627654605E-4</v>
      </c>
      <c r="H2172">
        <v>0.3</v>
      </c>
      <c r="I2172">
        <v>1.5</v>
      </c>
      <c r="J2172">
        <v>0</v>
      </c>
    </row>
    <row r="2173" spans="1:10" thickTop="1" thickBot="1" x14ac:dyDescent="0.3">
      <c r="A2173">
        <v>2171</v>
      </c>
      <c r="B2173">
        <v>33</v>
      </c>
      <c r="C2173">
        <v>22978.2763669454</v>
      </c>
      <c r="D2173" t="s">
        <v>25</v>
      </c>
      <c r="E2173" t="s">
        <v>11</v>
      </c>
      <c r="F2173">
        <v>0</v>
      </c>
      <c r="G2173">
        <v>0.40253295468556699</v>
      </c>
      <c r="H2173">
        <v>0.66</v>
      </c>
      <c r="I2173">
        <v>120</v>
      </c>
      <c r="J2173">
        <v>0</v>
      </c>
    </row>
    <row r="2174" spans="1:10" thickTop="1" thickBot="1" x14ac:dyDescent="0.3">
      <c r="A2174">
        <v>2172</v>
      </c>
      <c r="B2174">
        <v>33</v>
      </c>
      <c r="C2174">
        <v>3778.1834667593298</v>
      </c>
      <c r="D2174" t="s">
        <v>25</v>
      </c>
      <c r="E2174" t="s">
        <v>12</v>
      </c>
      <c r="F2174">
        <v>5.2509159825699502E-2</v>
      </c>
      <c r="G2174">
        <v>6.6186137286021601E-2</v>
      </c>
      <c r="H2174">
        <v>0.66</v>
      </c>
      <c r="I2174">
        <v>120</v>
      </c>
      <c r="J2174">
        <v>0</v>
      </c>
    </row>
    <row r="2175" spans="1:10" thickTop="1" thickBot="1" x14ac:dyDescent="0.3">
      <c r="A2175">
        <v>2173</v>
      </c>
      <c r="B2175">
        <v>33</v>
      </c>
      <c r="C2175">
        <v>11120.5504476841</v>
      </c>
      <c r="D2175" t="s">
        <v>25</v>
      </c>
      <c r="E2175" t="s">
        <v>13</v>
      </c>
      <c r="F2175">
        <v>7.8187509268742295E-2</v>
      </c>
      <c r="G2175">
        <v>0.19480956525858201</v>
      </c>
      <c r="H2175">
        <v>0.66</v>
      </c>
      <c r="I2175">
        <v>120</v>
      </c>
      <c r="J2175">
        <v>0</v>
      </c>
    </row>
    <row r="2176" spans="1:10" thickTop="1" thickBot="1" x14ac:dyDescent="0.3">
      <c r="A2176">
        <v>2174</v>
      </c>
      <c r="B2176">
        <v>33</v>
      </c>
      <c r="C2176">
        <v>11681.0260230003</v>
      </c>
      <c r="D2176" t="s">
        <v>25</v>
      </c>
      <c r="E2176" t="s">
        <v>14</v>
      </c>
      <c r="F2176">
        <v>9.4232014639904299E-2</v>
      </c>
      <c r="G2176">
        <v>0.204627964417784</v>
      </c>
      <c r="H2176">
        <v>0.66</v>
      </c>
      <c r="I2176">
        <v>120</v>
      </c>
      <c r="J2176">
        <v>0</v>
      </c>
    </row>
    <row r="2177" spans="1:10" thickTop="1" thickBot="1" x14ac:dyDescent="0.3">
      <c r="A2177">
        <v>2175</v>
      </c>
      <c r="B2177">
        <v>33</v>
      </c>
      <c r="C2177">
        <v>3568.7388568998799</v>
      </c>
      <c r="D2177" t="s">
        <v>25</v>
      </c>
      <c r="E2177" t="s">
        <v>15</v>
      </c>
      <c r="F2177">
        <v>5.20456935911481E-2</v>
      </c>
      <c r="G2177">
        <v>6.2517091083279894E-2</v>
      </c>
      <c r="H2177">
        <v>0.66</v>
      </c>
      <c r="I2177">
        <v>120</v>
      </c>
      <c r="J2177">
        <v>0</v>
      </c>
    </row>
    <row r="2178" spans="1:10" thickTop="1" thickBot="1" x14ac:dyDescent="0.3">
      <c r="A2178">
        <v>2176</v>
      </c>
      <c r="B2178">
        <v>33</v>
      </c>
      <c r="C2178">
        <v>698.91045201016402</v>
      </c>
      <c r="D2178" t="s">
        <v>25</v>
      </c>
      <c r="E2178" t="s">
        <v>16</v>
      </c>
      <c r="F2178">
        <v>3.2208414408177503E-2</v>
      </c>
      <c r="G2178">
        <v>1.2243498372792601E-2</v>
      </c>
      <c r="H2178">
        <v>0.66</v>
      </c>
      <c r="I2178">
        <v>120</v>
      </c>
      <c r="J2178">
        <v>0</v>
      </c>
    </row>
    <row r="2179" spans="1:10" thickTop="1" thickBot="1" x14ac:dyDescent="0.3">
      <c r="A2179">
        <v>2177</v>
      </c>
      <c r="B2179">
        <v>33</v>
      </c>
      <c r="C2179">
        <v>624.263542739066</v>
      </c>
      <c r="D2179" t="s">
        <v>25</v>
      </c>
      <c r="E2179" t="s">
        <v>17</v>
      </c>
      <c r="F2179">
        <v>2.8990525279703399E-2</v>
      </c>
      <c r="G2179">
        <v>1.09358354102971E-2</v>
      </c>
      <c r="H2179">
        <v>0.66</v>
      </c>
      <c r="I2179">
        <v>120</v>
      </c>
      <c r="J2179">
        <v>0</v>
      </c>
    </row>
    <row r="2180" spans="1:10" thickTop="1" thickBot="1" x14ac:dyDescent="0.3">
      <c r="A2180">
        <v>2178</v>
      </c>
      <c r="B2180">
        <v>33</v>
      </c>
      <c r="C2180">
        <v>0</v>
      </c>
      <c r="D2180" t="s">
        <v>25</v>
      </c>
      <c r="E2180" t="s">
        <v>18</v>
      </c>
      <c r="F2180">
        <v>0</v>
      </c>
      <c r="G2180">
        <v>0</v>
      </c>
      <c r="H2180">
        <v>0.66</v>
      </c>
      <c r="I2180">
        <v>120</v>
      </c>
      <c r="J2180">
        <v>0</v>
      </c>
    </row>
    <row r="2181" spans="1:10" thickTop="1" thickBot="1" x14ac:dyDescent="0.3">
      <c r="A2181">
        <v>2179</v>
      </c>
      <c r="B2181">
        <v>33</v>
      </c>
      <c r="C2181">
        <v>0</v>
      </c>
      <c r="D2181" t="s">
        <v>25</v>
      </c>
      <c r="E2181" t="s">
        <v>19</v>
      </c>
      <c r="F2181">
        <v>0</v>
      </c>
      <c r="G2181">
        <v>0</v>
      </c>
      <c r="H2181">
        <v>0.66</v>
      </c>
      <c r="I2181">
        <v>120</v>
      </c>
      <c r="J2181">
        <v>0</v>
      </c>
    </row>
    <row r="2182" spans="1:10" thickTop="1" thickBot="1" x14ac:dyDescent="0.3">
      <c r="A2182">
        <v>2180</v>
      </c>
      <c r="B2182">
        <v>33</v>
      </c>
      <c r="C2182">
        <v>0</v>
      </c>
      <c r="D2182" t="s">
        <v>25</v>
      </c>
      <c r="E2182" t="s">
        <v>20</v>
      </c>
      <c r="F2182">
        <v>0</v>
      </c>
      <c r="G2182">
        <v>0</v>
      </c>
      <c r="H2182">
        <v>0.66</v>
      </c>
      <c r="I2182">
        <v>120</v>
      </c>
      <c r="J2182">
        <v>0</v>
      </c>
    </row>
    <row r="2183" spans="1:10" thickTop="1" thickBot="1" x14ac:dyDescent="0.3">
      <c r="A2183">
        <v>2181</v>
      </c>
      <c r="B2183">
        <v>33</v>
      </c>
      <c r="C2183">
        <v>1291.03629217657</v>
      </c>
      <c r="D2183" t="s">
        <v>25</v>
      </c>
      <c r="E2183" t="s">
        <v>21</v>
      </c>
      <c r="F2183">
        <v>9.7316918078707104E-4</v>
      </c>
      <c r="G2183">
        <v>2.2616346195735899E-2</v>
      </c>
      <c r="H2183">
        <v>0.66</v>
      </c>
      <c r="I2183">
        <v>120</v>
      </c>
      <c r="J2183">
        <v>0</v>
      </c>
    </row>
    <row r="2184" spans="1:10" thickTop="1" thickBot="1" x14ac:dyDescent="0.3">
      <c r="A2184">
        <v>2182</v>
      </c>
      <c r="B2184">
        <v>33</v>
      </c>
      <c r="C2184">
        <v>683.29471150698896</v>
      </c>
      <c r="D2184" t="s">
        <v>25</v>
      </c>
      <c r="E2184" t="s">
        <v>22</v>
      </c>
      <c r="F2184">
        <v>1.60374099688736E-3</v>
      </c>
      <c r="G2184">
        <v>1.1969942164138599E-2</v>
      </c>
      <c r="H2184">
        <v>0.66</v>
      </c>
      <c r="I2184">
        <v>120</v>
      </c>
      <c r="J2184">
        <v>0</v>
      </c>
    </row>
    <row r="2185" spans="1:10" thickTop="1" thickBot="1" x14ac:dyDescent="0.3">
      <c r="A2185">
        <v>2183</v>
      </c>
      <c r="B2185">
        <v>33</v>
      </c>
      <c r="C2185">
        <v>659.93145444161701</v>
      </c>
      <c r="D2185" t="s">
        <v>25</v>
      </c>
      <c r="E2185" t="s">
        <v>23</v>
      </c>
      <c r="F2185">
        <v>1.4214851041359799E-3</v>
      </c>
      <c r="G2185">
        <v>1.15606651257994E-2</v>
      </c>
      <c r="H2185">
        <v>0.66</v>
      </c>
      <c r="I2185">
        <v>120</v>
      </c>
      <c r="J2185">
        <v>0</v>
      </c>
    </row>
    <row r="2186" spans="1:10" thickTop="1" thickBot="1" x14ac:dyDescent="0.3">
      <c r="A2186">
        <v>2184</v>
      </c>
      <c r="B2186">
        <v>33</v>
      </c>
      <c r="C2186">
        <v>811075.87960600306</v>
      </c>
      <c r="D2186" t="s">
        <v>26</v>
      </c>
      <c r="E2186" t="s">
        <v>11</v>
      </c>
      <c r="F2186">
        <v>0</v>
      </c>
      <c r="G2186">
        <v>0.91855911016956504</v>
      </c>
      <c r="H2186">
        <v>0.49</v>
      </c>
      <c r="I2186">
        <v>3</v>
      </c>
      <c r="J2186">
        <v>0</v>
      </c>
    </row>
    <row r="2187" spans="1:10" thickTop="1" thickBot="1" x14ac:dyDescent="0.3">
      <c r="A2187">
        <v>2185</v>
      </c>
      <c r="B2187">
        <v>33</v>
      </c>
      <c r="C2187">
        <v>8804.7712228929795</v>
      </c>
      <c r="D2187" t="s">
        <v>26</v>
      </c>
      <c r="E2187" t="s">
        <v>12</v>
      </c>
      <c r="F2187">
        <v>4.0133589380972499E-3</v>
      </c>
      <c r="G2187">
        <v>9.9715735889913792E-3</v>
      </c>
      <c r="H2187">
        <v>0.49</v>
      </c>
      <c r="I2187">
        <v>3</v>
      </c>
      <c r="J2187">
        <v>0</v>
      </c>
    </row>
    <row r="2188" spans="1:10" thickTop="1" thickBot="1" x14ac:dyDescent="0.3">
      <c r="A2188">
        <v>2186</v>
      </c>
      <c r="B2188">
        <v>33</v>
      </c>
      <c r="C2188">
        <v>24957.887335547701</v>
      </c>
      <c r="D2188" t="s">
        <v>26</v>
      </c>
      <c r="E2188" t="s">
        <v>13</v>
      </c>
      <c r="F2188">
        <v>5.6881069183097599E-3</v>
      </c>
      <c r="G2188">
        <v>2.8265289794820899E-2</v>
      </c>
      <c r="H2188">
        <v>0.49</v>
      </c>
      <c r="I2188">
        <v>3</v>
      </c>
      <c r="J2188">
        <v>0</v>
      </c>
    </row>
    <row r="2189" spans="1:10" thickTop="1" thickBot="1" x14ac:dyDescent="0.3">
      <c r="A2189">
        <v>2187</v>
      </c>
      <c r="B2189">
        <v>33</v>
      </c>
      <c r="C2189">
        <v>24618.281187700701</v>
      </c>
      <c r="D2189" t="s">
        <v>26</v>
      </c>
      <c r="E2189" t="s">
        <v>14</v>
      </c>
      <c r="F2189">
        <v>6.3120463829828503E-3</v>
      </c>
      <c r="G2189">
        <v>2.7880679268459298E-2</v>
      </c>
      <c r="H2189">
        <v>0.49</v>
      </c>
      <c r="I2189">
        <v>3</v>
      </c>
      <c r="J2189">
        <v>0</v>
      </c>
    </row>
    <row r="2190" spans="1:10" thickTop="1" thickBot="1" x14ac:dyDescent="0.3">
      <c r="A2190">
        <v>2188</v>
      </c>
      <c r="B2190">
        <v>33</v>
      </c>
      <c r="C2190">
        <v>7110.0734346619602</v>
      </c>
      <c r="D2190" t="s">
        <v>26</v>
      </c>
      <c r="E2190" t="s">
        <v>15</v>
      </c>
      <c r="F2190">
        <v>3.2408879285057098E-3</v>
      </c>
      <c r="G2190">
        <v>8.05229558861488E-3</v>
      </c>
      <c r="H2190">
        <v>0.49</v>
      </c>
      <c r="I2190">
        <v>3</v>
      </c>
      <c r="J2190">
        <v>0</v>
      </c>
    </row>
    <row r="2191" spans="1:10" thickTop="1" thickBot="1" x14ac:dyDescent="0.3">
      <c r="A2191">
        <v>2189</v>
      </c>
      <c r="B2191">
        <v>33</v>
      </c>
      <c r="C2191">
        <v>1328.4687003957999</v>
      </c>
      <c r="D2191" t="s">
        <v>26</v>
      </c>
      <c r="E2191" t="s">
        <v>16</v>
      </c>
      <c r="F2191">
        <v>1.8923056026051801E-3</v>
      </c>
      <c r="G2191">
        <v>1.50451647990871E-3</v>
      </c>
      <c r="H2191">
        <v>0.49</v>
      </c>
      <c r="I2191">
        <v>3</v>
      </c>
      <c r="J2191">
        <v>0</v>
      </c>
    </row>
    <row r="2192" spans="1:10" thickTop="1" thickBot="1" x14ac:dyDescent="0.3">
      <c r="A2192">
        <v>2190</v>
      </c>
      <c r="B2192">
        <v>33</v>
      </c>
      <c r="C2192">
        <v>1067.6600751445999</v>
      </c>
      <c r="D2192" t="s">
        <v>26</v>
      </c>
      <c r="E2192" t="s">
        <v>17</v>
      </c>
      <c r="F2192">
        <v>1.5208029675611199E-3</v>
      </c>
      <c r="G2192">
        <v>1.2091456708893801E-3</v>
      </c>
      <c r="H2192">
        <v>0.49</v>
      </c>
      <c r="I2192">
        <v>3</v>
      </c>
      <c r="J2192">
        <v>0</v>
      </c>
    </row>
    <row r="2193" spans="1:10" thickTop="1" thickBot="1" x14ac:dyDescent="0.3">
      <c r="A2193">
        <v>2191</v>
      </c>
      <c r="B2193">
        <v>33</v>
      </c>
      <c r="C2193">
        <v>0</v>
      </c>
      <c r="D2193" t="s">
        <v>26</v>
      </c>
      <c r="E2193" t="s">
        <v>18</v>
      </c>
      <c r="F2193">
        <v>0</v>
      </c>
      <c r="G2193">
        <v>0</v>
      </c>
      <c r="H2193">
        <v>0.49</v>
      </c>
      <c r="I2193">
        <v>3</v>
      </c>
      <c r="J2193">
        <v>0</v>
      </c>
    </row>
    <row r="2194" spans="1:10" thickTop="1" thickBot="1" x14ac:dyDescent="0.3">
      <c r="A2194">
        <v>2192</v>
      </c>
      <c r="B2194">
        <v>33</v>
      </c>
      <c r="C2194">
        <v>0</v>
      </c>
      <c r="D2194" t="s">
        <v>26</v>
      </c>
      <c r="E2194" t="s">
        <v>19</v>
      </c>
      <c r="F2194">
        <v>0</v>
      </c>
      <c r="G2194">
        <v>0</v>
      </c>
      <c r="H2194">
        <v>0.49</v>
      </c>
      <c r="I2194">
        <v>3</v>
      </c>
      <c r="J2194">
        <v>0</v>
      </c>
    </row>
    <row r="2195" spans="1:10" thickTop="1" thickBot="1" x14ac:dyDescent="0.3">
      <c r="A2195">
        <v>2193</v>
      </c>
      <c r="B2195">
        <v>33</v>
      </c>
      <c r="C2195">
        <v>0</v>
      </c>
      <c r="D2195" t="s">
        <v>26</v>
      </c>
      <c r="E2195" t="s">
        <v>20</v>
      </c>
      <c r="F2195">
        <v>0</v>
      </c>
      <c r="G2195">
        <v>0</v>
      </c>
      <c r="H2195">
        <v>0.49</v>
      </c>
      <c r="I2195">
        <v>3</v>
      </c>
      <c r="J2195">
        <v>0</v>
      </c>
    </row>
    <row r="2196" spans="1:10" thickTop="1" thickBot="1" x14ac:dyDescent="0.3">
      <c r="A2196">
        <v>2194</v>
      </c>
      <c r="B2196">
        <v>33</v>
      </c>
      <c r="C2196">
        <v>2206.9114610800698</v>
      </c>
      <c r="D2196" t="s">
        <v>26</v>
      </c>
      <c r="E2196" t="s">
        <v>21</v>
      </c>
      <c r="F2196" s="1">
        <v>5.0297319565134503E-5</v>
      </c>
      <c r="G2196">
        <v>2.4993698849699098E-3</v>
      </c>
      <c r="H2196">
        <v>0.49</v>
      </c>
      <c r="I2196">
        <v>3</v>
      </c>
      <c r="J2196">
        <v>0</v>
      </c>
    </row>
    <row r="2197" spans="1:10" thickTop="1" thickBot="1" x14ac:dyDescent="0.3">
      <c r="A2197">
        <v>2195</v>
      </c>
      <c r="B2197">
        <v>33</v>
      </c>
      <c r="C2197">
        <v>1023.51100234552</v>
      </c>
      <c r="D2197" t="s">
        <v>26</v>
      </c>
      <c r="E2197" t="s">
        <v>22</v>
      </c>
      <c r="F2197" s="1">
        <v>7.2895793611450806E-5</v>
      </c>
      <c r="G2197">
        <v>1.1591459926289099E-3</v>
      </c>
      <c r="H2197">
        <v>0.49</v>
      </c>
      <c r="I2197">
        <v>3</v>
      </c>
      <c r="J2197">
        <v>0</v>
      </c>
    </row>
    <row r="2198" spans="1:10" thickTop="1" thickBot="1" x14ac:dyDescent="0.3">
      <c r="A2198">
        <v>2196</v>
      </c>
      <c r="B2198">
        <v>33</v>
      </c>
      <c r="C2198">
        <v>793.693793021857</v>
      </c>
      <c r="D2198" t="s">
        <v>26</v>
      </c>
      <c r="E2198" t="s">
        <v>23</v>
      </c>
      <c r="F2198" s="1">
        <v>5.65279110768941E-5</v>
      </c>
      <c r="G2198">
        <v>8.9887356115116797E-4</v>
      </c>
      <c r="H2198">
        <v>0.49</v>
      </c>
      <c r="I2198">
        <v>3</v>
      </c>
      <c r="J2198">
        <v>0</v>
      </c>
    </row>
    <row r="2199" spans="1:10" thickTop="1" thickBot="1" x14ac:dyDescent="0.3">
      <c r="A2199">
        <v>2197</v>
      </c>
      <c r="B2199">
        <v>33</v>
      </c>
      <c r="C2199">
        <v>30644.8381875044</v>
      </c>
      <c r="D2199" t="s">
        <v>27</v>
      </c>
      <c r="E2199" t="s">
        <v>11</v>
      </c>
      <c r="F2199">
        <v>0</v>
      </c>
      <c r="G2199">
        <v>0.39506531815498602</v>
      </c>
      <c r="H2199">
        <v>0.19999999999999901</v>
      </c>
      <c r="I2199">
        <v>4.5</v>
      </c>
      <c r="J2199">
        <v>0</v>
      </c>
    </row>
    <row r="2200" spans="1:10" thickTop="1" thickBot="1" x14ac:dyDescent="0.3">
      <c r="A2200">
        <v>2198</v>
      </c>
      <c r="B2200">
        <v>33</v>
      </c>
      <c r="C2200">
        <v>5930.09826338312</v>
      </c>
      <c r="D2200" t="s">
        <v>27</v>
      </c>
      <c r="E2200" t="s">
        <v>12</v>
      </c>
      <c r="F2200">
        <v>5.8419490331982099E-2</v>
      </c>
      <c r="G2200">
        <v>7.6449291158896093E-2</v>
      </c>
      <c r="H2200">
        <v>0.19999999999999901</v>
      </c>
      <c r="I2200">
        <v>4.5</v>
      </c>
      <c r="J2200">
        <v>0</v>
      </c>
    </row>
    <row r="2201" spans="1:10" thickTop="1" thickBot="1" x14ac:dyDescent="0.3">
      <c r="A2201">
        <v>2199</v>
      </c>
      <c r="B2201">
        <v>33</v>
      </c>
      <c r="C2201">
        <v>16484.363200496198</v>
      </c>
      <c r="D2201" t="s">
        <v>27</v>
      </c>
      <c r="E2201" t="s">
        <v>13</v>
      </c>
      <c r="F2201">
        <v>0.13729984444860399</v>
      </c>
      <c r="G2201">
        <v>0.21251214160569001</v>
      </c>
      <c r="H2201">
        <v>0.19999999999999901</v>
      </c>
      <c r="I2201">
        <v>4.5</v>
      </c>
      <c r="J2201">
        <v>0</v>
      </c>
    </row>
    <row r="2202" spans="1:10" thickTop="1" thickBot="1" x14ac:dyDescent="0.3">
      <c r="A2202">
        <v>2200</v>
      </c>
      <c r="B2202">
        <v>33</v>
      </c>
      <c r="C2202">
        <v>15943.9428456476</v>
      </c>
      <c r="D2202" t="s">
        <v>27</v>
      </c>
      <c r="E2202" t="s">
        <v>14</v>
      </c>
      <c r="F2202">
        <v>0.13583247829606199</v>
      </c>
      <c r="G2202">
        <v>0.20554518233772501</v>
      </c>
      <c r="H2202">
        <v>0.19999999999999901</v>
      </c>
      <c r="I2202">
        <v>4.5</v>
      </c>
      <c r="J2202">
        <v>0</v>
      </c>
    </row>
    <row r="2203" spans="1:10" thickTop="1" thickBot="1" x14ac:dyDescent="0.3">
      <c r="A2203">
        <v>2201</v>
      </c>
      <c r="B2203">
        <v>33</v>
      </c>
      <c r="C2203">
        <v>4555.5541946219801</v>
      </c>
      <c r="D2203" t="s">
        <v>27</v>
      </c>
      <c r="E2203" t="s">
        <v>15</v>
      </c>
      <c r="F2203">
        <v>4.4878371724941801E-2</v>
      </c>
      <c r="G2203">
        <v>5.8729024975059899E-2</v>
      </c>
      <c r="H2203">
        <v>0.19999999999999901</v>
      </c>
      <c r="I2203">
        <v>4.5</v>
      </c>
      <c r="J2203">
        <v>0</v>
      </c>
    </row>
    <row r="2204" spans="1:10" thickTop="1" thickBot="1" x14ac:dyDescent="0.3">
      <c r="A2204">
        <v>2202</v>
      </c>
      <c r="B2204">
        <v>33</v>
      </c>
      <c r="C2204">
        <v>845.79130275518503</v>
      </c>
      <c r="D2204" t="s">
        <v>27</v>
      </c>
      <c r="E2204" t="s">
        <v>16</v>
      </c>
      <c r="F2204">
        <v>1.3804112621451601E-2</v>
      </c>
      <c r="G2204">
        <v>1.0903722449803799E-2</v>
      </c>
      <c r="H2204">
        <v>0.19999999999999901</v>
      </c>
      <c r="I2204">
        <v>4.5</v>
      </c>
      <c r="J2204">
        <v>0</v>
      </c>
    </row>
    <row r="2205" spans="1:10" thickTop="1" thickBot="1" x14ac:dyDescent="0.3">
      <c r="A2205">
        <v>2203</v>
      </c>
      <c r="B2205">
        <v>33</v>
      </c>
      <c r="C2205">
        <v>671.88495425678195</v>
      </c>
      <c r="D2205" t="s">
        <v>27</v>
      </c>
      <c r="E2205" t="s">
        <v>17</v>
      </c>
      <c r="F2205">
        <v>1.09657968189158E-2</v>
      </c>
      <c r="G2205">
        <v>8.6617668395859802E-3</v>
      </c>
      <c r="H2205">
        <v>0.19999999999999901</v>
      </c>
      <c r="I2205">
        <v>4.5</v>
      </c>
      <c r="J2205">
        <v>0</v>
      </c>
    </row>
    <row r="2206" spans="1:10" thickTop="1" thickBot="1" x14ac:dyDescent="0.3">
      <c r="A2206">
        <v>2204</v>
      </c>
      <c r="B2206">
        <v>33</v>
      </c>
      <c r="C2206">
        <v>0</v>
      </c>
      <c r="D2206" t="s">
        <v>27</v>
      </c>
      <c r="E2206" t="s">
        <v>18</v>
      </c>
      <c r="F2206">
        <v>0</v>
      </c>
      <c r="G2206">
        <v>0</v>
      </c>
      <c r="H2206">
        <v>0.19999999999999901</v>
      </c>
      <c r="I2206">
        <v>4.5</v>
      </c>
      <c r="J2206">
        <v>0</v>
      </c>
    </row>
    <row r="2207" spans="1:10" thickTop="1" thickBot="1" x14ac:dyDescent="0.3">
      <c r="A2207">
        <v>2205</v>
      </c>
      <c r="B2207">
        <v>33</v>
      </c>
      <c r="C2207">
        <v>0</v>
      </c>
      <c r="D2207" t="s">
        <v>27</v>
      </c>
      <c r="E2207" t="s">
        <v>19</v>
      </c>
      <c r="F2207">
        <v>0</v>
      </c>
      <c r="G2207">
        <v>0</v>
      </c>
      <c r="H2207">
        <v>0.19999999999999901</v>
      </c>
      <c r="I2207">
        <v>4.5</v>
      </c>
      <c r="J2207">
        <v>0</v>
      </c>
    </row>
    <row r="2208" spans="1:10" thickTop="1" thickBot="1" x14ac:dyDescent="0.3">
      <c r="A2208">
        <v>2206</v>
      </c>
      <c r="B2208">
        <v>33</v>
      </c>
      <c r="C2208">
        <v>0</v>
      </c>
      <c r="D2208" t="s">
        <v>27</v>
      </c>
      <c r="E2208" t="s">
        <v>20</v>
      </c>
      <c r="F2208">
        <v>0</v>
      </c>
      <c r="G2208">
        <v>0</v>
      </c>
      <c r="H2208">
        <v>0.19999999999999901</v>
      </c>
      <c r="I2208">
        <v>4.5</v>
      </c>
      <c r="J2208">
        <v>0</v>
      </c>
    </row>
    <row r="2209" spans="1:10" thickTop="1" thickBot="1" x14ac:dyDescent="0.3">
      <c r="A2209">
        <v>2207</v>
      </c>
      <c r="B2209">
        <v>33</v>
      </c>
      <c r="C2209">
        <v>1389.65359234222</v>
      </c>
      <c r="D2209" t="s">
        <v>27</v>
      </c>
      <c r="E2209" t="s">
        <v>21</v>
      </c>
      <c r="F2209">
        <v>4.9411152823345596E-3</v>
      </c>
      <c r="G2209">
        <v>1.7915054249095601E-2</v>
      </c>
      <c r="H2209">
        <v>0.19999999999999901</v>
      </c>
      <c r="I2209">
        <v>4.5</v>
      </c>
      <c r="J2209">
        <v>0</v>
      </c>
    </row>
    <row r="2210" spans="1:10" thickTop="1" thickBot="1" x14ac:dyDescent="0.3">
      <c r="A2210">
        <v>2208</v>
      </c>
      <c r="B2210">
        <v>33</v>
      </c>
      <c r="C2210">
        <v>632.740352265723</v>
      </c>
      <c r="D2210" t="s">
        <v>27</v>
      </c>
      <c r="E2210" t="s">
        <v>22</v>
      </c>
      <c r="F2210">
        <v>2.4544788425607199E-3</v>
      </c>
      <c r="G2210">
        <v>8.1571247675663698E-3</v>
      </c>
      <c r="H2210">
        <v>0.19999999999999901</v>
      </c>
      <c r="I2210">
        <v>4.5</v>
      </c>
      <c r="J2210">
        <v>0</v>
      </c>
    </row>
    <row r="2211" spans="1:10" thickTop="1" thickBot="1" x14ac:dyDescent="0.3">
      <c r="A2211">
        <v>2209</v>
      </c>
      <c r="B2211">
        <v>33</v>
      </c>
      <c r="C2211">
        <v>470.17493155794898</v>
      </c>
      <c r="D2211" t="s">
        <v>27</v>
      </c>
      <c r="E2211" t="s">
        <v>23</v>
      </c>
      <c r="F2211">
        <v>1.8238672745922401E-3</v>
      </c>
      <c r="G2211">
        <v>6.0613734615893797E-3</v>
      </c>
      <c r="H2211">
        <v>0.19999999999999901</v>
      </c>
      <c r="I2211">
        <v>4.5</v>
      </c>
      <c r="J2211">
        <v>0</v>
      </c>
    </row>
    <row r="2212" spans="1:10" thickTop="1" thickBot="1" x14ac:dyDescent="0.3">
      <c r="A2212">
        <v>2210</v>
      </c>
      <c r="B2212">
        <v>34</v>
      </c>
      <c r="C2212">
        <v>16396546.6647436</v>
      </c>
      <c r="D2212" t="s">
        <v>10</v>
      </c>
      <c r="E2212" t="s">
        <v>11</v>
      </c>
      <c r="F2212">
        <v>0</v>
      </c>
      <c r="G2212">
        <v>0.93805520572874201</v>
      </c>
      <c r="H2212">
        <v>0.3</v>
      </c>
      <c r="I2212">
        <v>1.5</v>
      </c>
      <c r="J2212">
        <v>0</v>
      </c>
    </row>
    <row r="2213" spans="1:10" thickTop="1" thickBot="1" x14ac:dyDescent="0.3">
      <c r="A2213">
        <v>2211</v>
      </c>
      <c r="B2213">
        <v>34</v>
      </c>
      <c r="C2213">
        <v>117174.084380085</v>
      </c>
      <c r="D2213" t="s">
        <v>10</v>
      </c>
      <c r="E2213" t="s">
        <v>12</v>
      </c>
      <c r="F2213">
        <v>2.3151815938429001E-3</v>
      </c>
      <c r="G2213">
        <v>6.7035920475610102E-3</v>
      </c>
      <c r="H2213">
        <v>0.3</v>
      </c>
      <c r="I2213">
        <v>1.5</v>
      </c>
      <c r="J2213">
        <v>0</v>
      </c>
    </row>
    <row r="2214" spans="1:10" thickTop="1" thickBot="1" x14ac:dyDescent="0.3">
      <c r="A2214">
        <v>2212</v>
      </c>
      <c r="B2214">
        <v>34</v>
      </c>
      <c r="C2214">
        <v>348478.15568422101</v>
      </c>
      <c r="D2214" t="s">
        <v>10</v>
      </c>
      <c r="E2214" t="s">
        <v>13</v>
      </c>
      <c r="F2214">
        <v>3.4242413064677901E-3</v>
      </c>
      <c r="G2214">
        <v>1.9936621698837802E-2</v>
      </c>
      <c r="H2214">
        <v>0.3</v>
      </c>
      <c r="I2214">
        <v>1.5</v>
      </c>
      <c r="J2214">
        <v>0</v>
      </c>
    </row>
    <row r="2215" spans="1:10" thickTop="1" thickBot="1" x14ac:dyDescent="0.3">
      <c r="A2215">
        <v>2213</v>
      </c>
      <c r="B2215">
        <v>34</v>
      </c>
      <c r="C2215">
        <v>372412.24733225198</v>
      </c>
      <c r="D2215" t="s">
        <v>10</v>
      </c>
      <c r="E2215" t="s">
        <v>14</v>
      </c>
      <c r="F2215">
        <v>4.0792415383423802E-3</v>
      </c>
      <c r="G2215">
        <v>2.1305903885135001E-2</v>
      </c>
      <c r="H2215">
        <v>0.3</v>
      </c>
      <c r="I2215">
        <v>1.5</v>
      </c>
      <c r="J2215">
        <v>0</v>
      </c>
    </row>
    <row r="2216" spans="1:10" thickTop="1" thickBot="1" x14ac:dyDescent="0.3">
      <c r="A2216">
        <v>2214</v>
      </c>
      <c r="B2216">
        <v>34</v>
      </c>
      <c r="C2216">
        <v>115451.051478945</v>
      </c>
      <c r="D2216" t="s">
        <v>10</v>
      </c>
      <c r="E2216" t="s">
        <v>15</v>
      </c>
      <c r="F2216">
        <v>2.22956217224585E-3</v>
      </c>
      <c r="G2216">
        <v>6.6050164135811997E-3</v>
      </c>
      <c r="H2216">
        <v>0.3</v>
      </c>
      <c r="I2216">
        <v>1.5</v>
      </c>
      <c r="J2216">
        <v>0</v>
      </c>
    </row>
    <row r="2217" spans="1:10" thickTop="1" thickBot="1" x14ac:dyDescent="0.3">
      <c r="A2217">
        <v>2215</v>
      </c>
      <c r="B2217">
        <v>34</v>
      </c>
      <c r="C2217">
        <v>22831.560414880601</v>
      </c>
      <c r="D2217" t="s">
        <v>10</v>
      </c>
      <c r="E2217" t="s">
        <v>16</v>
      </c>
      <c r="F2217">
        <v>1.37069915126561E-3</v>
      </c>
      <c r="G2217">
        <v>1.3062057846693401E-3</v>
      </c>
      <c r="H2217">
        <v>0.3</v>
      </c>
      <c r="I2217">
        <v>1.5</v>
      </c>
      <c r="J2217">
        <v>0</v>
      </c>
    </row>
    <row r="2218" spans="1:10" thickTop="1" thickBot="1" x14ac:dyDescent="0.3">
      <c r="A2218">
        <v>2216</v>
      </c>
      <c r="B2218">
        <v>34</v>
      </c>
      <c r="C2218">
        <v>20496.498935981701</v>
      </c>
      <c r="D2218" t="s">
        <v>10</v>
      </c>
      <c r="E2218" t="s">
        <v>17</v>
      </c>
      <c r="F2218">
        <v>1.23443378822307E-3</v>
      </c>
      <c r="G2218">
        <v>1.17261566836225E-3</v>
      </c>
      <c r="H2218">
        <v>0.3</v>
      </c>
      <c r="I2218">
        <v>1.5</v>
      </c>
      <c r="J2218">
        <v>0</v>
      </c>
    </row>
    <row r="2219" spans="1:10" thickTop="1" thickBot="1" x14ac:dyDescent="0.3">
      <c r="A2219">
        <v>2217</v>
      </c>
      <c r="B2219">
        <v>34</v>
      </c>
      <c r="C2219">
        <v>0</v>
      </c>
      <c r="D2219" t="s">
        <v>10</v>
      </c>
      <c r="E2219" t="s">
        <v>18</v>
      </c>
      <c r="F2219">
        <v>0</v>
      </c>
      <c r="G2219">
        <v>0</v>
      </c>
      <c r="H2219">
        <v>0.3</v>
      </c>
      <c r="I2219">
        <v>1.5</v>
      </c>
      <c r="J2219">
        <v>0</v>
      </c>
    </row>
    <row r="2220" spans="1:10" thickTop="1" thickBot="1" x14ac:dyDescent="0.3">
      <c r="A2220">
        <v>2218</v>
      </c>
      <c r="B2220">
        <v>34</v>
      </c>
      <c r="C2220">
        <v>0</v>
      </c>
      <c r="D2220" t="s">
        <v>10</v>
      </c>
      <c r="E2220" t="s">
        <v>19</v>
      </c>
      <c r="F2220">
        <v>0</v>
      </c>
      <c r="G2220">
        <v>0</v>
      </c>
      <c r="H2220">
        <v>0.3</v>
      </c>
      <c r="I2220">
        <v>1.5</v>
      </c>
      <c r="J2220">
        <v>0</v>
      </c>
    </row>
    <row r="2221" spans="1:10" thickTop="1" thickBot="1" x14ac:dyDescent="0.3">
      <c r="A2221">
        <v>2219</v>
      </c>
      <c r="B2221">
        <v>34</v>
      </c>
      <c r="C2221">
        <v>0</v>
      </c>
      <c r="D2221" t="s">
        <v>10</v>
      </c>
      <c r="E2221" t="s">
        <v>20</v>
      </c>
      <c r="F2221">
        <v>0</v>
      </c>
      <c r="G2221">
        <v>0</v>
      </c>
      <c r="H2221">
        <v>0.3</v>
      </c>
      <c r="I2221">
        <v>1.5</v>
      </c>
      <c r="J2221">
        <v>0</v>
      </c>
    </row>
    <row r="2222" spans="1:10" thickTop="1" thickBot="1" x14ac:dyDescent="0.3">
      <c r="A2222">
        <v>2220</v>
      </c>
      <c r="B2222">
        <v>34</v>
      </c>
      <c r="C2222">
        <v>43064.862650603201</v>
      </c>
      <c r="D2222" t="s">
        <v>10</v>
      </c>
      <c r="E2222" t="s">
        <v>21</v>
      </c>
      <c r="F2222" s="1">
        <v>4.0826055351958902E-5</v>
      </c>
      <c r="G2222">
        <v>2.4637638290174201E-3</v>
      </c>
      <c r="H2222">
        <v>0.3</v>
      </c>
      <c r="I2222">
        <v>1.5</v>
      </c>
      <c r="J2222">
        <v>0</v>
      </c>
    </row>
    <row r="2223" spans="1:10" thickTop="1" thickBot="1" x14ac:dyDescent="0.3">
      <c r="A2223">
        <v>2221</v>
      </c>
      <c r="B2223">
        <v>34</v>
      </c>
      <c r="C2223">
        <v>22740.427587735201</v>
      </c>
      <c r="D2223" t="s">
        <v>10</v>
      </c>
      <c r="E2223" t="s">
        <v>22</v>
      </c>
      <c r="F2223" s="1">
        <v>6.8140098748790295E-5</v>
      </c>
      <c r="G2223">
        <v>1.3009920268784801E-3</v>
      </c>
      <c r="H2223">
        <v>0.3</v>
      </c>
      <c r="I2223">
        <v>1.5</v>
      </c>
      <c r="J2223">
        <v>0</v>
      </c>
    </row>
    <row r="2224" spans="1:10" thickTop="1" thickBot="1" x14ac:dyDescent="0.3">
      <c r="A2224">
        <v>2222</v>
      </c>
      <c r="B2224">
        <v>34</v>
      </c>
      <c r="C2224">
        <v>20102.6422595146</v>
      </c>
      <c r="D2224" t="s">
        <v>10</v>
      </c>
      <c r="E2224" t="s">
        <v>23</v>
      </c>
      <c r="F2224" s="1">
        <v>6.6759085937290394E-5</v>
      </c>
      <c r="G2224">
        <v>1.1500829172150001E-3</v>
      </c>
      <c r="H2224">
        <v>0.3</v>
      </c>
      <c r="I2224">
        <v>1.5</v>
      </c>
      <c r="J2224">
        <v>0</v>
      </c>
    </row>
    <row r="2225" spans="1:10" thickTop="1" thickBot="1" x14ac:dyDescent="0.3">
      <c r="A2225">
        <v>2223</v>
      </c>
      <c r="B2225">
        <v>34</v>
      </c>
      <c r="C2225">
        <v>17325649.049345799</v>
      </c>
      <c r="D2225" t="s">
        <v>24</v>
      </c>
      <c r="E2225" t="s">
        <v>11</v>
      </c>
      <c r="F2225">
        <v>0</v>
      </c>
      <c r="G2225">
        <v>0.96700971157451399</v>
      </c>
      <c r="H2225">
        <v>0.3</v>
      </c>
      <c r="I2225">
        <v>1.5</v>
      </c>
      <c r="J2225">
        <v>0</v>
      </c>
    </row>
    <row r="2226" spans="1:10" thickTop="1" thickBot="1" x14ac:dyDescent="0.3">
      <c r="A2226">
        <v>2224</v>
      </c>
      <c r="B2226">
        <v>34</v>
      </c>
      <c r="C2226">
        <v>61847.222854331798</v>
      </c>
      <c r="D2226" t="s">
        <v>24</v>
      </c>
      <c r="E2226" t="s">
        <v>12</v>
      </c>
      <c r="F2226">
        <v>1.1372732429321701E-3</v>
      </c>
      <c r="G2226">
        <v>3.45192638750294E-3</v>
      </c>
      <c r="H2226">
        <v>0.3</v>
      </c>
      <c r="I2226">
        <v>1.5</v>
      </c>
      <c r="J2226">
        <v>0</v>
      </c>
    </row>
    <row r="2227" spans="1:10" thickTop="1" thickBot="1" x14ac:dyDescent="0.3">
      <c r="A2227">
        <v>2225</v>
      </c>
      <c r="B2227">
        <v>34</v>
      </c>
      <c r="C2227">
        <v>186218.69059737999</v>
      </c>
      <c r="D2227" t="s">
        <v>24</v>
      </c>
      <c r="E2227" t="s">
        <v>13</v>
      </c>
      <c r="F2227">
        <v>1.6910784641123999E-3</v>
      </c>
      <c r="G2227">
        <v>1.03935663115117E-2</v>
      </c>
      <c r="H2227">
        <v>0.3</v>
      </c>
      <c r="I2227">
        <v>1.5</v>
      </c>
      <c r="J2227">
        <v>0</v>
      </c>
    </row>
    <row r="2228" spans="1:10" thickTop="1" thickBot="1" x14ac:dyDescent="0.3">
      <c r="A2228">
        <v>2226</v>
      </c>
      <c r="B2228">
        <v>34</v>
      </c>
      <c r="C2228">
        <v>202914.95675082301</v>
      </c>
      <c r="D2228" t="s">
        <v>24</v>
      </c>
      <c r="E2228" t="s">
        <v>14</v>
      </c>
      <c r="F2228">
        <v>2.03303190476814E-3</v>
      </c>
      <c r="G2228">
        <v>1.13254477937827E-2</v>
      </c>
      <c r="H2228">
        <v>0.3</v>
      </c>
      <c r="I2228">
        <v>1.5</v>
      </c>
      <c r="J2228">
        <v>0</v>
      </c>
    </row>
    <row r="2229" spans="1:10" thickTop="1" thickBot="1" x14ac:dyDescent="0.3">
      <c r="A2229">
        <v>2227</v>
      </c>
      <c r="B2229">
        <v>34</v>
      </c>
      <c r="C2229">
        <v>63783.945747104597</v>
      </c>
      <c r="D2229" t="s">
        <v>24</v>
      </c>
      <c r="E2229" t="s">
        <v>15</v>
      </c>
      <c r="F2229">
        <v>1.1204187241769001E-3</v>
      </c>
      <c r="G2229">
        <v>3.56002218469968E-3</v>
      </c>
      <c r="H2229">
        <v>0.3</v>
      </c>
      <c r="I2229">
        <v>1.5</v>
      </c>
      <c r="J2229">
        <v>0</v>
      </c>
    </row>
    <row r="2230" spans="1:10" thickTop="1" thickBot="1" x14ac:dyDescent="0.3">
      <c r="A2230">
        <v>2228</v>
      </c>
      <c r="B2230">
        <v>34</v>
      </c>
      <c r="C2230">
        <v>12749.525584473</v>
      </c>
      <c r="D2230" t="s">
        <v>24</v>
      </c>
      <c r="E2230" t="s">
        <v>16</v>
      </c>
      <c r="F2230">
        <v>6.9240018711362605E-4</v>
      </c>
      <c r="G2230">
        <v>7.1159903002991295E-4</v>
      </c>
      <c r="H2230">
        <v>0.3</v>
      </c>
      <c r="I2230">
        <v>1.5</v>
      </c>
      <c r="J2230">
        <v>0</v>
      </c>
    </row>
    <row r="2231" spans="1:10" thickTop="1" thickBot="1" x14ac:dyDescent="0.3">
      <c r="A2231">
        <v>2229</v>
      </c>
      <c r="B2231">
        <v>34</v>
      </c>
      <c r="C2231">
        <v>11850.2291390665</v>
      </c>
      <c r="D2231" t="s">
        <v>24</v>
      </c>
      <c r="E2231" t="s">
        <v>17</v>
      </c>
      <c r="F2231">
        <v>6.21558602135447E-4</v>
      </c>
      <c r="G2231">
        <v>6.6140590919411203E-4</v>
      </c>
      <c r="H2231">
        <v>0.3</v>
      </c>
      <c r="I2231">
        <v>1.5</v>
      </c>
      <c r="J2231">
        <v>0</v>
      </c>
    </row>
    <row r="2232" spans="1:10" thickTop="1" thickBot="1" x14ac:dyDescent="0.3">
      <c r="A2232">
        <v>2230</v>
      </c>
      <c r="B2232">
        <v>34</v>
      </c>
      <c r="C2232">
        <v>0</v>
      </c>
      <c r="D2232" t="s">
        <v>24</v>
      </c>
      <c r="E2232" t="s">
        <v>18</v>
      </c>
      <c r="F2232">
        <v>0</v>
      </c>
      <c r="G2232">
        <v>0</v>
      </c>
      <c r="H2232">
        <v>0.3</v>
      </c>
      <c r="I2232">
        <v>1.5</v>
      </c>
      <c r="J2232">
        <v>0</v>
      </c>
    </row>
    <row r="2233" spans="1:10" thickTop="1" thickBot="1" x14ac:dyDescent="0.3">
      <c r="A2233">
        <v>2231</v>
      </c>
      <c r="B2233">
        <v>34</v>
      </c>
      <c r="C2233">
        <v>0</v>
      </c>
      <c r="D2233" t="s">
        <v>24</v>
      </c>
      <c r="E2233" t="s">
        <v>19</v>
      </c>
      <c r="F2233">
        <v>0</v>
      </c>
      <c r="G2233">
        <v>0</v>
      </c>
      <c r="H2233">
        <v>0.3</v>
      </c>
      <c r="I2233">
        <v>1.5</v>
      </c>
      <c r="J2233">
        <v>0</v>
      </c>
    </row>
    <row r="2234" spans="1:10" thickTop="1" thickBot="1" x14ac:dyDescent="0.3">
      <c r="A2234">
        <v>2232</v>
      </c>
      <c r="B2234">
        <v>34</v>
      </c>
      <c r="C2234">
        <v>0</v>
      </c>
      <c r="D2234" t="s">
        <v>24</v>
      </c>
      <c r="E2234" t="s">
        <v>20</v>
      </c>
      <c r="F2234">
        <v>0</v>
      </c>
      <c r="G2234">
        <v>0</v>
      </c>
      <c r="H2234">
        <v>0.3</v>
      </c>
      <c r="I2234">
        <v>1.5</v>
      </c>
      <c r="J2234">
        <v>0</v>
      </c>
    </row>
    <row r="2235" spans="1:10" thickTop="1" thickBot="1" x14ac:dyDescent="0.3">
      <c r="A2235">
        <v>2233</v>
      </c>
      <c r="B2235">
        <v>34</v>
      </c>
      <c r="C2235">
        <v>24355.561292719602</v>
      </c>
      <c r="D2235" t="s">
        <v>24</v>
      </c>
      <c r="E2235" t="s">
        <v>21</v>
      </c>
      <c r="F2235" s="1">
        <v>2.08950488379906E-5</v>
      </c>
      <c r="G2235">
        <v>1.3593755843621499E-3</v>
      </c>
      <c r="H2235">
        <v>0.3</v>
      </c>
      <c r="I2235">
        <v>1.5</v>
      </c>
      <c r="J2235">
        <v>0</v>
      </c>
    </row>
    <row r="2236" spans="1:10" thickTop="1" thickBot="1" x14ac:dyDescent="0.3">
      <c r="A2236">
        <v>2234</v>
      </c>
      <c r="B2236">
        <v>34</v>
      </c>
      <c r="C2236">
        <v>13405.122608646299</v>
      </c>
      <c r="D2236" t="s">
        <v>24</v>
      </c>
      <c r="E2236" t="s">
        <v>22</v>
      </c>
      <c r="F2236" s="1">
        <v>3.4478574746872E-5</v>
      </c>
      <c r="G2236">
        <v>7.4819036853904003E-4</v>
      </c>
      <c r="H2236">
        <v>0.3</v>
      </c>
      <c r="I2236">
        <v>1.5</v>
      </c>
      <c r="J2236">
        <v>0</v>
      </c>
    </row>
    <row r="2237" spans="1:10" thickTop="1" thickBot="1" x14ac:dyDescent="0.3">
      <c r="A2237">
        <v>2235</v>
      </c>
      <c r="B2237">
        <v>34</v>
      </c>
      <c r="C2237">
        <v>13952.7381852158</v>
      </c>
      <c r="D2237" t="s">
        <v>24</v>
      </c>
      <c r="E2237" t="s">
        <v>23</v>
      </c>
      <c r="F2237" s="1">
        <v>3.04777925960661E-5</v>
      </c>
      <c r="G2237">
        <v>7.7875485586323303E-4</v>
      </c>
      <c r="H2237">
        <v>0.3</v>
      </c>
      <c r="I2237">
        <v>1.5</v>
      </c>
      <c r="J2237">
        <v>0</v>
      </c>
    </row>
    <row r="2238" spans="1:10" thickTop="1" thickBot="1" x14ac:dyDescent="0.3">
      <c r="A2238">
        <v>2236</v>
      </c>
      <c r="B2238">
        <v>34</v>
      </c>
      <c r="C2238">
        <v>23251.239060830099</v>
      </c>
      <c r="D2238" t="s">
        <v>25</v>
      </c>
      <c r="E2238" t="s">
        <v>11</v>
      </c>
      <c r="F2238">
        <v>0</v>
      </c>
      <c r="G2238">
        <v>0.40524177946658302</v>
      </c>
      <c r="H2238">
        <v>0.66</v>
      </c>
      <c r="I2238">
        <v>120</v>
      </c>
      <c r="J2238">
        <v>0</v>
      </c>
    </row>
    <row r="2239" spans="1:10" thickTop="1" thickBot="1" x14ac:dyDescent="0.3">
      <c r="A2239">
        <v>2237</v>
      </c>
      <c r="B2239">
        <v>34</v>
      </c>
      <c r="C2239">
        <v>3789.36693679579</v>
      </c>
      <c r="D2239" t="s">
        <v>25</v>
      </c>
      <c r="E2239" t="s">
        <v>12</v>
      </c>
      <c r="F2239">
        <v>5.2255840729147497E-2</v>
      </c>
      <c r="G2239">
        <v>6.6044213665408497E-2</v>
      </c>
      <c r="H2239">
        <v>0.66</v>
      </c>
      <c r="I2239">
        <v>120</v>
      </c>
      <c r="J2239">
        <v>0</v>
      </c>
    </row>
    <row r="2240" spans="1:10" thickTop="1" thickBot="1" x14ac:dyDescent="0.3">
      <c r="A2240">
        <v>2238</v>
      </c>
      <c r="B2240">
        <v>34</v>
      </c>
      <c r="C2240">
        <v>11146.3017407071</v>
      </c>
      <c r="D2240" t="s">
        <v>25</v>
      </c>
      <c r="E2240" t="s">
        <v>13</v>
      </c>
      <c r="F2240">
        <v>7.7704976733390302E-2</v>
      </c>
      <c r="G2240">
        <v>0.19426694379849299</v>
      </c>
      <c r="H2240">
        <v>0.66</v>
      </c>
      <c r="I2240">
        <v>120</v>
      </c>
      <c r="J2240">
        <v>0</v>
      </c>
    </row>
    <row r="2241" spans="1:10" thickTop="1" thickBot="1" x14ac:dyDescent="0.3">
      <c r="A2241">
        <v>2239</v>
      </c>
      <c r="B2241">
        <v>34</v>
      </c>
      <c r="C2241">
        <v>11690.091200453</v>
      </c>
      <c r="D2241" t="s">
        <v>25</v>
      </c>
      <c r="E2241" t="s">
        <v>14</v>
      </c>
      <c r="F2241">
        <v>9.3422127355540202E-2</v>
      </c>
      <c r="G2241">
        <v>0.20374455519572099</v>
      </c>
      <c r="H2241">
        <v>0.66</v>
      </c>
      <c r="I2241">
        <v>120</v>
      </c>
      <c r="J2241">
        <v>0</v>
      </c>
    </row>
    <row r="2242" spans="1:10" thickTop="1" thickBot="1" x14ac:dyDescent="0.3">
      <c r="A2242">
        <v>2240</v>
      </c>
      <c r="B2242">
        <v>34</v>
      </c>
      <c r="C2242">
        <v>3566.2125920059002</v>
      </c>
      <c r="D2242" t="s">
        <v>25</v>
      </c>
      <c r="E2242" t="s">
        <v>15</v>
      </c>
      <c r="F2242">
        <v>5.14874239471481E-2</v>
      </c>
      <c r="G2242">
        <v>6.2154895614797701E-2</v>
      </c>
      <c r="H2242">
        <v>0.66</v>
      </c>
      <c r="I2242">
        <v>120</v>
      </c>
      <c r="J2242">
        <v>0</v>
      </c>
    </row>
    <row r="2243" spans="1:10" thickTop="1" thickBot="1" x14ac:dyDescent="0.3">
      <c r="A2243">
        <v>2241</v>
      </c>
      <c r="B2243">
        <v>34</v>
      </c>
      <c r="C2243">
        <v>697.58725050399801</v>
      </c>
      <c r="D2243" t="s">
        <v>25</v>
      </c>
      <c r="E2243" t="s">
        <v>16</v>
      </c>
      <c r="F2243">
        <v>3.18191729145453E-2</v>
      </c>
      <c r="G2243">
        <v>1.2158126196537699E-2</v>
      </c>
      <c r="H2243">
        <v>0.66</v>
      </c>
      <c r="I2243">
        <v>120</v>
      </c>
      <c r="J2243">
        <v>0</v>
      </c>
    </row>
    <row r="2244" spans="1:10" thickTop="1" thickBot="1" x14ac:dyDescent="0.3">
      <c r="A2244">
        <v>2242</v>
      </c>
      <c r="B2244">
        <v>34</v>
      </c>
      <c r="C2244">
        <v>620.90328737707205</v>
      </c>
      <c r="D2244" t="s">
        <v>25</v>
      </c>
      <c r="E2244" t="s">
        <v>17</v>
      </c>
      <c r="F2244">
        <v>2.8564917681304602E-2</v>
      </c>
      <c r="G2244">
        <v>1.08216148135183E-2</v>
      </c>
      <c r="H2244">
        <v>0.66</v>
      </c>
      <c r="I2244">
        <v>120</v>
      </c>
      <c r="J2244">
        <v>0</v>
      </c>
    </row>
    <row r="2245" spans="1:10" thickTop="1" thickBot="1" x14ac:dyDescent="0.3">
      <c r="A2245">
        <v>2243</v>
      </c>
      <c r="B2245">
        <v>34</v>
      </c>
      <c r="C2245">
        <v>0</v>
      </c>
      <c r="D2245" t="s">
        <v>25</v>
      </c>
      <c r="E2245" t="s">
        <v>18</v>
      </c>
      <c r="F2245">
        <v>0</v>
      </c>
      <c r="G2245">
        <v>0</v>
      </c>
      <c r="H2245">
        <v>0.66</v>
      </c>
      <c r="I2245">
        <v>120</v>
      </c>
      <c r="J2245">
        <v>0</v>
      </c>
    </row>
    <row r="2246" spans="1:10" thickTop="1" thickBot="1" x14ac:dyDescent="0.3">
      <c r="A2246">
        <v>2244</v>
      </c>
      <c r="B2246">
        <v>34</v>
      </c>
      <c r="C2246">
        <v>0</v>
      </c>
      <c r="D2246" t="s">
        <v>25</v>
      </c>
      <c r="E2246" t="s">
        <v>19</v>
      </c>
      <c r="F2246">
        <v>0</v>
      </c>
      <c r="G2246">
        <v>0</v>
      </c>
      <c r="H2246">
        <v>0.66</v>
      </c>
      <c r="I2246">
        <v>120</v>
      </c>
      <c r="J2246">
        <v>0</v>
      </c>
    </row>
    <row r="2247" spans="1:10" thickTop="1" thickBot="1" x14ac:dyDescent="0.3">
      <c r="A2247">
        <v>2245</v>
      </c>
      <c r="B2247">
        <v>34</v>
      </c>
      <c r="C2247">
        <v>0</v>
      </c>
      <c r="D2247" t="s">
        <v>25</v>
      </c>
      <c r="E2247" t="s">
        <v>20</v>
      </c>
      <c r="F2247">
        <v>0</v>
      </c>
      <c r="G2247">
        <v>0</v>
      </c>
      <c r="H2247">
        <v>0.66</v>
      </c>
      <c r="I2247">
        <v>120</v>
      </c>
      <c r="J2247">
        <v>0</v>
      </c>
    </row>
    <row r="2248" spans="1:10" thickTop="1" thickBot="1" x14ac:dyDescent="0.3">
      <c r="A2248">
        <v>2246</v>
      </c>
      <c r="B2248">
        <v>34</v>
      </c>
      <c r="C2248">
        <v>1286.4592629343799</v>
      </c>
      <c r="D2248" t="s">
        <v>25</v>
      </c>
      <c r="E2248" t="s">
        <v>21</v>
      </c>
      <c r="F2248">
        <v>9.6027658999783198E-4</v>
      </c>
      <c r="G2248">
        <v>2.2421473520567899E-2</v>
      </c>
      <c r="H2248">
        <v>0.66</v>
      </c>
      <c r="I2248">
        <v>120</v>
      </c>
      <c r="J2248">
        <v>0</v>
      </c>
    </row>
    <row r="2249" spans="1:10" thickTop="1" thickBot="1" x14ac:dyDescent="0.3">
      <c r="A2249">
        <v>2247</v>
      </c>
      <c r="B2249">
        <v>34</v>
      </c>
      <c r="C2249">
        <v>679.26518316036197</v>
      </c>
      <c r="D2249" t="s">
        <v>25</v>
      </c>
      <c r="E2249" t="s">
        <v>22</v>
      </c>
      <c r="F2249">
        <v>1.584608288738E-3</v>
      </c>
      <c r="G2249">
        <v>1.1838794088927599E-2</v>
      </c>
      <c r="H2249">
        <v>0.66</v>
      </c>
      <c r="I2249">
        <v>120</v>
      </c>
      <c r="J2249">
        <v>0</v>
      </c>
    </row>
    <row r="2250" spans="1:10" thickTop="1" thickBot="1" x14ac:dyDescent="0.3">
      <c r="A2250">
        <v>2248</v>
      </c>
      <c r="B2250">
        <v>34</v>
      </c>
      <c r="C2250">
        <v>648.78748625546996</v>
      </c>
      <c r="D2250" t="s">
        <v>25</v>
      </c>
      <c r="E2250" t="s">
        <v>23</v>
      </c>
      <c r="F2250">
        <v>1.40080099316787E-3</v>
      </c>
      <c r="G2250">
        <v>1.13076036394436E-2</v>
      </c>
      <c r="H2250">
        <v>0.66</v>
      </c>
      <c r="I2250">
        <v>120</v>
      </c>
      <c r="J2250">
        <v>0</v>
      </c>
    </row>
    <row r="2251" spans="1:10" thickTop="1" thickBot="1" x14ac:dyDescent="0.3">
      <c r="A2251">
        <v>2249</v>
      </c>
      <c r="B2251">
        <v>34</v>
      </c>
      <c r="C2251">
        <v>810239.08348062099</v>
      </c>
      <c r="D2251" t="s">
        <v>26</v>
      </c>
      <c r="E2251" t="s">
        <v>11</v>
      </c>
      <c r="F2251">
        <v>0</v>
      </c>
      <c r="G2251">
        <v>0.9174875438283</v>
      </c>
      <c r="H2251">
        <v>0.49</v>
      </c>
      <c r="I2251">
        <v>3</v>
      </c>
      <c r="J2251">
        <v>0</v>
      </c>
    </row>
    <row r="2252" spans="1:10" thickTop="1" thickBot="1" x14ac:dyDescent="0.3">
      <c r="A2252">
        <v>2250</v>
      </c>
      <c r="B2252">
        <v>34</v>
      </c>
      <c r="C2252">
        <v>8913.2276390994793</v>
      </c>
      <c r="D2252" t="s">
        <v>26</v>
      </c>
      <c r="E2252" t="s">
        <v>12</v>
      </c>
      <c r="F2252">
        <v>4.0622466671955404E-3</v>
      </c>
      <c r="G2252">
        <v>1.0093039821098E-2</v>
      </c>
      <c r="H2252">
        <v>0.49</v>
      </c>
      <c r="I2252">
        <v>3</v>
      </c>
      <c r="J2252">
        <v>0</v>
      </c>
    </row>
    <row r="2253" spans="1:10" thickTop="1" thickBot="1" x14ac:dyDescent="0.3">
      <c r="A2253">
        <v>2251</v>
      </c>
      <c r="B2253">
        <v>34</v>
      </c>
      <c r="C2253">
        <v>25276.976864354401</v>
      </c>
      <c r="D2253" t="s">
        <v>26</v>
      </c>
      <c r="E2253" t="s">
        <v>13</v>
      </c>
      <c r="F2253">
        <v>5.7600523167148096E-3</v>
      </c>
      <c r="G2253">
        <v>2.86228002221964E-2</v>
      </c>
      <c r="H2253">
        <v>0.49</v>
      </c>
      <c r="I2253">
        <v>3</v>
      </c>
      <c r="J2253">
        <v>0</v>
      </c>
    </row>
    <row r="2254" spans="1:10" thickTop="1" thickBot="1" x14ac:dyDescent="0.3">
      <c r="A2254">
        <v>2252</v>
      </c>
      <c r="B2254">
        <v>34</v>
      </c>
      <c r="C2254">
        <v>24949.365536539401</v>
      </c>
      <c r="D2254" t="s">
        <v>26</v>
      </c>
      <c r="E2254" t="s">
        <v>14</v>
      </c>
      <c r="F2254">
        <v>6.3960717285069697E-3</v>
      </c>
      <c r="G2254">
        <v>2.8251824150299101E-2</v>
      </c>
      <c r="H2254">
        <v>0.49</v>
      </c>
      <c r="I2254">
        <v>3</v>
      </c>
      <c r="J2254">
        <v>0</v>
      </c>
    </row>
    <row r="2255" spans="1:10" thickTop="1" thickBot="1" x14ac:dyDescent="0.3">
      <c r="A2255">
        <v>2253</v>
      </c>
      <c r="B2255">
        <v>34</v>
      </c>
      <c r="C2255">
        <v>7209.6493721739698</v>
      </c>
      <c r="D2255" t="s">
        <v>26</v>
      </c>
      <c r="E2255" t="s">
        <v>15</v>
      </c>
      <c r="F2255">
        <v>3.2858326208665199E-3</v>
      </c>
      <c r="G2255">
        <v>8.1639649693562907E-3</v>
      </c>
      <c r="H2255">
        <v>0.49</v>
      </c>
      <c r="I2255">
        <v>3</v>
      </c>
      <c r="J2255">
        <v>0</v>
      </c>
    </row>
    <row r="2256" spans="1:10" thickTop="1" thickBot="1" x14ac:dyDescent="0.3">
      <c r="A2256">
        <v>2254</v>
      </c>
      <c r="B2256">
        <v>34</v>
      </c>
      <c r="C2256">
        <v>1347.6907207069</v>
      </c>
      <c r="D2256" t="s">
        <v>26</v>
      </c>
      <c r="E2256" t="s">
        <v>16</v>
      </c>
      <c r="F2256">
        <v>1.9194267919381499E-3</v>
      </c>
      <c r="G2256">
        <v>1.52607973916768E-3</v>
      </c>
      <c r="H2256">
        <v>0.49</v>
      </c>
      <c r="I2256">
        <v>3</v>
      </c>
      <c r="J2256">
        <v>0</v>
      </c>
    </row>
    <row r="2257" spans="1:10" thickTop="1" thickBot="1" x14ac:dyDescent="0.3">
      <c r="A2257">
        <v>2255</v>
      </c>
      <c r="B2257">
        <v>34</v>
      </c>
      <c r="C2257">
        <v>1083.30667139855</v>
      </c>
      <c r="D2257" t="s">
        <v>26</v>
      </c>
      <c r="E2257" t="s">
        <v>17</v>
      </c>
      <c r="F2257">
        <v>1.5428820700620701E-3</v>
      </c>
      <c r="G2257">
        <v>1.2267001153345801E-3</v>
      </c>
      <c r="H2257">
        <v>0.49</v>
      </c>
      <c r="I2257">
        <v>3</v>
      </c>
      <c r="J2257">
        <v>0</v>
      </c>
    </row>
    <row r="2258" spans="1:10" thickTop="1" thickBot="1" x14ac:dyDescent="0.3">
      <c r="A2258">
        <v>2256</v>
      </c>
      <c r="B2258">
        <v>34</v>
      </c>
      <c r="C2258">
        <v>0</v>
      </c>
      <c r="D2258" t="s">
        <v>26</v>
      </c>
      <c r="E2258" t="s">
        <v>18</v>
      </c>
      <c r="F2258">
        <v>0</v>
      </c>
      <c r="G2258">
        <v>0</v>
      </c>
      <c r="H2258">
        <v>0.49</v>
      </c>
      <c r="I2258">
        <v>3</v>
      </c>
      <c r="J2258">
        <v>0</v>
      </c>
    </row>
    <row r="2259" spans="1:10" thickTop="1" thickBot="1" x14ac:dyDescent="0.3">
      <c r="A2259">
        <v>2257</v>
      </c>
      <c r="B2259">
        <v>34</v>
      </c>
      <c r="C2259">
        <v>0</v>
      </c>
      <c r="D2259" t="s">
        <v>26</v>
      </c>
      <c r="E2259" t="s">
        <v>19</v>
      </c>
      <c r="F2259">
        <v>0</v>
      </c>
      <c r="G2259">
        <v>0</v>
      </c>
      <c r="H2259">
        <v>0.49</v>
      </c>
      <c r="I2259">
        <v>3</v>
      </c>
      <c r="J2259">
        <v>0</v>
      </c>
    </row>
    <row r="2260" spans="1:10" thickTop="1" thickBot="1" x14ac:dyDescent="0.3">
      <c r="A2260">
        <v>2258</v>
      </c>
      <c r="B2260">
        <v>34</v>
      </c>
      <c r="C2260">
        <v>0</v>
      </c>
      <c r="D2260" t="s">
        <v>26</v>
      </c>
      <c r="E2260" t="s">
        <v>20</v>
      </c>
      <c r="F2260">
        <v>0</v>
      </c>
      <c r="G2260">
        <v>0</v>
      </c>
      <c r="H2260">
        <v>0.49</v>
      </c>
      <c r="I2260">
        <v>3</v>
      </c>
      <c r="J2260">
        <v>0</v>
      </c>
    </row>
    <row r="2261" spans="1:10" thickTop="1" thickBot="1" x14ac:dyDescent="0.3">
      <c r="A2261">
        <v>2259</v>
      </c>
      <c r="B2261">
        <v>34</v>
      </c>
      <c r="C2261">
        <v>2242.41297095656</v>
      </c>
      <c r="D2261" t="s">
        <v>26</v>
      </c>
      <c r="E2261" t="s">
        <v>21</v>
      </c>
      <c r="F2261" s="1">
        <v>5.1099528625214498E-5</v>
      </c>
      <c r="G2261">
        <v>2.5392331855105602E-3</v>
      </c>
      <c r="H2261">
        <v>0.49</v>
      </c>
      <c r="I2261">
        <v>3</v>
      </c>
      <c r="J2261">
        <v>0</v>
      </c>
    </row>
    <row r="2262" spans="1:10" thickTop="1" thickBot="1" x14ac:dyDescent="0.3">
      <c r="A2262">
        <v>2260</v>
      </c>
      <c r="B2262">
        <v>34</v>
      </c>
      <c r="C2262">
        <v>1041.6358050557601</v>
      </c>
      <c r="D2262" t="s">
        <v>26</v>
      </c>
      <c r="E2262" t="s">
        <v>22</v>
      </c>
      <c r="F2262" s="1">
        <v>7.4176650508411503E-5</v>
      </c>
      <c r="G2262">
        <v>1.1795134249002E-3</v>
      </c>
      <c r="H2262">
        <v>0.49</v>
      </c>
      <c r="I2262">
        <v>3</v>
      </c>
      <c r="J2262">
        <v>0</v>
      </c>
    </row>
    <row r="2263" spans="1:10" thickTop="1" thickBot="1" x14ac:dyDescent="0.3">
      <c r="A2263">
        <v>2261</v>
      </c>
      <c r="B2263">
        <v>34</v>
      </c>
      <c r="C2263">
        <v>803.009091733741</v>
      </c>
      <c r="D2263" t="s">
        <v>26</v>
      </c>
      <c r="E2263" t="s">
        <v>23</v>
      </c>
      <c r="F2263" s="1">
        <v>5.7183637950523203E-5</v>
      </c>
      <c r="G2263">
        <v>9.0930054383658399E-4</v>
      </c>
      <c r="H2263">
        <v>0.49</v>
      </c>
      <c r="I2263">
        <v>3</v>
      </c>
      <c r="J2263">
        <v>0</v>
      </c>
    </row>
    <row r="2264" spans="1:10" thickTop="1" thickBot="1" x14ac:dyDescent="0.3">
      <c r="A2264">
        <v>2262</v>
      </c>
      <c r="B2264">
        <v>34</v>
      </c>
      <c r="C2264">
        <v>30733.664670481099</v>
      </c>
      <c r="D2264" t="s">
        <v>27</v>
      </c>
      <c r="E2264" t="s">
        <v>11</v>
      </c>
      <c r="F2264">
        <v>0</v>
      </c>
      <c r="G2264">
        <v>0.39557713428160002</v>
      </c>
      <c r="H2264">
        <v>0.19999999999999901</v>
      </c>
      <c r="I2264">
        <v>4.5</v>
      </c>
      <c r="J2264">
        <v>0</v>
      </c>
    </row>
    <row r="2265" spans="1:10" thickTop="1" thickBot="1" x14ac:dyDescent="0.3">
      <c r="A2265">
        <v>2263</v>
      </c>
      <c r="B2265">
        <v>34</v>
      </c>
      <c r="C2265">
        <v>5940.9144044530904</v>
      </c>
      <c r="D2265" t="s">
        <v>27</v>
      </c>
      <c r="E2265" t="s">
        <v>12</v>
      </c>
      <c r="F2265">
        <v>5.8432494579281999E-2</v>
      </c>
      <c r="G2265">
        <v>7.6466308861078802E-2</v>
      </c>
      <c r="H2265">
        <v>0.19999999999999901</v>
      </c>
      <c r="I2265">
        <v>4.5</v>
      </c>
      <c r="J2265">
        <v>0</v>
      </c>
    </row>
    <row r="2266" spans="1:10" thickTop="1" thickBot="1" x14ac:dyDescent="0.3">
      <c r="A2266">
        <v>2264</v>
      </c>
      <c r="B2266">
        <v>34</v>
      </c>
      <c r="C2266">
        <v>16504.509135703</v>
      </c>
      <c r="D2266" t="s">
        <v>27</v>
      </c>
      <c r="E2266" t="s">
        <v>13</v>
      </c>
      <c r="F2266">
        <v>0.13724791043763401</v>
      </c>
      <c r="G2266">
        <v>0.21243175835443601</v>
      </c>
      <c r="H2266">
        <v>0.19999999999999901</v>
      </c>
      <c r="I2266">
        <v>4.5</v>
      </c>
      <c r="J2266">
        <v>0</v>
      </c>
    </row>
    <row r="2267" spans="1:10" thickTop="1" thickBot="1" x14ac:dyDescent="0.3">
      <c r="A2267">
        <v>2265</v>
      </c>
      <c r="B2267">
        <v>34</v>
      </c>
      <c r="C2267">
        <v>15946.225519903801</v>
      </c>
      <c r="D2267" t="s">
        <v>27</v>
      </c>
      <c r="E2267" t="s">
        <v>14</v>
      </c>
      <c r="F2267">
        <v>0.13563477641948299</v>
      </c>
      <c r="G2267">
        <v>0.205246014798564</v>
      </c>
      <c r="H2267">
        <v>0.19999999999999901</v>
      </c>
      <c r="I2267">
        <v>4.5</v>
      </c>
      <c r="J2267">
        <v>0</v>
      </c>
    </row>
    <row r="2268" spans="1:10" thickTop="1" thickBot="1" x14ac:dyDescent="0.3">
      <c r="A2268">
        <v>2266</v>
      </c>
      <c r="B2268">
        <v>34</v>
      </c>
      <c r="C2268">
        <v>4553.0622656334099</v>
      </c>
      <c r="D2268" t="s">
        <v>27</v>
      </c>
      <c r="E2268" t="s">
        <v>15</v>
      </c>
      <c r="F2268">
        <v>4.4782127471208598E-2</v>
      </c>
      <c r="G2268">
        <v>5.8603077197456797E-2</v>
      </c>
      <c r="H2268">
        <v>0.19999999999999901</v>
      </c>
      <c r="I2268">
        <v>4.5</v>
      </c>
      <c r="J2268">
        <v>0</v>
      </c>
    </row>
    <row r="2269" spans="1:10" thickTop="1" thickBot="1" x14ac:dyDescent="0.3">
      <c r="A2269">
        <v>2267</v>
      </c>
      <c r="B2269">
        <v>34</v>
      </c>
      <c r="C2269">
        <v>845.19512844590201</v>
      </c>
      <c r="D2269" t="s">
        <v>27</v>
      </c>
      <c r="E2269" t="s">
        <v>16</v>
      </c>
      <c r="F2269">
        <v>1.3772333235609901E-2</v>
      </c>
      <c r="G2269">
        <v>1.0878620249296899E-2</v>
      </c>
      <c r="H2269">
        <v>0.19999999999999901</v>
      </c>
      <c r="I2269">
        <v>4.5</v>
      </c>
      <c r="J2269">
        <v>0</v>
      </c>
    </row>
    <row r="2270" spans="1:10" thickTop="1" thickBot="1" x14ac:dyDescent="0.3">
      <c r="A2270">
        <v>2268</v>
      </c>
      <c r="B2270">
        <v>34</v>
      </c>
      <c r="C2270">
        <v>671.54592285679496</v>
      </c>
      <c r="D2270" t="s">
        <v>27</v>
      </c>
      <c r="E2270" t="s">
        <v>17</v>
      </c>
      <c r="F2270">
        <v>1.0942744369108101E-2</v>
      </c>
      <c r="G2270">
        <v>8.6435579534819302E-3</v>
      </c>
      <c r="H2270">
        <v>0.19999999999999901</v>
      </c>
      <c r="I2270">
        <v>4.5</v>
      </c>
      <c r="J2270">
        <v>0</v>
      </c>
    </row>
    <row r="2271" spans="1:10" thickTop="1" thickBot="1" x14ac:dyDescent="0.3">
      <c r="A2271">
        <v>2269</v>
      </c>
      <c r="B2271">
        <v>34</v>
      </c>
      <c r="C2271">
        <v>0</v>
      </c>
      <c r="D2271" t="s">
        <v>27</v>
      </c>
      <c r="E2271" t="s">
        <v>18</v>
      </c>
      <c r="F2271">
        <v>0</v>
      </c>
      <c r="G2271">
        <v>0</v>
      </c>
      <c r="H2271">
        <v>0.19999999999999901</v>
      </c>
      <c r="I2271">
        <v>4.5</v>
      </c>
      <c r="J2271">
        <v>0</v>
      </c>
    </row>
    <row r="2272" spans="1:10" thickTop="1" thickBot="1" x14ac:dyDescent="0.3">
      <c r="A2272">
        <v>2270</v>
      </c>
      <c r="B2272">
        <v>34</v>
      </c>
      <c r="C2272">
        <v>0</v>
      </c>
      <c r="D2272" t="s">
        <v>27</v>
      </c>
      <c r="E2272" t="s">
        <v>19</v>
      </c>
      <c r="F2272">
        <v>0</v>
      </c>
      <c r="G2272">
        <v>0</v>
      </c>
      <c r="H2272">
        <v>0.19999999999999901</v>
      </c>
      <c r="I2272">
        <v>4.5</v>
      </c>
      <c r="J2272">
        <v>0</v>
      </c>
    </row>
    <row r="2273" spans="1:10" thickTop="1" thickBot="1" x14ac:dyDescent="0.3">
      <c r="A2273">
        <v>2271</v>
      </c>
      <c r="B2273">
        <v>34</v>
      </c>
      <c r="C2273">
        <v>0</v>
      </c>
      <c r="D2273" t="s">
        <v>27</v>
      </c>
      <c r="E2273" t="s">
        <v>20</v>
      </c>
      <c r="F2273">
        <v>0</v>
      </c>
      <c r="G2273">
        <v>0</v>
      </c>
      <c r="H2273">
        <v>0.19999999999999901</v>
      </c>
      <c r="I2273">
        <v>4.5</v>
      </c>
      <c r="J2273">
        <v>0</v>
      </c>
    </row>
    <row r="2274" spans="1:10" thickTop="1" thickBot="1" x14ac:dyDescent="0.3">
      <c r="A2274">
        <v>2272</v>
      </c>
      <c r="B2274">
        <v>34</v>
      </c>
      <c r="C2274">
        <v>1391.34360928351</v>
      </c>
      <c r="D2274" t="s">
        <v>27</v>
      </c>
      <c r="E2274" t="s">
        <v>21</v>
      </c>
      <c r="F2274">
        <v>4.9392167857591797E-3</v>
      </c>
      <c r="G2274">
        <v>1.7908170849863601E-2</v>
      </c>
      <c r="H2274">
        <v>0.19999999999999901</v>
      </c>
      <c r="I2274">
        <v>4.5</v>
      </c>
      <c r="J2274">
        <v>0</v>
      </c>
    </row>
    <row r="2275" spans="1:10" thickTop="1" thickBot="1" x14ac:dyDescent="0.3">
      <c r="A2275">
        <v>2273</v>
      </c>
      <c r="B2275">
        <v>34</v>
      </c>
      <c r="C2275">
        <v>635.51866727967194</v>
      </c>
      <c r="D2275" t="s">
        <v>27</v>
      </c>
      <c r="E2275" t="s">
        <v>22</v>
      </c>
      <c r="F2275">
        <v>2.4613157511283699E-3</v>
      </c>
      <c r="G2275">
        <v>8.17984629819999E-3</v>
      </c>
      <c r="H2275">
        <v>0.19999999999999901</v>
      </c>
      <c r="I2275">
        <v>4.5</v>
      </c>
      <c r="J2275">
        <v>0</v>
      </c>
    </row>
    <row r="2276" spans="1:10" thickTop="1" thickBot="1" x14ac:dyDescent="0.3">
      <c r="A2276">
        <v>2274</v>
      </c>
      <c r="B2276">
        <v>34</v>
      </c>
      <c r="C2276">
        <v>471.24914402032198</v>
      </c>
      <c r="D2276" t="s">
        <v>27</v>
      </c>
      <c r="E2276" t="s">
        <v>23</v>
      </c>
      <c r="F2276">
        <v>1.8251123068467601E-3</v>
      </c>
      <c r="G2276">
        <v>6.06551115602115E-3</v>
      </c>
      <c r="H2276">
        <v>0.19999999999999901</v>
      </c>
      <c r="I2276">
        <v>4.5</v>
      </c>
      <c r="J2276">
        <v>0</v>
      </c>
    </row>
    <row r="2277" spans="1:10" thickTop="1" thickBot="1" x14ac:dyDescent="0.3">
      <c r="A2277">
        <v>2275</v>
      </c>
      <c r="B2277">
        <v>35</v>
      </c>
      <c r="C2277">
        <v>16437615.291838899</v>
      </c>
      <c r="D2277" t="s">
        <v>10</v>
      </c>
      <c r="E2277" t="s">
        <v>11</v>
      </c>
      <c r="F2277">
        <v>0</v>
      </c>
      <c r="G2277">
        <v>0.93853540702928095</v>
      </c>
      <c r="H2277">
        <v>0.3</v>
      </c>
      <c r="I2277">
        <v>1.5</v>
      </c>
      <c r="J2277">
        <v>0</v>
      </c>
    </row>
    <row r="2278" spans="1:10" thickTop="1" thickBot="1" x14ac:dyDescent="0.3">
      <c r="A2278">
        <v>2276</v>
      </c>
      <c r="B2278">
        <v>35</v>
      </c>
      <c r="C2278">
        <v>116880.781211133</v>
      </c>
      <c r="D2278" t="s">
        <v>10</v>
      </c>
      <c r="E2278" t="s">
        <v>12</v>
      </c>
      <c r="F2278">
        <v>2.31150672087702E-3</v>
      </c>
      <c r="G2278">
        <v>6.6735198275600302E-3</v>
      </c>
      <c r="H2278">
        <v>0.3</v>
      </c>
      <c r="I2278">
        <v>1.5</v>
      </c>
      <c r="J2278">
        <v>0</v>
      </c>
    </row>
    <row r="2279" spans="1:10" thickTop="1" thickBot="1" x14ac:dyDescent="0.3">
      <c r="A2279">
        <v>2277</v>
      </c>
      <c r="B2279">
        <v>35</v>
      </c>
      <c r="C2279">
        <v>347154.223764984</v>
      </c>
      <c r="D2279" t="s">
        <v>10</v>
      </c>
      <c r="E2279" t="s">
        <v>13</v>
      </c>
      <c r="F2279">
        <v>3.4155757559841998E-3</v>
      </c>
      <c r="G2279">
        <v>1.9821398963204E-2</v>
      </c>
      <c r="H2279">
        <v>0.3</v>
      </c>
      <c r="I2279">
        <v>1.5</v>
      </c>
      <c r="J2279">
        <v>0</v>
      </c>
    </row>
    <row r="2280" spans="1:10" thickTop="1" thickBot="1" x14ac:dyDescent="0.3">
      <c r="A2280">
        <v>2278</v>
      </c>
      <c r="B2280">
        <v>35</v>
      </c>
      <c r="C2280">
        <v>370136.13982826303</v>
      </c>
      <c r="D2280" t="s">
        <v>10</v>
      </c>
      <c r="E2280" t="s">
        <v>14</v>
      </c>
      <c r="F2280">
        <v>4.0614364940764697E-3</v>
      </c>
      <c r="G2280">
        <v>2.11335930718878E-2</v>
      </c>
      <c r="H2280">
        <v>0.3</v>
      </c>
      <c r="I2280">
        <v>1.5</v>
      </c>
      <c r="J2280">
        <v>0</v>
      </c>
    </row>
    <row r="2281" spans="1:10" thickTop="1" thickBot="1" x14ac:dyDescent="0.3">
      <c r="A2281">
        <v>2279</v>
      </c>
      <c r="B2281">
        <v>35</v>
      </c>
      <c r="C2281">
        <v>114510.314090492</v>
      </c>
      <c r="D2281" t="s">
        <v>10</v>
      </c>
      <c r="E2281" t="s">
        <v>15</v>
      </c>
      <c r="F2281">
        <v>2.2163442030738302E-3</v>
      </c>
      <c r="G2281">
        <v>6.5381737153399101E-3</v>
      </c>
      <c r="H2281">
        <v>0.3</v>
      </c>
      <c r="I2281">
        <v>1.5</v>
      </c>
      <c r="J2281">
        <v>0</v>
      </c>
    </row>
    <row r="2282" spans="1:10" thickTop="1" thickBot="1" x14ac:dyDescent="0.3">
      <c r="A2282">
        <v>2280</v>
      </c>
      <c r="B2282">
        <v>35</v>
      </c>
      <c r="C2282">
        <v>22615.093473827601</v>
      </c>
      <c r="D2282" t="s">
        <v>10</v>
      </c>
      <c r="E2282" t="s">
        <v>16</v>
      </c>
      <c r="F2282">
        <v>1.36095724947596E-3</v>
      </c>
      <c r="G2282">
        <v>1.29124970877022E-3</v>
      </c>
      <c r="H2282">
        <v>0.3</v>
      </c>
      <c r="I2282">
        <v>1.5</v>
      </c>
      <c r="J2282">
        <v>0</v>
      </c>
    </row>
    <row r="2283" spans="1:10" thickTop="1" thickBot="1" x14ac:dyDescent="0.3">
      <c r="A2283">
        <v>2281</v>
      </c>
      <c r="B2283">
        <v>35</v>
      </c>
      <c r="C2283">
        <v>20249.6136919194</v>
      </c>
      <c r="D2283" t="s">
        <v>10</v>
      </c>
      <c r="E2283" t="s">
        <v>17</v>
      </c>
      <c r="F2283">
        <v>1.22150169087795E-3</v>
      </c>
      <c r="G2283">
        <v>1.15618835768513E-3</v>
      </c>
      <c r="H2283">
        <v>0.3</v>
      </c>
      <c r="I2283">
        <v>1.5</v>
      </c>
      <c r="J2283">
        <v>0</v>
      </c>
    </row>
    <row r="2284" spans="1:10" thickTop="1" thickBot="1" x14ac:dyDescent="0.3">
      <c r="A2284">
        <v>2282</v>
      </c>
      <c r="B2284">
        <v>35</v>
      </c>
      <c r="C2284">
        <v>0</v>
      </c>
      <c r="D2284" t="s">
        <v>10</v>
      </c>
      <c r="E2284" t="s">
        <v>18</v>
      </c>
      <c r="F2284">
        <v>0</v>
      </c>
      <c r="G2284">
        <v>0</v>
      </c>
      <c r="H2284">
        <v>0.3</v>
      </c>
      <c r="I2284">
        <v>1.5</v>
      </c>
      <c r="J2284">
        <v>0</v>
      </c>
    </row>
    <row r="2285" spans="1:10" thickTop="1" thickBot="1" x14ac:dyDescent="0.3">
      <c r="A2285">
        <v>2283</v>
      </c>
      <c r="B2285">
        <v>35</v>
      </c>
      <c r="C2285">
        <v>0</v>
      </c>
      <c r="D2285" t="s">
        <v>10</v>
      </c>
      <c r="E2285" t="s">
        <v>19</v>
      </c>
      <c r="F2285">
        <v>0</v>
      </c>
      <c r="G2285">
        <v>0</v>
      </c>
      <c r="H2285">
        <v>0.3</v>
      </c>
      <c r="I2285">
        <v>1.5</v>
      </c>
      <c r="J2285">
        <v>0</v>
      </c>
    </row>
    <row r="2286" spans="1:10" thickTop="1" thickBot="1" x14ac:dyDescent="0.3">
      <c r="A2286">
        <v>2284</v>
      </c>
      <c r="B2286">
        <v>35</v>
      </c>
      <c r="C2286">
        <v>0</v>
      </c>
      <c r="D2286" t="s">
        <v>10</v>
      </c>
      <c r="E2286" t="s">
        <v>20</v>
      </c>
      <c r="F2286">
        <v>0</v>
      </c>
      <c r="G2286">
        <v>0</v>
      </c>
      <c r="H2286">
        <v>0.3</v>
      </c>
      <c r="I2286">
        <v>1.5</v>
      </c>
      <c r="J2286">
        <v>0</v>
      </c>
    </row>
    <row r="2287" spans="1:10" thickTop="1" thickBot="1" x14ac:dyDescent="0.3">
      <c r="A2287">
        <v>2285</v>
      </c>
      <c r="B2287">
        <v>35</v>
      </c>
      <c r="C2287">
        <v>42591.023858313602</v>
      </c>
      <c r="D2287" t="s">
        <v>10</v>
      </c>
      <c r="E2287" t="s">
        <v>21</v>
      </c>
      <c r="F2287" s="1">
        <v>4.0474357617716099E-5</v>
      </c>
      <c r="G2287">
        <v>2.4318116224865201E-3</v>
      </c>
      <c r="H2287">
        <v>0.3</v>
      </c>
      <c r="I2287">
        <v>1.5</v>
      </c>
      <c r="J2287">
        <v>0</v>
      </c>
    </row>
    <row r="2288" spans="1:10" thickTop="1" thickBot="1" x14ac:dyDescent="0.3">
      <c r="A2288">
        <v>2286</v>
      </c>
      <c r="B2288">
        <v>35</v>
      </c>
      <c r="C2288">
        <v>22509.421705771099</v>
      </c>
      <c r="D2288" t="s">
        <v>10</v>
      </c>
      <c r="E2288" t="s">
        <v>22</v>
      </c>
      <c r="F2288" s="1">
        <v>6.7385019642510701E-5</v>
      </c>
      <c r="G2288">
        <v>1.2852161878437599E-3</v>
      </c>
      <c r="H2288">
        <v>0.3</v>
      </c>
      <c r="I2288">
        <v>1.5</v>
      </c>
      <c r="J2288">
        <v>0</v>
      </c>
    </row>
    <row r="2289" spans="1:10" thickTop="1" thickBot="1" x14ac:dyDescent="0.3">
      <c r="A2289">
        <v>2287</v>
      </c>
      <c r="B2289">
        <v>35</v>
      </c>
      <c r="C2289">
        <v>19851.222932343</v>
      </c>
      <c r="D2289" t="s">
        <v>10</v>
      </c>
      <c r="E2289" t="s">
        <v>23</v>
      </c>
      <c r="F2289" s="1">
        <v>6.5263837033928296E-5</v>
      </c>
      <c r="G2289">
        <v>1.13344151594091E-3</v>
      </c>
      <c r="H2289">
        <v>0.3</v>
      </c>
      <c r="I2289">
        <v>1.5</v>
      </c>
      <c r="J2289">
        <v>0</v>
      </c>
    </row>
    <row r="2290" spans="1:10" thickTop="1" thickBot="1" x14ac:dyDescent="0.3">
      <c r="A2290">
        <v>2288</v>
      </c>
      <c r="B2290">
        <v>35</v>
      </c>
      <c r="C2290">
        <v>17381992.069516201</v>
      </c>
      <c r="D2290" t="s">
        <v>24</v>
      </c>
      <c r="E2290" t="s">
        <v>11</v>
      </c>
      <c r="F2290">
        <v>0</v>
      </c>
      <c r="G2290">
        <v>0.96744891735407801</v>
      </c>
      <c r="H2290">
        <v>0.3</v>
      </c>
      <c r="I2290">
        <v>1.5</v>
      </c>
      <c r="J2290">
        <v>0</v>
      </c>
    </row>
    <row r="2291" spans="1:10" thickTop="1" thickBot="1" x14ac:dyDescent="0.3">
      <c r="A2291">
        <v>2289</v>
      </c>
      <c r="B2291">
        <v>35</v>
      </c>
      <c r="C2291">
        <v>61459.730358045097</v>
      </c>
      <c r="D2291" t="s">
        <v>24</v>
      </c>
      <c r="E2291" t="s">
        <v>12</v>
      </c>
      <c r="F2291">
        <v>1.13126766249023E-3</v>
      </c>
      <c r="G2291">
        <v>3.4207327536434E-3</v>
      </c>
      <c r="H2291">
        <v>0.3</v>
      </c>
      <c r="I2291">
        <v>1.5</v>
      </c>
      <c r="J2291">
        <v>0</v>
      </c>
    </row>
    <row r="2292" spans="1:10" thickTop="1" thickBot="1" x14ac:dyDescent="0.3">
      <c r="A2292">
        <v>2290</v>
      </c>
      <c r="B2292">
        <v>35</v>
      </c>
      <c r="C2292">
        <v>184714.74299651899</v>
      </c>
      <c r="D2292" t="s">
        <v>24</v>
      </c>
      <c r="E2292" t="s">
        <v>13</v>
      </c>
      <c r="F2292">
        <v>1.67996319481865E-3</v>
      </c>
      <c r="G2292">
        <v>1.02808744484885E-2</v>
      </c>
      <c r="H2292">
        <v>0.3</v>
      </c>
      <c r="I2292">
        <v>1.5</v>
      </c>
      <c r="J2292">
        <v>0</v>
      </c>
    </row>
    <row r="2293" spans="1:10" thickTop="1" thickBot="1" x14ac:dyDescent="0.3">
      <c r="A2293">
        <v>2291</v>
      </c>
      <c r="B2293">
        <v>35</v>
      </c>
      <c r="C2293">
        <v>200728.723159874</v>
      </c>
      <c r="D2293" t="s">
        <v>24</v>
      </c>
      <c r="E2293" t="s">
        <v>14</v>
      </c>
      <c r="F2293">
        <v>2.0149811884601098E-3</v>
      </c>
      <c r="G2293">
        <v>1.11721824015474E-2</v>
      </c>
      <c r="H2293">
        <v>0.3</v>
      </c>
      <c r="I2293">
        <v>1.5</v>
      </c>
      <c r="J2293">
        <v>0</v>
      </c>
    </row>
    <row r="2294" spans="1:10" thickTop="1" thickBot="1" x14ac:dyDescent="0.3">
      <c r="A2294">
        <v>2292</v>
      </c>
      <c r="B2294">
        <v>35</v>
      </c>
      <c r="C2294">
        <v>62984.516642825802</v>
      </c>
      <c r="D2294" t="s">
        <v>24</v>
      </c>
      <c r="E2294" t="s">
        <v>15</v>
      </c>
      <c r="F2294">
        <v>1.10819574777528E-3</v>
      </c>
      <c r="G2294">
        <v>3.5055994843672402E-3</v>
      </c>
      <c r="H2294">
        <v>0.3</v>
      </c>
      <c r="I2294">
        <v>1.5</v>
      </c>
      <c r="J2294">
        <v>0</v>
      </c>
    </row>
    <row r="2295" spans="1:10" thickTop="1" thickBot="1" x14ac:dyDescent="0.3">
      <c r="A2295">
        <v>2293</v>
      </c>
      <c r="B2295">
        <v>35</v>
      </c>
      <c r="C2295">
        <v>12575.6113988097</v>
      </c>
      <c r="D2295" t="s">
        <v>24</v>
      </c>
      <c r="E2295" t="s">
        <v>16</v>
      </c>
      <c r="F2295">
        <v>6.8392657739983396E-4</v>
      </c>
      <c r="G2295">
        <v>6.9993482819387203E-4</v>
      </c>
      <c r="H2295">
        <v>0.3</v>
      </c>
      <c r="I2295">
        <v>1.5</v>
      </c>
      <c r="J2295">
        <v>0</v>
      </c>
    </row>
    <row r="2296" spans="1:10" thickTop="1" thickBot="1" x14ac:dyDescent="0.3">
      <c r="A2296">
        <v>2294</v>
      </c>
      <c r="B2296">
        <v>35</v>
      </c>
      <c r="C2296">
        <v>11651.0316354067</v>
      </c>
      <c r="D2296" t="s">
        <v>24</v>
      </c>
      <c r="E2296" t="s">
        <v>17</v>
      </c>
      <c r="F2296">
        <v>6.1236289653371996E-4</v>
      </c>
      <c r="G2296">
        <v>6.48474461192527E-4</v>
      </c>
      <c r="H2296">
        <v>0.3</v>
      </c>
      <c r="I2296">
        <v>1.5</v>
      </c>
      <c r="J2296">
        <v>0</v>
      </c>
    </row>
    <row r="2297" spans="1:10" thickTop="1" thickBot="1" x14ac:dyDescent="0.3">
      <c r="A2297">
        <v>2295</v>
      </c>
      <c r="B2297">
        <v>35</v>
      </c>
      <c r="C2297">
        <v>0</v>
      </c>
      <c r="D2297" t="s">
        <v>24</v>
      </c>
      <c r="E2297" t="s">
        <v>18</v>
      </c>
      <c r="F2297">
        <v>0</v>
      </c>
      <c r="G2297">
        <v>0</v>
      </c>
      <c r="H2297">
        <v>0.3</v>
      </c>
      <c r="I2297">
        <v>1.5</v>
      </c>
      <c r="J2297">
        <v>0</v>
      </c>
    </row>
    <row r="2298" spans="1:10" thickTop="1" thickBot="1" x14ac:dyDescent="0.3">
      <c r="A2298">
        <v>2296</v>
      </c>
      <c r="B2298">
        <v>35</v>
      </c>
      <c r="C2298">
        <v>0</v>
      </c>
      <c r="D2298" t="s">
        <v>24</v>
      </c>
      <c r="E2298" t="s">
        <v>19</v>
      </c>
      <c r="F2298">
        <v>0</v>
      </c>
      <c r="G2298">
        <v>0</v>
      </c>
      <c r="H2298">
        <v>0.3</v>
      </c>
      <c r="I2298">
        <v>1.5</v>
      </c>
      <c r="J2298">
        <v>0</v>
      </c>
    </row>
    <row r="2299" spans="1:10" thickTop="1" thickBot="1" x14ac:dyDescent="0.3">
      <c r="A2299">
        <v>2297</v>
      </c>
      <c r="B2299">
        <v>35</v>
      </c>
      <c r="C2299">
        <v>0</v>
      </c>
      <c r="D2299" t="s">
        <v>24</v>
      </c>
      <c r="E2299" t="s">
        <v>20</v>
      </c>
      <c r="F2299">
        <v>0</v>
      </c>
      <c r="G2299">
        <v>0</v>
      </c>
      <c r="H2299">
        <v>0.3</v>
      </c>
      <c r="I2299">
        <v>1.5</v>
      </c>
      <c r="J2299">
        <v>0</v>
      </c>
    </row>
    <row r="2300" spans="1:10" thickTop="1" thickBot="1" x14ac:dyDescent="0.3">
      <c r="A2300">
        <v>2298</v>
      </c>
      <c r="B2300">
        <v>35</v>
      </c>
      <c r="C2300">
        <v>24007.9356346436</v>
      </c>
      <c r="D2300" t="s">
        <v>24</v>
      </c>
      <c r="E2300" t="s">
        <v>21</v>
      </c>
      <c r="F2300" s="1">
        <v>2.06076356879815E-5</v>
      </c>
      <c r="G2300">
        <v>1.33623644774156E-3</v>
      </c>
      <c r="H2300">
        <v>0.3</v>
      </c>
      <c r="I2300">
        <v>1.5</v>
      </c>
      <c r="J2300">
        <v>0</v>
      </c>
    </row>
    <row r="2301" spans="1:10" thickTop="1" thickBot="1" x14ac:dyDescent="0.3">
      <c r="A2301">
        <v>2299</v>
      </c>
      <c r="B2301">
        <v>35</v>
      </c>
      <c r="C2301">
        <v>13179.608383770699</v>
      </c>
      <c r="D2301" t="s">
        <v>24</v>
      </c>
      <c r="E2301" t="s">
        <v>22</v>
      </c>
      <c r="F2301" s="1">
        <v>3.4033357122759198E-5</v>
      </c>
      <c r="G2301">
        <v>7.3355216197521498E-4</v>
      </c>
      <c r="H2301">
        <v>0.3</v>
      </c>
      <c r="I2301">
        <v>1.5</v>
      </c>
      <c r="J2301">
        <v>0</v>
      </c>
    </row>
    <row r="2302" spans="1:10" thickTop="1" thickBot="1" x14ac:dyDescent="0.3">
      <c r="A2302">
        <v>2300</v>
      </c>
      <c r="B2302">
        <v>35</v>
      </c>
      <c r="C2302">
        <v>13537.9298382007</v>
      </c>
      <c r="D2302" t="s">
        <v>24</v>
      </c>
      <c r="E2302" t="s">
        <v>23</v>
      </c>
      <c r="F2302" s="1">
        <v>3.0012848882715501E-5</v>
      </c>
      <c r="G2302">
        <v>7.5349565877159204E-4</v>
      </c>
      <c r="H2302">
        <v>0.3</v>
      </c>
      <c r="I2302">
        <v>1.5</v>
      </c>
      <c r="J2302">
        <v>0</v>
      </c>
    </row>
    <row r="2303" spans="1:10" thickTop="1" thickBot="1" x14ac:dyDescent="0.3">
      <c r="A2303">
        <v>2301</v>
      </c>
      <c r="B2303">
        <v>35</v>
      </c>
      <c r="C2303">
        <v>23517.344282408401</v>
      </c>
      <c r="D2303" t="s">
        <v>25</v>
      </c>
      <c r="E2303" t="s">
        <v>11</v>
      </c>
      <c r="F2303">
        <v>0</v>
      </c>
      <c r="G2303">
        <v>0.40778585911215698</v>
      </c>
      <c r="H2303">
        <v>0.66</v>
      </c>
      <c r="I2303">
        <v>120</v>
      </c>
      <c r="J2303">
        <v>0</v>
      </c>
    </row>
    <row r="2304" spans="1:10" thickTop="1" thickBot="1" x14ac:dyDescent="0.3">
      <c r="A2304">
        <v>2302</v>
      </c>
      <c r="B2304">
        <v>35</v>
      </c>
      <c r="C2304">
        <v>3800.91790518264</v>
      </c>
      <c r="D2304" t="s">
        <v>25</v>
      </c>
      <c r="E2304" t="s">
        <v>12</v>
      </c>
      <c r="F2304">
        <v>5.2021421759795898E-2</v>
      </c>
      <c r="G2304">
        <v>6.5907126024390902E-2</v>
      </c>
      <c r="H2304">
        <v>0.66</v>
      </c>
      <c r="I2304">
        <v>120</v>
      </c>
      <c r="J2304">
        <v>0</v>
      </c>
    </row>
    <row r="2305" spans="1:10" thickTop="1" thickBot="1" x14ac:dyDescent="0.3">
      <c r="A2305">
        <v>2303</v>
      </c>
      <c r="B2305">
        <v>35</v>
      </c>
      <c r="C2305">
        <v>11173.9259384899</v>
      </c>
      <c r="D2305" t="s">
        <v>25</v>
      </c>
      <c r="E2305" t="s">
        <v>13</v>
      </c>
      <c r="F2305">
        <v>7.7255884598983998E-2</v>
      </c>
      <c r="G2305">
        <v>0.193753552006769</v>
      </c>
      <c r="H2305">
        <v>0.66</v>
      </c>
      <c r="I2305">
        <v>120</v>
      </c>
      <c r="J2305">
        <v>0</v>
      </c>
    </row>
    <row r="2306" spans="1:10" thickTop="1" thickBot="1" x14ac:dyDescent="0.3">
      <c r="A2306">
        <v>2304</v>
      </c>
      <c r="B2306">
        <v>35</v>
      </c>
      <c r="C2306">
        <v>11702.6940065452</v>
      </c>
      <c r="D2306" t="s">
        <v>25</v>
      </c>
      <c r="E2306" t="s">
        <v>14</v>
      </c>
      <c r="F2306">
        <v>9.2666578901613894E-2</v>
      </c>
      <c r="G2306">
        <v>0.20292228034248799</v>
      </c>
      <c r="H2306">
        <v>0.66</v>
      </c>
      <c r="I2306">
        <v>120</v>
      </c>
      <c r="J2306">
        <v>0</v>
      </c>
    </row>
    <row r="2307" spans="1:10" thickTop="1" thickBot="1" x14ac:dyDescent="0.3">
      <c r="A2307">
        <v>2305</v>
      </c>
      <c r="B2307">
        <v>35</v>
      </c>
      <c r="C2307">
        <v>3565.0905645866701</v>
      </c>
      <c r="D2307" t="s">
        <v>25</v>
      </c>
      <c r="E2307" t="s">
        <v>15</v>
      </c>
      <c r="F2307">
        <v>5.0966371745817703E-2</v>
      </c>
      <c r="G2307">
        <v>6.1817928981891597E-2</v>
      </c>
      <c r="H2307">
        <v>0.66</v>
      </c>
      <c r="I2307">
        <v>120</v>
      </c>
      <c r="J2307">
        <v>0</v>
      </c>
    </row>
    <row r="2308" spans="1:10" thickTop="1" thickBot="1" x14ac:dyDescent="0.3">
      <c r="A2308">
        <v>2306</v>
      </c>
      <c r="B2308">
        <v>35</v>
      </c>
      <c r="C2308">
        <v>696.57391356052005</v>
      </c>
      <c r="D2308" t="s">
        <v>25</v>
      </c>
      <c r="E2308" t="s">
        <v>16</v>
      </c>
      <c r="F2308">
        <v>3.1454842905642703E-2</v>
      </c>
      <c r="G2308">
        <v>1.20784467993213E-2</v>
      </c>
      <c r="H2308">
        <v>0.66</v>
      </c>
      <c r="I2308">
        <v>120</v>
      </c>
      <c r="J2308">
        <v>0</v>
      </c>
    </row>
    <row r="2309" spans="1:10" thickTop="1" thickBot="1" x14ac:dyDescent="0.3">
      <c r="A2309">
        <v>2307</v>
      </c>
      <c r="B2309">
        <v>35</v>
      </c>
      <c r="C2309">
        <v>617.93806215895802</v>
      </c>
      <c r="D2309" t="s">
        <v>25</v>
      </c>
      <c r="E2309" t="s">
        <v>17</v>
      </c>
      <c r="F2309">
        <v>2.8164748393209801E-2</v>
      </c>
      <c r="G2309">
        <v>1.07149174893903E-2</v>
      </c>
      <c r="H2309">
        <v>0.66</v>
      </c>
      <c r="I2309">
        <v>120</v>
      </c>
      <c r="J2309">
        <v>0</v>
      </c>
    </row>
    <row r="2310" spans="1:10" thickTop="1" thickBot="1" x14ac:dyDescent="0.3">
      <c r="A2310">
        <v>2308</v>
      </c>
      <c r="B2310">
        <v>35</v>
      </c>
      <c r="C2310">
        <v>0</v>
      </c>
      <c r="D2310" t="s">
        <v>25</v>
      </c>
      <c r="E2310" t="s">
        <v>18</v>
      </c>
      <c r="F2310">
        <v>0</v>
      </c>
      <c r="G2310">
        <v>0</v>
      </c>
      <c r="H2310">
        <v>0.66</v>
      </c>
      <c r="I2310">
        <v>120</v>
      </c>
      <c r="J2310">
        <v>0</v>
      </c>
    </row>
    <row r="2311" spans="1:10" thickTop="1" thickBot="1" x14ac:dyDescent="0.3">
      <c r="A2311">
        <v>2309</v>
      </c>
      <c r="B2311">
        <v>35</v>
      </c>
      <c r="C2311">
        <v>0</v>
      </c>
      <c r="D2311" t="s">
        <v>25</v>
      </c>
      <c r="E2311" t="s">
        <v>19</v>
      </c>
      <c r="F2311">
        <v>0</v>
      </c>
      <c r="G2311">
        <v>0</v>
      </c>
      <c r="H2311">
        <v>0.66</v>
      </c>
      <c r="I2311">
        <v>120</v>
      </c>
      <c r="J2311">
        <v>0</v>
      </c>
    </row>
    <row r="2312" spans="1:10" thickTop="1" thickBot="1" x14ac:dyDescent="0.3">
      <c r="A2312">
        <v>2310</v>
      </c>
      <c r="B2312">
        <v>35</v>
      </c>
      <c r="C2312">
        <v>0</v>
      </c>
      <c r="D2312" t="s">
        <v>25</v>
      </c>
      <c r="E2312" t="s">
        <v>20</v>
      </c>
      <c r="F2312">
        <v>0</v>
      </c>
      <c r="G2312">
        <v>0</v>
      </c>
      <c r="H2312">
        <v>0.66</v>
      </c>
      <c r="I2312">
        <v>120</v>
      </c>
      <c r="J2312">
        <v>0</v>
      </c>
    </row>
    <row r="2313" spans="1:10" thickTop="1" thickBot="1" x14ac:dyDescent="0.3">
      <c r="A2313">
        <v>2311</v>
      </c>
      <c r="B2313">
        <v>35</v>
      </c>
      <c r="C2313">
        <v>1282.3238196396701</v>
      </c>
      <c r="D2313" t="s">
        <v>25</v>
      </c>
      <c r="E2313" t="s">
        <v>21</v>
      </c>
      <c r="F2313">
        <v>9.4782289798034803E-4</v>
      </c>
      <c r="G2313">
        <v>2.2235228356243301E-2</v>
      </c>
      <c r="H2313">
        <v>0.66</v>
      </c>
      <c r="I2313">
        <v>120</v>
      </c>
      <c r="J2313">
        <v>0</v>
      </c>
    </row>
    <row r="2314" spans="1:10" thickTop="1" thickBot="1" x14ac:dyDescent="0.3">
      <c r="A2314">
        <v>2312</v>
      </c>
      <c r="B2314">
        <v>35</v>
      </c>
      <c r="C2314">
        <v>675.50477926711801</v>
      </c>
      <c r="D2314" t="s">
        <v>25</v>
      </c>
      <c r="E2314" t="s">
        <v>22</v>
      </c>
      <c r="F2314">
        <v>1.5653933167937E-3</v>
      </c>
      <c r="G2314">
        <v>1.17131123922806E-2</v>
      </c>
      <c r="H2314">
        <v>0.66</v>
      </c>
      <c r="I2314">
        <v>120</v>
      </c>
      <c r="J2314">
        <v>0</v>
      </c>
    </row>
    <row r="2315" spans="1:10" thickTop="1" thickBot="1" x14ac:dyDescent="0.3">
      <c r="A2315">
        <v>2313</v>
      </c>
      <c r="B2315">
        <v>35</v>
      </c>
      <c r="C2315">
        <v>638.505264171612</v>
      </c>
      <c r="D2315" t="s">
        <v>25</v>
      </c>
      <c r="E2315" t="s">
        <v>23</v>
      </c>
      <c r="F2315">
        <v>1.38053176641603E-3</v>
      </c>
      <c r="G2315">
        <v>1.10715484950662E-2</v>
      </c>
      <c r="H2315">
        <v>0.66</v>
      </c>
      <c r="I2315">
        <v>120</v>
      </c>
      <c r="J2315">
        <v>0</v>
      </c>
    </row>
    <row r="2316" spans="1:10" thickTop="1" thickBot="1" x14ac:dyDescent="0.3">
      <c r="A2316">
        <v>2314</v>
      </c>
      <c r="B2316">
        <v>35</v>
      </c>
      <c r="C2316">
        <v>809417.39537595597</v>
      </c>
      <c r="D2316" t="s">
        <v>26</v>
      </c>
      <c r="E2316" t="s">
        <v>11</v>
      </c>
      <c r="F2316">
        <v>0</v>
      </c>
      <c r="G2316">
        <v>0.91641689215419198</v>
      </c>
      <c r="H2316">
        <v>0.49</v>
      </c>
      <c r="I2316">
        <v>3</v>
      </c>
      <c r="J2316">
        <v>0</v>
      </c>
    </row>
    <row r="2317" spans="1:10" thickTop="1" thickBot="1" x14ac:dyDescent="0.3">
      <c r="A2317">
        <v>2315</v>
      </c>
      <c r="B2317">
        <v>35</v>
      </c>
      <c r="C2317">
        <v>9021.5718278459208</v>
      </c>
      <c r="D2317" t="s">
        <v>26</v>
      </c>
      <c r="E2317" t="s">
        <v>12</v>
      </c>
      <c r="F2317">
        <v>4.1109961280339303E-3</v>
      </c>
      <c r="G2317">
        <v>1.02141625125072E-2</v>
      </c>
      <c r="H2317">
        <v>0.49</v>
      </c>
      <c r="I2317">
        <v>3</v>
      </c>
      <c r="J2317">
        <v>0</v>
      </c>
    </row>
    <row r="2318" spans="1:10" thickTop="1" thickBot="1" x14ac:dyDescent="0.3">
      <c r="A2318">
        <v>2316</v>
      </c>
      <c r="B2318">
        <v>35</v>
      </c>
      <c r="C2318">
        <v>25596.032369573401</v>
      </c>
      <c r="D2318" t="s">
        <v>26</v>
      </c>
      <c r="E2318" t="s">
        <v>13</v>
      </c>
      <c r="F2318">
        <v>5.83186566444886E-3</v>
      </c>
      <c r="G2318">
        <v>2.8979654464563999E-2</v>
      </c>
      <c r="H2318">
        <v>0.49</v>
      </c>
      <c r="I2318">
        <v>3</v>
      </c>
      <c r="J2318">
        <v>0</v>
      </c>
    </row>
    <row r="2319" spans="1:10" thickTop="1" thickBot="1" x14ac:dyDescent="0.3">
      <c r="A2319">
        <v>2317</v>
      </c>
      <c r="B2319">
        <v>35</v>
      </c>
      <c r="C2319">
        <v>25280.762023858599</v>
      </c>
      <c r="D2319" t="s">
        <v>26</v>
      </c>
      <c r="E2319" t="s">
        <v>14</v>
      </c>
      <c r="F2319">
        <v>6.4800378678011201E-3</v>
      </c>
      <c r="G2319">
        <v>2.8622707514746899E-2</v>
      </c>
      <c r="H2319">
        <v>0.49</v>
      </c>
      <c r="I2319">
        <v>3</v>
      </c>
      <c r="J2319">
        <v>0</v>
      </c>
    </row>
    <row r="2320" spans="1:10" thickTop="1" thickBot="1" x14ac:dyDescent="0.3">
      <c r="A2320">
        <v>2318</v>
      </c>
      <c r="B2320">
        <v>35</v>
      </c>
      <c r="C2320">
        <v>7309.3654635626799</v>
      </c>
      <c r="D2320" t="s">
        <v>26</v>
      </c>
      <c r="E2320" t="s">
        <v>15</v>
      </c>
      <c r="F2320">
        <v>3.3307691489350799E-3</v>
      </c>
      <c r="G2320">
        <v>8.2756140651338798E-3</v>
      </c>
      <c r="H2320">
        <v>0.49</v>
      </c>
      <c r="I2320">
        <v>3</v>
      </c>
      <c r="J2320">
        <v>0</v>
      </c>
    </row>
    <row r="2321" spans="1:10" thickTop="1" thickBot="1" x14ac:dyDescent="0.3">
      <c r="A2321">
        <v>2319</v>
      </c>
      <c r="B2321">
        <v>35</v>
      </c>
      <c r="C2321">
        <v>1366.9435638689599</v>
      </c>
      <c r="D2321" t="s">
        <v>26</v>
      </c>
      <c r="E2321" t="s">
        <v>16</v>
      </c>
      <c r="F2321">
        <v>1.9465495472755E-3</v>
      </c>
      <c r="G2321">
        <v>1.54764424351064E-3</v>
      </c>
      <c r="H2321">
        <v>0.49</v>
      </c>
      <c r="I2321">
        <v>3</v>
      </c>
      <c r="J2321">
        <v>0</v>
      </c>
    </row>
    <row r="2322" spans="1:10" thickTop="1" thickBot="1" x14ac:dyDescent="0.3">
      <c r="A2322">
        <v>2320</v>
      </c>
      <c r="B2322">
        <v>35</v>
      </c>
      <c r="C2322">
        <v>1099.0629773780699</v>
      </c>
      <c r="D2322" t="s">
        <v>26</v>
      </c>
      <c r="E2322" t="s">
        <v>17</v>
      </c>
      <c r="F2322">
        <v>1.5650832979434101E-3</v>
      </c>
      <c r="G2322">
        <v>1.2443516580746699E-3</v>
      </c>
      <c r="H2322">
        <v>0.49</v>
      </c>
      <c r="I2322">
        <v>3</v>
      </c>
      <c r="J2322">
        <v>0</v>
      </c>
    </row>
    <row r="2323" spans="1:10" thickTop="1" thickBot="1" x14ac:dyDescent="0.3">
      <c r="A2323">
        <v>2321</v>
      </c>
      <c r="B2323">
        <v>35</v>
      </c>
      <c r="C2323">
        <v>0</v>
      </c>
      <c r="D2323" t="s">
        <v>26</v>
      </c>
      <c r="E2323" t="s">
        <v>18</v>
      </c>
      <c r="F2323">
        <v>0</v>
      </c>
      <c r="G2323">
        <v>0</v>
      </c>
      <c r="H2323">
        <v>0.49</v>
      </c>
      <c r="I2323">
        <v>3</v>
      </c>
      <c r="J2323">
        <v>0</v>
      </c>
    </row>
    <row r="2324" spans="1:10" thickTop="1" thickBot="1" x14ac:dyDescent="0.3">
      <c r="A2324">
        <v>2322</v>
      </c>
      <c r="B2324">
        <v>35</v>
      </c>
      <c r="C2324">
        <v>0</v>
      </c>
      <c r="D2324" t="s">
        <v>26</v>
      </c>
      <c r="E2324" t="s">
        <v>19</v>
      </c>
      <c r="F2324">
        <v>0</v>
      </c>
      <c r="G2324">
        <v>0</v>
      </c>
      <c r="H2324">
        <v>0.49</v>
      </c>
      <c r="I2324">
        <v>3</v>
      </c>
      <c r="J2324">
        <v>0</v>
      </c>
    </row>
    <row r="2325" spans="1:10" thickTop="1" thickBot="1" x14ac:dyDescent="0.3">
      <c r="A2325">
        <v>2323</v>
      </c>
      <c r="B2325">
        <v>35</v>
      </c>
      <c r="C2325">
        <v>0</v>
      </c>
      <c r="D2325" t="s">
        <v>26</v>
      </c>
      <c r="E2325" t="s">
        <v>20</v>
      </c>
      <c r="F2325">
        <v>0</v>
      </c>
      <c r="G2325">
        <v>0</v>
      </c>
      <c r="H2325">
        <v>0.49</v>
      </c>
      <c r="I2325">
        <v>3</v>
      </c>
      <c r="J2325">
        <v>0</v>
      </c>
    </row>
    <row r="2326" spans="1:10" thickTop="1" thickBot="1" x14ac:dyDescent="0.3">
      <c r="A2326">
        <v>2324</v>
      </c>
      <c r="B2326">
        <v>35</v>
      </c>
      <c r="C2326">
        <v>2277.7455587765498</v>
      </c>
      <c r="D2326" t="s">
        <v>26</v>
      </c>
      <c r="E2326" t="s">
        <v>21</v>
      </c>
      <c r="F2326" s="1">
        <v>5.1896739013231902E-5</v>
      </c>
      <c r="G2326">
        <v>2.5788480924881598E-3</v>
      </c>
      <c r="H2326">
        <v>0.49</v>
      </c>
      <c r="I2326">
        <v>3</v>
      </c>
      <c r="J2326">
        <v>0</v>
      </c>
    </row>
    <row r="2327" spans="1:10" thickTop="1" thickBot="1" x14ac:dyDescent="0.3">
      <c r="A2327">
        <v>2325</v>
      </c>
      <c r="B2327">
        <v>35</v>
      </c>
      <c r="C2327">
        <v>1059.68743985529</v>
      </c>
      <c r="D2327" t="s">
        <v>26</v>
      </c>
      <c r="E2327" t="s">
        <v>22</v>
      </c>
      <c r="F2327" s="1">
        <v>7.5450595065737494E-5</v>
      </c>
      <c r="G2327">
        <v>1.1997709412162501E-3</v>
      </c>
      <c r="H2327">
        <v>0.49</v>
      </c>
      <c r="I2327">
        <v>3</v>
      </c>
      <c r="J2327">
        <v>0</v>
      </c>
    </row>
    <row r="2328" spans="1:10" thickTop="1" thickBot="1" x14ac:dyDescent="0.3">
      <c r="A2328">
        <v>2326</v>
      </c>
      <c r="B2328">
        <v>35</v>
      </c>
      <c r="C2328">
        <v>812.89512454840803</v>
      </c>
      <c r="D2328" t="s">
        <v>26</v>
      </c>
      <c r="E2328" t="s">
        <v>23</v>
      </c>
      <c r="F2328" s="1">
        <v>5.78787844098534E-5</v>
      </c>
      <c r="G2328">
        <v>9.2035435356554703E-4</v>
      </c>
      <c r="H2328">
        <v>0.49</v>
      </c>
      <c r="I2328">
        <v>3</v>
      </c>
      <c r="J2328">
        <v>0</v>
      </c>
    </row>
    <row r="2329" spans="1:10" thickTop="1" thickBot="1" x14ac:dyDescent="0.3">
      <c r="A2329">
        <v>2327</v>
      </c>
      <c r="B2329">
        <v>35</v>
      </c>
      <c r="C2329">
        <v>30824.715034210501</v>
      </c>
      <c r="D2329" t="s">
        <v>27</v>
      </c>
      <c r="E2329" t="s">
        <v>11</v>
      </c>
      <c r="F2329">
        <v>0</v>
      </c>
      <c r="G2329">
        <v>0.39606042257816798</v>
      </c>
      <c r="H2329">
        <v>0.19999999999999901</v>
      </c>
      <c r="I2329">
        <v>4.5</v>
      </c>
      <c r="J2329">
        <v>0</v>
      </c>
    </row>
    <row r="2330" spans="1:10" thickTop="1" thickBot="1" x14ac:dyDescent="0.3">
      <c r="A2330">
        <v>2328</v>
      </c>
      <c r="B2330">
        <v>35</v>
      </c>
      <c r="C2330">
        <v>5952.5907428545497</v>
      </c>
      <c r="D2330" t="s">
        <v>27</v>
      </c>
      <c r="E2330" t="s">
        <v>12</v>
      </c>
      <c r="F2330">
        <v>5.8445718442342399E-2</v>
      </c>
      <c r="G2330">
        <v>7.6483613958257896E-2</v>
      </c>
      <c r="H2330">
        <v>0.19999999999999901</v>
      </c>
      <c r="I2330">
        <v>4.5</v>
      </c>
      <c r="J2330">
        <v>0</v>
      </c>
    </row>
    <row r="2331" spans="1:10" thickTop="1" thickBot="1" x14ac:dyDescent="0.3">
      <c r="A2331">
        <v>2329</v>
      </c>
      <c r="B2331">
        <v>35</v>
      </c>
      <c r="C2331">
        <v>16528.059417246699</v>
      </c>
      <c r="D2331" t="s">
        <v>27</v>
      </c>
      <c r="E2331" t="s">
        <v>13</v>
      </c>
      <c r="F2331">
        <v>0.13720518978059701</v>
      </c>
      <c r="G2331">
        <v>0.212365635494981</v>
      </c>
      <c r="H2331">
        <v>0.19999999999999901</v>
      </c>
      <c r="I2331">
        <v>4.5</v>
      </c>
      <c r="J2331">
        <v>0</v>
      </c>
    </row>
    <row r="2332" spans="1:10" thickTop="1" thickBot="1" x14ac:dyDescent="0.3">
      <c r="A2332">
        <v>2330</v>
      </c>
      <c r="B2332">
        <v>35</v>
      </c>
      <c r="C2332">
        <v>15952.708595030699</v>
      </c>
      <c r="D2332" t="s">
        <v>27</v>
      </c>
      <c r="E2332" t="s">
        <v>14</v>
      </c>
      <c r="F2332">
        <v>0.13545440432865799</v>
      </c>
      <c r="G2332">
        <v>0.204973071134705</v>
      </c>
      <c r="H2332">
        <v>0.19999999999999901</v>
      </c>
      <c r="I2332">
        <v>4.5</v>
      </c>
      <c r="J2332">
        <v>0</v>
      </c>
    </row>
    <row r="2333" spans="1:10" thickTop="1" thickBot="1" x14ac:dyDescent="0.3">
      <c r="A2333">
        <v>2331</v>
      </c>
      <c r="B2333">
        <v>35</v>
      </c>
      <c r="C2333">
        <v>4551.6447827493103</v>
      </c>
      <c r="D2333" t="s">
        <v>27</v>
      </c>
      <c r="E2333" t="s">
        <v>15</v>
      </c>
      <c r="F2333">
        <v>4.4690481995836202E-2</v>
      </c>
      <c r="G2333">
        <v>5.8483147502926401E-2</v>
      </c>
      <c r="H2333">
        <v>0.19999999999999901</v>
      </c>
      <c r="I2333">
        <v>4.5</v>
      </c>
      <c r="J2333">
        <v>0</v>
      </c>
    </row>
    <row r="2334" spans="1:10" thickTop="1" thickBot="1" x14ac:dyDescent="0.3">
      <c r="A2334">
        <v>2332</v>
      </c>
      <c r="B2334">
        <v>35</v>
      </c>
      <c r="C2334">
        <v>844.732324792231</v>
      </c>
      <c r="D2334" t="s">
        <v>27</v>
      </c>
      <c r="E2334" t="s">
        <v>16</v>
      </c>
      <c r="F2334">
        <v>1.37409005110863E-2</v>
      </c>
      <c r="G2334">
        <v>1.0853791872896E-2</v>
      </c>
      <c r="H2334">
        <v>0.19999999999999901</v>
      </c>
      <c r="I2334">
        <v>4.5</v>
      </c>
      <c r="J2334">
        <v>0</v>
      </c>
    </row>
    <row r="2335" spans="1:10" thickTop="1" thickBot="1" x14ac:dyDescent="0.3">
      <c r="A2335">
        <v>2333</v>
      </c>
      <c r="B2335">
        <v>35</v>
      </c>
      <c r="C2335">
        <v>671.17465392707595</v>
      </c>
      <c r="D2335" t="s">
        <v>27</v>
      </c>
      <c r="E2335" t="s">
        <v>17</v>
      </c>
      <c r="F2335">
        <v>1.09177118887253E-2</v>
      </c>
      <c r="G2335">
        <v>8.6237850621843307E-3</v>
      </c>
      <c r="H2335">
        <v>0.19999999999999901</v>
      </c>
      <c r="I2335">
        <v>4.5</v>
      </c>
      <c r="J2335">
        <v>0</v>
      </c>
    </row>
    <row r="2336" spans="1:10" thickTop="1" thickBot="1" x14ac:dyDescent="0.3">
      <c r="A2336">
        <v>2334</v>
      </c>
      <c r="B2336">
        <v>35</v>
      </c>
      <c r="C2336">
        <v>0</v>
      </c>
      <c r="D2336" t="s">
        <v>27</v>
      </c>
      <c r="E2336" t="s">
        <v>18</v>
      </c>
      <c r="F2336">
        <v>0</v>
      </c>
      <c r="G2336">
        <v>0</v>
      </c>
      <c r="H2336">
        <v>0.19999999999999901</v>
      </c>
      <c r="I2336">
        <v>4.5</v>
      </c>
      <c r="J2336">
        <v>0</v>
      </c>
    </row>
    <row r="2337" spans="1:10" thickTop="1" thickBot="1" x14ac:dyDescent="0.3">
      <c r="A2337">
        <v>2335</v>
      </c>
      <c r="B2337">
        <v>35</v>
      </c>
      <c r="C2337">
        <v>0</v>
      </c>
      <c r="D2337" t="s">
        <v>27</v>
      </c>
      <c r="E2337" t="s">
        <v>19</v>
      </c>
      <c r="F2337">
        <v>0</v>
      </c>
      <c r="G2337">
        <v>0</v>
      </c>
      <c r="H2337">
        <v>0.19999999999999901</v>
      </c>
      <c r="I2337">
        <v>4.5</v>
      </c>
      <c r="J2337">
        <v>0</v>
      </c>
    </row>
    <row r="2338" spans="1:10" thickTop="1" thickBot="1" x14ac:dyDescent="0.3">
      <c r="A2338">
        <v>2336</v>
      </c>
      <c r="B2338">
        <v>35</v>
      </c>
      <c r="C2338">
        <v>0</v>
      </c>
      <c r="D2338" t="s">
        <v>27</v>
      </c>
      <c r="E2338" t="s">
        <v>20</v>
      </c>
      <c r="F2338">
        <v>0</v>
      </c>
      <c r="G2338">
        <v>0</v>
      </c>
      <c r="H2338">
        <v>0.19999999999999901</v>
      </c>
      <c r="I2338">
        <v>4.5</v>
      </c>
      <c r="J2338">
        <v>0</v>
      </c>
    </row>
    <row r="2339" spans="1:10" thickTop="1" thickBot="1" x14ac:dyDescent="0.3">
      <c r="A2339">
        <v>2337</v>
      </c>
      <c r="B2339">
        <v>35</v>
      </c>
      <c r="C2339">
        <v>1392.5873466891801</v>
      </c>
      <c r="D2339" t="s">
        <v>27</v>
      </c>
      <c r="E2339" t="s">
        <v>21</v>
      </c>
      <c r="F2339">
        <v>4.9350513957481402E-3</v>
      </c>
      <c r="G2339">
        <v>1.7893068350983799E-2</v>
      </c>
      <c r="H2339">
        <v>0.19999999999999901</v>
      </c>
      <c r="I2339">
        <v>4.5</v>
      </c>
      <c r="J2339">
        <v>0</v>
      </c>
    </row>
    <row r="2340" spans="1:10" thickTop="1" thickBot="1" x14ac:dyDescent="0.3">
      <c r="A2340">
        <v>2338</v>
      </c>
      <c r="B2340">
        <v>35</v>
      </c>
      <c r="C2340">
        <v>637.84178710192805</v>
      </c>
      <c r="D2340" t="s">
        <v>27</v>
      </c>
      <c r="E2340" t="s">
        <v>22</v>
      </c>
      <c r="F2340">
        <v>2.4660253220794002E-3</v>
      </c>
      <c r="G2340">
        <v>8.19549791319177E-3</v>
      </c>
      <c r="H2340">
        <v>0.19999999999999901</v>
      </c>
      <c r="I2340">
        <v>4.5</v>
      </c>
      <c r="J2340">
        <v>0</v>
      </c>
    </row>
    <row r="2341" spans="1:10" thickTop="1" thickBot="1" x14ac:dyDescent="0.3">
      <c r="A2341">
        <v>2339</v>
      </c>
      <c r="B2341">
        <v>35</v>
      </c>
      <c r="C2341">
        <v>472.259575014934</v>
      </c>
      <c r="D2341" t="s">
        <v>27</v>
      </c>
      <c r="E2341" t="s">
        <v>23</v>
      </c>
      <c r="F2341">
        <v>1.8258510090295799E-3</v>
      </c>
      <c r="G2341">
        <v>6.0679661317034903E-3</v>
      </c>
      <c r="H2341">
        <v>0.19999999999999901</v>
      </c>
      <c r="I2341">
        <v>4.5</v>
      </c>
      <c r="J2341">
        <v>0</v>
      </c>
    </row>
    <row r="2342" spans="1:10" thickTop="1" thickBot="1" x14ac:dyDescent="0.3">
      <c r="A2342">
        <v>2340</v>
      </c>
      <c r="B2342">
        <v>36</v>
      </c>
      <c r="C2342">
        <v>16479222.163903</v>
      </c>
      <c r="D2342" t="s">
        <v>10</v>
      </c>
      <c r="E2342" t="s">
        <v>11</v>
      </c>
      <c r="F2342">
        <v>0</v>
      </c>
      <c r="G2342">
        <v>0.93898551001796404</v>
      </c>
      <c r="H2342">
        <v>0.3</v>
      </c>
      <c r="I2342">
        <v>1.5</v>
      </c>
      <c r="J2342">
        <v>0</v>
      </c>
    </row>
    <row r="2343" spans="1:10" thickTop="1" thickBot="1" x14ac:dyDescent="0.3">
      <c r="A2343">
        <v>2341</v>
      </c>
      <c r="B2343">
        <v>36</v>
      </c>
      <c r="C2343">
        <v>116632.89994774701</v>
      </c>
      <c r="D2343" t="s">
        <v>10</v>
      </c>
      <c r="E2343" t="s">
        <v>12</v>
      </c>
      <c r="F2343">
        <v>2.3082221658656901E-3</v>
      </c>
      <c r="G2343">
        <v>6.6457386127241197E-3</v>
      </c>
      <c r="H2343">
        <v>0.3</v>
      </c>
      <c r="I2343">
        <v>1.5</v>
      </c>
      <c r="J2343">
        <v>0</v>
      </c>
    </row>
    <row r="2344" spans="1:10" thickTop="1" thickBot="1" x14ac:dyDescent="0.3">
      <c r="A2344">
        <v>2342</v>
      </c>
      <c r="B2344">
        <v>36</v>
      </c>
      <c r="C2344">
        <v>345987.194551964</v>
      </c>
      <c r="D2344" t="s">
        <v>10</v>
      </c>
      <c r="E2344" t="s">
        <v>13</v>
      </c>
      <c r="F2344">
        <v>3.4077542216788999E-3</v>
      </c>
      <c r="G2344">
        <v>1.9714338401704799E-2</v>
      </c>
      <c r="H2344">
        <v>0.3</v>
      </c>
      <c r="I2344">
        <v>1.5</v>
      </c>
      <c r="J2344">
        <v>0</v>
      </c>
    </row>
    <row r="2345" spans="1:10" thickTop="1" thickBot="1" x14ac:dyDescent="0.3">
      <c r="A2345">
        <v>2343</v>
      </c>
      <c r="B2345">
        <v>36</v>
      </c>
      <c r="C2345">
        <v>368075.42972876597</v>
      </c>
      <c r="D2345" t="s">
        <v>10</v>
      </c>
      <c r="E2345" t="s">
        <v>14</v>
      </c>
      <c r="F2345">
        <v>4.0451366367816304E-3</v>
      </c>
      <c r="G2345">
        <v>2.0972925279568299E-2</v>
      </c>
      <c r="H2345">
        <v>0.3</v>
      </c>
      <c r="I2345">
        <v>1.5</v>
      </c>
      <c r="J2345">
        <v>0</v>
      </c>
    </row>
    <row r="2346" spans="1:10" thickTop="1" thickBot="1" x14ac:dyDescent="0.3">
      <c r="A2346">
        <v>2344</v>
      </c>
      <c r="B2346">
        <v>36</v>
      </c>
      <c r="C2346">
        <v>113650.017560678</v>
      </c>
      <c r="D2346" t="s">
        <v>10</v>
      </c>
      <c r="E2346" t="s">
        <v>15</v>
      </c>
      <c r="F2346">
        <v>2.2040954694249699E-3</v>
      </c>
      <c r="G2346">
        <v>6.4757740772813698E-3</v>
      </c>
      <c r="H2346">
        <v>0.3</v>
      </c>
      <c r="I2346">
        <v>1.5</v>
      </c>
      <c r="J2346">
        <v>0</v>
      </c>
    </row>
    <row r="2347" spans="1:10" thickTop="1" thickBot="1" x14ac:dyDescent="0.3">
      <c r="A2347">
        <v>2345</v>
      </c>
      <c r="B2347">
        <v>36</v>
      </c>
      <c r="C2347">
        <v>22415.680562859499</v>
      </c>
      <c r="D2347" t="s">
        <v>10</v>
      </c>
      <c r="E2347" t="s">
        <v>16</v>
      </c>
      <c r="F2347">
        <v>1.3518545887686001E-3</v>
      </c>
      <c r="G2347">
        <v>1.2772447046572901E-3</v>
      </c>
      <c r="H2347">
        <v>0.3</v>
      </c>
      <c r="I2347">
        <v>1.5</v>
      </c>
      <c r="J2347">
        <v>0</v>
      </c>
    </row>
    <row r="2348" spans="1:10" thickTop="1" thickBot="1" x14ac:dyDescent="0.3">
      <c r="A2348">
        <v>2346</v>
      </c>
      <c r="B2348">
        <v>36</v>
      </c>
      <c r="C2348">
        <v>20020.1073810042</v>
      </c>
      <c r="D2348" t="s">
        <v>10</v>
      </c>
      <c r="E2348" t="s">
        <v>17</v>
      </c>
      <c r="F2348">
        <v>1.2093570814703E-3</v>
      </c>
      <c r="G2348">
        <v>1.1407450274530499E-3</v>
      </c>
      <c r="H2348">
        <v>0.3</v>
      </c>
      <c r="I2348">
        <v>1.5</v>
      </c>
      <c r="J2348">
        <v>0</v>
      </c>
    </row>
    <row r="2349" spans="1:10" thickTop="1" thickBot="1" x14ac:dyDescent="0.3">
      <c r="A2349">
        <v>2347</v>
      </c>
      <c r="B2349">
        <v>36</v>
      </c>
      <c r="C2349">
        <v>0</v>
      </c>
      <c r="D2349" t="s">
        <v>10</v>
      </c>
      <c r="E2349" t="s">
        <v>18</v>
      </c>
      <c r="F2349">
        <v>0</v>
      </c>
      <c r="G2349">
        <v>0</v>
      </c>
      <c r="H2349">
        <v>0.3</v>
      </c>
      <c r="I2349">
        <v>1.5</v>
      </c>
      <c r="J2349">
        <v>0</v>
      </c>
    </row>
    <row r="2350" spans="1:10" thickTop="1" thickBot="1" x14ac:dyDescent="0.3">
      <c r="A2350">
        <v>2348</v>
      </c>
      <c r="B2350">
        <v>36</v>
      </c>
      <c r="C2350">
        <v>0</v>
      </c>
      <c r="D2350" t="s">
        <v>10</v>
      </c>
      <c r="E2350" t="s">
        <v>19</v>
      </c>
      <c r="F2350">
        <v>0</v>
      </c>
      <c r="G2350">
        <v>0</v>
      </c>
      <c r="H2350">
        <v>0.3</v>
      </c>
      <c r="I2350">
        <v>1.5</v>
      </c>
      <c r="J2350">
        <v>0</v>
      </c>
    </row>
    <row r="2351" spans="1:10" thickTop="1" thickBot="1" x14ac:dyDescent="0.3">
      <c r="A2351">
        <v>2349</v>
      </c>
      <c r="B2351">
        <v>36</v>
      </c>
      <c r="C2351">
        <v>0</v>
      </c>
      <c r="D2351" t="s">
        <v>10</v>
      </c>
      <c r="E2351" t="s">
        <v>20</v>
      </c>
      <c r="F2351">
        <v>0</v>
      </c>
      <c r="G2351">
        <v>0</v>
      </c>
      <c r="H2351">
        <v>0.3</v>
      </c>
      <c r="I2351">
        <v>1.5</v>
      </c>
      <c r="J2351">
        <v>0</v>
      </c>
    </row>
    <row r="2352" spans="1:10" thickTop="1" thickBot="1" x14ac:dyDescent="0.3">
      <c r="A2352">
        <v>2350</v>
      </c>
      <c r="B2352">
        <v>36</v>
      </c>
      <c r="C2352">
        <v>42138.878662671399</v>
      </c>
      <c r="D2352" t="s">
        <v>10</v>
      </c>
      <c r="E2352" t="s">
        <v>21</v>
      </c>
      <c r="F2352" s="1">
        <v>4.0137348899977498E-5</v>
      </c>
      <c r="G2352">
        <v>2.4010718515176601E-3</v>
      </c>
      <c r="H2352">
        <v>0.3</v>
      </c>
      <c r="I2352">
        <v>1.5</v>
      </c>
      <c r="J2352">
        <v>0</v>
      </c>
    </row>
    <row r="2353" spans="1:10" thickTop="1" thickBot="1" x14ac:dyDescent="0.3">
      <c r="A2353">
        <v>2351</v>
      </c>
      <c r="B2353">
        <v>36</v>
      </c>
      <c r="C2353">
        <v>22279.718277912802</v>
      </c>
      <c r="D2353" t="s">
        <v>10</v>
      </c>
      <c r="E2353" t="s">
        <v>22</v>
      </c>
      <c r="F2353" s="1">
        <v>6.6662044319580307E-5</v>
      </c>
      <c r="G2353">
        <v>1.2694975783546E-3</v>
      </c>
      <c r="H2353">
        <v>0.3</v>
      </c>
      <c r="I2353">
        <v>1.5</v>
      </c>
      <c r="J2353">
        <v>0</v>
      </c>
    </row>
    <row r="2354" spans="1:10" thickTop="1" thickBot="1" x14ac:dyDescent="0.3">
      <c r="A2354">
        <v>2352</v>
      </c>
      <c r="B2354">
        <v>36</v>
      </c>
      <c r="C2354">
        <v>19606.092060348699</v>
      </c>
      <c r="D2354" t="s">
        <v>10</v>
      </c>
      <c r="E2354" t="s">
        <v>23</v>
      </c>
      <c r="F2354" s="1">
        <v>6.3871259783645996E-5</v>
      </c>
      <c r="G2354">
        <v>1.11715444877438E-3</v>
      </c>
      <c r="H2354">
        <v>0.3</v>
      </c>
      <c r="I2354">
        <v>1.5</v>
      </c>
      <c r="J2354">
        <v>0</v>
      </c>
    </row>
    <row r="2355" spans="1:10" thickTop="1" thickBot="1" x14ac:dyDescent="0.3">
      <c r="A2355">
        <v>2353</v>
      </c>
      <c r="B2355">
        <v>36</v>
      </c>
      <c r="C2355">
        <v>17438353.6465916</v>
      </c>
      <c r="D2355" t="s">
        <v>24</v>
      </c>
      <c r="E2355" t="s">
        <v>11</v>
      </c>
      <c r="F2355">
        <v>0</v>
      </c>
      <c r="G2355">
        <v>0.96786318031122398</v>
      </c>
      <c r="H2355">
        <v>0.3</v>
      </c>
      <c r="I2355">
        <v>1.5</v>
      </c>
      <c r="J2355">
        <v>0</v>
      </c>
    </row>
    <row r="2356" spans="1:10" thickTop="1" thickBot="1" x14ac:dyDescent="0.3">
      <c r="A2356">
        <v>2354</v>
      </c>
      <c r="B2356">
        <v>36</v>
      </c>
      <c r="C2356">
        <v>61107.468235209402</v>
      </c>
      <c r="D2356" t="s">
        <v>24</v>
      </c>
      <c r="E2356" t="s">
        <v>12</v>
      </c>
      <c r="F2356">
        <v>1.1257058125756099E-3</v>
      </c>
      <c r="G2356">
        <v>3.39158556739424E-3</v>
      </c>
      <c r="H2356">
        <v>0.3</v>
      </c>
      <c r="I2356">
        <v>1.5</v>
      </c>
      <c r="J2356">
        <v>0</v>
      </c>
    </row>
    <row r="2357" spans="1:10" thickTop="1" thickBot="1" x14ac:dyDescent="0.3">
      <c r="A2357">
        <v>2355</v>
      </c>
      <c r="B2357">
        <v>36</v>
      </c>
      <c r="C2357">
        <v>183335.241232328</v>
      </c>
      <c r="D2357" t="s">
        <v>24</v>
      </c>
      <c r="E2357" t="s">
        <v>13</v>
      </c>
      <c r="F2357">
        <v>1.6696252770700499E-3</v>
      </c>
      <c r="G2357">
        <v>1.0175469154849201E-2</v>
      </c>
      <c r="H2357">
        <v>0.3</v>
      </c>
      <c r="I2357">
        <v>1.5</v>
      </c>
      <c r="J2357">
        <v>0</v>
      </c>
    </row>
    <row r="2358" spans="1:10" thickTop="1" thickBot="1" x14ac:dyDescent="0.3">
      <c r="A2358">
        <v>2356</v>
      </c>
      <c r="B2358">
        <v>36</v>
      </c>
      <c r="C2358">
        <v>198691.99561380199</v>
      </c>
      <c r="D2358" t="s">
        <v>24</v>
      </c>
      <c r="E2358" t="s">
        <v>14</v>
      </c>
      <c r="F2358">
        <v>1.9981503056909502E-3</v>
      </c>
      <c r="G2358">
        <v>1.1027799451397501E-2</v>
      </c>
      <c r="H2358">
        <v>0.3</v>
      </c>
      <c r="I2358">
        <v>1.5</v>
      </c>
      <c r="J2358">
        <v>0</v>
      </c>
    </row>
    <row r="2359" spans="1:10" thickTop="1" thickBot="1" x14ac:dyDescent="0.3">
      <c r="A2359">
        <v>2357</v>
      </c>
      <c r="B2359">
        <v>36</v>
      </c>
      <c r="C2359">
        <v>62229.856386048501</v>
      </c>
      <c r="D2359" t="s">
        <v>24</v>
      </c>
      <c r="E2359" t="s">
        <v>15</v>
      </c>
      <c r="F2359">
        <v>1.0967896232506799E-3</v>
      </c>
      <c r="G2359">
        <v>3.45388033370248E-3</v>
      </c>
      <c r="H2359">
        <v>0.3</v>
      </c>
      <c r="I2359">
        <v>1.5</v>
      </c>
      <c r="J2359">
        <v>0</v>
      </c>
    </row>
    <row r="2360" spans="1:10" thickTop="1" thickBot="1" x14ac:dyDescent="0.3">
      <c r="A2360">
        <v>2358</v>
      </c>
      <c r="B2360">
        <v>36</v>
      </c>
      <c r="C2360">
        <v>12410.088430093399</v>
      </c>
      <c r="D2360" t="s">
        <v>24</v>
      </c>
      <c r="E2360" t="s">
        <v>16</v>
      </c>
      <c r="F2360">
        <v>6.7599746808203799E-4</v>
      </c>
      <c r="G2360">
        <v>6.8878449762609301E-4</v>
      </c>
      <c r="H2360">
        <v>0.3</v>
      </c>
      <c r="I2360">
        <v>1.5</v>
      </c>
      <c r="J2360">
        <v>0</v>
      </c>
    </row>
    <row r="2361" spans="1:10" thickTop="1" thickBot="1" x14ac:dyDescent="0.3">
      <c r="A2361">
        <v>2359</v>
      </c>
      <c r="B2361">
        <v>36</v>
      </c>
      <c r="C2361">
        <v>11460.794885233699</v>
      </c>
      <c r="D2361" t="s">
        <v>24</v>
      </c>
      <c r="E2361" t="s">
        <v>17</v>
      </c>
      <c r="F2361">
        <v>6.0372724431018198E-4</v>
      </c>
      <c r="G2361">
        <v>6.3609682492503903E-4</v>
      </c>
      <c r="H2361">
        <v>0.3</v>
      </c>
      <c r="I2361">
        <v>1.5</v>
      </c>
      <c r="J2361">
        <v>0</v>
      </c>
    </row>
    <row r="2362" spans="1:10" thickTop="1" thickBot="1" x14ac:dyDescent="0.3">
      <c r="A2362">
        <v>2360</v>
      </c>
      <c r="B2362">
        <v>36</v>
      </c>
      <c r="C2362">
        <v>0</v>
      </c>
      <c r="D2362" t="s">
        <v>24</v>
      </c>
      <c r="E2362" t="s">
        <v>18</v>
      </c>
      <c r="F2362">
        <v>0</v>
      </c>
      <c r="G2362">
        <v>0</v>
      </c>
      <c r="H2362">
        <v>0.3</v>
      </c>
      <c r="I2362">
        <v>1.5</v>
      </c>
      <c r="J2362">
        <v>0</v>
      </c>
    </row>
    <row r="2363" spans="1:10" thickTop="1" thickBot="1" x14ac:dyDescent="0.3">
      <c r="A2363">
        <v>2361</v>
      </c>
      <c r="B2363">
        <v>36</v>
      </c>
      <c r="C2363">
        <v>0</v>
      </c>
      <c r="D2363" t="s">
        <v>24</v>
      </c>
      <c r="E2363" t="s">
        <v>19</v>
      </c>
      <c r="F2363">
        <v>0</v>
      </c>
      <c r="G2363">
        <v>0</v>
      </c>
      <c r="H2363">
        <v>0.3</v>
      </c>
      <c r="I2363">
        <v>1.5</v>
      </c>
      <c r="J2363">
        <v>0</v>
      </c>
    </row>
    <row r="2364" spans="1:10" thickTop="1" thickBot="1" x14ac:dyDescent="0.3">
      <c r="A2364">
        <v>2362</v>
      </c>
      <c r="B2364">
        <v>36</v>
      </c>
      <c r="C2364">
        <v>0</v>
      </c>
      <c r="D2364" t="s">
        <v>24</v>
      </c>
      <c r="E2364" t="s">
        <v>20</v>
      </c>
      <c r="F2364">
        <v>0</v>
      </c>
      <c r="G2364">
        <v>0</v>
      </c>
      <c r="H2364">
        <v>0.3</v>
      </c>
      <c r="I2364">
        <v>1.5</v>
      </c>
      <c r="J2364">
        <v>0</v>
      </c>
    </row>
    <row r="2365" spans="1:10" thickTop="1" thickBot="1" x14ac:dyDescent="0.3">
      <c r="A2365">
        <v>2363</v>
      </c>
      <c r="B2365">
        <v>36</v>
      </c>
      <c r="C2365">
        <v>23670.855609458999</v>
      </c>
      <c r="D2365" t="s">
        <v>24</v>
      </c>
      <c r="E2365" t="s">
        <v>21</v>
      </c>
      <c r="F2365" s="1">
        <v>2.03317779216169E-5</v>
      </c>
      <c r="G2365">
        <v>1.3137793885339901E-3</v>
      </c>
      <c r="H2365">
        <v>0.3</v>
      </c>
      <c r="I2365">
        <v>1.5</v>
      </c>
      <c r="J2365">
        <v>0</v>
      </c>
    </row>
    <row r="2366" spans="1:10" thickTop="1" thickBot="1" x14ac:dyDescent="0.3">
      <c r="A2366">
        <v>2364</v>
      </c>
      <c r="B2366">
        <v>36</v>
      </c>
      <c r="C2366">
        <v>12963.041470226301</v>
      </c>
      <c r="D2366" t="s">
        <v>24</v>
      </c>
      <c r="E2366" t="s">
        <v>22</v>
      </c>
      <c r="F2366" s="1">
        <v>3.3591738009533501E-5</v>
      </c>
      <c r="G2366">
        <v>7.1947448699274702E-4</v>
      </c>
      <c r="H2366">
        <v>0.3</v>
      </c>
      <c r="I2366">
        <v>1.5</v>
      </c>
      <c r="J2366">
        <v>0</v>
      </c>
    </row>
    <row r="2367" spans="1:10" thickTop="1" thickBot="1" x14ac:dyDescent="0.3">
      <c r="A2367">
        <v>2365</v>
      </c>
      <c r="B2367">
        <v>36</v>
      </c>
      <c r="C2367">
        <v>13151.7824140798</v>
      </c>
      <c r="D2367" t="s">
        <v>24</v>
      </c>
      <c r="E2367" t="s">
        <v>23</v>
      </c>
      <c r="F2367" s="1">
        <v>2.95592336208104E-5</v>
      </c>
      <c r="G2367">
        <v>7.2994998335410401E-4</v>
      </c>
      <c r="H2367">
        <v>0.3</v>
      </c>
      <c r="I2367">
        <v>1.5</v>
      </c>
      <c r="J2367">
        <v>0</v>
      </c>
    </row>
    <row r="2368" spans="1:10" thickTop="1" thickBot="1" x14ac:dyDescent="0.3">
      <c r="A2368">
        <v>2366</v>
      </c>
      <c r="B2368">
        <v>36</v>
      </c>
      <c r="C2368">
        <v>23776.560001966001</v>
      </c>
      <c r="D2368" t="s">
        <v>25</v>
      </c>
      <c r="E2368" t="s">
        <v>11</v>
      </c>
      <c r="F2368">
        <v>0</v>
      </c>
      <c r="G2368">
        <v>0.41017285817824201</v>
      </c>
      <c r="H2368">
        <v>0.66</v>
      </c>
      <c r="I2368">
        <v>120</v>
      </c>
      <c r="J2368">
        <v>0</v>
      </c>
    </row>
    <row r="2369" spans="1:10" thickTop="1" thickBot="1" x14ac:dyDescent="0.3">
      <c r="A2369">
        <v>2367</v>
      </c>
      <c r="B2369">
        <v>36</v>
      </c>
      <c r="C2369">
        <v>3812.7936774320701</v>
      </c>
      <c r="D2369" t="s">
        <v>25</v>
      </c>
      <c r="E2369" t="s">
        <v>12</v>
      </c>
      <c r="F2369">
        <v>5.1804861633906997E-2</v>
      </c>
      <c r="G2369">
        <v>6.5775052412414797E-2</v>
      </c>
      <c r="H2369">
        <v>0.66</v>
      </c>
      <c r="I2369">
        <v>120</v>
      </c>
      <c r="J2369">
        <v>0</v>
      </c>
    </row>
    <row r="2370" spans="1:10" thickTop="1" thickBot="1" x14ac:dyDescent="0.3">
      <c r="A2370">
        <v>2368</v>
      </c>
      <c r="B2370">
        <v>36</v>
      </c>
      <c r="C2370">
        <v>11203.188632638699</v>
      </c>
      <c r="D2370" t="s">
        <v>25</v>
      </c>
      <c r="E2370" t="s">
        <v>13</v>
      </c>
      <c r="F2370">
        <v>7.6838605354485001E-2</v>
      </c>
      <c r="G2370">
        <v>0.19326781930520801</v>
      </c>
      <c r="H2370">
        <v>0.66</v>
      </c>
      <c r="I2370">
        <v>120</v>
      </c>
      <c r="J2370">
        <v>0</v>
      </c>
    </row>
    <row r="2371" spans="1:10" thickTop="1" thickBot="1" x14ac:dyDescent="0.3">
      <c r="A2371">
        <v>2369</v>
      </c>
      <c r="B2371">
        <v>36</v>
      </c>
      <c r="C2371">
        <v>11718.4908115284</v>
      </c>
      <c r="D2371" t="s">
        <v>25</v>
      </c>
      <c r="E2371" t="s">
        <v>14</v>
      </c>
      <c r="F2371">
        <v>9.1962082765851397E-2</v>
      </c>
      <c r="G2371">
        <v>0.202157371348194</v>
      </c>
      <c r="H2371">
        <v>0.66</v>
      </c>
      <c r="I2371">
        <v>120</v>
      </c>
      <c r="J2371">
        <v>0</v>
      </c>
    </row>
    <row r="2372" spans="1:10" thickTop="1" thickBot="1" x14ac:dyDescent="0.3">
      <c r="A2372">
        <v>2370</v>
      </c>
      <c r="B2372">
        <v>36</v>
      </c>
      <c r="C2372">
        <v>3565.2698973540901</v>
      </c>
      <c r="D2372" t="s">
        <v>25</v>
      </c>
      <c r="E2372" t="s">
        <v>15</v>
      </c>
      <c r="F2372">
        <v>5.0479954087223701E-2</v>
      </c>
      <c r="G2372">
        <v>6.1504984062187899E-2</v>
      </c>
      <c r="H2372">
        <v>0.66</v>
      </c>
      <c r="I2372">
        <v>120</v>
      </c>
      <c r="J2372">
        <v>0</v>
      </c>
    </row>
    <row r="2373" spans="1:10" thickTop="1" thickBot="1" x14ac:dyDescent="0.3">
      <c r="A2373">
        <v>2371</v>
      </c>
      <c r="B2373">
        <v>36</v>
      </c>
      <c r="C2373">
        <v>695.85192481392596</v>
      </c>
      <c r="D2373" t="s">
        <v>25</v>
      </c>
      <c r="E2373" t="s">
        <v>16</v>
      </c>
      <c r="F2373">
        <v>3.1113681005451699E-2</v>
      </c>
      <c r="G2373">
        <v>1.20042416920764E-2</v>
      </c>
      <c r="H2373">
        <v>0.66</v>
      </c>
      <c r="I2373">
        <v>120</v>
      </c>
      <c r="J2373">
        <v>0</v>
      </c>
    </row>
    <row r="2374" spans="1:10" thickTop="1" thickBot="1" x14ac:dyDescent="0.3">
      <c r="A2374">
        <v>2372</v>
      </c>
      <c r="B2374">
        <v>36</v>
      </c>
      <c r="C2374">
        <v>615.344146908531</v>
      </c>
      <c r="D2374" t="s">
        <v>25</v>
      </c>
      <c r="E2374" t="s">
        <v>17</v>
      </c>
      <c r="F2374">
        <v>2.77885488687564E-2</v>
      </c>
      <c r="G2374">
        <v>1.0615390429896201E-2</v>
      </c>
      <c r="H2374">
        <v>0.66</v>
      </c>
      <c r="I2374">
        <v>120</v>
      </c>
      <c r="J2374">
        <v>0</v>
      </c>
    </row>
    <row r="2375" spans="1:10" thickTop="1" thickBot="1" x14ac:dyDescent="0.3">
      <c r="A2375">
        <v>2373</v>
      </c>
      <c r="B2375">
        <v>36</v>
      </c>
      <c r="C2375">
        <v>0</v>
      </c>
      <c r="D2375" t="s">
        <v>25</v>
      </c>
      <c r="E2375" t="s">
        <v>18</v>
      </c>
      <c r="F2375">
        <v>0</v>
      </c>
      <c r="G2375">
        <v>0</v>
      </c>
      <c r="H2375">
        <v>0.66</v>
      </c>
      <c r="I2375">
        <v>120</v>
      </c>
      <c r="J2375">
        <v>0</v>
      </c>
    </row>
    <row r="2376" spans="1:10" thickTop="1" thickBot="1" x14ac:dyDescent="0.3">
      <c r="A2376">
        <v>2374</v>
      </c>
      <c r="B2376">
        <v>36</v>
      </c>
      <c r="C2376">
        <v>0</v>
      </c>
      <c r="D2376" t="s">
        <v>25</v>
      </c>
      <c r="E2376" t="s">
        <v>19</v>
      </c>
      <c r="F2376">
        <v>0</v>
      </c>
      <c r="G2376">
        <v>0</v>
      </c>
      <c r="H2376">
        <v>0.66</v>
      </c>
      <c r="I2376">
        <v>120</v>
      </c>
      <c r="J2376">
        <v>0</v>
      </c>
    </row>
    <row r="2377" spans="1:10" thickTop="1" thickBot="1" x14ac:dyDescent="0.3">
      <c r="A2377">
        <v>2375</v>
      </c>
      <c r="B2377">
        <v>36</v>
      </c>
      <c r="C2377">
        <v>0</v>
      </c>
      <c r="D2377" t="s">
        <v>25</v>
      </c>
      <c r="E2377" t="s">
        <v>20</v>
      </c>
      <c r="F2377">
        <v>0</v>
      </c>
      <c r="G2377">
        <v>0</v>
      </c>
      <c r="H2377">
        <v>0.66</v>
      </c>
      <c r="I2377">
        <v>120</v>
      </c>
      <c r="J2377">
        <v>0</v>
      </c>
    </row>
    <row r="2378" spans="1:10" thickTop="1" thickBot="1" x14ac:dyDescent="0.3">
      <c r="A2378">
        <v>2376</v>
      </c>
      <c r="B2378">
        <v>36</v>
      </c>
      <c r="C2378">
        <v>1278.63796516254</v>
      </c>
      <c r="D2378" t="s">
        <v>25</v>
      </c>
      <c r="E2378" t="s">
        <v>21</v>
      </c>
      <c r="F2378">
        <v>9.3584176484752405E-4</v>
      </c>
      <c r="G2378">
        <v>2.2057967540408101E-2</v>
      </c>
      <c r="H2378">
        <v>0.66</v>
      </c>
      <c r="I2378">
        <v>120</v>
      </c>
      <c r="J2378">
        <v>0</v>
      </c>
    </row>
    <row r="2379" spans="1:10" thickTop="1" thickBot="1" x14ac:dyDescent="0.3">
      <c r="A2379">
        <v>2377</v>
      </c>
      <c r="B2379">
        <v>36</v>
      </c>
      <c r="C2379">
        <v>672.01154570768801</v>
      </c>
      <c r="D2379" t="s">
        <v>25</v>
      </c>
      <c r="E2379" t="s">
        <v>22</v>
      </c>
      <c r="F2379">
        <v>1.5462480504359101E-3</v>
      </c>
      <c r="G2379">
        <v>1.15929678813465E-2</v>
      </c>
      <c r="H2379">
        <v>0.66</v>
      </c>
      <c r="I2379">
        <v>120</v>
      </c>
      <c r="J2379">
        <v>0</v>
      </c>
    </row>
    <row r="2380" spans="1:10" thickTop="1" thickBot="1" x14ac:dyDescent="0.3">
      <c r="A2380">
        <v>2378</v>
      </c>
      <c r="B2380">
        <v>36</v>
      </c>
      <c r="C2380">
        <v>629.02189033335299</v>
      </c>
      <c r="D2380" t="s">
        <v>25</v>
      </c>
      <c r="E2380" t="s">
        <v>23</v>
      </c>
      <c r="F2380">
        <v>1.36069411860719E-3</v>
      </c>
      <c r="G2380">
        <v>1.08513471500241E-2</v>
      </c>
      <c r="H2380">
        <v>0.66</v>
      </c>
      <c r="I2380">
        <v>120</v>
      </c>
      <c r="J2380">
        <v>0</v>
      </c>
    </row>
    <row r="2381" spans="1:10" thickTop="1" thickBot="1" x14ac:dyDescent="0.3">
      <c r="A2381">
        <v>2379</v>
      </c>
      <c r="B2381">
        <v>36</v>
      </c>
      <c r="C2381">
        <v>808612.213328882</v>
      </c>
      <c r="D2381" t="s">
        <v>26</v>
      </c>
      <c r="E2381" t="s">
        <v>11</v>
      </c>
      <c r="F2381">
        <v>0</v>
      </c>
      <c r="G2381">
        <v>0.91534764342806296</v>
      </c>
      <c r="H2381">
        <v>0.49</v>
      </c>
      <c r="I2381">
        <v>3</v>
      </c>
      <c r="J2381">
        <v>0</v>
      </c>
    </row>
    <row r="2382" spans="1:10" thickTop="1" thickBot="1" x14ac:dyDescent="0.3">
      <c r="A2382">
        <v>2380</v>
      </c>
      <c r="B2382">
        <v>36</v>
      </c>
      <c r="C2382">
        <v>9129.7696819631092</v>
      </c>
      <c r="D2382" t="s">
        <v>26</v>
      </c>
      <c r="E2382" t="s">
        <v>12</v>
      </c>
      <c r="F2382">
        <v>4.1595839817567103E-3</v>
      </c>
      <c r="G2382">
        <v>1.0334883675603E-2</v>
      </c>
      <c r="H2382">
        <v>0.49</v>
      </c>
      <c r="I2382">
        <v>3</v>
      </c>
      <c r="J2382">
        <v>0</v>
      </c>
    </row>
    <row r="2383" spans="1:10" thickTop="1" thickBot="1" x14ac:dyDescent="0.3">
      <c r="A2383">
        <v>2381</v>
      </c>
      <c r="B2383">
        <v>36</v>
      </c>
      <c r="C2383">
        <v>25914.953191764402</v>
      </c>
      <c r="D2383" t="s">
        <v>26</v>
      </c>
      <c r="E2383" t="s">
        <v>13</v>
      </c>
      <c r="F2383">
        <v>5.9035127905471699E-3</v>
      </c>
      <c r="G2383">
        <v>2.9335682719872601E-2</v>
      </c>
      <c r="H2383">
        <v>0.49</v>
      </c>
      <c r="I2383">
        <v>3</v>
      </c>
      <c r="J2383">
        <v>0</v>
      </c>
    </row>
    <row r="2384" spans="1:10" thickTop="1" thickBot="1" x14ac:dyDescent="0.3">
      <c r="A2384">
        <v>2382</v>
      </c>
      <c r="B2384">
        <v>36</v>
      </c>
      <c r="C2384">
        <v>25612.387230525899</v>
      </c>
      <c r="D2384" t="s">
        <v>26</v>
      </c>
      <c r="E2384" t="s">
        <v>14</v>
      </c>
      <c r="F2384">
        <v>6.5639106621036402E-3</v>
      </c>
      <c r="G2384">
        <v>2.8993178568889E-2</v>
      </c>
      <c r="H2384">
        <v>0.49</v>
      </c>
      <c r="I2384">
        <v>3</v>
      </c>
      <c r="J2384">
        <v>0</v>
      </c>
    </row>
    <row r="2385" spans="1:10" thickTop="1" thickBot="1" x14ac:dyDescent="0.3">
      <c r="A2385">
        <v>2383</v>
      </c>
      <c r="B2385">
        <v>36</v>
      </c>
      <c r="C2385">
        <v>7409.2010473066402</v>
      </c>
      <c r="D2385" t="s">
        <v>26</v>
      </c>
      <c r="E2385" t="s">
        <v>15</v>
      </c>
      <c r="F2385">
        <v>3.37568143201668E-3</v>
      </c>
      <c r="G2385">
        <v>8.38720292192577E-3</v>
      </c>
      <c r="H2385">
        <v>0.49</v>
      </c>
      <c r="I2385">
        <v>3</v>
      </c>
      <c r="J2385">
        <v>0</v>
      </c>
    </row>
    <row r="2386" spans="1:10" thickTop="1" thickBot="1" x14ac:dyDescent="0.3">
      <c r="A2386">
        <v>2384</v>
      </c>
      <c r="B2386">
        <v>36</v>
      </c>
      <c r="C2386">
        <v>1386.2227717323699</v>
      </c>
      <c r="D2386" t="s">
        <v>26</v>
      </c>
      <c r="E2386" t="s">
        <v>16</v>
      </c>
      <c r="F2386">
        <v>1.9736635743930501E-3</v>
      </c>
      <c r="G2386">
        <v>1.56920180830296E-3</v>
      </c>
      <c r="H2386">
        <v>0.49</v>
      </c>
      <c r="I2386">
        <v>3</v>
      </c>
      <c r="J2386">
        <v>0</v>
      </c>
    </row>
    <row r="2387" spans="1:10" thickTop="1" thickBot="1" x14ac:dyDescent="0.3">
      <c r="A2387">
        <v>2385</v>
      </c>
      <c r="B2387">
        <v>36</v>
      </c>
      <c r="C2387">
        <v>1114.91640858493</v>
      </c>
      <c r="D2387" t="s">
        <v>26</v>
      </c>
      <c r="E2387" t="s">
        <v>17</v>
      </c>
      <c r="F2387">
        <v>1.5873854830470401E-3</v>
      </c>
      <c r="G2387">
        <v>1.26208346893027E-3</v>
      </c>
      <c r="H2387">
        <v>0.49</v>
      </c>
      <c r="I2387">
        <v>3</v>
      </c>
      <c r="J2387">
        <v>0</v>
      </c>
    </row>
    <row r="2388" spans="1:10" thickTop="1" thickBot="1" x14ac:dyDescent="0.3">
      <c r="A2388">
        <v>2386</v>
      </c>
      <c r="B2388">
        <v>36</v>
      </c>
      <c r="C2388">
        <v>0</v>
      </c>
      <c r="D2388" t="s">
        <v>26</v>
      </c>
      <c r="E2388" t="s">
        <v>18</v>
      </c>
      <c r="F2388">
        <v>0</v>
      </c>
      <c r="G2388">
        <v>0</v>
      </c>
      <c r="H2388">
        <v>0.49</v>
      </c>
      <c r="I2388">
        <v>3</v>
      </c>
      <c r="J2388">
        <v>0</v>
      </c>
    </row>
    <row r="2389" spans="1:10" thickTop="1" thickBot="1" x14ac:dyDescent="0.3">
      <c r="A2389">
        <v>2387</v>
      </c>
      <c r="B2389">
        <v>36</v>
      </c>
      <c r="C2389">
        <v>0</v>
      </c>
      <c r="D2389" t="s">
        <v>26</v>
      </c>
      <c r="E2389" t="s">
        <v>19</v>
      </c>
      <c r="F2389">
        <v>0</v>
      </c>
      <c r="G2389">
        <v>0</v>
      </c>
      <c r="H2389">
        <v>0.49</v>
      </c>
      <c r="I2389">
        <v>3</v>
      </c>
      <c r="J2389">
        <v>0</v>
      </c>
    </row>
    <row r="2390" spans="1:10" thickTop="1" thickBot="1" x14ac:dyDescent="0.3">
      <c r="A2390">
        <v>2388</v>
      </c>
      <c r="B2390">
        <v>36</v>
      </c>
      <c r="C2390">
        <v>0</v>
      </c>
      <c r="D2390" t="s">
        <v>26</v>
      </c>
      <c r="E2390" t="s">
        <v>20</v>
      </c>
      <c r="F2390">
        <v>0</v>
      </c>
      <c r="G2390">
        <v>0</v>
      </c>
      <c r="H2390">
        <v>0.49</v>
      </c>
      <c r="I2390">
        <v>3</v>
      </c>
      <c r="J2390">
        <v>0</v>
      </c>
    </row>
    <row r="2391" spans="1:10" thickTop="1" thickBot="1" x14ac:dyDescent="0.3">
      <c r="A2391">
        <v>2389</v>
      </c>
      <c r="B2391">
        <v>36</v>
      </c>
      <c r="C2391">
        <v>2312.9407259320901</v>
      </c>
      <c r="D2391" t="s">
        <v>26</v>
      </c>
      <c r="E2391" t="s">
        <v>21</v>
      </c>
      <c r="F2391" s="1">
        <v>5.2689561344285497E-5</v>
      </c>
      <c r="G2391">
        <v>2.61824494853336E-3</v>
      </c>
      <c r="H2391">
        <v>0.49</v>
      </c>
      <c r="I2391">
        <v>3</v>
      </c>
      <c r="J2391">
        <v>0</v>
      </c>
    </row>
    <row r="2392" spans="1:10" thickTop="1" thickBot="1" x14ac:dyDescent="0.3">
      <c r="A2392">
        <v>2390</v>
      </c>
      <c r="B2392">
        <v>36</v>
      </c>
      <c r="C2392">
        <v>1077.67034281</v>
      </c>
      <c r="D2392" t="s">
        <v>26</v>
      </c>
      <c r="E2392" t="s">
        <v>22</v>
      </c>
      <c r="F2392" s="1">
        <v>7.6717781015446006E-5</v>
      </c>
      <c r="G2392">
        <v>1.2199209861331101E-3</v>
      </c>
      <c r="H2392">
        <v>0.49</v>
      </c>
      <c r="I2392">
        <v>3</v>
      </c>
      <c r="J2392">
        <v>0</v>
      </c>
    </row>
    <row r="2393" spans="1:10" thickTop="1" thickBot="1" x14ac:dyDescent="0.3">
      <c r="A2393">
        <v>2391</v>
      </c>
      <c r="B2393">
        <v>36</v>
      </c>
      <c r="C2393">
        <v>823.28523046426801</v>
      </c>
      <c r="D2393" t="s">
        <v>26</v>
      </c>
      <c r="E2393" t="s">
        <v>23</v>
      </c>
      <c r="F2393" s="1">
        <v>5.8608475630236597E-5</v>
      </c>
      <c r="G2393">
        <v>9.3195747374655703E-4</v>
      </c>
      <c r="H2393">
        <v>0.49</v>
      </c>
      <c r="I2393">
        <v>3</v>
      </c>
      <c r="J2393">
        <v>0</v>
      </c>
    </row>
    <row r="2394" spans="1:10" thickTop="1" thickBot="1" x14ac:dyDescent="0.3">
      <c r="A2394">
        <v>2392</v>
      </c>
      <c r="B2394">
        <v>36</v>
      </c>
      <c r="C2394">
        <v>30917.377006575</v>
      </c>
      <c r="D2394" t="s">
        <v>27</v>
      </c>
      <c r="E2394" t="s">
        <v>11</v>
      </c>
      <c r="F2394">
        <v>0</v>
      </c>
      <c r="G2394">
        <v>0.396512434095457</v>
      </c>
      <c r="H2394">
        <v>0.19999999999999901</v>
      </c>
      <c r="I2394">
        <v>4.5</v>
      </c>
      <c r="J2394">
        <v>0</v>
      </c>
    </row>
    <row r="2395" spans="1:10" thickTop="1" thickBot="1" x14ac:dyDescent="0.3">
      <c r="A2395">
        <v>2393</v>
      </c>
      <c r="B2395">
        <v>36</v>
      </c>
      <c r="C2395">
        <v>5965.0238904779098</v>
      </c>
      <c r="D2395" t="s">
        <v>27</v>
      </c>
      <c r="E2395" t="s">
        <v>12</v>
      </c>
      <c r="F2395">
        <v>5.8458902424940999E-2</v>
      </c>
      <c r="G2395">
        <v>7.6500866866809403E-2</v>
      </c>
      <c r="H2395">
        <v>0.19999999999999901</v>
      </c>
      <c r="I2395">
        <v>4.5</v>
      </c>
      <c r="J2395">
        <v>0</v>
      </c>
    </row>
    <row r="2396" spans="1:10" thickTop="1" thickBot="1" x14ac:dyDescent="0.3">
      <c r="A2396">
        <v>2394</v>
      </c>
      <c r="B2396">
        <v>36</v>
      </c>
      <c r="C2396">
        <v>16554.663009317901</v>
      </c>
      <c r="D2396" t="s">
        <v>27</v>
      </c>
      <c r="E2396" t="s">
        <v>13</v>
      </c>
      <c r="F2396">
        <v>0.137170528150556</v>
      </c>
      <c r="G2396">
        <v>0.21231198636477899</v>
      </c>
      <c r="H2396">
        <v>0.19999999999999901</v>
      </c>
      <c r="I2396">
        <v>4.5</v>
      </c>
      <c r="J2396">
        <v>0</v>
      </c>
    </row>
    <row r="2397" spans="1:10" thickTop="1" thickBot="1" x14ac:dyDescent="0.3">
      <c r="A2397">
        <v>2395</v>
      </c>
      <c r="B2397">
        <v>36</v>
      </c>
      <c r="C2397">
        <v>15963.1695514946</v>
      </c>
      <c r="D2397" t="s">
        <v>27</v>
      </c>
      <c r="E2397" t="s">
        <v>14</v>
      </c>
      <c r="F2397">
        <v>0.13529122152957199</v>
      </c>
      <c r="G2397">
        <v>0.20472613874700701</v>
      </c>
      <c r="H2397">
        <v>0.19999999999999901</v>
      </c>
      <c r="I2397">
        <v>4.5</v>
      </c>
      <c r="J2397">
        <v>0</v>
      </c>
    </row>
    <row r="2398" spans="1:10" thickTop="1" thickBot="1" x14ac:dyDescent="0.3">
      <c r="A2398">
        <v>2396</v>
      </c>
      <c r="B2398">
        <v>36</v>
      </c>
      <c r="C2398">
        <v>4551.3301989491101</v>
      </c>
      <c r="D2398" t="s">
        <v>27</v>
      </c>
      <c r="E2398" t="s">
        <v>15</v>
      </c>
      <c r="F2398">
        <v>4.46043088660181E-2</v>
      </c>
      <c r="G2398">
        <v>5.8370379064617499E-2</v>
      </c>
      <c r="H2398">
        <v>0.19999999999999901</v>
      </c>
      <c r="I2398">
        <v>4.5</v>
      </c>
      <c r="J2398">
        <v>0</v>
      </c>
    </row>
    <row r="2399" spans="1:10" thickTop="1" thickBot="1" x14ac:dyDescent="0.3">
      <c r="A2399">
        <v>2397</v>
      </c>
      <c r="B2399">
        <v>36</v>
      </c>
      <c r="C2399">
        <v>844.42557125597398</v>
      </c>
      <c r="D2399" t="s">
        <v>27</v>
      </c>
      <c r="E2399" t="s">
        <v>16</v>
      </c>
      <c r="F2399">
        <v>1.37103723924424E-2</v>
      </c>
      <c r="G2399">
        <v>1.08296780351045E-2</v>
      </c>
      <c r="H2399">
        <v>0.19999999999999901</v>
      </c>
      <c r="I2399">
        <v>4.5</v>
      </c>
      <c r="J2399">
        <v>0</v>
      </c>
    </row>
    <row r="2400" spans="1:10" thickTop="1" thickBot="1" x14ac:dyDescent="0.3">
      <c r="A2400">
        <v>2398</v>
      </c>
      <c r="B2400">
        <v>36</v>
      </c>
      <c r="C2400">
        <v>670.81507150321397</v>
      </c>
      <c r="D2400" t="s">
        <v>27</v>
      </c>
      <c r="E2400" t="s">
        <v>17</v>
      </c>
      <c r="F2400">
        <v>1.08915749946942E-2</v>
      </c>
      <c r="G2400">
        <v>8.6031398062355498E-3</v>
      </c>
      <c r="H2400">
        <v>0.19999999999999901</v>
      </c>
      <c r="I2400">
        <v>4.5</v>
      </c>
      <c r="J2400">
        <v>0</v>
      </c>
    </row>
    <row r="2401" spans="1:10" thickTop="1" thickBot="1" x14ac:dyDescent="0.3">
      <c r="A2401">
        <v>2399</v>
      </c>
      <c r="B2401">
        <v>36</v>
      </c>
      <c r="C2401">
        <v>0</v>
      </c>
      <c r="D2401" t="s">
        <v>27</v>
      </c>
      <c r="E2401" t="s">
        <v>18</v>
      </c>
      <c r="F2401">
        <v>0</v>
      </c>
      <c r="G2401">
        <v>0</v>
      </c>
      <c r="H2401">
        <v>0.19999999999999901</v>
      </c>
      <c r="I2401">
        <v>4.5</v>
      </c>
      <c r="J2401">
        <v>0</v>
      </c>
    </row>
    <row r="2402" spans="1:10" thickTop="1" thickBot="1" x14ac:dyDescent="0.3">
      <c r="A2402">
        <v>2400</v>
      </c>
      <c r="B2402">
        <v>36</v>
      </c>
      <c r="C2402">
        <v>0</v>
      </c>
      <c r="D2402" t="s">
        <v>27</v>
      </c>
      <c r="E2402" t="s">
        <v>19</v>
      </c>
      <c r="F2402">
        <v>0</v>
      </c>
      <c r="G2402">
        <v>0</v>
      </c>
      <c r="H2402">
        <v>0.19999999999999901</v>
      </c>
      <c r="I2402">
        <v>4.5</v>
      </c>
      <c r="J2402">
        <v>0</v>
      </c>
    </row>
    <row r="2403" spans="1:10" thickTop="1" thickBot="1" x14ac:dyDescent="0.3">
      <c r="A2403">
        <v>2401</v>
      </c>
      <c r="B2403">
        <v>36</v>
      </c>
      <c r="C2403">
        <v>0</v>
      </c>
      <c r="D2403" t="s">
        <v>27</v>
      </c>
      <c r="E2403" t="s">
        <v>20</v>
      </c>
      <c r="F2403">
        <v>0</v>
      </c>
      <c r="G2403">
        <v>0</v>
      </c>
      <c r="H2403">
        <v>0.19999999999999901</v>
      </c>
      <c r="I2403">
        <v>4.5</v>
      </c>
      <c r="J2403">
        <v>0</v>
      </c>
    </row>
    <row r="2404" spans="1:10" thickTop="1" thickBot="1" x14ac:dyDescent="0.3">
      <c r="A2404">
        <v>2402</v>
      </c>
      <c r="B2404">
        <v>36</v>
      </c>
      <c r="C2404">
        <v>1393.51373349557</v>
      </c>
      <c r="D2404" t="s">
        <v>27</v>
      </c>
      <c r="E2404" t="s">
        <v>21</v>
      </c>
      <c r="F2404">
        <v>4.9291528001709304E-3</v>
      </c>
      <c r="G2404">
        <v>1.7871681750242601E-2</v>
      </c>
      <c r="H2404">
        <v>0.19999999999999901</v>
      </c>
      <c r="I2404">
        <v>4.5</v>
      </c>
      <c r="J2404">
        <v>0</v>
      </c>
    </row>
    <row r="2405" spans="1:10" thickTop="1" thickBot="1" x14ac:dyDescent="0.3">
      <c r="A2405">
        <v>2403</v>
      </c>
      <c r="B2405">
        <v>36</v>
      </c>
      <c r="C2405">
        <v>639.77423316957299</v>
      </c>
      <c r="D2405" t="s">
        <v>27</v>
      </c>
      <c r="E2405" t="s">
        <v>22</v>
      </c>
      <c r="F2405">
        <v>2.4688977372845202E-3</v>
      </c>
      <c r="G2405">
        <v>8.2050439923048203E-3</v>
      </c>
      <c r="H2405">
        <v>0.19999999999999901</v>
      </c>
      <c r="I2405">
        <v>4.5</v>
      </c>
      <c r="J2405">
        <v>0</v>
      </c>
    </row>
    <row r="2406" spans="1:10" thickTop="1" thickBot="1" x14ac:dyDescent="0.3">
      <c r="A2406">
        <v>2404</v>
      </c>
      <c r="B2406">
        <v>36</v>
      </c>
      <c r="C2406">
        <v>473.19267526656802</v>
      </c>
      <c r="D2406" t="s">
        <v>27</v>
      </c>
      <c r="E2406" t="s">
        <v>23</v>
      </c>
      <c r="F2406">
        <v>1.82605716938211E-3</v>
      </c>
      <c r="G2406">
        <v>6.0686512774413802E-3</v>
      </c>
      <c r="H2406">
        <v>0.19999999999999901</v>
      </c>
      <c r="I2406">
        <v>4.5</v>
      </c>
      <c r="J2406">
        <v>0</v>
      </c>
    </row>
    <row r="2407" spans="1:10" thickTop="1" thickBot="1" x14ac:dyDescent="0.3">
      <c r="A2407">
        <v>2405</v>
      </c>
      <c r="B2407">
        <v>37</v>
      </c>
      <c r="C2407">
        <v>16521336.2957561</v>
      </c>
      <c r="D2407" t="s">
        <v>10</v>
      </c>
      <c r="E2407" t="s">
        <v>11</v>
      </c>
      <c r="F2407">
        <v>0</v>
      </c>
      <c r="G2407">
        <v>0.93940698437228498</v>
      </c>
      <c r="H2407">
        <v>0.3</v>
      </c>
      <c r="I2407">
        <v>1.5</v>
      </c>
      <c r="J2407">
        <v>0</v>
      </c>
    </row>
    <row r="2408" spans="1:10" thickTop="1" thickBot="1" x14ac:dyDescent="0.3">
      <c r="A2408">
        <v>2406</v>
      </c>
      <c r="B2408">
        <v>37</v>
      </c>
      <c r="C2408">
        <v>116427.880528106</v>
      </c>
      <c r="D2408" t="s">
        <v>10</v>
      </c>
      <c r="E2408" t="s">
        <v>12</v>
      </c>
      <c r="F2408">
        <v>2.3052952874953402E-3</v>
      </c>
      <c r="G2408">
        <v>6.6201160841850102E-3</v>
      </c>
      <c r="H2408">
        <v>0.3</v>
      </c>
      <c r="I2408">
        <v>1.5</v>
      </c>
      <c r="J2408">
        <v>0</v>
      </c>
    </row>
    <row r="2409" spans="1:10" thickTop="1" thickBot="1" x14ac:dyDescent="0.3">
      <c r="A2409">
        <v>2407</v>
      </c>
      <c r="B2409">
        <v>37</v>
      </c>
      <c r="C2409">
        <v>344969.13555187802</v>
      </c>
      <c r="D2409" t="s">
        <v>10</v>
      </c>
      <c r="E2409" t="s">
        <v>13</v>
      </c>
      <c r="F2409">
        <v>3.4007005351875202E-3</v>
      </c>
      <c r="G2409">
        <v>1.9615024446511999E-2</v>
      </c>
      <c r="H2409">
        <v>0.3</v>
      </c>
      <c r="I2409">
        <v>1.5</v>
      </c>
      <c r="J2409">
        <v>0</v>
      </c>
    </row>
    <row r="2410" spans="1:10" thickTop="1" thickBot="1" x14ac:dyDescent="0.3">
      <c r="A2410">
        <v>2408</v>
      </c>
      <c r="B2410">
        <v>37</v>
      </c>
      <c r="C2410">
        <v>366217.63704071299</v>
      </c>
      <c r="D2410" t="s">
        <v>10</v>
      </c>
      <c r="E2410" t="s">
        <v>14</v>
      </c>
      <c r="F2410">
        <v>4.0302365113463103E-3</v>
      </c>
      <c r="G2410">
        <v>2.0823219131780001E-2</v>
      </c>
      <c r="H2410">
        <v>0.3</v>
      </c>
      <c r="I2410">
        <v>1.5</v>
      </c>
      <c r="J2410">
        <v>0</v>
      </c>
    </row>
    <row r="2411" spans="1:10" thickTop="1" thickBot="1" x14ac:dyDescent="0.3">
      <c r="A2411">
        <v>2409</v>
      </c>
      <c r="B2411">
        <v>37</v>
      </c>
      <c r="C2411">
        <v>112864.890188237</v>
      </c>
      <c r="D2411" t="s">
        <v>10</v>
      </c>
      <c r="E2411" t="s">
        <v>15</v>
      </c>
      <c r="F2411">
        <v>2.1927708464314299E-3</v>
      </c>
      <c r="G2411">
        <v>6.4175236333925299E-3</v>
      </c>
      <c r="H2411">
        <v>0.3</v>
      </c>
      <c r="I2411">
        <v>1.5</v>
      </c>
      <c r="J2411">
        <v>0</v>
      </c>
    </row>
    <row r="2412" spans="1:10" thickTop="1" thickBot="1" x14ac:dyDescent="0.3">
      <c r="A2412">
        <v>2410</v>
      </c>
      <c r="B2412">
        <v>37</v>
      </c>
      <c r="C2412">
        <v>22232.188318971399</v>
      </c>
      <c r="D2412" t="s">
        <v>10</v>
      </c>
      <c r="E2412" t="s">
        <v>16</v>
      </c>
      <c r="F2412">
        <v>1.3433704896970899E-3</v>
      </c>
      <c r="G2412">
        <v>1.2641273448375E-3</v>
      </c>
      <c r="H2412">
        <v>0.3</v>
      </c>
      <c r="I2412">
        <v>1.5</v>
      </c>
      <c r="J2412">
        <v>0</v>
      </c>
    </row>
    <row r="2413" spans="1:10" thickTop="1" thickBot="1" x14ac:dyDescent="0.3">
      <c r="A2413">
        <v>2411</v>
      </c>
      <c r="B2413">
        <v>37</v>
      </c>
      <c r="C2413">
        <v>19806.925490651</v>
      </c>
      <c r="D2413" t="s">
        <v>10</v>
      </c>
      <c r="E2413" t="s">
        <v>17</v>
      </c>
      <c r="F2413">
        <v>1.19796817064453E-3</v>
      </c>
      <c r="G2413">
        <v>1.12622634221413E-3</v>
      </c>
      <c r="H2413">
        <v>0.3</v>
      </c>
      <c r="I2413">
        <v>1.5</v>
      </c>
      <c r="J2413">
        <v>0</v>
      </c>
    </row>
    <row r="2414" spans="1:10" thickTop="1" thickBot="1" x14ac:dyDescent="0.3">
      <c r="A2414">
        <v>2412</v>
      </c>
      <c r="B2414">
        <v>37</v>
      </c>
      <c r="C2414">
        <v>0</v>
      </c>
      <c r="D2414" t="s">
        <v>10</v>
      </c>
      <c r="E2414" t="s">
        <v>18</v>
      </c>
      <c r="F2414">
        <v>0</v>
      </c>
      <c r="G2414">
        <v>0</v>
      </c>
      <c r="H2414">
        <v>0.3</v>
      </c>
      <c r="I2414">
        <v>1.5</v>
      </c>
      <c r="J2414">
        <v>0</v>
      </c>
    </row>
    <row r="2415" spans="1:10" thickTop="1" thickBot="1" x14ac:dyDescent="0.3">
      <c r="A2415">
        <v>2413</v>
      </c>
      <c r="B2415">
        <v>37</v>
      </c>
      <c r="C2415">
        <v>0</v>
      </c>
      <c r="D2415" t="s">
        <v>10</v>
      </c>
      <c r="E2415" t="s">
        <v>19</v>
      </c>
      <c r="F2415">
        <v>0</v>
      </c>
      <c r="G2415">
        <v>0</v>
      </c>
      <c r="H2415">
        <v>0.3</v>
      </c>
      <c r="I2415">
        <v>1.5</v>
      </c>
      <c r="J2415">
        <v>0</v>
      </c>
    </row>
    <row r="2416" spans="1:10" thickTop="1" thickBot="1" x14ac:dyDescent="0.3">
      <c r="A2416">
        <v>2414</v>
      </c>
      <c r="B2416">
        <v>37</v>
      </c>
      <c r="C2416">
        <v>0</v>
      </c>
      <c r="D2416" t="s">
        <v>10</v>
      </c>
      <c r="E2416" t="s">
        <v>20</v>
      </c>
      <c r="F2416">
        <v>0</v>
      </c>
      <c r="G2416">
        <v>0</v>
      </c>
      <c r="H2416">
        <v>0.3</v>
      </c>
      <c r="I2416">
        <v>1.5</v>
      </c>
      <c r="J2416">
        <v>0</v>
      </c>
    </row>
    <row r="2417" spans="1:10" thickTop="1" thickBot="1" x14ac:dyDescent="0.3">
      <c r="A2417">
        <v>2415</v>
      </c>
      <c r="B2417">
        <v>37</v>
      </c>
      <c r="C2417">
        <v>41709.302412332901</v>
      </c>
      <c r="D2417" t="s">
        <v>10</v>
      </c>
      <c r="E2417" t="s">
        <v>21</v>
      </c>
      <c r="F2417" s="1">
        <v>3.9815475978380602E-5</v>
      </c>
      <c r="G2417">
        <v>2.37160053509146E-3</v>
      </c>
      <c r="H2417">
        <v>0.3</v>
      </c>
      <c r="I2417">
        <v>1.5</v>
      </c>
      <c r="J2417">
        <v>0</v>
      </c>
    </row>
    <row r="2418" spans="1:10" thickTop="1" thickBot="1" x14ac:dyDescent="0.3">
      <c r="A2418">
        <v>2416</v>
      </c>
      <c r="B2418">
        <v>37</v>
      </c>
      <c r="C2418">
        <v>22053.052693107002</v>
      </c>
      <c r="D2418" t="s">
        <v>10</v>
      </c>
      <c r="E2418" t="s">
        <v>22</v>
      </c>
      <c r="F2418" s="1">
        <v>6.5970408381219595E-5</v>
      </c>
      <c r="G2418">
        <v>1.2539416519205099E-3</v>
      </c>
      <c r="H2418">
        <v>0.3</v>
      </c>
      <c r="I2418">
        <v>1.5</v>
      </c>
      <c r="J2418">
        <v>0</v>
      </c>
    </row>
    <row r="2419" spans="1:10" thickTop="1" thickBot="1" x14ac:dyDescent="0.3">
      <c r="A2419">
        <v>2417</v>
      </c>
      <c r="B2419">
        <v>37</v>
      </c>
      <c r="C2419">
        <v>19367.428774570701</v>
      </c>
      <c r="D2419" t="s">
        <v>10</v>
      </c>
      <c r="E2419" t="s">
        <v>23</v>
      </c>
      <c r="F2419" s="1">
        <v>6.2573133792050205E-5</v>
      </c>
      <c r="G2419">
        <v>1.1012364577820499E-3</v>
      </c>
      <c r="H2419">
        <v>0.3</v>
      </c>
      <c r="I2419">
        <v>1.5</v>
      </c>
      <c r="J2419">
        <v>0</v>
      </c>
    </row>
    <row r="2420" spans="1:10" thickTop="1" thickBot="1" x14ac:dyDescent="0.3">
      <c r="A2420">
        <v>2418</v>
      </c>
      <c r="B2420">
        <v>37</v>
      </c>
      <c r="C2420">
        <v>17494733.666217498</v>
      </c>
      <c r="D2420" t="s">
        <v>24</v>
      </c>
      <c r="E2420" t="s">
        <v>11</v>
      </c>
      <c r="F2420">
        <v>0</v>
      </c>
      <c r="G2420">
        <v>0.96825354412975995</v>
      </c>
      <c r="H2420">
        <v>0.3</v>
      </c>
      <c r="I2420">
        <v>1.5</v>
      </c>
      <c r="J2420">
        <v>0</v>
      </c>
    </row>
    <row r="2421" spans="1:10" thickTop="1" thickBot="1" x14ac:dyDescent="0.3">
      <c r="A2421">
        <v>2419</v>
      </c>
      <c r="B2421">
        <v>37</v>
      </c>
      <c r="C2421">
        <v>60788.386047344502</v>
      </c>
      <c r="D2421" t="s">
        <v>24</v>
      </c>
      <c r="E2421" t="s">
        <v>12</v>
      </c>
      <c r="F2421">
        <v>1.1205608294047201E-3</v>
      </c>
      <c r="G2421">
        <v>3.3643593183659498E-3</v>
      </c>
      <c r="H2421">
        <v>0.3</v>
      </c>
      <c r="I2421">
        <v>1.5</v>
      </c>
      <c r="J2421">
        <v>0</v>
      </c>
    </row>
    <row r="2422" spans="1:10" thickTop="1" thickBot="1" x14ac:dyDescent="0.3">
      <c r="A2422">
        <v>2420</v>
      </c>
      <c r="B2422">
        <v>37</v>
      </c>
      <c r="C2422">
        <v>182073.06472558601</v>
      </c>
      <c r="D2422" t="s">
        <v>24</v>
      </c>
      <c r="E2422" t="s">
        <v>13</v>
      </c>
      <c r="F2422">
        <v>1.6600223903184899E-3</v>
      </c>
      <c r="G2422">
        <v>1.0076911919587501E-2</v>
      </c>
      <c r="H2422">
        <v>0.3</v>
      </c>
      <c r="I2422">
        <v>1.5</v>
      </c>
      <c r="J2422">
        <v>0</v>
      </c>
    </row>
    <row r="2423" spans="1:10" thickTop="1" thickBot="1" x14ac:dyDescent="0.3">
      <c r="A2423">
        <v>2421</v>
      </c>
      <c r="B2423">
        <v>37</v>
      </c>
      <c r="C2423">
        <v>196799.959898222</v>
      </c>
      <c r="D2423" t="s">
        <v>24</v>
      </c>
      <c r="E2423" t="s">
        <v>14</v>
      </c>
      <c r="F2423">
        <v>1.9824646453589002E-3</v>
      </c>
      <c r="G2423">
        <v>1.0891978254233501E-2</v>
      </c>
      <c r="H2423">
        <v>0.3</v>
      </c>
      <c r="I2423">
        <v>1.5</v>
      </c>
      <c r="J2423">
        <v>0</v>
      </c>
    </row>
    <row r="2424" spans="1:10" thickTop="1" thickBot="1" x14ac:dyDescent="0.3">
      <c r="A2424">
        <v>2422</v>
      </c>
      <c r="B2424">
        <v>37</v>
      </c>
      <c r="C2424">
        <v>61519.945431323002</v>
      </c>
      <c r="D2424" t="s">
        <v>24</v>
      </c>
      <c r="E2424" t="s">
        <v>15</v>
      </c>
      <c r="F2424">
        <v>1.0861446838220999E-3</v>
      </c>
      <c r="G2424">
        <v>3.4048477864840102E-3</v>
      </c>
      <c r="H2424">
        <v>0.3</v>
      </c>
      <c r="I2424">
        <v>1.5</v>
      </c>
      <c r="J2424">
        <v>0</v>
      </c>
    </row>
    <row r="2425" spans="1:10" thickTop="1" thickBot="1" x14ac:dyDescent="0.3">
      <c r="A2425">
        <v>2423</v>
      </c>
      <c r="B2425">
        <v>37</v>
      </c>
      <c r="C2425">
        <v>12253.1237848321</v>
      </c>
      <c r="D2425" t="s">
        <v>24</v>
      </c>
      <c r="E2425" t="s">
        <v>16</v>
      </c>
      <c r="F2425">
        <v>6.6857546126622902E-4</v>
      </c>
      <c r="G2425">
        <v>6.7815439535579296E-4</v>
      </c>
      <c r="H2425">
        <v>0.3</v>
      </c>
      <c r="I2425">
        <v>1.5</v>
      </c>
      <c r="J2425">
        <v>0</v>
      </c>
    </row>
    <row r="2426" spans="1:10" thickTop="1" thickBot="1" x14ac:dyDescent="0.3">
      <c r="A2426">
        <v>2424</v>
      </c>
      <c r="B2426">
        <v>37</v>
      </c>
      <c r="C2426">
        <v>11279.50837087</v>
      </c>
      <c r="D2426" t="s">
        <v>24</v>
      </c>
      <c r="E2426" t="s">
        <v>17</v>
      </c>
      <c r="F2426">
        <v>5.9561647595993204E-4</v>
      </c>
      <c r="G2426">
        <v>6.2426923235908195E-4</v>
      </c>
      <c r="H2426">
        <v>0.3</v>
      </c>
      <c r="I2426">
        <v>1.5</v>
      </c>
      <c r="J2426">
        <v>0</v>
      </c>
    </row>
    <row r="2427" spans="1:10" thickTop="1" thickBot="1" x14ac:dyDescent="0.3">
      <c r="A2427">
        <v>2425</v>
      </c>
      <c r="B2427">
        <v>37</v>
      </c>
      <c r="C2427">
        <v>0</v>
      </c>
      <c r="D2427" t="s">
        <v>24</v>
      </c>
      <c r="E2427" t="s">
        <v>18</v>
      </c>
      <c r="F2427">
        <v>0</v>
      </c>
      <c r="G2427">
        <v>0</v>
      </c>
      <c r="H2427">
        <v>0.3</v>
      </c>
      <c r="I2427">
        <v>1.5</v>
      </c>
      <c r="J2427">
        <v>0</v>
      </c>
    </row>
    <row r="2428" spans="1:10" thickTop="1" thickBot="1" x14ac:dyDescent="0.3">
      <c r="A2428">
        <v>2426</v>
      </c>
      <c r="B2428">
        <v>37</v>
      </c>
      <c r="C2428">
        <v>0</v>
      </c>
      <c r="D2428" t="s">
        <v>24</v>
      </c>
      <c r="E2428" t="s">
        <v>19</v>
      </c>
      <c r="F2428">
        <v>0</v>
      </c>
      <c r="G2428">
        <v>0</v>
      </c>
      <c r="H2428">
        <v>0.3</v>
      </c>
      <c r="I2428">
        <v>1.5</v>
      </c>
      <c r="J2428">
        <v>0</v>
      </c>
    </row>
    <row r="2429" spans="1:10" thickTop="1" thickBot="1" x14ac:dyDescent="0.3">
      <c r="A2429">
        <v>2427</v>
      </c>
      <c r="B2429">
        <v>37</v>
      </c>
      <c r="C2429">
        <v>0</v>
      </c>
      <c r="D2429" t="s">
        <v>24</v>
      </c>
      <c r="E2429" t="s">
        <v>20</v>
      </c>
      <c r="F2429">
        <v>0</v>
      </c>
      <c r="G2429">
        <v>0</v>
      </c>
      <c r="H2429">
        <v>0.3</v>
      </c>
      <c r="I2429">
        <v>1.5</v>
      </c>
      <c r="J2429">
        <v>0</v>
      </c>
    </row>
    <row r="2430" spans="1:10" thickTop="1" thickBot="1" x14ac:dyDescent="0.3">
      <c r="A2430">
        <v>2428</v>
      </c>
      <c r="B2430">
        <v>37</v>
      </c>
      <c r="C2430">
        <v>23345.0279662514</v>
      </c>
      <c r="D2430" t="s">
        <v>24</v>
      </c>
      <c r="E2430" t="s">
        <v>21</v>
      </c>
      <c r="F2430" s="1">
        <v>2.0067840043827799E-5</v>
      </c>
      <c r="G2430">
        <v>1.2920405933232099E-3</v>
      </c>
      <c r="H2430">
        <v>0.3</v>
      </c>
      <c r="I2430">
        <v>1.5</v>
      </c>
      <c r="J2430">
        <v>0</v>
      </c>
    </row>
    <row r="2431" spans="1:10" thickTop="1" thickBot="1" x14ac:dyDescent="0.3">
      <c r="A2431">
        <v>2429</v>
      </c>
      <c r="B2431">
        <v>37</v>
      </c>
      <c r="C2431">
        <v>12754.9794018956</v>
      </c>
      <c r="D2431" t="s">
        <v>24</v>
      </c>
      <c r="E2431" t="s">
        <v>22</v>
      </c>
      <c r="F2431" s="1">
        <v>3.3156361345387903E-5</v>
      </c>
      <c r="G2431">
        <v>7.0592980989676803E-4</v>
      </c>
      <c r="H2431">
        <v>0.3</v>
      </c>
      <c r="I2431">
        <v>1.5</v>
      </c>
      <c r="J2431">
        <v>0</v>
      </c>
    </row>
    <row r="2432" spans="1:10" thickTop="1" thickBot="1" x14ac:dyDescent="0.3">
      <c r="A2432">
        <v>2430</v>
      </c>
      <c r="B2432">
        <v>37</v>
      </c>
      <c r="C2432">
        <v>12791.743968824399</v>
      </c>
      <c r="D2432" t="s">
        <v>24</v>
      </c>
      <c r="E2432" t="s">
        <v>23</v>
      </c>
      <c r="F2432" s="1">
        <v>2.91171827627907E-5</v>
      </c>
      <c r="G2432">
        <v>7.0796456063412598E-4</v>
      </c>
      <c r="H2432">
        <v>0.3</v>
      </c>
      <c r="I2432">
        <v>1.5</v>
      </c>
      <c r="J2432">
        <v>0</v>
      </c>
    </row>
    <row r="2433" spans="1:10" thickTop="1" thickBot="1" x14ac:dyDescent="0.3">
      <c r="A2433">
        <v>2431</v>
      </c>
      <c r="B2433">
        <v>37</v>
      </c>
      <c r="C2433">
        <v>24028.8916291688</v>
      </c>
      <c r="D2433" t="s">
        <v>25</v>
      </c>
      <c r="E2433" t="s">
        <v>11</v>
      </c>
      <c r="F2433">
        <v>0</v>
      </c>
      <c r="G2433">
        <v>0.41241035536974402</v>
      </c>
      <c r="H2433">
        <v>0.66</v>
      </c>
      <c r="I2433">
        <v>120</v>
      </c>
      <c r="J2433">
        <v>0</v>
      </c>
    </row>
    <row r="2434" spans="1:10" thickTop="1" thickBot="1" x14ac:dyDescent="0.3">
      <c r="A2434">
        <v>2432</v>
      </c>
      <c r="B2434">
        <v>37</v>
      </c>
      <c r="C2434">
        <v>3824.9591758708498</v>
      </c>
      <c r="D2434" t="s">
        <v>25</v>
      </c>
      <c r="E2434" t="s">
        <v>12</v>
      </c>
      <c r="F2434">
        <v>5.1605128899439003E-2</v>
      </c>
      <c r="G2434">
        <v>6.5648170433328795E-2</v>
      </c>
      <c r="H2434">
        <v>0.66</v>
      </c>
      <c r="I2434">
        <v>120</v>
      </c>
      <c r="J2434">
        <v>0</v>
      </c>
    </row>
    <row r="2435" spans="1:10" thickTop="1" thickBot="1" x14ac:dyDescent="0.3">
      <c r="A2435">
        <v>2433</v>
      </c>
      <c r="B2435">
        <v>37</v>
      </c>
      <c r="C2435">
        <v>11233.8907757617</v>
      </c>
      <c r="D2435" t="s">
        <v>25</v>
      </c>
      <c r="E2435" t="s">
        <v>13</v>
      </c>
      <c r="F2435">
        <v>7.6451519282725394E-2</v>
      </c>
      <c r="G2435">
        <v>0.19280843072232201</v>
      </c>
      <c r="H2435">
        <v>0.66</v>
      </c>
      <c r="I2435">
        <v>120</v>
      </c>
      <c r="J2435">
        <v>0</v>
      </c>
    </row>
    <row r="2436" spans="1:10" thickTop="1" thickBot="1" x14ac:dyDescent="0.3">
      <c r="A2436">
        <v>2434</v>
      </c>
      <c r="B2436">
        <v>37</v>
      </c>
      <c r="C2436">
        <v>11737.161546576601</v>
      </c>
      <c r="D2436" t="s">
        <v>25</v>
      </c>
      <c r="E2436" t="s">
        <v>14</v>
      </c>
      <c r="F2436">
        <v>9.1305651249028896E-2</v>
      </c>
      <c r="G2436">
        <v>0.20144611907857601</v>
      </c>
      <c r="H2436">
        <v>0.66</v>
      </c>
      <c r="I2436">
        <v>120</v>
      </c>
      <c r="J2436">
        <v>0</v>
      </c>
    </row>
    <row r="2437" spans="1:10" thickTop="1" thickBot="1" x14ac:dyDescent="0.3">
      <c r="A2437">
        <v>2435</v>
      </c>
      <c r="B2437">
        <v>37</v>
      </c>
      <c r="C2437">
        <v>3566.6489447080398</v>
      </c>
      <c r="D2437" t="s">
        <v>25</v>
      </c>
      <c r="E2437" t="s">
        <v>15</v>
      </c>
      <c r="F2437">
        <v>5.0025880227021501E-2</v>
      </c>
      <c r="G2437">
        <v>6.1214765186281099E-2</v>
      </c>
      <c r="H2437">
        <v>0.66</v>
      </c>
      <c r="I2437">
        <v>120</v>
      </c>
      <c r="J2437">
        <v>0</v>
      </c>
    </row>
    <row r="2438" spans="1:10" thickTop="1" thickBot="1" x14ac:dyDescent="0.3">
      <c r="A2438">
        <v>2436</v>
      </c>
      <c r="B2438">
        <v>37</v>
      </c>
      <c r="C2438">
        <v>695.40256050950097</v>
      </c>
      <c r="D2438" t="s">
        <v>25</v>
      </c>
      <c r="E2438" t="s">
        <v>16</v>
      </c>
      <c r="F2438">
        <v>3.0794142120241601E-2</v>
      </c>
      <c r="G2438">
        <v>1.1935266159202099E-2</v>
      </c>
      <c r="H2438">
        <v>0.66</v>
      </c>
      <c r="I2438">
        <v>120</v>
      </c>
      <c r="J2438">
        <v>0</v>
      </c>
    </row>
    <row r="2439" spans="1:10" thickTop="1" thickBot="1" x14ac:dyDescent="0.3">
      <c r="A2439">
        <v>2437</v>
      </c>
      <c r="B2439">
        <v>37</v>
      </c>
      <c r="C2439">
        <v>613.09914719245796</v>
      </c>
      <c r="D2439" t="s">
        <v>25</v>
      </c>
      <c r="E2439" t="s">
        <v>17</v>
      </c>
      <c r="F2439">
        <v>2.7434873696336199E-2</v>
      </c>
      <c r="G2439">
        <v>1.05226841534211E-2</v>
      </c>
      <c r="H2439">
        <v>0.66</v>
      </c>
      <c r="I2439">
        <v>120</v>
      </c>
      <c r="J2439">
        <v>0</v>
      </c>
    </row>
    <row r="2440" spans="1:10" thickTop="1" thickBot="1" x14ac:dyDescent="0.3">
      <c r="A2440">
        <v>2438</v>
      </c>
      <c r="B2440">
        <v>37</v>
      </c>
      <c r="C2440">
        <v>0</v>
      </c>
      <c r="D2440" t="s">
        <v>25</v>
      </c>
      <c r="E2440" t="s">
        <v>18</v>
      </c>
      <c r="F2440">
        <v>0</v>
      </c>
      <c r="G2440">
        <v>0</v>
      </c>
      <c r="H2440">
        <v>0.66</v>
      </c>
      <c r="I2440">
        <v>120</v>
      </c>
      <c r="J2440">
        <v>0</v>
      </c>
    </row>
    <row r="2441" spans="1:10" thickTop="1" thickBot="1" x14ac:dyDescent="0.3">
      <c r="A2441">
        <v>2439</v>
      </c>
      <c r="B2441">
        <v>37</v>
      </c>
      <c r="C2441">
        <v>0</v>
      </c>
      <c r="D2441" t="s">
        <v>25</v>
      </c>
      <c r="E2441" t="s">
        <v>19</v>
      </c>
      <c r="F2441">
        <v>0</v>
      </c>
      <c r="G2441">
        <v>0</v>
      </c>
      <c r="H2441">
        <v>0.66</v>
      </c>
      <c r="I2441">
        <v>120</v>
      </c>
      <c r="J2441">
        <v>0</v>
      </c>
    </row>
    <row r="2442" spans="1:10" thickTop="1" thickBot="1" x14ac:dyDescent="0.3">
      <c r="A2442">
        <v>2440</v>
      </c>
      <c r="B2442">
        <v>37</v>
      </c>
      <c r="C2442">
        <v>0</v>
      </c>
      <c r="D2442" t="s">
        <v>25</v>
      </c>
      <c r="E2442" t="s">
        <v>20</v>
      </c>
      <c r="F2442">
        <v>0</v>
      </c>
      <c r="G2442">
        <v>0</v>
      </c>
      <c r="H2442">
        <v>0.66</v>
      </c>
      <c r="I2442">
        <v>120</v>
      </c>
      <c r="J2442">
        <v>0</v>
      </c>
    </row>
    <row r="2443" spans="1:10" thickTop="1" thickBot="1" x14ac:dyDescent="0.3">
      <c r="A2443">
        <v>2441</v>
      </c>
      <c r="B2443">
        <v>37</v>
      </c>
      <c r="C2443">
        <v>1275.40361685161</v>
      </c>
      <c r="D2443" t="s">
        <v>25</v>
      </c>
      <c r="E2443" t="s">
        <v>21</v>
      </c>
      <c r="F2443">
        <v>9.2435502455725095E-4</v>
      </c>
      <c r="G2443">
        <v>2.1889884351849499E-2</v>
      </c>
      <c r="H2443">
        <v>0.66</v>
      </c>
      <c r="I2443">
        <v>120</v>
      </c>
      <c r="J2443">
        <v>0</v>
      </c>
    </row>
    <row r="2444" spans="1:10" thickTop="1" thickBot="1" x14ac:dyDescent="0.3">
      <c r="A2444">
        <v>2442</v>
      </c>
      <c r="B2444">
        <v>37</v>
      </c>
      <c r="C2444">
        <v>668.783134198619</v>
      </c>
      <c r="D2444" t="s">
        <v>25</v>
      </c>
      <c r="E2444" t="s">
        <v>22</v>
      </c>
      <c r="F2444">
        <v>1.5273009320391801E-3</v>
      </c>
      <c r="G2444">
        <v>1.14783941888244E-2</v>
      </c>
      <c r="H2444">
        <v>0.66</v>
      </c>
      <c r="I2444">
        <v>120</v>
      </c>
      <c r="J2444">
        <v>0</v>
      </c>
    </row>
    <row r="2445" spans="1:10" thickTop="1" thickBot="1" x14ac:dyDescent="0.3">
      <c r="A2445">
        <v>2443</v>
      </c>
      <c r="B2445">
        <v>37</v>
      </c>
      <c r="C2445">
        <v>620.28002812255204</v>
      </c>
      <c r="D2445" t="s">
        <v>25</v>
      </c>
      <c r="E2445" t="s">
        <v>23</v>
      </c>
      <c r="F2445">
        <v>1.34130600557854E-3</v>
      </c>
      <c r="G2445">
        <v>1.0645930356448299E-2</v>
      </c>
      <c r="H2445">
        <v>0.66</v>
      </c>
      <c r="I2445">
        <v>120</v>
      </c>
      <c r="J2445">
        <v>0</v>
      </c>
    </row>
    <row r="2446" spans="1:10" thickTop="1" thickBot="1" x14ac:dyDescent="0.3">
      <c r="A2446">
        <v>2444</v>
      </c>
      <c r="B2446">
        <v>37</v>
      </c>
      <c r="C2446">
        <v>807824.82480391802</v>
      </c>
      <c r="D2446" t="s">
        <v>26</v>
      </c>
      <c r="E2446" t="s">
        <v>11</v>
      </c>
      <c r="F2446">
        <v>0</v>
      </c>
      <c r="G2446">
        <v>0.91428028017420604</v>
      </c>
      <c r="H2446">
        <v>0.49</v>
      </c>
      <c r="I2446">
        <v>3</v>
      </c>
      <c r="J2446">
        <v>0</v>
      </c>
    </row>
    <row r="2447" spans="1:10" thickTop="1" thickBot="1" x14ac:dyDescent="0.3">
      <c r="A2447">
        <v>2445</v>
      </c>
      <c r="B2447">
        <v>37</v>
      </c>
      <c r="C2447">
        <v>9237.7882945431593</v>
      </c>
      <c r="D2447" t="s">
        <v>26</v>
      </c>
      <c r="E2447" t="s">
        <v>12</v>
      </c>
      <c r="F2447">
        <v>4.2079877521676596E-3</v>
      </c>
      <c r="G2447">
        <v>1.04551474661291E-2</v>
      </c>
      <c r="H2447">
        <v>0.49</v>
      </c>
      <c r="I2447">
        <v>3</v>
      </c>
      <c r="J2447">
        <v>0</v>
      </c>
    </row>
    <row r="2448" spans="1:10" thickTop="1" thickBot="1" x14ac:dyDescent="0.3">
      <c r="A2448">
        <v>2446</v>
      </c>
      <c r="B2448">
        <v>37</v>
      </c>
      <c r="C2448">
        <v>26233.638788527602</v>
      </c>
      <c r="D2448" t="s">
        <v>26</v>
      </c>
      <c r="E2448" t="s">
        <v>13</v>
      </c>
      <c r="F2448">
        <v>5.9749599794424501E-3</v>
      </c>
      <c r="G2448">
        <v>2.9690717449028299E-2</v>
      </c>
      <c r="H2448">
        <v>0.49</v>
      </c>
      <c r="I2448">
        <v>3</v>
      </c>
      <c r="J2448">
        <v>0</v>
      </c>
    </row>
    <row r="2449" spans="1:10" thickTop="1" thickBot="1" x14ac:dyDescent="0.3">
      <c r="A2449">
        <v>2447</v>
      </c>
      <c r="B2449">
        <v>37</v>
      </c>
      <c r="C2449">
        <v>25944.1525931408</v>
      </c>
      <c r="D2449" t="s">
        <v>26</v>
      </c>
      <c r="E2449" t="s">
        <v>14</v>
      </c>
      <c r="F2449">
        <v>6.6476550977518003E-3</v>
      </c>
      <c r="G2449">
        <v>2.9363082655322802E-2</v>
      </c>
      <c r="H2449">
        <v>0.49</v>
      </c>
      <c r="I2449">
        <v>3</v>
      </c>
      <c r="J2449">
        <v>0</v>
      </c>
    </row>
    <row r="2450" spans="1:10" thickTop="1" thickBot="1" x14ac:dyDescent="0.3">
      <c r="A2450">
        <v>2448</v>
      </c>
      <c r="B2450">
        <v>37</v>
      </c>
      <c r="C2450">
        <v>7509.1349324232797</v>
      </c>
      <c r="D2450" t="s">
        <v>26</v>
      </c>
      <c r="E2450" t="s">
        <v>15</v>
      </c>
      <c r="F2450">
        <v>3.4205533638042899E-3</v>
      </c>
      <c r="G2450">
        <v>8.4986915220738694E-3</v>
      </c>
      <c r="H2450">
        <v>0.49</v>
      </c>
      <c r="I2450">
        <v>3</v>
      </c>
      <c r="J2450">
        <v>0</v>
      </c>
    </row>
    <row r="2451" spans="1:10" thickTop="1" thickBot="1" x14ac:dyDescent="0.3">
      <c r="A2451">
        <v>2449</v>
      </c>
      <c r="B2451">
        <v>37</v>
      </c>
      <c r="C2451">
        <v>1405.5243382978001</v>
      </c>
      <c r="D2451" t="s">
        <v>26</v>
      </c>
      <c r="E2451" t="s">
        <v>16</v>
      </c>
      <c r="F2451">
        <v>2.0007593445095901E-3</v>
      </c>
      <c r="G2451">
        <v>1.59074485749122E-3</v>
      </c>
      <c r="H2451">
        <v>0.49</v>
      </c>
      <c r="I2451">
        <v>3</v>
      </c>
      <c r="J2451">
        <v>0</v>
      </c>
    </row>
    <row r="2452" spans="1:10" thickTop="1" thickBot="1" x14ac:dyDescent="0.3">
      <c r="A2452">
        <v>2450</v>
      </c>
      <c r="B2452">
        <v>37</v>
      </c>
      <c r="C2452">
        <v>1130.8555635753801</v>
      </c>
      <c r="D2452" t="s">
        <v>26</v>
      </c>
      <c r="E2452" t="s">
        <v>17</v>
      </c>
      <c r="F2452">
        <v>1.60976923306375E-3</v>
      </c>
      <c r="G2452">
        <v>1.2798801296471901E-3</v>
      </c>
      <c r="H2452">
        <v>0.49</v>
      </c>
      <c r="I2452">
        <v>3</v>
      </c>
      <c r="J2452">
        <v>0</v>
      </c>
    </row>
    <row r="2453" spans="1:10" thickTop="1" thickBot="1" x14ac:dyDescent="0.3">
      <c r="A2453">
        <v>2451</v>
      </c>
      <c r="B2453">
        <v>37</v>
      </c>
      <c r="C2453">
        <v>0</v>
      </c>
      <c r="D2453" t="s">
        <v>26</v>
      </c>
      <c r="E2453" t="s">
        <v>18</v>
      </c>
      <c r="F2453">
        <v>0</v>
      </c>
      <c r="G2453">
        <v>0</v>
      </c>
      <c r="H2453">
        <v>0.49</v>
      </c>
      <c r="I2453">
        <v>3</v>
      </c>
      <c r="J2453">
        <v>0</v>
      </c>
    </row>
    <row r="2454" spans="1:10" thickTop="1" thickBot="1" x14ac:dyDescent="0.3">
      <c r="A2454">
        <v>2452</v>
      </c>
      <c r="B2454">
        <v>37</v>
      </c>
      <c r="C2454">
        <v>0</v>
      </c>
      <c r="D2454" t="s">
        <v>26</v>
      </c>
      <c r="E2454" t="s">
        <v>19</v>
      </c>
      <c r="F2454">
        <v>0</v>
      </c>
      <c r="G2454">
        <v>0</v>
      </c>
      <c r="H2454">
        <v>0.49</v>
      </c>
      <c r="I2454">
        <v>3</v>
      </c>
      <c r="J2454">
        <v>0</v>
      </c>
    </row>
    <row r="2455" spans="1:10" thickTop="1" thickBot="1" x14ac:dyDescent="0.3">
      <c r="A2455">
        <v>2453</v>
      </c>
      <c r="B2455">
        <v>37</v>
      </c>
      <c r="C2455">
        <v>0</v>
      </c>
      <c r="D2455" t="s">
        <v>26</v>
      </c>
      <c r="E2455" t="s">
        <v>20</v>
      </c>
      <c r="F2455">
        <v>0</v>
      </c>
      <c r="G2455">
        <v>0</v>
      </c>
      <c r="H2455">
        <v>0.49</v>
      </c>
      <c r="I2455">
        <v>3</v>
      </c>
      <c r="J2455">
        <v>0</v>
      </c>
    </row>
    <row r="2456" spans="1:10" thickTop="1" thickBot="1" x14ac:dyDescent="0.3">
      <c r="A2456">
        <v>2454</v>
      </c>
      <c r="B2456">
        <v>37</v>
      </c>
      <c r="C2456">
        <v>2348.0243730372699</v>
      </c>
      <c r="D2456" t="s">
        <v>26</v>
      </c>
      <c r="E2456" t="s">
        <v>21</v>
      </c>
      <c r="F2456" s="1">
        <v>5.34784814746646E-5</v>
      </c>
      <c r="G2456">
        <v>2.6574478967732302E-3</v>
      </c>
      <c r="H2456">
        <v>0.49</v>
      </c>
      <c r="I2456">
        <v>3</v>
      </c>
      <c r="J2456">
        <v>0</v>
      </c>
    </row>
    <row r="2457" spans="1:10" thickTop="1" thickBot="1" x14ac:dyDescent="0.3">
      <c r="A2457">
        <v>2455</v>
      </c>
      <c r="B2457">
        <v>37</v>
      </c>
      <c r="C2457">
        <v>1095.5896145576701</v>
      </c>
      <c r="D2457" t="s">
        <v>26</v>
      </c>
      <c r="E2457" t="s">
        <v>22</v>
      </c>
      <c r="F2457" s="1">
        <v>7.7978413441371394E-5</v>
      </c>
      <c r="G2457">
        <v>1.2399668207731401E-3</v>
      </c>
      <c r="H2457">
        <v>0.49</v>
      </c>
      <c r="I2457">
        <v>3</v>
      </c>
      <c r="J2457">
        <v>0</v>
      </c>
    </row>
    <row r="2458" spans="1:10" thickTop="1" thickBot="1" x14ac:dyDescent="0.3">
      <c r="A2458">
        <v>2456</v>
      </c>
      <c r="B2458">
        <v>37</v>
      </c>
      <c r="C2458">
        <v>834.12034037830301</v>
      </c>
      <c r="D2458" t="s">
        <v>26</v>
      </c>
      <c r="E2458" t="s">
        <v>23</v>
      </c>
      <c r="F2458" s="1">
        <v>5.9368380183246699E-5</v>
      </c>
      <c r="G2458">
        <v>9.4404102855490698E-4</v>
      </c>
      <c r="H2458">
        <v>0.49</v>
      </c>
      <c r="I2458">
        <v>3</v>
      </c>
      <c r="J2458">
        <v>0</v>
      </c>
    </row>
    <row r="2459" spans="1:10" thickTop="1" thickBot="1" x14ac:dyDescent="0.3">
      <c r="A2459">
        <v>2457</v>
      </c>
      <c r="B2459">
        <v>37</v>
      </c>
      <c r="C2459">
        <v>31011.158378702301</v>
      </c>
      <c r="D2459" t="s">
        <v>27</v>
      </c>
      <c r="E2459" t="s">
        <v>11</v>
      </c>
      <c r="F2459">
        <v>0</v>
      </c>
      <c r="G2459">
        <v>0.39693172822293099</v>
      </c>
      <c r="H2459">
        <v>0.19999999999999901</v>
      </c>
      <c r="I2459">
        <v>4.5</v>
      </c>
      <c r="J2459">
        <v>0</v>
      </c>
    </row>
    <row r="2460" spans="1:10" thickTop="1" thickBot="1" x14ac:dyDescent="0.3">
      <c r="A2460">
        <v>2458</v>
      </c>
      <c r="B2460">
        <v>37</v>
      </c>
      <c r="C2460">
        <v>5978.1206772509404</v>
      </c>
      <c r="D2460" t="s">
        <v>27</v>
      </c>
      <c r="E2460" t="s">
        <v>12</v>
      </c>
      <c r="F2460">
        <v>5.8471845925495002E-2</v>
      </c>
      <c r="G2460">
        <v>7.6517805074192494E-2</v>
      </c>
      <c r="H2460">
        <v>0.19999999999999901</v>
      </c>
      <c r="I2460">
        <v>4.5</v>
      </c>
      <c r="J2460">
        <v>0</v>
      </c>
    </row>
    <row r="2461" spans="1:10" thickTop="1" thickBot="1" x14ac:dyDescent="0.3">
      <c r="A2461">
        <v>2459</v>
      </c>
      <c r="B2461">
        <v>37</v>
      </c>
      <c r="C2461">
        <v>16583.991138779202</v>
      </c>
      <c r="D2461" t="s">
        <v>27</v>
      </c>
      <c r="E2461" t="s">
        <v>13</v>
      </c>
      <c r="F2461">
        <v>0.13714285314007599</v>
      </c>
      <c r="G2461">
        <v>0.21226915109595701</v>
      </c>
      <c r="H2461">
        <v>0.19999999999999901</v>
      </c>
      <c r="I2461">
        <v>4.5</v>
      </c>
      <c r="J2461">
        <v>0</v>
      </c>
    </row>
    <row r="2462" spans="1:10" thickTop="1" thickBot="1" x14ac:dyDescent="0.3">
      <c r="A2462">
        <v>2460</v>
      </c>
      <c r="B2462">
        <v>37</v>
      </c>
      <c r="C2462">
        <v>15977.3551162699</v>
      </c>
      <c r="D2462" t="s">
        <v>27</v>
      </c>
      <c r="E2462" t="s">
        <v>14</v>
      </c>
      <c r="F2462">
        <v>0.13514470562156899</v>
      </c>
      <c r="G2462">
        <v>0.20450442712542999</v>
      </c>
      <c r="H2462">
        <v>0.19999999999999901</v>
      </c>
      <c r="I2462">
        <v>4.5</v>
      </c>
      <c r="J2462">
        <v>0</v>
      </c>
    </row>
    <row r="2463" spans="1:10" thickTop="1" thickBot="1" x14ac:dyDescent="0.3">
      <c r="A2463">
        <v>2461</v>
      </c>
      <c r="B2463">
        <v>37</v>
      </c>
      <c r="C2463">
        <v>4552.1174199817797</v>
      </c>
      <c r="D2463" t="s">
        <v>27</v>
      </c>
      <c r="E2463" t="s">
        <v>15</v>
      </c>
      <c r="F2463">
        <v>4.4524144423651102E-2</v>
      </c>
      <c r="G2463">
        <v>5.8265473753731097E-2</v>
      </c>
      <c r="H2463">
        <v>0.19999999999999901</v>
      </c>
      <c r="I2463">
        <v>4.5</v>
      </c>
      <c r="J2463">
        <v>0</v>
      </c>
    </row>
    <row r="2464" spans="1:10" thickTop="1" thickBot="1" x14ac:dyDescent="0.3">
      <c r="A2464">
        <v>2462</v>
      </c>
      <c r="B2464">
        <v>37</v>
      </c>
      <c r="C2464">
        <v>844.28925169073898</v>
      </c>
      <c r="D2464" t="s">
        <v>27</v>
      </c>
      <c r="E2464" t="s">
        <v>16</v>
      </c>
      <c r="F2464">
        <v>1.3681155912645199E-2</v>
      </c>
      <c r="G2464">
        <v>1.08066002469551E-2</v>
      </c>
      <c r="H2464">
        <v>0.19999999999999901</v>
      </c>
      <c r="I2464">
        <v>4.5</v>
      </c>
      <c r="J2464">
        <v>0</v>
      </c>
    </row>
    <row r="2465" spans="1:10" thickTop="1" thickBot="1" x14ac:dyDescent="0.3">
      <c r="A2465">
        <v>2463</v>
      </c>
      <c r="B2465">
        <v>37</v>
      </c>
      <c r="C2465">
        <v>670.50165509788098</v>
      </c>
      <c r="D2465" t="s">
        <v>27</v>
      </c>
      <c r="E2465" t="s">
        <v>17</v>
      </c>
      <c r="F2465">
        <v>1.08650414117091E-2</v>
      </c>
      <c r="G2465">
        <v>8.5821812098808396E-3</v>
      </c>
      <c r="H2465">
        <v>0.19999999999999901</v>
      </c>
      <c r="I2465">
        <v>4.5</v>
      </c>
      <c r="J2465">
        <v>0</v>
      </c>
    </row>
    <row r="2466" spans="1:10" thickTop="1" thickBot="1" x14ac:dyDescent="0.3">
      <c r="A2466">
        <v>2464</v>
      </c>
      <c r="B2466">
        <v>37</v>
      </c>
      <c r="C2466">
        <v>0</v>
      </c>
      <c r="D2466" t="s">
        <v>27</v>
      </c>
      <c r="E2466" t="s">
        <v>18</v>
      </c>
      <c r="F2466">
        <v>0</v>
      </c>
      <c r="G2466">
        <v>0</v>
      </c>
      <c r="H2466">
        <v>0.19999999999999901</v>
      </c>
      <c r="I2466">
        <v>4.5</v>
      </c>
      <c r="J2466">
        <v>0</v>
      </c>
    </row>
    <row r="2467" spans="1:10" thickTop="1" thickBot="1" x14ac:dyDescent="0.3">
      <c r="A2467">
        <v>2465</v>
      </c>
      <c r="B2467">
        <v>37</v>
      </c>
      <c r="C2467">
        <v>0</v>
      </c>
      <c r="D2467" t="s">
        <v>27</v>
      </c>
      <c r="E2467" t="s">
        <v>19</v>
      </c>
      <c r="F2467">
        <v>0</v>
      </c>
      <c r="G2467">
        <v>0</v>
      </c>
      <c r="H2467">
        <v>0.19999999999999901</v>
      </c>
      <c r="I2467">
        <v>4.5</v>
      </c>
      <c r="J2467">
        <v>0</v>
      </c>
    </row>
    <row r="2468" spans="1:10" thickTop="1" thickBot="1" x14ac:dyDescent="0.3">
      <c r="A2468">
        <v>2466</v>
      </c>
      <c r="B2468">
        <v>37</v>
      </c>
      <c r="C2468">
        <v>0</v>
      </c>
      <c r="D2468" t="s">
        <v>27</v>
      </c>
      <c r="E2468" t="s">
        <v>20</v>
      </c>
      <c r="F2468">
        <v>0</v>
      </c>
      <c r="G2468">
        <v>0</v>
      </c>
      <c r="H2468">
        <v>0.19999999999999901</v>
      </c>
      <c r="I2468">
        <v>4.5</v>
      </c>
      <c r="J2468">
        <v>0</v>
      </c>
    </row>
    <row r="2469" spans="1:10" thickTop="1" thickBot="1" x14ac:dyDescent="0.3">
      <c r="A2469">
        <v>2467</v>
      </c>
      <c r="B2469">
        <v>37</v>
      </c>
      <c r="C2469">
        <v>1394.2319370698399</v>
      </c>
      <c r="D2469" t="s">
        <v>27</v>
      </c>
      <c r="E2469" t="s">
        <v>21</v>
      </c>
      <c r="F2469">
        <v>4.9219784942676698E-3</v>
      </c>
      <c r="G2469">
        <v>1.7845669792999699E-2</v>
      </c>
      <c r="H2469">
        <v>0.19999999999999901</v>
      </c>
      <c r="I2469">
        <v>4.5</v>
      </c>
      <c r="J2469">
        <v>0</v>
      </c>
    </row>
    <row r="2470" spans="1:10" thickTop="1" thickBot="1" x14ac:dyDescent="0.3">
      <c r="A2470">
        <v>2468</v>
      </c>
      <c r="B2470">
        <v>37</v>
      </c>
      <c r="C2470">
        <v>641.37687945490597</v>
      </c>
      <c r="D2470" t="s">
        <v>27</v>
      </c>
      <c r="E2470" t="s">
        <v>22</v>
      </c>
      <c r="F2470">
        <v>2.4702068067142401E-3</v>
      </c>
      <c r="G2470">
        <v>8.2093945055308794E-3</v>
      </c>
      <c r="H2470">
        <v>0.19999999999999901</v>
      </c>
      <c r="I2470">
        <v>4.5</v>
      </c>
      <c r="J2470">
        <v>0</v>
      </c>
    </row>
    <row r="2471" spans="1:10" thickTop="1" thickBot="1" x14ac:dyDescent="0.3">
      <c r="A2471">
        <v>2469</v>
      </c>
      <c r="B2471">
        <v>37</v>
      </c>
      <c r="C2471">
        <v>474.04208078532002</v>
      </c>
      <c r="D2471" t="s">
        <v>27</v>
      </c>
      <c r="E2471" t="s">
        <v>23</v>
      </c>
      <c r="F2471">
        <v>1.8257315037923899E-3</v>
      </c>
      <c r="G2471">
        <v>6.0675689723907996E-3</v>
      </c>
      <c r="H2471">
        <v>0.19999999999999901</v>
      </c>
      <c r="I2471">
        <v>4.5</v>
      </c>
      <c r="J2471">
        <v>0</v>
      </c>
    </row>
    <row r="2472" spans="1:10" thickTop="1" thickBot="1" x14ac:dyDescent="0.3">
      <c r="A2472">
        <v>2470</v>
      </c>
      <c r="B2472">
        <v>38</v>
      </c>
      <c r="C2472">
        <v>16563928.8373175</v>
      </c>
      <c r="D2472" t="s">
        <v>10</v>
      </c>
      <c r="E2472" t="s">
        <v>11</v>
      </c>
      <c r="F2472">
        <v>0</v>
      </c>
      <c r="G2472">
        <v>0.93980124122868502</v>
      </c>
      <c r="H2472">
        <v>0.3</v>
      </c>
      <c r="I2472">
        <v>1.5</v>
      </c>
      <c r="J2472">
        <v>0</v>
      </c>
    </row>
    <row r="2473" spans="1:10" thickTop="1" thickBot="1" x14ac:dyDescent="0.3">
      <c r="A2473">
        <v>2471</v>
      </c>
      <c r="B2473">
        <v>38</v>
      </c>
      <c r="C2473">
        <v>116263.23067120599</v>
      </c>
      <c r="D2473" t="s">
        <v>10</v>
      </c>
      <c r="E2473" t="s">
        <v>12</v>
      </c>
      <c r="F2473">
        <v>2.3026974568745601E-3</v>
      </c>
      <c r="G2473">
        <v>6.5965224535311099E-3</v>
      </c>
      <c r="H2473">
        <v>0.3</v>
      </c>
      <c r="I2473">
        <v>1.5</v>
      </c>
      <c r="J2473">
        <v>0</v>
      </c>
    </row>
    <row r="2474" spans="1:10" thickTop="1" thickBot="1" x14ac:dyDescent="0.3">
      <c r="A2474">
        <v>2472</v>
      </c>
      <c r="B2474">
        <v>38</v>
      </c>
      <c r="C2474">
        <v>344092.25161450403</v>
      </c>
      <c r="D2474" t="s">
        <v>10</v>
      </c>
      <c r="E2474" t="s">
        <v>13</v>
      </c>
      <c r="F2474">
        <v>3.39434731378431E-3</v>
      </c>
      <c r="G2474">
        <v>1.9523044824723699E-2</v>
      </c>
      <c r="H2474">
        <v>0.3</v>
      </c>
      <c r="I2474">
        <v>1.5</v>
      </c>
      <c r="J2474">
        <v>0</v>
      </c>
    </row>
    <row r="2475" spans="1:10" thickTop="1" thickBot="1" x14ac:dyDescent="0.3">
      <c r="A2475">
        <v>2473</v>
      </c>
      <c r="B2475">
        <v>38</v>
      </c>
      <c r="C2475">
        <v>364551.29443967302</v>
      </c>
      <c r="D2475" t="s">
        <v>10</v>
      </c>
      <c r="E2475" t="s">
        <v>14</v>
      </c>
      <c r="F2475">
        <v>4.0166338123340398E-3</v>
      </c>
      <c r="G2475">
        <v>2.0683846348944601E-2</v>
      </c>
      <c r="H2475">
        <v>0.3</v>
      </c>
      <c r="I2475">
        <v>1.5</v>
      </c>
      <c r="J2475">
        <v>0</v>
      </c>
    </row>
    <row r="2476" spans="1:10" thickTop="1" thickBot="1" x14ac:dyDescent="0.3">
      <c r="A2476">
        <v>2474</v>
      </c>
      <c r="B2476">
        <v>38</v>
      </c>
      <c r="C2476">
        <v>112150.22679819701</v>
      </c>
      <c r="D2476" t="s">
        <v>10</v>
      </c>
      <c r="E2476" t="s">
        <v>15</v>
      </c>
      <c r="F2476">
        <v>2.1823217479170201E-3</v>
      </c>
      <c r="G2476">
        <v>6.3631595730818799E-3</v>
      </c>
      <c r="H2476">
        <v>0.3</v>
      </c>
      <c r="I2476">
        <v>1.5</v>
      </c>
      <c r="J2476">
        <v>0</v>
      </c>
    </row>
    <row r="2477" spans="1:10" thickTop="1" thickBot="1" x14ac:dyDescent="0.3">
      <c r="A2477">
        <v>2475</v>
      </c>
      <c r="B2477">
        <v>38</v>
      </c>
      <c r="C2477">
        <v>22063.6116681725</v>
      </c>
      <c r="D2477" t="s">
        <v>10</v>
      </c>
      <c r="E2477" t="s">
        <v>16</v>
      </c>
      <c r="F2477">
        <v>1.33548081350067E-3</v>
      </c>
      <c r="G2477">
        <v>1.2518412651605E-3</v>
      </c>
      <c r="H2477">
        <v>0.3</v>
      </c>
      <c r="I2477">
        <v>1.5</v>
      </c>
      <c r="J2477">
        <v>0</v>
      </c>
    </row>
    <row r="2478" spans="1:10" thickTop="1" thickBot="1" x14ac:dyDescent="0.3">
      <c r="A2478">
        <v>2476</v>
      </c>
      <c r="B2478">
        <v>38</v>
      </c>
      <c r="C2478">
        <v>19609.0668741271</v>
      </c>
      <c r="D2478" t="s">
        <v>10</v>
      </c>
      <c r="E2478" t="s">
        <v>17</v>
      </c>
      <c r="F2478">
        <v>1.18730369148966E-3</v>
      </c>
      <c r="G2478">
        <v>1.11257574025085E-3</v>
      </c>
      <c r="H2478">
        <v>0.3</v>
      </c>
      <c r="I2478">
        <v>1.5</v>
      </c>
      <c r="J2478">
        <v>0</v>
      </c>
    </row>
    <row r="2479" spans="1:10" thickTop="1" thickBot="1" x14ac:dyDescent="0.3">
      <c r="A2479">
        <v>2477</v>
      </c>
      <c r="B2479">
        <v>38</v>
      </c>
      <c r="C2479">
        <v>0</v>
      </c>
      <c r="D2479" t="s">
        <v>10</v>
      </c>
      <c r="E2479" t="s">
        <v>18</v>
      </c>
      <c r="F2479">
        <v>0</v>
      </c>
      <c r="G2479">
        <v>0</v>
      </c>
      <c r="H2479">
        <v>0.3</v>
      </c>
      <c r="I2479">
        <v>1.5</v>
      </c>
      <c r="J2479">
        <v>0</v>
      </c>
    </row>
    <row r="2480" spans="1:10" thickTop="1" thickBot="1" x14ac:dyDescent="0.3">
      <c r="A2480">
        <v>2478</v>
      </c>
      <c r="B2480">
        <v>38</v>
      </c>
      <c r="C2480">
        <v>0</v>
      </c>
      <c r="D2480" t="s">
        <v>10</v>
      </c>
      <c r="E2480" t="s">
        <v>19</v>
      </c>
      <c r="F2480">
        <v>0</v>
      </c>
      <c r="G2480">
        <v>0</v>
      </c>
      <c r="H2480">
        <v>0.3</v>
      </c>
      <c r="I2480">
        <v>1.5</v>
      </c>
      <c r="J2480">
        <v>0</v>
      </c>
    </row>
    <row r="2481" spans="1:10" thickTop="1" thickBot="1" x14ac:dyDescent="0.3">
      <c r="A2481">
        <v>2479</v>
      </c>
      <c r="B2481">
        <v>38</v>
      </c>
      <c r="C2481">
        <v>0</v>
      </c>
      <c r="D2481" t="s">
        <v>10</v>
      </c>
      <c r="E2481" t="s">
        <v>20</v>
      </c>
      <c r="F2481">
        <v>0</v>
      </c>
      <c r="G2481">
        <v>0</v>
      </c>
      <c r="H2481">
        <v>0.3</v>
      </c>
      <c r="I2481">
        <v>1.5</v>
      </c>
      <c r="J2481">
        <v>0</v>
      </c>
    </row>
    <row r="2482" spans="1:10" thickTop="1" thickBot="1" x14ac:dyDescent="0.3">
      <c r="A2482">
        <v>2480</v>
      </c>
      <c r="B2482">
        <v>38</v>
      </c>
      <c r="C2482">
        <v>41302.779914668303</v>
      </c>
      <c r="D2482" t="s">
        <v>10</v>
      </c>
      <c r="E2482" t="s">
        <v>21</v>
      </c>
      <c r="F2482" s="1">
        <v>3.9509001753273901E-5</v>
      </c>
      <c r="G2482">
        <v>2.3434297630251402E-3</v>
      </c>
      <c r="H2482">
        <v>0.3</v>
      </c>
      <c r="I2482">
        <v>1.5</v>
      </c>
      <c r="J2482">
        <v>0</v>
      </c>
    </row>
    <row r="2483" spans="1:10" thickTop="1" thickBot="1" x14ac:dyDescent="0.3">
      <c r="A2483">
        <v>2481</v>
      </c>
      <c r="B2483">
        <v>38</v>
      </c>
      <c r="C2483">
        <v>21830.8783748315</v>
      </c>
      <c r="D2483" t="s">
        <v>10</v>
      </c>
      <c r="E2483" t="s">
        <v>22</v>
      </c>
      <c r="F2483" s="1">
        <v>6.5309458657791306E-5</v>
      </c>
      <c r="G2483">
        <v>1.23863648505638E-3</v>
      </c>
      <c r="H2483">
        <v>0.3</v>
      </c>
      <c r="I2483">
        <v>1.5</v>
      </c>
      <c r="J2483">
        <v>0</v>
      </c>
    </row>
    <row r="2484" spans="1:10" thickTop="1" thickBot="1" x14ac:dyDescent="0.3">
      <c r="A2484">
        <v>2482</v>
      </c>
      <c r="B2484">
        <v>38</v>
      </c>
      <c r="C2484">
        <v>19135.4247444211</v>
      </c>
      <c r="D2484" t="s">
        <v>10</v>
      </c>
      <c r="E2484" t="s">
        <v>23</v>
      </c>
      <c r="F2484" s="1">
        <v>6.1362053397350004E-5</v>
      </c>
      <c r="G2484">
        <v>1.0857023175400999E-3</v>
      </c>
      <c r="H2484">
        <v>0.3</v>
      </c>
      <c r="I2484">
        <v>1.5</v>
      </c>
      <c r="J2484">
        <v>0</v>
      </c>
    </row>
    <row r="2485" spans="1:10" thickTop="1" thickBot="1" x14ac:dyDescent="0.3">
      <c r="A2485">
        <v>2483</v>
      </c>
      <c r="B2485">
        <v>38</v>
      </c>
      <c r="C2485">
        <v>17551132.300310899</v>
      </c>
      <c r="D2485" t="s">
        <v>24</v>
      </c>
      <c r="E2485" t="s">
        <v>11</v>
      </c>
      <c r="F2485">
        <v>0</v>
      </c>
      <c r="G2485">
        <v>0.96862106676071102</v>
      </c>
      <c r="H2485">
        <v>0.3</v>
      </c>
      <c r="I2485">
        <v>1.5</v>
      </c>
      <c r="J2485">
        <v>0</v>
      </c>
    </row>
    <row r="2486" spans="1:10" thickTop="1" thickBot="1" x14ac:dyDescent="0.3">
      <c r="A2486">
        <v>2484</v>
      </c>
      <c r="B2486">
        <v>38</v>
      </c>
      <c r="C2486">
        <v>60500.584182400402</v>
      </c>
      <c r="D2486" t="s">
        <v>24</v>
      </c>
      <c r="E2486" t="s">
        <v>12</v>
      </c>
      <c r="F2486">
        <v>1.11580672231642E-3</v>
      </c>
      <c r="G2486">
        <v>3.33893787521416E-3</v>
      </c>
      <c r="H2486">
        <v>0.3</v>
      </c>
      <c r="I2486">
        <v>1.5</v>
      </c>
      <c r="J2486">
        <v>0</v>
      </c>
    </row>
    <row r="2487" spans="1:10" thickTop="1" thickBot="1" x14ac:dyDescent="0.3">
      <c r="A2487">
        <v>2485</v>
      </c>
      <c r="B2487">
        <v>38</v>
      </c>
      <c r="C2487">
        <v>180921.46544025099</v>
      </c>
      <c r="D2487" t="s">
        <v>24</v>
      </c>
      <c r="E2487" t="s">
        <v>13</v>
      </c>
      <c r="F2487">
        <v>1.6511132064402801E-3</v>
      </c>
      <c r="G2487">
        <v>9.9847884373558404E-3</v>
      </c>
      <c r="H2487">
        <v>0.3</v>
      </c>
      <c r="I2487">
        <v>1.5</v>
      </c>
      <c r="J2487">
        <v>0</v>
      </c>
    </row>
    <row r="2488" spans="1:10" thickTop="1" thickBot="1" x14ac:dyDescent="0.3">
      <c r="A2488">
        <v>2486</v>
      </c>
      <c r="B2488">
        <v>38</v>
      </c>
      <c r="C2488">
        <v>195047.177942601</v>
      </c>
      <c r="D2488" t="s">
        <v>24</v>
      </c>
      <c r="E2488" t="s">
        <v>14</v>
      </c>
      <c r="F2488">
        <v>1.9678556710366201E-3</v>
      </c>
      <c r="G2488">
        <v>1.07643656451773E-2</v>
      </c>
      <c r="H2488">
        <v>0.3</v>
      </c>
      <c r="I2488">
        <v>1.5</v>
      </c>
      <c r="J2488">
        <v>0</v>
      </c>
    </row>
    <row r="2489" spans="1:10" thickTop="1" thickBot="1" x14ac:dyDescent="0.3">
      <c r="A2489">
        <v>2487</v>
      </c>
      <c r="B2489">
        <v>38</v>
      </c>
      <c r="C2489">
        <v>60854.3068786351</v>
      </c>
      <c r="D2489" t="s">
        <v>24</v>
      </c>
      <c r="E2489" t="s">
        <v>15</v>
      </c>
      <c r="F2489">
        <v>1.0762111681612799E-3</v>
      </c>
      <c r="G2489">
        <v>3.3584593083332299E-3</v>
      </c>
      <c r="H2489">
        <v>0.3</v>
      </c>
      <c r="I2489">
        <v>1.5</v>
      </c>
      <c r="J2489">
        <v>0</v>
      </c>
    </row>
    <row r="2490" spans="1:10" thickTop="1" thickBot="1" x14ac:dyDescent="0.3">
      <c r="A2490">
        <v>2488</v>
      </c>
      <c r="B2490">
        <v>38</v>
      </c>
      <c r="C2490">
        <v>12104.7812109566</v>
      </c>
      <c r="D2490" t="s">
        <v>24</v>
      </c>
      <c r="E2490" t="s">
        <v>16</v>
      </c>
      <c r="F2490">
        <v>6.6162732008482998E-4</v>
      </c>
      <c r="G2490">
        <v>6.6804499498041405E-4</v>
      </c>
      <c r="H2490">
        <v>0.3</v>
      </c>
      <c r="I2490">
        <v>1.5</v>
      </c>
      <c r="J2490">
        <v>0</v>
      </c>
    </row>
    <row r="2491" spans="1:10" thickTop="1" thickBot="1" x14ac:dyDescent="0.3">
      <c r="A2491">
        <v>2489</v>
      </c>
      <c r="B2491">
        <v>38</v>
      </c>
      <c r="C2491">
        <v>11107.142814462401</v>
      </c>
      <c r="D2491" t="s">
        <v>24</v>
      </c>
      <c r="E2491" t="s">
        <v>17</v>
      </c>
      <c r="F2491">
        <v>5.87997306412205E-4</v>
      </c>
      <c r="G2491">
        <v>6.1298680549616504E-4</v>
      </c>
      <c r="H2491">
        <v>0.3</v>
      </c>
      <c r="I2491">
        <v>1.5</v>
      </c>
      <c r="J2491">
        <v>0</v>
      </c>
    </row>
    <row r="2492" spans="1:10" thickTop="1" thickBot="1" x14ac:dyDescent="0.3">
      <c r="A2492">
        <v>2490</v>
      </c>
      <c r="B2492">
        <v>38</v>
      </c>
      <c r="C2492">
        <v>0</v>
      </c>
      <c r="D2492" t="s">
        <v>24</v>
      </c>
      <c r="E2492" t="s">
        <v>18</v>
      </c>
      <c r="F2492">
        <v>0</v>
      </c>
      <c r="G2492">
        <v>0</v>
      </c>
      <c r="H2492">
        <v>0.3</v>
      </c>
      <c r="I2492">
        <v>1.5</v>
      </c>
      <c r="J2492">
        <v>0</v>
      </c>
    </row>
    <row r="2493" spans="1:10" thickTop="1" thickBot="1" x14ac:dyDescent="0.3">
      <c r="A2493">
        <v>2491</v>
      </c>
      <c r="B2493">
        <v>38</v>
      </c>
      <c r="C2493">
        <v>0</v>
      </c>
      <c r="D2493" t="s">
        <v>24</v>
      </c>
      <c r="E2493" t="s">
        <v>19</v>
      </c>
      <c r="F2493">
        <v>0</v>
      </c>
      <c r="G2493">
        <v>0</v>
      </c>
      <c r="H2493">
        <v>0.3</v>
      </c>
      <c r="I2493">
        <v>1.5</v>
      </c>
      <c r="J2493">
        <v>0</v>
      </c>
    </row>
    <row r="2494" spans="1:10" thickTop="1" thickBot="1" x14ac:dyDescent="0.3">
      <c r="A2494">
        <v>2492</v>
      </c>
      <c r="B2494">
        <v>38</v>
      </c>
      <c r="C2494">
        <v>0</v>
      </c>
      <c r="D2494" t="s">
        <v>24</v>
      </c>
      <c r="E2494" t="s">
        <v>20</v>
      </c>
      <c r="F2494">
        <v>0</v>
      </c>
      <c r="G2494">
        <v>0</v>
      </c>
      <c r="H2494">
        <v>0.3</v>
      </c>
      <c r="I2494">
        <v>1.5</v>
      </c>
      <c r="J2494">
        <v>0</v>
      </c>
    </row>
    <row r="2495" spans="1:10" thickTop="1" thickBot="1" x14ac:dyDescent="0.3">
      <c r="A2495">
        <v>2493</v>
      </c>
      <c r="B2495">
        <v>38</v>
      </c>
      <c r="C2495">
        <v>23031.055758923201</v>
      </c>
      <c r="D2495" t="s">
        <v>24</v>
      </c>
      <c r="E2495" t="s">
        <v>21</v>
      </c>
      <c r="F2495" s="1">
        <v>1.9815992361506299E-5</v>
      </c>
      <c r="G2495">
        <v>1.2710499480103801E-3</v>
      </c>
      <c r="H2495">
        <v>0.3</v>
      </c>
      <c r="I2495">
        <v>1.5</v>
      </c>
      <c r="J2495">
        <v>0</v>
      </c>
    </row>
    <row r="2496" spans="1:10" thickTop="1" thickBot="1" x14ac:dyDescent="0.3">
      <c r="A2496">
        <v>2494</v>
      </c>
      <c r="B2496">
        <v>38</v>
      </c>
      <c r="C2496">
        <v>12555.0921385071</v>
      </c>
      <c r="D2496" t="s">
        <v>24</v>
      </c>
      <c r="E2496" t="s">
        <v>22</v>
      </c>
      <c r="F2496" s="1">
        <v>3.2729416238088801E-5</v>
      </c>
      <c r="G2496">
        <v>6.9289698991468497E-4</v>
      </c>
      <c r="H2496">
        <v>0.3</v>
      </c>
      <c r="I2496">
        <v>1.5</v>
      </c>
      <c r="J2496">
        <v>0</v>
      </c>
    </row>
    <row r="2497" spans="1:10" thickTop="1" thickBot="1" x14ac:dyDescent="0.3">
      <c r="A2497">
        <v>2495</v>
      </c>
      <c r="B2497">
        <v>38</v>
      </c>
      <c r="C2497">
        <v>12455.5468921474</v>
      </c>
      <c r="D2497" t="s">
        <v>24</v>
      </c>
      <c r="E2497" t="s">
        <v>23</v>
      </c>
      <c r="F2497" s="1">
        <v>2.8686945145556799E-5</v>
      </c>
      <c r="G2497">
        <v>6.8740323480703E-4</v>
      </c>
      <c r="H2497">
        <v>0.3</v>
      </c>
      <c r="I2497">
        <v>1.5</v>
      </c>
      <c r="J2497">
        <v>0</v>
      </c>
    </row>
    <row r="2498" spans="1:10" thickTop="1" thickBot="1" x14ac:dyDescent="0.3">
      <c r="A2498">
        <v>2496</v>
      </c>
      <c r="B2498">
        <v>38</v>
      </c>
      <c r="C2498">
        <v>24274.374455865</v>
      </c>
      <c r="D2498" t="s">
        <v>25</v>
      </c>
      <c r="E2498" t="s">
        <v>11</v>
      </c>
      <c r="F2498">
        <v>0</v>
      </c>
      <c r="G2498">
        <v>0.41450573925849599</v>
      </c>
      <c r="H2498">
        <v>0.66</v>
      </c>
      <c r="I2498">
        <v>120</v>
      </c>
      <c r="J2498">
        <v>0</v>
      </c>
    </row>
    <row r="2499" spans="1:10" thickTop="1" thickBot="1" x14ac:dyDescent="0.3">
      <c r="A2499">
        <v>2497</v>
      </c>
      <c r="B2499">
        <v>38</v>
      </c>
      <c r="C2499">
        <v>3837.3851297690298</v>
      </c>
      <c r="D2499" t="s">
        <v>25</v>
      </c>
      <c r="E2499" t="s">
        <v>12</v>
      </c>
      <c r="F2499">
        <v>5.1421211829765702E-2</v>
      </c>
      <c r="G2499">
        <v>6.5526638510355298E-2</v>
      </c>
      <c r="H2499">
        <v>0.66</v>
      </c>
      <c r="I2499">
        <v>120</v>
      </c>
      <c r="J2499">
        <v>0</v>
      </c>
    </row>
    <row r="2500" spans="1:10" thickTop="1" thickBot="1" x14ac:dyDescent="0.3">
      <c r="A2500">
        <v>2498</v>
      </c>
      <c r="B2500">
        <v>38</v>
      </c>
      <c r="C2500">
        <v>11265.8642803518</v>
      </c>
      <c r="D2500" t="s">
        <v>25</v>
      </c>
      <c r="E2500" t="s">
        <v>13</v>
      </c>
      <c r="F2500">
        <v>7.6093019508843104E-2</v>
      </c>
      <c r="G2500">
        <v>0.19237428385244501</v>
      </c>
      <c r="H2500">
        <v>0.66</v>
      </c>
      <c r="I2500">
        <v>120</v>
      </c>
      <c r="J2500">
        <v>0</v>
      </c>
    </row>
    <row r="2501" spans="1:10" thickTop="1" thickBot="1" x14ac:dyDescent="0.3">
      <c r="A2501">
        <v>2499</v>
      </c>
      <c r="B2501">
        <v>38</v>
      </c>
      <c r="C2501">
        <v>11758.4125534416</v>
      </c>
      <c r="D2501" t="s">
        <v>25</v>
      </c>
      <c r="E2501" t="s">
        <v>14</v>
      </c>
      <c r="F2501">
        <v>9.0694529470852298E-2</v>
      </c>
      <c r="G2501">
        <v>0.20078496757279399</v>
      </c>
      <c r="H2501">
        <v>0.66</v>
      </c>
      <c r="I2501">
        <v>120</v>
      </c>
      <c r="J2501">
        <v>0</v>
      </c>
    </row>
    <row r="2502" spans="1:10" thickTop="1" thickBot="1" x14ac:dyDescent="0.3">
      <c r="A2502">
        <v>2500</v>
      </c>
      <c r="B2502">
        <v>38</v>
      </c>
      <c r="C2502">
        <v>3569.12890985388</v>
      </c>
      <c r="D2502" t="s">
        <v>25</v>
      </c>
      <c r="E2502" t="s">
        <v>15</v>
      </c>
      <c r="F2502">
        <v>4.9602101504087802E-2</v>
      </c>
      <c r="G2502">
        <v>6.09459337449745E-2</v>
      </c>
      <c r="H2502">
        <v>0.66</v>
      </c>
      <c r="I2502">
        <v>120</v>
      </c>
      <c r="J2502">
        <v>0</v>
      </c>
    </row>
    <row r="2503" spans="1:10" thickTop="1" thickBot="1" x14ac:dyDescent="0.3">
      <c r="A2503">
        <v>2501</v>
      </c>
      <c r="B2503">
        <v>38</v>
      </c>
      <c r="C2503">
        <v>695.20708139431599</v>
      </c>
      <c r="D2503" t="s">
        <v>25</v>
      </c>
      <c r="E2503" t="s">
        <v>16</v>
      </c>
      <c r="F2503">
        <v>3.0494853219309899E-2</v>
      </c>
      <c r="G2503">
        <v>1.18712564863423E-2</v>
      </c>
      <c r="H2503">
        <v>0.66</v>
      </c>
      <c r="I2503">
        <v>120</v>
      </c>
      <c r="J2503">
        <v>0</v>
      </c>
    </row>
    <row r="2504" spans="1:10" thickTop="1" thickBot="1" x14ac:dyDescent="0.3">
      <c r="A2504">
        <v>2502</v>
      </c>
      <c r="B2504">
        <v>38</v>
      </c>
      <c r="C2504">
        <v>611.18166130055295</v>
      </c>
      <c r="D2504" t="s">
        <v>25</v>
      </c>
      <c r="E2504" t="s">
        <v>17</v>
      </c>
      <c r="F2504">
        <v>2.7102345032510699E-2</v>
      </c>
      <c r="G2504">
        <v>1.0436450455159301E-2</v>
      </c>
      <c r="H2504">
        <v>0.66</v>
      </c>
      <c r="I2504">
        <v>120</v>
      </c>
      <c r="J2504">
        <v>0</v>
      </c>
    </row>
    <row r="2505" spans="1:10" thickTop="1" thickBot="1" x14ac:dyDescent="0.3">
      <c r="A2505">
        <v>2503</v>
      </c>
      <c r="B2505">
        <v>38</v>
      </c>
      <c r="C2505">
        <v>0</v>
      </c>
      <c r="D2505" t="s">
        <v>25</v>
      </c>
      <c r="E2505" t="s">
        <v>18</v>
      </c>
      <c r="F2505">
        <v>0</v>
      </c>
      <c r="G2505">
        <v>0</v>
      </c>
      <c r="H2505">
        <v>0.66</v>
      </c>
      <c r="I2505">
        <v>120</v>
      </c>
      <c r="J2505">
        <v>0</v>
      </c>
    </row>
    <row r="2506" spans="1:10" thickTop="1" thickBot="1" x14ac:dyDescent="0.3">
      <c r="A2506">
        <v>2504</v>
      </c>
      <c r="B2506">
        <v>38</v>
      </c>
      <c r="C2506">
        <v>0</v>
      </c>
      <c r="D2506" t="s">
        <v>25</v>
      </c>
      <c r="E2506" t="s">
        <v>19</v>
      </c>
      <c r="F2506">
        <v>0</v>
      </c>
      <c r="G2506">
        <v>0</v>
      </c>
      <c r="H2506">
        <v>0.66</v>
      </c>
      <c r="I2506">
        <v>120</v>
      </c>
      <c r="J2506">
        <v>0</v>
      </c>
    </row>
    <row r="2507" spans="1:10" thickTop="1" thickBot="1" x14ac:dyDescent="0.3">
      <c r="A2507">
        <v>2505</v>
      </c>
      <c r="B2507">
        <v>38</v>
      </c>
      <c r="C2507">
        <v>0</v>
      </c>
      <c r="D2507" t="s">
        <v>25</v>
      </c>
      <c r="E2507" t="s">
        <v>20</v>
      </c>
      <c r="F2507">
        <v>0</v>
      </c>
      <c r="G2507">
        <v>0</v>
      </c>
      <c r="H2507">
        <v>0.66</v>
      </c>
      <c r="I2507">
        <v>120</v>
      </c>
      <c r="J2507">
        <v>0</v>
      </c>
    </row>
    <row r="2508" spans="1:10" thickTop="1" thickBot="1" x14ac:dyDescent="0.3">
      <c r="A2508">
        <v>2506</v>
      </c>
      <c r="B2508">
        <v>38</v>
      </c>
      <c r="C2508">
        <v>1272.6175389912801</v>
      </c>
      <c r="D2508" t="s">
        <v>25</v>
      </c>
      <c r="E2508" t="s">
        <v>21</v>
      </c>
      <c r="F2508">
        <v>9.1337518443668296E-4</v>
      </c>
      <c r="G2508">
        <v>2.1731034707073701E-2</v>
      </c>
      <c r="H2508">
        <v>0.66</v>
      </c>
      <c r="I2508">
        <v>120</v>
      </c>
      <c r="J2508">
        <v>0</v>
      </c>
    </row>
    <row r="2509" spans="1:10" thickTop="1" thickBot="1" x14ac:dyDescent="0.3">
      <c r="A2509">
        <v>2507</v>
      </c>
      <c r="B2509">
        <v>38</v>
      </c>
      <c r="C2509">
        <v>665.81659325096098</v>
      </c>
      <c r="D2509" t="s">
        <v>25</v>
      </c>
      <c r="E2509" t="s">
        <v>22</v>
      </c>
      <c r="F2509">
        <v>1.5086592387986699E-3</v>
      </c>
      <c r="G2509">
        <v>1.1369388722986399E-2</v>
      </c>
      <c r="H2509">
        <v>0.66</v>
      </c>
      <c r="I2509">
        <v>120</v>
      </c>
      <c r="J2509">
        <v>0</v>
      </c>
    </row>
    <row r="2510" spans="1:10" thickTop="1" thickBot="1" x14ac:dyDescent="0.3">
      <c r="A2510">
        <v>2508</v>
      </c>
      <c r="B2510">
        <v>38</v>
      </c>
      <c r="C2510">
        <v>612.22736193774097</v>
      </c>
      <c r="D2510" t="s">
        <v>25</v>
      </c>
      <c r="E2510" t="s">
        <v>23</v>
      </c>
      <c r="F2510">
        <v>1.3223854227638499E-3</v>
      </c>
      <c r="G2510">
        <v>1.0454306689372399E-2</v>
      </c>
      <c r="H2510">
        <v>0.66</v>
      </c>
      <c r="I2510">
        <v>120</v>
      </c>
      <c r="J2510">
        <v>0</v>
      </c>
    </row>
    <row r="2511" spans="1:10" thickTop="1" thickBot="1" x14ac:dyDescent="0.3">
      <c r="A2511">
        <v>2509</v>
      </c>
      <c r="B2511">
        <v>38</v>
      </c>
      <c r="C2511">
        <v>807056.41389379103</v>
      </c>
      <c r="D2511" t="s">
        <v>26</v>
      </c>
      <c r="E2511" t="s">
        <v>11</v>
      </c>
      <c r="F2511">
        <v>0</v>
      </c>
      <c r="G2511">
        <v>0.91321527798120805</v>
      </c>
      <c r="H2511">
        <v>0.49</v>
      </c>
      <c r="I2511">
        <v>3</v>
      </c>
      <c r="J2511">
        <v>0</v>
      </c>
    </row>
    <row r="2512" spans="1:10" thickTop="1" thickBot="1" x14ac:dyDescent="0.3">
      <c r="A2512">
        <v>2510</v>
      </c>
      <c r="B2512">
        <v>38</v>
      </c>
      <c r="C2512">
        <v>9345.5958251554002</v>
      </c>
      <c r="D2512" t="s">
        <v>26</v>
      </c>
      <c r="E2512" t="s">
        <v>12</v>
      </c>
      <c r="F2512">
        <v>4.2561857610184401E-3</v>
      </c>
      <c r="G2512">
        <v>1.05749000224071E-2</v>
      </c>
      <c r="H2512">
        <v>0.49</v>
      </c>
      <c r="I2512">
        <v>3</v>
      </c>
      <c r="J2512">
        <v>0</v>
      </c>
    </row>
    <row r="2513" spans="1:10" thickTop="1" thickBot="1" x14ac:dyDescent="0.3">
      <c r="A2513">
        <v>2511</v>
      </c>
      <c r="B2513">
        <v>38</v>
      </c>
      <c r="C2513">
        <v>26551.989894971299</v>
      </c>
      <c r="D2513" t="s">
        <v>26</v>
      </c>
      <c r="E2513" t="s">
        <v>13</v>
      </c>
      <c r="F2513">
        <v>6.04617423179669E-3</v>
      </c>
      <c r="G2513">
        <v>3.0044594672016901E-2</v>
      </c>
      <c r="H2513">
        <v>0.49</v>
      </c>
      <c r="I2513">
        <v>3</v>
      </c>
      <c r="J2513">
        <v>0</v>
      </c>
    </row>
    <row r="2514" spans="1:10" thickTop="1" thickBot="1" x14ac:dyDescent="0.3">
      <c r="A2514">
        <v>2512</v>
      </c>
      <c r="B2514">
        <v>38</v>
      </c>
      <c r="C2514">
        <v>26275.965667918899</v>
      </c>
      <c r="D2514" t="s">
        <v>26</v>
      </c>
      <c r="E2514" t="s">
        <v>14</v>
      </c>
      <c r="F2514">
        <v>6.7312356083681999E-3</v>
      </c>
      <c r="G2514">
        <v>2.9732262675272E-2</v>
      </c>
      <c r="H2514">
        <v>0.49</v>
      </c>
      <c r="I2514">
        <v>3</v>
      </c>
      <c r="J2514">
        <v>0</v>
      </c>
    </row>
    <row r="2515" spans="1:10" thickTop="1" thickBot="1" x14ac:dyDescent="0.3">
      <c r="A2515">
        <v>2513</v>
      </c>
      <c r="B2515">
        <v>38</v>
      </c>
      <c r="C2515">
        <v>7609.1449240393704</v>
      </c>
      <c r="D2515" t="s">
        <v>26</v>
      </c>
      <c r="E2515" t="s">
        <v>15</v>
      </c>
      <c r="F2515">
        <v>3.4653685955527099E-3</v>
      </c>
      <c r="G2515">
        <v>8.6100392455593297E-3</v>
      </c>
      <c r="H2515">
        <v>0.49</v>
      </c>
      <c r="I2515">
        <v>3</v>
      </c>
      <c r="J2515">
        <v>0</v>
      </c>
    </row>
    <row r="2516" spans="1:10" thickTop="1" thickBot="1" x14ac:dyDescent="0.3">
      <c r="A2516">
        <v>2514</v>
      </c>
      <c r="B2516">
        <v>38</v>
      </c>
      <c r="C2516">
        <v>1424.84442922326</v>
      </c>
      <c r="D2516" t="s">
        <v>26</v>
      </c>
      <c r="E2516" t="s">
        <v>16</v>
      </c>
      <c r="F2516">
        <v>2.0278276944509402E-3</v>
      </c>
      <c r="G2516">
        <v>1.61226610570538E-3</v>
      </c>
      <c r="H2516">
        <v>0.49</v>
      </c>
      <c r="I2516">
        <v>3</v>
      </c>
      <c r="J2516">
        <v>0</v>
      </c>
    </row>
    <row r="2517" spans="1:10" thickTop="1" thickBot="1" x14ac:dyDescent="0.3">
      <c r="A2517">
        <v>2515</v>
      </c>
      <c r="B2517">
        <v>38</v>
      </c>
      <c r="C2517">
        <v>1146.8701541330399</v>
      </c>
      <c r="D2517" t="s">
        <v>26</v>
      </c>
      <c r="E2517" t="s">
        <v>17</v>
      </c>
      <c r="F2517">
        <v>1.6322168320916401E-3</v>
      </c>
      <c r="G2517">
        <v>1.2977275548333399E-3</v>
      </c>
      <c r="H2517">
        <v>0.49</v>
      </c>
      <c r="I2517">
        <v>3</v>
      </c>
      <c r="J2517">
        <v>0</v>
      </c>
    </row>
    <row r="2518" spans="1:10" thickTop="1" thickBot="1" x14ac:dyDescent="0.3">
      <c r="A2518">
        <v>2516</v>
      </c>
      <c r="B2518">
        <v>38</v>
      </c>
      <c r="C2518">
        <v>0</v>
      </c>
      <c r="D2518" t="s">
        <v>26</v>
      </c>
      <c r="E2518" t="s">
        <v>18</v>
      </c>
      <c r="F2518">
        <v>0</v>
      </c>
      <c r="G2518">
        <v>0</v>
      </c>
      <c r="H2518">
        <v>0.49</v>
      </c>
      <c r="I2518">
        <v>3</v>
      </c>
      <c r="J2518">
        <v>0</v>
      </c>
    </row>
    <row r="2519" spans="1:10" thickTop="1" thickBot="1" x14ac:dyDescent="0.3">
      <c r="A2519">
        <v>2517</v>
      </c>
      <c r="B2519">
        <v>38</v>
      </c>
      <c r="C2519">
        <v>0</v>
      </c>
      <c r="D2519" t="s">
        <v>26</v>
      </c>
      <c r="E2519" t="s">
        <v>19</v>
      </c>
      <c r="F2519">
        <v>0</v>
      </c>
      <c r="G2519">
        <v>0</v>
      </c>
      <c r="H2519">
        <v>0.49</v>
      </c>
      <c r="I2519">
        <v>3</v>
      </c>
      <c r="J2519">
        <v>0</v>
      </c>
    </row>
    <row r="2520" spans="1:10" thickTop="1" thickBot="1" x14ac:dyDescent="0.3">
      <c r="A2520">
        <v>2518</v>
      </c>
      <c r="B2520">
        <v>38</v>
      </c>
      <c r="C2520">
        <v>0</v>
      </c>
      <c r="D2520" t="s">
        <v>26</v>
      </c>
      <c r="E2520" t="s">
        <v>20</v>
      </c>
      <c r="F2520">
        <v>0</v>
      </c>
      <c r="G2520">
        <v>0</v>
      </c>
      <c r="H2520">
        <v>0.49</v>
      </c>
      <c r="I2520">
        <v>3</v>
      </c>
      <c r="J2520">
        <v>0</v>
      </c>
    </row>
    <row r="2521" spans="1:10" thickTop="1" thickBot="1" x14ac:dyDescent="0.3">
      <c r="A2521">
        <v>2519</v>
      </c>
      <c r="B2521">
        <v>38</v>
      </c>
      <c r="C2521">
        <v>2383.01758556803</v>
      </c>
      <c r="D2521" t="s">
        <v>26</v>
      </c>
      <c r="E2521" t="s">
        <v>21</v>
      </c>
      <c r="F2521" s="1">
        <v>5.4263878439139197E-5</v>
      </c>
      <c r="G2521">
        <v>2.6964757721695E-3</v>
      </c>
      <c r="H2521">
        <v>0.49</v>
      </c>
      <c r="I2521">
        <v>3</v>
      </c>
      <c r="J2521">
        <v>0</v>
      </c>
    </row>
    <row r="2522" spans="1:10" thickTop="1" thickBot="1" x14ac:dyDescent="0.3">
      <c r="A2522">
        <v>2520</v>
      </c>
      <c r="B2522">
        <v>38</v>
      </c>
      <c r="C2522">
        <v>1113.45065986798</v>
      </c>
      <c r="D2522" t="s">
        <v>26</v>
      </c>
      <c r="E2522" t="s">
        <v>22</v>
      </c>
      <c r="F2522" s="1">
        <v>7.9232723172306397E-5</v>
      </c>
      <c r="G2522">
        <v>1.2599121156399301E-3</v>
      </c>
      <c r="H2522">
        <v>0.49</v>
      </c>
      <c r="I2522">
        <v>3</v>
      </c>
      <c r="J2522">
        <v>0</v>
      </c>
    </row>
    <row r="2523" spans="1:10" thickTop="1" thickBot="1" x14ac:dyDescent="0.3">
      <c r="A2523">
        <v>2521</v>
      </c>
      <c r="B2523">
        <v>38</v>
      </c>
      <c r="C2523">
        <v>845.34815843955903</v>
      </c>
      <c r="D2523" t="s">
        <v>26</v>
      </c>
      <c r="E2523" t="s">
        <v>23</v>
      </c>
      <c r="F2523" s="1">
        <v>6.0154651693144301E-5</v>
      </c>
      <c r="G2523">
        <v>9.56543855188142E-4</v>
      </c>
      <c r="H2523">
        <v>0.49</v>
      </c>
      <c r="I2523">
        <v>3</v>
      </c>
      <c r="J2523">
        <v>0</v>
      </c>
    </row>
    <row r="2524" spans="1:10" thickTop="1" thickBot="1" x14ac:dyDescent="0.3">
      <c r="A2524">
        <v>2522</v>
      </c>
      <c r="B2524">
        <v>38</v>
      </c>
      <c r="C2524">
        <v>31105.670075971098</v>
      </c>
      <c r="D2524" t="s">
        <v>27</v>
      </c>
      <c r="E2524" t="s">
        <v>11</v>
      </c>
      <c r="F2524">
        <v>0</v>
      </c>
      <c r="G2524">
        <v>0.39731790093144298</v>
      </c>
      <c r="H2524">
        <v>0.19999999999999901</v>
      </c>
      <c r="I2524">
        <v>4.5</v>
      </c>
      <c r="J2524">
        <v>0</v>
      </c>
    </row>
    <row r="2525" spans="1:10" thickTop="1" thickBot="1" x14ac:dyDescent="0.3">
      <c r="A2525">
        <v>2523</v>
      </c>
      <c r="B2525">
        <v>38</v>
      </c>
      <c r="C2525">
        <v>5991.79778917776</v>
      </c>
      <c r="D2525" t="s">
        <v>27</v>
      </c>
      <c r="E2525" t="s">
        <v>12</v>
      </c>
      <c r="F2525">
        <v>5.8484397503962803E-2</v>
      </c>
      <c r="G2525">
        <v>7.6534230401961403E-2</v>
      </c>
      <c r="H2525">
        <v>0.19999999999999901</v>
      </c>
      <c r="I2525">
        <v>4.5</v>
      </c>
      <c r="J2525">
        <v>0</v>
      </c>
    </row>
    <row r="2526" spans="1:10" thickTop="1" thickBot="1" x14ac:dyDescent="0.3">
      <c r="A2526">
        <v>2524</v>
      </c>
      <c r="B2526">
        <v>38</v>
      </c>
      <c r="C2526">
        <v>16615.739517412701</v>
      </c>
      <c r="D2526" t="s">
        <v>27</v>
      </c>
      <c r="E2526" t="s">
        <v>13</v>
      </c>
      <c r="F2526">
        <v>0.13712118050876099</v>
      </c>
      <c r="G2526">
        <v>0.212235606285229</v>
      </c>
      <c r="H2526">
        <v>0.19999999999999901</v>
      </c>
      <c r="I2526">
        <v>4.5</v>
      </c>
      <c r="J2526">
        <v>0</v>
      </c>
    </row>
    <row r="2527" spans="1:10" thickTop="1" thickBot="1" x14ac:dyDescent="0.3">
      <c r="A2527">
        <v>2525</v>
      </c>
      <c r="B2527">
        <v>38</v>
      </c>
      <c r="C2527">
        <v>15994.994847313999</v>
      </c>
      <c r="D2527" t="s">
        <v>27</v>
      </c>
      <c r="E2527" t="s">
        <v>14</v>
      </c>
      <c r="F2527">
        <v>0.13501406031284799</v>
      </c>
      <c r="G2527">
        <v>0.20430673130084201</v>
      </c>
      <c r="H2527">
        <v>0.19999999999999901</v>
      </c>
      <c r="I2527">
        <v>4.5</v>
      </c>
      <c r="J2527">
        <v>0</v>
      </c>
    </row>
    <row r="2528" spans="1:10" thickTop="1" thickBot="1" x14ac:dyDescent="0.3">
      <c r="A2528">
        <v>2526</v>
      </c>
      <c r="B2528">
        <v>38</v>
      </c>
      <c r="C2528">
        <v>4553.9828830100496</v>
      </c>
      <c r="D2528" t="s">
        <v>27</v>
      </c>
      <c r="E2528" t="s">
        <v>15</v>
      </c>
      <c r="F2528">
        <v>4.4450255921061603E-2</v>
      </c>
      <c r="G2528">
        <v>5.8168781303734297E-2</v>
      </c>
      <c r="H2528">
        <v>0.19999999999999901</v>
      </c>
      <c r="I2528">
        <v>4.5</v>
      </c>
      <c r="J2528">
        <v>0</v>
      </c>
    </row>
    <row r="2529" spans="1:10" thickTop="1" thickBot="1" x14ac:dyDescent="0.3">
      <c r="A2529">
        <v>2527</v>
      </c>
      <c r="B2529">
        <v>38</v>
      </c>
      <c r="C2529">
        <v>844.331056945912</v>
      </c>
      <c r="D2529" t="s">
        <v>27</v>
      </c>
      <c r="E2529" t="s">
        <v>16</v>
      </c>
      <c r="F2529">
        <v>1.36535328929014E-2</v>
      </c>
      <c r="G2529">
        <v>1.07847811160359E-2</v>
      </c>
      <c r="H2529">
        <v>0.19999999999999901</v>
      </c>
      <c r="I2529">
        <v>4.5</v>
      </c>
      <c r="J2529">
        <v>0</v>
      </c>
    </row>
    <row r="2530" spans="1:10" thickTop="1" thickBot="1" x14ac:dyDescent="0.3">
      <c r="A2530">
        <v>2528</v>
      </c>
      <c r="B2530">
        <v>38</v>
      </c>
      <c r="C2530">
        <v>670.26071202722005</v>
      </c>
      <c r="D2530" t="s">
        <v>27</v>
      </c>
      <c r="E2530" t="s">
        <v>17</v>
      </c>
      <c r="F2530">
        <v>1.0838671162453101E-2</v>
      </c>
      <c r="G2530">
        <v>8.5613516291098805E-3</v>
      </c>
      <c r="H2530">
        <v>0.19999999999999901</v>
      </c>
      <c r="I2530">
        <v>4.5</v>
      </c>
      <c r="J2530">
        <v>0</v>
      </c>
    </row>
    <row r="2531" spans="1:10" thickTop="1" thickBot="1" x14ac:dyDescent="0.3">
      <c r="A2531">
        <v>2529</v>
      </c>
      <c r="B2531">
        <v>38</v>
      </c>
      <c r="C2531">
        <v>0</v>
      </c>
      <c r="D2531" t="s">
        <v>27</v>
      </c>
      <c r="E2531" t="s">
        <v>18</v>
      </c>
      <c r="F2531">
        <v>0</v>
      </c>
      <c r="G2531">
        <v>0</v>
      </c>
      <c r="H2531">
        <v>0.19999999999999901</v>
      </c>
      <c r="I2531">
        <v>4.5</v>
      </c>
      <c r="J2531">
        <v>0</v>
      </c>
    </row>
    <row r="2532" spans="1:10" thickTop="1" thickBot="1" x14ac:dyDescent="0.3">
      <c r="A2532">
        <v>2530</v>
      </c>
      <c r="B2532">
        <v>38</v>
      </c>
      <c r="C2532">
        <v>0</v>
      </c>
      <c r="D2532" t="s">
        <v>27</v>
      </c>
      <c r="E2532" t="s">
        <v>19</v>
      </c>
      <c r="F2532">
        <v>0</v>
      </c>
      <c r="G2532">
        <v>0</v>
      </c>
      <c r="H2532">
        <v>0.19999999999999901</v>
      </c>
      <c r="I2532">
        <v>4.5</v>
      </c>
      <c r="J2532">
        <v>0</v>
      </c>
    </row>
    <row r="2533" spans="1:10" thickTop="1" thickBot="1" x14ac:dyDescent="0.3">
      <c r="A2533">
        <v>2531</v>
      </c>
      <c r="B2533">
        <v>38</v>
      </c>
      <c r="C2533">
        <v>0</v>
      </c>
      <c r="D2533" t="s">
        <v>27</v>
      </c>
      <c r="E2533" t="s">
        <v>20</v>
      </c>
      <c r="F2533">
        <v>0</v>
      </c>
      <c r="G2533">
        <v>0</v>
      </c>
      <c r="H2533">
        <v>0.19999999999999901</v>
      </c>
      <c r="I2533">
        <v>4.5</v>
      </c>
      <c r="J2533">
        <v>0</v>
      </c>
    </row>
    <row r="2534" spans="1:10" thickTop="1" thickBot="1" x14ac:dyDescent="0.3">
      <c r="A2534">
        <v>2532</v>
      </c>
      <c r="B2534">
        <v>38</v>
      </c>
      <c r="C2534">
        <v>1394.83312018077</v>
      </c>
      <c r="D2534" t="s">
        <v>27</v>
      </c>
      <c r="E2534" t="s">
        <v>21</v>
      </c>
      <c r="F2534">
        <v>4.9139154678056896E-3</v>
      </c>
      <c r="G2534">
        <v>1.7816435592171699E-2</v>
      </c>
      <c r="H2534">
        <v>0.19999999999999901</v>
      </c>
      <c r="I2534">
        <v>4.5</v>
      </c>
      <c r="J2534">
        <v>0</v>
      </c>
    </row>
    <row r="2535" spans="1:10" thickTop="1" thickBot="1" x14ac:dyDescent="0.3">
      <c r="A2535">
        <v>2533</v>
      </c>
      <c r="B2535">
        <v>38</v>
      </c>
      <c r="C2535">
        <v>642.70618006115899</v>
      </c>
      <c r="D2535" t="s">
        <v>27</v>
      </c>
      <c r="E2535" t="s">
        <v>22</v>
      </c>
      <c r="F2535">
        <v>2.47020635559193E-3</v>
      </c>
      <c r="G2535">
        <v>8.20939300628757E-3</v>
      </c>
      <c r="H2535">
        <v>0.19999999999999901</v>
      </c>
      <c r="I2535">
        <v>4.5</v>
      </c>
      <c r="J2535">
        <v>0</v>
      </c>
    </row>
    <row r="2536" spans="1:10" thickTop="1" thickBot="1" x14ac:dyDescent="0.3">
      <c r="A2536">
        <v>2534</v>
      </c>
      <c r="B2536">
        <v>38</v>
      </c>
      <c r="C2536">
        <v>474.80696852806602</v>
      </c>
      <c r="D2536" t="s">
        <v>27</v>
      </c>
      <c r="E2536" t="s">
        <v>23</v>
      </c>
      <c r="F2536">
        <v>1.8248948395451199E-3</v>
      </c>
      <c r="G2536">
        <v>6.0647884331841897E-3</v>
      </c>
      <c r="H2536">
        <v>0.19999999999999901</v>
      </c>
      <c r="I2536">
        <v>4.5</v>
      </c>
      <c r="J2536">
        <v>0</v>
      </c>
    </row>
    <row r="2537" spans="1:10" thickTop="1" thickBot="1" x14ac:dyDescent="0.3">
      <c r="A2537">
        <v>2535</v>
      </c>
      <c r="B2537">
        <v>39</v>
      </c>
      <c r="C2537">
        <v>16606972.9792974</v>
      </c>
      <c r="D2537" t="s">
        <v>10</v>
      </c>
      <c r="E2537" t="s">
        <v>11</v>
      </c>
      <c r="F2537">
        <v>0</v>
      </c>
      <c r="G2537">
        <v>0.94016964071953602</v>
      </c>
      <c r="H2537">
        <v>0.3</v>
      </c>
      <c r="I2537">
        <v>1.5</v>
      </c>
      <c r="J2537">
        <v>0</v>
      </c>
    </row>
    <row r="2538" spans="1:10" thickTop="1" thickBot="1" x14ac:dyDescent="0.3">
      <c r="A2538">
        <v>2536</v>
      </c>
      <c r="B2538">
        <v>39</v>
      </c>
      <c r="C2538">
        <v>116136.54070101101</v>
      </c>
      <c r="D2538" t="s">
        <v>10</v>
      </c>
      <c r="E2538" t="s">
        <v>12</v>
      </c>
      <c r="F2538">
        <v>2.3004032194041098E-3</v>
      </c>
      <c r="G2538">
        <v>6.5748315410277198E-3</v>
      </c>
      <c r="H2538">
        <v>0.3</v>
      </c>
      <c r="I2538">
        <v>1.5</v>
      </c>
      <c r="J2538">
        <v>0</v>
      </c>
    </row>
    <row r="2539" spans="1:10" thickTop="1" thickBot="1" x14ac:dyDescent="0.3">
      <c r="A2539">
        <v>2537</v>
      </c>
      <c r="B2539">
        <v>39</v>
      </c>
      <c r="C2539">
        <v>343348.90601293999</v>
      </c>
      <c r="D2539" t="s">
        <v>10</v>
      </c>
      <c r="E2539" t="s">
        <v>13</v>
      </c>
      <c r="F2539">
        <v>3.3886350086248102E-3</v>
      </c>
      <c r="G2539">
        <v>1.9437992583600201E-2</v>
      </c>
      <c r="H2539">
        <v>0.3</v>
      </c>
      <c r="I2539">
        <v>1.5</v>
      </c>
      <c r="J2539">
        <v>0</v>
      </c>
    </row>
    <row r="2540" spans="1:10" thickTop="1" thickBot="1" x14ac:dyDescent="0.3">
      <c r="A2540">
        <v>2538</v>
      </c>
      <c r="B2540">
        <v>39</v>
      </c>
      <c r="C2540">
        <v>363065.73851243698</v>
      </c>
      <c r="D2540" t="s">
        <v>10</v>
      </c>
      <c r="E2540" t="s">
        <v>14</v>
      </c>
      <c r="F2540">
        <v>4.0042310907096503E-3</v>
      </c>
      <c r="G2540">
        <v>2.05542205289511E-2</v>
      </c>
      <c r="H2540">
        <v>0.3</v>
      </c>
      <c r="I2540">
        <v>1.5</v>
      </c>
      <c r="J2540">
        <v>0</v>
      </c>
    </row>
    <row r="2541" spans="1:10" thickTop="1" thickBot="1" x14ac:dyDescent="0.3">
      <c r="A2541">
        <v>2539</v>
      </c>
      <c r="B2541">
        <v>39</v>
      </c>
      <c r="C2541">
        <v>111501.78759525</v>
      </c>
      <c r="D2541" t="s">
        <v>10</v>
      </c>
      <c r="E2541" t="s">
        <v>15</v>
      </c>
      <c r="F2541">
        <v>2.1726977537168402E-3</v>
      </c>
      <c r="G2541">
        <v>6.3124445203648002E-3</v>
      </c>
      <c r="H2541">
        <v>0.3</v>
      </c>
      <c r="I2541">
        <v>1.5</v>
      </c>
      <c r="J2541">
        <v>0</v>
      </c>
    </row>
    <row r="2542" spans="1:10" thickTop="1" thickBot="1" x14ac:dyDescent="0.3">
      <c r="A2542">
        <v>2540</v>
      </c>
      <c r="B2542">
        <v>39</v>
      </c>
      <c r="C2542">
        <v>21909.054145693201</v>
      </c>
      <c r="D2542" t="s">
        <v>10</v>
      </c>
      <c r="E2542" t="s">
        <v>16</v>
      </c>
      <c r="F2542">
        <v>1.32815879484286E-3</v>
      </c>
      <c r="G2542">
        <v>1.24033606788783E-3</v>
      </c>
      <c r="H2542">
        <v>0.3</v>
      </c>
      <c r="I2542">
        <v>1.5</v>
      </c>
      <c r="J2542">
        <v>0</v>
      </c>
    </row>
    <row r="2543" spans="1:10" thickTop="1" thickBot="1" x14ac:dyDescent="0.3">
      <c r="A2543">
        <v>2541</v>
      </c>
      <c r="B2543">
        <v>39</v>
      </c>
      <c r="C2543">
        <v>19425.5993223724</v>
      </c>
      <c r="D2543" t="s">
        <v>10</v>
      </c>
      <c r="E2543" t="s">
        <v>17</v>
      </c>
      <c r="F2543">
        <v>1.17733229708197E-3</v>
      </c>
      <c r="G2543">
        <v>1.099740377638E-3</v>
      </c>
      <c r="H2543">
        <v>0.3</v>
      </c>
      <c r="I2543">
        <v>1.5</v>
      </c>
      <c r="J2543">
        <v>0</v>
      </c>
    </row>
    <row r="2544" spans="1:10" thickTop="1" thickBot="1" x14ac:dyDescent="0.3">
      <c r="A2544">
        <v>2542</v>
      </c>
      <c r="B2544">
        <v>39</v>
      </c>
      <c r="C2544">
        <v>0</v>
      </c>
      <c r="D2544" t="s">
        <v>10</v>
      </c>
      <c r="E2544" t="s">
        <v>18</v>
      </c>
      <c r="F2544">
        <v>0</v>
      </c>
      <c r="G2544">
        <v>0</v>
      </c>
      <c r="H2544">
        <v>0.3</v>
      </c>
      <c r="I2544">
        <v>1.5</v>
      </c>
      <c r="J2544">
        <v>0</v>
      </c>
    </row>
    <row r="2545" spans="1:10" thickTop="1" thickBot="1" x14ac:dyDescent="0.3">
      <c r="A2545">
        <v>2543</v>
      </c>
      <c r="B2545">
        <v>39</v>
      </c>
      <c r="C2545">
        <v>0</v>
      </c>
      <c r="D2545" t="s">
        <v>10</v>
      </c>
      <c r="E2545" t="s">
        <v>19</v>
      </c>
      <c r="F2545">
        <v>0</v>
      </c>
      <c r="G2545">
        <v>0</v>
      </c>
      <c r="H2545">
        <v>0.3</v>
      </c>
      <c r="I2545">
        <v>1.5</v>
      </c>
      <c r="J2545">
        <v>0</v>
      </c>
    </row>
    <row r="2546" spans="1:10" thickTop="1" thickBot="1" x14ac:dyDescent="0.3">
      <c r="A2546">
        <v>2544</v>
      </c>
      <c r="B2546">
        <v>39</v>
      </c>
      <c r="C2546">
        <v>0</v>
      </c>
      <c r="D2546" t="s">
        <v>10</v>
      </c>
      <c r="E2546" t="s">
        <v>20</v>
      </c>
      <c r="F2546">
        <v>0</v>
      </c>
      <c r="G2546">
        <v>0</v>
      </c>
      <c r="H2546">
        <v>0.3</v>
      </c>
      <c r="I2546">
        <v>1.5</v>
      </c>
      <c r="J2546">
        <v>0</v>
      </c>
    </row>
    <row r="2547" spans="1:10" thickTop="1" thickBot="1" x14ac:dyDescent="0.3">
      <c r="A2547">
        <v>2545</v>
      </c>
      <c r="B2547">
        <v>39</v>
      </c>
      <c r="C2547">
        <v>40919.490407929901</v>
      </c>
      <c r="D2547" t="s">
        <v>10</v>
      </c>
      <c r="E2547" t="s">
        <v>21</v>
      </c>
      <c r="F2547" s="1">
        <v>3.9218023866959302E-5</v>
      </c>
      <c r="G2547">
        <v>2.3165728422156798E-3</v>
      </c>
      <c r="H2547">
        <v>0.3</v>
      </c>
      <c r="I2547">
        <v>1.5</v>
      </c>
      <c r="J2547">
        <v>0</v>
      </c>
    </row>
    <row r="2548" spans="1:10" thickTop="1" thickBot="1" x14ac:dyDescent="0.3">
      <c r="A2548">
        <v>2546</v>
      </c>
      <c r="B2548">
        <v>39</v>
      </c>
      <c r="C2548">
        <v>21614.397386697499</v>
      </c>
      <c r="D2548" t="s">
        <v>10</v>
      </c>
      <c r="E2548" t="s">
        <v>22</v>
      </c>
      <c r="F2548" s="1">
        <v>6.4678602004344303E-5</v>
      </c>
      <c r="G2548">
        <v>1.22365468112421E-3</v>
      </c>
      <c r="H2548">
        <v>0.3</v>
      </c>
      <c r="I2548">
        <v>1.5</v>
      </c>
      <c r="J2548">
        <v>0</v>
      </c>
    </row>
    <row r="2549" spans="1:10" thickTop="1" thickBot="1" x14ac:dyDescent="0.3">
      <c r="A2549">
        <v>2547</v>
      </c>
      <c r="B2549">
        <v>39</v>
      </c>
      <c r="C2549">
        <v>18910.2712431375</v>
      </c>
      <c r="D2549" t="s">
        <v>10</v>
      </c>
      <c r="E2549" t="s">
        <v>23</v>
      </c>
      <c r="F2549" s="1">
        <v>6.0231343124299501E-5</v>
      </c>
      <c r="G2549">
        <v>1.07056613765392E-3</v>
      </c>
      <c r="H2549">
        <v>0.3</v>
      </c>
      <c r="I2549">
        <v>1.5</v>
      </c>
      <c r="J2549">
        <v>0</v>
      </c>
    </row>
    <row r="2550" spans="1:10" thickTop="1" thickBot="1" x14ac:dyDescent="0.3">
      <c r="A2550">
        <v>2548</v>
      </c>
      <c r="B2550">
        <v>39</v>
      </c>
      <c r="C2550">
        <v>17607549.932160899</v>
      </c>
      <c r="D2550" t="s">
        <v>24</v>
      </c>
      <c r="E2550" t="s">
        <v>11</v>
      </c>
      <c r="F2550">
        <v>0</v>
      </c>
      <c r="G2550">
        <v>0.96896680494007603</v>
      </c>
      <c r="H2550">
        <v>0.3</v>
      </c>
      <c r="I2550">
        <v>1.5</v>
      </c>
      <c r="J2550">
        <v>0</v>
      </c>
    </row>
    <row r="2551" spans="1:10" thickTop="1" thickBot="1" x14ac:dyDescent="0.3">
      <c r="A2551">
        <v>2549</v>
      </c>
      <c r="B2551">
        <v>39</v>
      </c>
      <c r="C2551">
        <v>60242.296891373699</v>
      </c>
      <c r="D2551" t="s">
        <v>24</v>
      </c>
      <c r="E2551" t="s">
        <v>12</v>
      </c>
      <c r="F2551">
        <v>1.1114185002370799E-3</v>
      </c>
      <c r="G2551">
        <v>3.3152134263987202E-3</v>
      </c>
      <c r="H2551">
        <v>0.3</v>
      </c>
      <c r="I2551">
        <v>1.5</v>
      </c>
      <c r="J2551">
        <v>0</v>
      </c>
    </row>
    <row r="2552" spans="1:10" thickTop="1" thickBot="1" x14ac:dyDescent="0.3">
      <c r="A2552">
        <v>2550</v>
      </c>
      <c r="B2552">
        <v>39</v>
      </c>
      <c r="C2552">
        <v>179874.091992948</v>
      </c>
      <c r="D2552" t="s">
        <v>24</v>
      </c>
      <c r="E2552" t="s">
        <v>13</v>
      </c>
      <c r="F2552">
        <v>1.64285747399058E-3</v>
      </c>
      <c r="G2552">
        <v>9.8987096377079094E-3</v>
      </c>
      <c r="H2552">
        <v>0.3</v>
      </c>
      <c r="I2552">
        <v>1.5</v>
      </c>
      <c r="J2552">
        <v>0</v>
      </c>
    </row>
    <row r="2553" spans="1:10" thickTop="1" thickBot="1" x14ac:dyDescent="0.3">
      <c r="A2553">
        <v>2551</v>
      </c>
      <c r="B2553">
        <v>39</v>
      </c>
      <c r="C2553">
        <v>193427.83096538801</v>
      </c>
      <c r="D2553" t="s">
        <v>24</v>
      </c>
      <c r="E2553" t="s">
        <v>14</v>
      </c>
      <c r="F2553">
        <v>1.9542597170440698E-3</v>
      </c>
      <c r="G2553">
        <v>1.06445898537355E-2</v>
      </c>
      <c r="H2553">
        <v>0.3</v>
      </c>
      <c r="I2553">
        <v>1.5</v>
      </c>
      <c r="J2553">
        <v>0</v>
      </c>
    </row>
    <row r="2554" spans="1:10" thickTop="1" thickBot="1" x14ac:dyDescent="0.3">
      <c r="A2554">
        <v>2552</v>
      </c>
      <c r="B2554">
        <v>39</v>
      </c>
      <c r="C2554">
        <v>60232.097162486003</v>
      </c>
      <c r="D2554" t="s">
        <v>24</v>
      </c>
      <c r="E2554" t="s">
        <v>15</v>
      </c>
      <c r="F2554">
        <v>1.0669441769379001E-3</v>
      </c>
      <c r="G2554">
        <v>3.31465212180213E-3</v>
      </c>
      <c r="H2554">
        <v>0.3</v>
      </c>
      <c r="I2554">
        <v>1.5</v>
      </c>
      <c r="J2554">
        <v>0</v>
      </c>
    </row>
    <row r="2555" spans="1:10" thickTop="1" thickBot="1" x14ac:dyDescent="0.3">
      <c r="A2555">
        <v>2553</v>
      </c>
      <c r="B2555">
        <v>39</v>
      </c>
      <c r="C2555">
        <v>11965.0340225775</v>
      </c>
      <c r="D2555" t="s">
        <v>24</v>
      </c>
      <c r="E2555" t="s">
        <v>16</v>
      </c>
      <c r="F2555">
        <v>6.5512332736215797E-4</v>
      </c>
      <c r="G2555">
        <v>6.58451677406855E-4</v>
      </c>
      <c r="H2555">
        <v>0.3</v>
      </c>
      <c r="I2555">
        <v>1.5</v>
      </c>
      <c r="J2555">
        <v>0</v>
      </c>
    </row>
    <row r="2556" spans="1:10" thickTop="1" thickBot="1" x14ac:dyDescent="0.3">
      <c r="A2556">
        <v>2554</v>
      </c>
      <c r="B2556">
        <v>39</v>
      </c>
      <c r="C2556">
        <v>10943.637364939101</v>
      </c>
      <c r="D2556" t="s">
        <v>24</v>
      </c>
      <c r="E2556" t="s">
        <v>17</v>
      </c>
      <c r="F2556">
        <v>5.8083878025993801E-4</v>
      </c>
      <c r="G2556">
        <v>6.0224286586058398E-4</v>
      </c>
      <c r="H2556">
        <v>0.3</v>
      </c>
      <c r="I2556">
        <v>1.5</v>
      </c>
      <c r="J2556">
        <v>0</v>
      </c>
    </row>
    <row r="2557" spans="1:10" thickTop="1" thickBot="1" x14ac:dyDescent="0.3">
      <c r="A2557">
        <v>2555</v>
      </c>
      <c r="B2557">
        <v>39</v>
      </c>
      <c r="C2557">
        <v>0</v>
      </c>
      <c r="D2557" t="s">
        <v>24</v>
      </c>
      <c r="E2557" t="s">
        <v>18</v>
      </c>
      <c r="F2557">
        <v>0</v>
      </c>
      <c r="G2557">
        <v>0</v>
      </c>
      <c r="H2557">
        <v>0.3</v>
      </c>
      <c r="I2557">
        <v>1.5</v>
      </c>
      <c r="J2557">
        <v>0</v>
      </c>
    </row>
    <row r="2558" spans="1:10" thickTop="1" thickBot="1" x14ac:dyDescent="0.3">
      <c r="A2558">
        <v>2556</v>
      </c>
      <c r="B2558">
        <v>39</v>
      </c>
      <c r="C2558">
        <v>0</v>
      </c>
      <c r="D2558" t="s">
        <v>24</v>
      </c>
      <c r="E2558" t="s">
        <v>19</v>
      </c>
      <c r="F2558">
        <v>0</v>
      </c>
      <c r="G2558">
        <v>0</v>
      </c>
      <c r="H2558">
        <v>0.3</v>
      </c>
      <c r="I2558">
        <v>1.5</v>
      </c>
      <c r="J2558">
        <v>0</v>
      </c>
    </row>
    <row r="2559" spans="1:10" thickTop="1" thickBot="1" x14ac:dyDescent="0.3">
      <c r="A2559">
        <v>2557</v>
      </c>
      <c r="B2559">
        <v>39</v>
      </c>
      <c r="C2559">
        <v>0</v>
      </c>
      <c r="D2559" t="s">
        <v>24</v>
      </c>
      <c r="E2559" t="s">
        <v>20</v>
      </c>
      <c r="F2559">
        <v>0</v>
      </c>
      <c r="G2559">
        <v>0</v>
      </c>
      <c r="H2559">
        <v>0.3</v>
      </c>
      <c r="I2559">
        <v>1.5</v>
      </c>
      <c r="J2559">
        <v>0</v>
      </c>
    </row>
    <row r="2560" spans="1:10" thickTop="1" thickBot="1" x14ac:dyDescent="0.3">
      <c r="A2560">
        <v>2558</v>
      </c>
      <c r="B2560">
        <v>39</v>
      </c>
      <c r="C2560">
        <v>22729.430537136501</v>
      </c>
      <c r="D2560" t="s">
        <v>24</v>
      </c>
      <c r="E2560" t="s">
        <v>21</v>
      </c>
      <c r="F2560" s="1">
        <v>1.9576254198736001E-5</v>
      </c>
      <c r="G2560">
        <v>1.2508306817548001E-3</v>
      </c>
      <c r="H2560">
        <v>0.3</v>
      </c>
      <c r="I2560">
        <v>1.5</v>
      </c>
      <c r="J2560">
        <v>0</v>
      </c>
    </row>
    <row r="2561" spans="1:10" thickTop="1" thickBot="1" x14ac:dyDescent="0.3">
      <c r="A2561">
        <v>2559</v>
      </c>
      <c r="B2561">
        <v>39</v>
      </c>
      <c r="C2561">
        <v>12363.1342459526</v>
      </c>
      <c r="D2561" t="s">
        <v>24</v>
      </c>
      <c r="E2561" t="s">
        <v>22</v>
      </c>
      <c r="F2561" s="1">
        <v>3.2312688258105102E-5</v>
      </c>
      <c r="G2561">
        <v>6.8035966023103202E-4</v>
      </c>
      <c r="H2561">
        <v>0.3</v>
      </c>
      <c r="I2561">
        <v>1.5</v>
      </c>
      <c r="J2561">
        <v>0</v>
      </c>
    </row>
    <row r="2562" spans="1:10" thickTop="1" thickBot="1" x14ac:dyDescent="0.3">
      <c r="A2562">
        <v>2560</v>
      </c>
      <c r="B2562">
        <v>39</v>
      </c>
      <c r="C2562">
        <v>12141.178383939799</v>
      </c>
      <c r="D2562" t="s">
        <v>24</v>
      </c>
      <c r="E2562" t="s">
        <v>23</v>
      </c>
      <c r="F2562" s="1">
        <v>2.8268762681841599E-5</v>
      </c>
      <c r="G2562">
        <v>6.6814513502560298E-4</v>
      </c>
      <c r="H2562">
        <v>0.3</v>
      </c>
      <c r="I2562">
        <v>1.5</v>
      </c>
      <c r="J2562">
        <v>0</v>
      </c>
    </row>
    <row r="2563" spans="1:10" thickTop="1" thickBot="1" x14ac:dyDescent="0.3">
      <c r="A2563">
        <v>2561</v>
      </c>
      <c r="B2563">
        <v>39</v>
      </c>
      <c r="C2563">
        <v>24513.067950292902</v>
      </c>
      <c r="D2563" t="s">
        <v>25</v>
      </c>
      <c r="E2563" t="s">
        <v>11</v>
      </c>
      <c r="F2563">
        <v>0</v>
      </c>
      <c r="G2563">
        <v>0.416466144816103</v>
      </c>
      <c r="H2563">
        <v>0.66</v>
      </c>
      <c r="I2563">
        <v>120</v>
      </c>
      <c r="J2563">
        <v>0</v>
      </c>
    </row>
    <row r="2564" spans="1:10" thickTop="1" thickBot="1" x14ac:dyDescent="0.3">
      <c r="A2564">
        <v>2562</v>
      </c>
      <c r="B2564">
        <v>39</v>
      </c>
      <c r="C2564">
        <v>3850.0465885307199</v>
      </c>
      <c r="D2564" t="s">
        <v>25</v>
      </c>
      <c r="E2564" t="s">
        <v>12</v>
      </c>
      <c r="F2564">
        <v>5.12521268286193E-2</v>
      </c>
      <c r="G2564">
        <v>6.5410582769123302E-2</v>
      </c>
      <c r="H2564">
        <v>0.66</v>
      </c>
      <c r="I2564">
        <v>120</v>
      </c>
      <c r="J2564">
        <v>0</v>
      </c>
    </row>
    <row r="2565" spans="1:10" thickTop="1" thickBot="1" x14ac:dyDescent="0.3">
      <c r="A2565">
        <v>2563</v>
      </c>
      <c r="B2565">
        <v>39</v>
      </c>
      <c r="C2565">
        <v>11298.9673337324</v>
      </c>
      <c r="D2565" t="s">
        <v>25</v>
      </c>
      <c r="E2565" t="s">
        <v>13</v>
      </c>
      <c r="F2565">
        <v>7.5761519893840196E-2</v>
      </c>
      <c r="G2565">
        <v>0.19196444016818401</v>
      </c>
      <c r="H2565">
        <v>0.66</v>
      </c>
      <c r="I2565">
        <v>120</v>
      </c>
      <c r="J2565">
        <v>0</v>
      </c>
    </row>
    <row r="2566" spans="1:10" thickTop="1" thickBot="1" x14ac:dyDescent="0.3">
      <c r="A2566">
        <v>2564</v>
      </c>
      <c r="B2566">
        <v>39</v>
      </c>
      <c r="C2566">
        <v>11781.9777327028</v>
      </c>
      <c r="D2566" t="s">
        <v>25</v>
      </c>
      <c r="E2566" t="s">
        <v>14</v>
      </c>
      <c r="F2566">
        <v>9.0126146175344896E-2</v>
      </c>
      <c r="G2566">
        <v>0.200170572471704</v>
      </c>
      <c r="H2566">
        <v>0.66</v>
      </c>
      <c r="I2566">
        <v>120</v>
      </c>
      <c r="J2566">
        <v>0</v>
      </c>
    </row>
    <row r="2567" spans="1:10" thickTop="1" thickBot="1" x14ac:dyDescent="0.3">
      <c r="A2567">
        <v>2565</v>
      </c>
      <c r="B2567">
        <v>39</v>
      </c>
      <c r="C2567">
        <v>3572.61524411147</v>
      </c>
      <c r="D2567" t="s">
        <v>25</v>
      </c>
      <c r="E2567" t="s">
        <v>15</v>
      </c>
      <c r="F2567">
        <v>4.9206767525147702E-2</v>
      </c>
      <c r="G2567">
        <v>6.06971473600703E-2</v>
      </c>
      <c r="H2567">
        <v>0.66</v>
      </c>
      <c r="I2567">
        <v>120</v>
      </c>
      <c r="J2567">
        <v>0</v>
      </c>
    </row>
    <row r="2568" spans="1:10" thickTop="1" thickBot="1" x14ac:dyDescent="0.3">
      <c r="A2568">
        <v>2566</v>
      </c>
      <c r="B2568">
        <v>39</v>
      </c>
      <c r="C2568">
        <v>695.24697991784899</v>
      </c>
      <c r="D2568" t="s">
        <v>25</v>
      </c>
      <c r="E2568" t="s">
        <v>16</v>
      </c>
      <c r="F2568">
        <v>3.02145866137477E-2</v>
      </c>
      <c r="G2568">
        <v>1.18119376166444E-2</v>
      </c>
      <c r="H2568">
        <v>0.66</v>
      </c>
      <c r="I2568">
        <v>120</v>
      </c>
      <c r="J2568">
        <v>0</v>
      </c>
    </row>
    <row r="2569" spans="1:10" thickTop="1" thickBot="1" x14ac:dyDescent="0.3">
      <c r="A2569">
        <v>2567</v>
      </c>
      <c r="B2569">
        <v>39</v>
      </c>
      <c r="C2569">
        <v>609.57108107898796</v>
      </c>
      <c r="D2569" t="s">
        <v>25</v>
      </c>
      <c r="E2569" t="s">
        <v>17</v>
      </c>
      <c r="F2569">
        <v>2.6789675599261601E-2</v>
      </c>
      <c r="G2569">
        <v>1.03563421209917E-2</v>
      </c>
      <c r="H2569">
        <v>0.66</v>
      </c>
      <c r="I2569">
        <v>120</v>
      </c>
      <c r="J2569">
        <v>0</v>
      </c>
    </row>
    <row r="2570" spans="1:10" thickTop="1" thickBot="1" x14ac:dyDescent="0.3">
      <c r="A2570">
        <v>2568</v>
      </c>
      <c r="B2570">
        <v>39</v>
      </c>
      <c r="C2570">
        <v>0</v>
      </c>
      <c r="D2570" t="s">
        <v>25</v>
      </c>
      <c r="E2570" t="s">
        <v>18</v>
      </c>
      <c r="F2570">
        <v>0</v>
      </c>
      <c r="G2570">
        <v>0</v>
      </c>
      <c r="H2570">
        <v>0.66</v>
      </c>
      <c r="I2570">
        <v>120</v>
      </c>
      <c r="J2570">
        <v>0</v>
      </c>
    </row>
    <row r="2571" spans="1:10" thickTop="1" thickBot="1" x14ac:dyDescent="0.3">
      <c r="A2571">
        <v>2569</v>
      </c>
      <c r="B2571">
        <v>39</v>
      </c>
      <c r="C2571">
        <v>0</v>
      </c>
      <c r="D2571" t="s">
        <v>25</v>
      </c>
      <c r="E2571" t="s">
        <v>19</v>
      </c>
      <c r="F2571">
        <v>0</v>
      </c>
      <c r="G2571">
        <v>0</v>
      </c>
      <c r="H2571">
        <v>0.66</v>
      </c>
      <c r="I2571">
        <v>120</v>
      </c>
      <c r="J2571">
        <v>0</v>
      </c>
    </row>
    <row r="2572" spans="1:10" thickTop="1" thickBot="1" x14ac:dyDescent="0.3">
      <c r="A2572">
        <v>2570</v>
      </c>
      <c r="B2572">
        <v>39</v>
      </c>
      <c r="C2572">
        <v>0</v>
      </c>
      <c r="D2572" t="s">
        <v>25</v>
      </c>
      <c r="E2572" t="s">
        <v>20</v>
      </c>
      <c r="F2572">
        <v>0</v>
      </c>
      <c r="G2572">
        <v>0</v>
      </c>
      <c r="H2572">
        <v>0.66</v>
      </c>
      <c r="I2572">
        <v>120</v>
      </c>
      <c r="J2572">
        <v>0</v>
      </c>
    </row>
    <row r="2573" spans="1:10" thickTop="1" thickBot="1" x14ac:dyDescent="0.3">
      <c r="A2573">
        <v>2571</v>
      </c>
      <c r="B2573">
        <v>39</v>
      </c>
      <c r="C2573">
        <v>1270.2722142104301</v>
      </c>
      <c r="D2573" t="s">
        <v>25</v>
      </c>
      <c r="E2573" t="s">
        <v>21</v>
      </c>
      <c r="F2573">
        <v>9.0290743098198404E-4</v>
      </c>
      <c r="G2573">
        <v>2.1581361133252701E-2</v>
      </c>
      <c r="H2573">
        <v>0.66</v>
      </c>
      <c r="I2573">
        <v>120</v>
      </c>
      <c r="J2573">
        <v>0</v>
      </c>
    </row>
    <row r="2574" spans="1:10" thickTop="1" thickBot="1" x14ac:dyDescent="0.3">
      <c r="A2574">
        <v>2572</v>
      </c>
      <c r="B2574">
        <v>39</v>
      </c>
      <c r="C2574">
        <v>663.10823847476604</v>
      </c>
      <c r="D2574" t="s">
        <v>25</v>
      </c>
      <c r="E2574" t="s">
        <v>22</v>
      </c>
      <c r="F2574">
        <v>1.4904114016092999E-3</v>
      </c>
      <c r="G2574">
        <v>1.1265914663695999E-2</v>
      </c>
      <c r="H2574">
        <v>0.66</v>
      </c>
      <c r="I2574">
        <v>120</v>
      </c>
      <c r="J2574">
        <v>0</v>
      </c>
    </row>
    <row r="2575" spans="1:10" thickTop="1" thickBot="1" x14ac:dyDescent="0.3">
      <c r="A2575">
        <v>2573</v>
      </c>
      <c r="B2575">
        <v>39</v>
      </c>
      <c r="C2575">
        <v>604.81608689558698</v>
      </c>
      <c r="D2575" t="s">
        <v>25</v>
      </c>
      <c r="E2575" t="s">
        <v>23</v>
      </c>
      <c r="F2575">
        <v>1.30394955566248E-3</v>
      </c>
      <c r="G2575">
        <v>1.02755568802295E-2</v>
      </c>
      <c r="H2575">
        <v>0.66</v>
      </c>
      <c r="I2575">
        <v>120</v>
      </c>
      <c r="J2575">
        <v>0</v>
      </c>
    </row>
    <row r="2576" spans="1:10" thickTop="1" thickBot="1" x14ac:dyDescent="0.3">
      <c r="A2576">
        <v>2574</v>
      </c>
      <c r="B2576">
        <v>39</v>
      </c>
      <c r="C2576">
        <v>806308.06828868599</v>
      </c>
      <c r="D2576" t="s">
        <v>26</v>
      </c>
      <c r="E2576" t="s">
        <v>11</v>
      </c>
      <c r="F2576">
        <v>0</v>
      </c>
      <c r="G2576">
        <v>0.91215310453352905</v>
      </c>
      <c r="H2576">
        <v>0.49</v>
      </c>
      <c r="I2576">
        <v>3</v>
      </c>
      <c r="J2576">
        <v>0</v>
      </c>
    </row>
    <row r="2577" spans="1:10" thickTop="1" thickBot="1" x14ac:dyDescent="0.3">
      <c r="A2577">
        <v>2575</v>
      </c>
      <c r="B2577">
        <v>39</v>
      </c>
      <c r="C2577">
        <v>9453.1613817318503</v>
      </c>
      <c r="D2577" t="s">
        <v>26</v>
      </c>
      <c r="E2577" t="s">
        <v>12</v>
      </c>
      <c r="F2577">
        <v>4.3041570696570096E-3</v>
      </c>
      <c r="G2577">
        <v>1.0694089320356299E-2</v>
      </c>
      <c r="H2577">
        <v>0.49</v>
      </c>
      <c r="I2577">
        <v>3</v>
      </c>
      <c r="J2577">
        <v>0</v>
      </c>
    </row>
    <row r="2578" spans="1:10" thickTop="1" thickBot="1" x14ac:dyDescent="0.3">
      <c r="A2578">
        <v>2576</v>
      </c>
      <c r="B2578">
        <v>39</v>
      </c>
      <c r="C2578">
        <v>26869.9091558365</v>
      </c>
      <c r="D2578" t="s">
        <v>26</v>
      </c>
      <c r="E2578" t="s">
        <v>13</v>
      </c>
      <c r="F2578">
        <v>6.1171234036918303E-3</v>
      </c>
      <c r="G2578">
        <v>3.0397154659569801E-2</v>
      </c>
      <c r="H2578">
        <v>0.49</v>
      </c>
      <c r="I2578">
        <v>3</v>
      </c>
      <c r="J2578">
        <v>0</v>
      </c>
    </row>
    <row r="2579" spans="1:10" thickTop="1" thickBot="1" x14ac:dyDescent="0.3">
      <c r="A2579">
        <v>2577</v>
      </c>
      <c r="B2579">
        <v>39</v>
      </c>
      <c r="C2579">
        <v>26607.731381361202</v>
      </c>
      <c r="D2579" t="s">
        <v>26</v>
      </c>
      <c r="E2579" t="s">
        <v>14</v>
      </c>
      <c r="F2579">
        <v>6.8146163924155097E-3</v>
      </c>
      <c r="G2579">
        <v>3.01005604912454E-2</v>
      </c>
      <c r="H2579">
        <v>0.49</v>
      </c>
      <c r="I2579">
        <v>3</v>
      </c>
      <c r="J2579">
        <v>0</v>
      </c>
    </row>
    <row r="2580" spans="1:10" thickTop="1" thickBot="1" x14ac:dyDescent="0.3">
      <c r="A2580">
        <v>2578</v>
      </c>
      <c r="B2580">
        <v>39</v>
      </c>
      <c r="C2580">
        <v>7709.2076562970797</v>
      </c>
      <c r="D2580" t="s">
        <v>26</v>
      </c>
      <c r="E2580" t="s">
        <v>15</v>
      </c>
      <c r="F2580">
        <v>3.5101104588596398E-3</v>
      </c>
      <c r="G2580">
        <v>8.7212046781446097E-3</v>
      </c>
      <c r="H2580">
        <v>0.49</v>
      </c>
      <c r="I2580">
        <v>3</v>
      </c>
      <c r="J2580">
        <v>0</v>
      </c>
    </row>
    <row r="2581" spans="1:10" thickTop="1" thickBot="1" x14ac:dyDescent="0.3">
      <c r="A2581">
        <v>2579</v>
      </c>
      <c r="B2581">
        <v>39</v>
      </c>
      <c r="C2581">
        <v>1444.17919634333</v>
      </c>
      <c r="D2581" t="s">
        <v>26</v>
      </c>
      <c r="E2581" t="s">
        <v>16</v>
      </c>
      <c r="F2581">
        <v>2.05485956191765E-3</v>
      </c>
      <c r="G2581">
        <v>1.6337583477778899E-3</v>
      </c>
      <c r="H2581">
        <v>0.49</v>
      </c>
      <c r="I2581">
        <v>3</v>
      </c>
      <c r="J2581">
        <v>0</v>
      </c>
    </row>
    <row r="2582" spans="1:10" thickTop="1" thickBot="1" x14ac:dyDescent="0.3">
      <c r="A2582">
        <v>2580</v>
      </c>
      <c r="B2582">
        <v>39</v>
      </c>
      <c r="C2582">
        <v>1162.95086684794</v>
      </c>
      <c r="D2582" t="s">
        <v>26</v>
      </c>
      <c r="E2582" t="s">
        <v>17</v>
      </c>
      <c r="F2582">
        <v>1.6547120432378699E-3</v>
      </c>
      <c r="G2582">
        <v>1.3156128350132099E-3</v>
      </c>
      <c r="H2582">
        <v>0.49</v>
      </c>
      <c r="I2582">
        <v>3</v>
      </c>
      <c r="J2582">
        <v>0</v>
      </c>
    </row>
    <row r="2583" spans="1:10" thickTop="1" thickBot="1" x14ac:dyDescent="0.3">
      <c r="A2583">
        <v>2581</v>
      </c>
      <c r="B2583">
        <v>39</v>
      </c>
      <c r="C2583">
        <v>0</v>
      </c>
      <c r="D2583" t="s">
        <v>26</v>
      </c>
      <c r="E2583" t="s">
        <v>18</v>
      </c>
      <c r="F2583">
        <v>0</v>
      </c>
      <c r="G2583">
        <v>0</v>
      </c>
      <c r="H2583">
        <v>0.49</v>
      </c>
      <c r="I2583">
        <v>3</v>
      </c>
      <c r="J2583">
        <v>0</v>
      </c>
    </row>
    <row r="2584" spans="1:10" thickTop="1" thickBot="1" x14ac:dyDescent="0.3">
      <c r="A2584">
        <v>2582</v>
      </c>
      <c r="B2584">
        <v>39</v>
      </c>
      <c r="C2584">
        <v>0</v>
      </c>
      <c r="D2584" t="s">
        <v>26</v>
      </c>
      <c r="E2584" t="s">
        <v>19</v>
      </c>
      <c r="F2584">
        <v>0</v>
      </c>
      <c r="G2584">
        <v>0</v>
      </c>
      <c r="H2584">
        <v>0.49</v>
      </c>
      <c r="I2584">
        <v>3</v>
      </c>
      <c r="J2584">
        <v>0</v>
      </c>
    </row>
    <row r="2585" spans="1:10" thickTop="1" thickBot="1" x14ac:dyDescent="0.3">
      <c r="A2585">
        <v>2583</v>
      </c>
      <c r="B2585">
        <v>39</v>
      </c>
      <c r="C2585">
        <v>0</v>
      </c>
      <c r="D2585" t="s">
        <v>26</v>
      </c>
      <c r="E2585" t="s">
        <v>20</v>
      </c>
      <c r="F2585">
        <v>0</v>
      </c>
      <c r="G2585">
        <v>0</v>
      </c>
      <c r="H2585">
        <v>0.49</v>
      </c>
      <c r="I2585">
        <v>3</v>
      </c>
      <c r="J2585">
        <v>0</v>
      </c>
    </row>
    <row r="2586" spans="1:10" thickTop="1" thickBot="1" x14ac:dyDescent="0.3">
      <c r="A2586">
        <v>2584</v>
      </c>
      <c r="B2586">
        <v>39</v>
      </c>
      <c r="C2586">
        <v>2417.9372818626298</v>
      </c>
      <c r="D2586" t="s">
        <v>26</v>
      </c>
      <c r="E2586" t="s">
        <v>21</v>
      </c>
      <c r="F2586" s="1">
        <v>5.5046039232061103E-5</v>
      </c>
      <c r="G2586">
        <v>2.73534283601973E-3</v>
      </c>
      <c r="H2586">
        <v>0.49</v>
      </c>
      <c r="I2586">
        <v>3</v>
      </c>
      <c r="J2586">
        <v>0</v>
      </c>
    </row>
    <row r="2587" spans="1:10" thickTop="1" thickBot="1" x14ac:dyDescent="0.3">
      <c r="A2587">
        <v>2585</v>
      </c>
      <c r="B2587">
        <v>39</v>
      </c>
      <c r="C2587">
        <v>1131.25890832801</v>
      </c>
      <c r="D2587" t="s">
        <v>26</v>
      </c>
      <c r="E2587" t="s">
        <v>22</v>
      </c>
      <c r="F2587" s="1">
        <v>8.0480946916704704E-5</v>
      </c>
      <c r="G2587">
        <v>1.27976063473193E-3</v>
      </c>
      <c r="H2587">
        <v>0.49</v>
      </c>
      <c r="I2587">
        <v>3</v>
      </c>
      <c r="J2587">
        <v>0</v>
      </c>
    </row>
    <row r="2588" spans="1:10" thickTop="1" thickBot="1" x14ac:dyDescent="0.3">
      <c r="A2588">
        <v>2586</v>
      </c>
      <c r="B2588">
        <v>39</v>
      </c>
      <c r="C2588">
        <v>856.92242012686404</v>
      </c>
      <c r="D2588" t="s">
        <v>26</v>
      </c>
      <c r="E2588" t="s">
        <v>23</v>
      </c>
      <c r="F2588" s="1">
        <v>6.0963875995367802E-5</v>
      </c>
      <c r="G2588">
        <v>9.6941166361149203E-4</v>
      </c>
      <c r="H2588">
        <v>0.49</v>
      </c>
      <c r="I2588">
        <v>3</v>
      </c>
      <c r="J2588">
        <v>0</v>
      </c>
    </row>
    <row r="2589" spans="1:10" thickTop="1" thickBot="1" x14ac:dyDescent="0.3">
      <c r="A2589">
        <v>2587</v>
      </c>
      <c r="B2589">
        <v>39</v>
      </c>
      <c r="C2589">
        <v>31200.6107449013</v>
      </c>
      <c r="D2589" t="s">
        <v>27</v>
      </c>
      <c r="E2589" t="s">
        <v>11</v>
      </c>
      <c r="F2589">
        <v>0</v>
      </c>
      <c r="G2589">
        <v>0.39767135158119599</v>
      </c>
      <c r="H2589">
        <v>0.19999999999999901</v>
      </c>
      <c r="I2589">
        <v>4.5</v>
      </c>
      <c r="J2589">
        <v>0</v>
      </c>
    </row>
    <row r="2590" spans="1:10" thickTop="1" thickBot="1" x14ac:dyDescent="0.3">
      <c r="A2590">
        <v>2588</v>
      </c>
      <c r="B2590">
        <v>39</v>
      </c>
      <c r="C2590">
        <v>6005.9812730666399</v>
      </c>
      <c r="D2590" t="s">
        <v>27</v>
      </c>
      <c r="E2590" t="s">
        <v>12</v>
      </c>
      <c r="F2590">
        <v>5.8496446479291801E-2</v>
      </c>
      <c r="G2590">
        <v>7.6549998009960998E-2</v>
      </c>
      <c r="H2590">
        <v>0.19999999999999901</v>
      </c>
      <c r="I2590">
        <v>4.5</v>
      </c>
      <c r="J2590">
        <v>0</v>
      </c>
    </row>
    <row r="2591" spans="1:10" thickTop="1" thickBot="1" x14ac:dyDescent="0.3">
      <c r="A2591">
        <v>2589</v>
      </c>
      <c r="B2591">
        <v>39</v>
      </c>
      <c r="C2591">
        <v>16649.629405247</v>
      </c>
      <c r="D2591" t="s">
        <v>27</v>
      </c>
      <c r="E2591" t="s">
        <v>13</v>
      </c>
      <c r="F2591">
        <v>0.13710461656349501</v>
      </c>
      <c r="G2591">
        <v>0.21220996867802</v>
      </c>
      <c r="H2591">
        <v>0.19999999999999901</v>
      </c>
      <c r="I2591">
        <v>4.5</v>
      </c>
      <c r="J2591">
        <v>0</v>
      </c>
    </row>
    <row r="2592" spans="1:10" thickTop="1" thickBot="1" x14ac:dyDescent="0.3">
      <c r="A2592">
        <v>2590</v>
      </c>
      <c r="B2592">
        <v>39</v>
      </c>
      <c r="C2592">
        <v>16015.811740757499</v>
      </c>
      <c r="D2592" t="s">
        <v>27</v>
      </c>
      <c r="E2592" t="s">
        <v>14</v>
      </c>
      <c r="F2592">
        <v>0.13489830344223</v>
      </c>
      <c r="G2592">
        <v>0.20413156504181099</v>
      </c>
      <c r="H2592">
        <v>0.19999999999999901</v>
      </c>
      <c r="I2592">
        <v>4.5</v>
      </c>
      <c r="J2592">
        <v>0</v>
      </c>
    </row>
    <row r="2593" spans="1:10" thickTop="1" thickBot="1" x14ac:dyDescent="0.3">
      <c r="A2593">
        <v>2591</v>
      </c>
      <c r="B2593">
        <v>39</v>
      </c>
      <c r="C2593">
        <v>4556.8864871137503</v>
      </c>
      <c r="D2593" t="s">
        <v>27</v>
      </c>
      <c r="E2593" t="s">
        <v>15</v>
      </c>
      <c r="F2593">
        <v>4.4382700242678499E-2</v>
      </c>
      <c r="G2593">
        <v>5.8080376155096501E-2</v>
      </c>
      <c r="H2593">
        <v>0.19999999999999901</v>
      </c>
      <c r="I2593">
        <v>4.5</v>
      </c>
      <c r="J2593">
        <v>0</v>
      </c>
    </row>
    <row r="2594" spans="1:10" thickTop="1" thickBot="1" x14ac:dyDescent="0.3">
      <c r="A2594">
        <v>2592</v>
      </c>
      <c r="B2594">
        <v>39</v>
      </c>
      <c r="C2594">
        <v>844.55337784414996</v>
      </c>
      <c r="D2594" t="s">
        <v>27</v>
      </c>
      <c r="E2594" t="s">
        <v>16</v>
      </c>
      <c r="F2594">
        <v>1.36276828832161E-2</v>
      </c>
      <c r="G2594">
        <v>1.07643624669953E-2</v>
      </c>
      <c r="H2594">
        <v>0.19999999999999901</v>
      </c>
      <c r="I2594">
        <v>4.5</v>
      </c>
      <c r="J2594">
        <v>0</v>
      </c>
    </row>
    <row r="2595" spans="1:10" thickTop="1" thickBot="1" x14ac:dyDescent="0.3">
      <c r="A2595">
        <v>2593</v>
      </c>
      <c r="B2595">
        <v>39</v>
      </c>
      <c r="C2595">
        <v>670.11158332540595</v>
      </c>
      <c r="D2595" t="s">
        <v>27</v>
      </c>
      <c r="E2595" t="s">
        <v>17</v>
      </c>
      <c r="F2595">
        <v>1.0812896370433599E-2</v>
      </c>
      <c r="G2595">
        <v>8.5409923937074701E-3</v>
      </c>
      <c r="H2595">
        <v>0.19999999999999901</v>
      </c>
      <c r="I2595">
        <v>4.5</v>
      </c>
      <c r="J2595">
        <v>0</v>
      </c>
    </row>
    <row r="2596" spans="1:10" thickTop="1" thickBot="1" x14ac:dyDescent="0.3">
      <c r="A2596">
        <v>2594</v>
      </c>
      <c r="B2596">
        <v>39</v>
      </c>
      <c r="C2596">
        <v>0</v>
      </c>
      <c r="D2596" t="s">
        <v>27</v>
      </c>
      <c r="E2596" t="s">
        <v>18</v>
      </c>
      <c r="F2596">
        <v>0</v>
      </c>
      <c r="G2596">
        <v>0</v>
      </c>
      <c r="H2596">
        <v>0.19999999999999901</v>
      </c>
      <c r="I2596">
        <v>4.5</v>
      </c>
      <c r="J2596">
        <v>0</v>
      </c>
    </row>
    <row r="2597" spans="1:10" thickTop="1" thickBot="1" x14ac:dyDescent="0.3">
      <c r="A2597">
        <v>2595</v>
      </c>
      <c r="B2597">
        <v>39</v>
      </c>
      <c r="C2597">
        <v>0</v>
      </c>
      <c r="D2597" t="s">
        <v>27</v>
      </c>
      <c r="E2597" t="s">
        <v>19</v>
      </c>
      <c r="F2597">
        <v>0</v>
      </c>
      <c r="G2597">
        <v>0</v>
      </c>
      <c r="H2597">
        <v>0.19999999999999901</v>
      </c>
      <c r="I2597">
        <v>4.5</v>
      </c>
      <c r="J2597">
        <v>0</v>
      </c>
    </row>
    <row r="2598" spans="1:10" thickTop="1" thickBot="1" x14ac:dyDescent="0.3">
      <c r="A2598">
        <v>2596</v>
      </c>
      <c r="B2598">
        <v>39</v>
      </c>
      <c r="C2598">
        <v>0</v>
      </c>
      <c r="D2598" t="s">
        <v>27</v>
      </c>
      <c r="E2598" t="s">
        <v>20</v>
      </c>
      <c r="F2598">
        <v>0</v>
      </c>
      <c r="G2598">
        <v>0</v>
      </c>
      <c r="H2598">
        <v>0.19999999999999901</v>
      </c>
      <c r="I2598">
        <v>4.5</v>
      </c>
      <c r="J2598">
        <v>0</v>
      </c>
    </row>
    <row r="2599" spans="1:10" thickTop="1" thickBot="1" x14ac:dyDescent="0.3">
      <c r="A2599">
        <v>2597</v>
      </c>
      <c r="B2599">
        <v>39</v>
      </c>
      <c r="C2599">
        <v>1395.3922663170999</v>
      </c>
      <c r="D2599" t="s">
        <v>27</v>
      </c>
      <c r="E2599" t="s">
        <v>21</v>
      </c>
      <c r="F2599">
        <v>4.9052865304708504E-3</v>
      </c>
      <c r="G2599">
        <v>1.7785149562271001E-2</v>
      </c>
      <c r="H2599">
        <v>0.19999999999999901</v>
      </c>
      <c r="I2599">
        <v>4.5</v>
      </c>
      <c r="J2599">
        <v>0</v>
      </c>
    </row>
    <row r="2600" spans="1:10" thickTop="1" thickBot="1" x14ac:dyDescent="0.3">
      <c r="A2600">
        <v>2598</v>
      </c>
      <c r="B2600">
        <v>39</v>
      </c>
      <c r="C2600">
        <v>643.81370000544803</v>
      </c>
      <c r="D2600" t="s">
        <v>27</v>
      </c>
      <c r="E2600" t="s">
        <v>22</v>
      </c>
      <c r="F2600">
        <v>2.4691280418191598E-3</v>
      </c>
      <c r="G2600">
        <v>8.2058093779300793E-3</v>
      </c>
      <c r="H2600">
        <v>0.19999999999999901</v>
      </c>
      <c r="I2600">
        <v>4.5</v>
      </c>
      <c r="J2600">
        <v>0</v>
      </c>
    </row>
    <row r="2601" spans="1:10" thickTop="1" thickBot="1" x14ac:dyDescent="0.3">
      <c r="A2601">
        <v>2599</v>
      </c>
      <c r="B2601">
        <v>39</v>
      </c>
      <c r="C2601">
        <v>475.49066507510503</v>
      </c>
      <c r="D2601" t="s">
        <v>27</v>
      </c>
      <c r="E2601" t="s">
        <v>23</v>
      </c>
      <c r="F2601">
        <v>1.8235824039629E-3</v>
      </c>
      <c r="G2601">
        <v>6.0604267330106399E-3</v>
      </c>
      <c r="H2601">
        <v>0.19999999999999901</v>
      </c>
      <c r="I2601">
        <v>4.5</v>
      </c>
      <c r="J2601">
        <v>0</v>
      </c>
    </row>
    <row r="2602" spans="1:10" thickTop="1" thickBot="1" x14ac:dyDescent="0.3">
      <c r="A2602">
        <v>2600</v>
      </c>
      <c r="B2602">
        <v>40</v>
      </c>
      <c r="C2602">
        <v>16650443.8487978</v>
      </c>
      <c r="D2602" t="s">
        <v>10</v>
      </c>
      <c r="E2602" t="s">
        <v>11</v>
      </c>
      <c r="F2602">
        <v>0</v>
      </c>
      <c r="G2602">
        <v>0.94051349686707197</v>
      </c>
      <c r="H2602">
        <v>0.3</v>
      </c>
      <c r="I2602">
        <v>1.5</v>
      </c>
      <c r="J2602">
        <v>0</v>
      </c>
    </row>
    <row r="2603" spans="1:10" thickTop="1" thickBot="1" x14ac:dyDescent="0.3">
      <c r="A2603">
        <v>2601</v>
      </c>
      <c r="B2603">
        <v>40</v>
      </c>
      <c r="C2603">
        <v>116045.495340289</v>
      </c>
      <c r="D2603" t="s">
        <v>10</v>
      </c>
      <c r="E2603" t="s">
        <v>12</v>
      </c>
      <c r="F2603">
        <v>2.2983896106658999E-3</v>
      </c>
      <c r="G2603">
        <v>6.5549216350798203E-3</v>
      </c>
      <c r="H2603">
        <v>0.3</v>
      </c>
      <c r="I2603">
        <v>1.5</v>
      </c>
      <c r="J2603">
        <v>0</v>
      </c>
    </row>
    <row r="2604" spans="1:10" thickTop="1" thickBot="1" x14ac:dyDescent="0.3">
      <c r="A2604">
        <v>2602</v>
      </c>
      <c r="B2604">
        <v>40</v>
      </c>
      <c r="C2604">
        <v>342731.64917977998</v>
      </c>
      <c r="D2604" t="s">
        <v>10</v>
      </c>
      <c r="E2604" t="s">
        <v>13</v>
      </c>
      <c r="F2604">
        <v>3.3835108585115801E-3</v>
      </c>
      <c r="G2604">
        <v>1.9359468419237701E-2</v>
      </c>
      <c r="H2604">
        <v>0.3</v>
      </c>
      <c r="I2604">
        <v>1.5</v>
      </c>
      <c r="J2604">
        <v>0</v>
      </c>
    </row>
    <row r="2605" spans="1:10" thickTop="1" thickBot="1" x14ac:dyDescent="0.3">
      <c r="A2605">
        <v>2603</v>
      </c>
      <c r="B2605">
        <v>40</v>
      </c>
      <c r="C2605">
        <v>361750.95638317103</v>
      </c>
      <c r="D2605" t="s">
        <v>10</v>
      </c>
      <c r="E2605" t="s">
        <v>14</v>
      </c>
      <c r="F2605">
        <v>3.9929367897991903E-3</v>
      </c>
      <c r="G2605">
        <v>2.04337890372518E-2</v>
      </c>
      <c r="H2605">
        <v>0.3</v>
      </c>
      <c r="I2605">
        <v>1.5</v>
      </c>
      <c r="J2605">
        <v>0</v>
      </c>
    </row>
    <row r="2606" spans="1:10" thickTop="1" thickBot="1" x14ac:dyDescent="0.3">
      <c r="A2606">
        <v>2604</v>
      </c>
      <c r="B2606">
        <v>40</v>
      </c>
      <c r="C2606">
        <v>110915.71266130501</v>
      </c>
      <c r="D2606" t="s">
        <v>10</v>
      </c>
      <c r="E2606" t="s">
        <v>15</v>
      </c>
      <c r="F2606">
        <v>2.16384799922226E-3</v>
      </c>
      <c r="G2606">
        <v>6.2651618010843403E-3</v>
      </c>
      <c r="H2606">
        <v>0.3</v>
      </c>
      <c r="I2606">
        <v>1.5</v>
      </c>
      <c r="J2606">
        <v>0</v>
      </c>
    </row>
    <row r="2607" spans="1:10" thickTop="1" thickBot="1" x14ac:dyDescent="0.3">
      <c r="A2607">
        <v>2605</v>
      </c>
      <c r="B2607">
        <v>40</v>
      </c>
      <c r="C2607">
        <v>21767.709494909399</v>
      </c>
      <c r="D2607" t="s">
        <v>10</v>
      </c>
      <c r="E2607" t="s">
        <v>16</v>
      </c>
      <c r="F2607">
        <v>1.32137590779074E-3</v>
      </c>
      <c r="G2607">
        <v>1.22956629635563E-3</v>
      </c>
      <c r="H2607">
        <v>0.3</v>
      </c>
      <c r="I2607">
        <v>1.5</v>
      </c>
      <c r="J2607">
        <v>0</v>
      </c>
    </row>
    <row r="2608" spans="1:10" thickTop="1" thickBot="1" x14ac:dyDescent="0.3">
      <c r="A2608">
        <v>2606</v>
      </c>
      <c r="B2608">
        <v>40</v>
      </c>
      <c r="C2608">
        <v>19255.664986750799</v>
      </c>
      <c r="D2608" t="s">
        <v>10</v>
      </c>
      <c r="E2608" t="s">
        <v>17</v>
      </c>
      <c r="F2608">
        <v>1.1680223068584899E-3</v>
      </c>
      <c r="G2608">
        <v>1.0876714744452499E-3</v>
      </c>
      <c r="H2608">
        <v>0.3</v>
      </c>
      <c r="I2608">
        <v>1.5</v>
      </c>
      <c r="J2608">
        <v>0</v>
      </c>
    </row>
    <row r="2609" spans="1:10" thickTop="1" thickBot="1" x14ac:dyDescent="0.3">
      <c r="A2609">
        <v>2607</v>
      </c>
      <c r="B2609">
        <v>40</v>
      </c>
      <c r="C2609">
        <v>0</v>
      </c>
      <c r="D2609" t="s">
        <v>10</v>
      </c>
      <c r="E2609" t="s">
        <v>18</v>
      </c>
      <c r="F2609">
        <v>0</v>
      </c>
      <c r="G2609">
        <v>0</v>
      </c>
      <c r="H2609">
        <v>0.3</v>
      </c>
      <c r="I2609">
        <v>1.5</v>
      </c>
      <c r="J2609">
        <v>0</v>
      </c>
    </row>
    <row r="2610" spans="1:10" thickTop="1" thickBot="1" x14ac:dyDescent="0.3">
      <c r="A2610">
        <v>2608</v>
      </c>
      <c r="B2610">
        <v>40</v>
      </c>
      <c r="C2610">
        <v>0</v>
      </c>
      <c r="D2610" t="s">
        <v>10</v>
      </c>
      <c r="E2610" t="s">
        <v>19</v>
      </c>
      <c r="F2610">
        <v>0</v>
      </c>
      <c r="G2610">
        <v>0</v>
      </c>
      <c r="H2610">
        <v>0.3</v>
      </c>
      <c r="I2610">
        <v>1.5</v>
      </c>
      <c r="J2610">
        <v>0</v>
      </c>
    </row>
    <row r="2611" spans="1:10" thickTop="1" thickBot="1" x14ac:dyDescent="0.3">
      <c r="A2611">
        <v>2609</v>
      </c>
      <c r="B2611">
        <v>40</v>
      </c>
      <c r="C2611">
        <v>0</v>
      </c>
      <c r="D2611" t="s">
        <v>10</v>
      </c>
      <c r="E2611" t="s">
        <v>20</v>
      </c>
      <c r="F2611">
        <v>0</v>
      </c>
      <c r="G2611">
        <v>0</v>
      </c>
      <c r="H2611">
        <v>0.3</v>
      </c>
      <c r="I2611">
        <v>1.5</v>
      </c>
      <c r="J2611">
        <v>0</v>
      </c>
    </row>
    <row r="2612" spans="1:10" thickTop="1" thickBot="1" x14ac:dyDescent="0.3">
      <c r="A2612">
        <v>2610</v>
      </c>
      <c r="B2612">
        <v>40</v>
      </c>
      <c r="C2612">
        <v>40559.375151094202</v>
      </c>
      <c r="D2612" t="s">
        <v>10</v>
      </c>
      <c r="E2612" t="s">
        <v>21</v>
      </c>
      <c r="F2612" s="1">
        <v>3.8942494530717897E-5</v>
      </c>
      <c r="G2612">
        <v>2.2910284014352601E-3</v>
      </c>
      <c r="H2612">
        <v>0.3</v>
      </c>
      <c r="I2612">
        <v>1.5</v>
      </c>
      <c r="J2612">
        <v>0</v>
      </c>
    </row>
    <row r="2613" spans="1:10" thickTop="1" thickBot="1" x14ac:dyDescent="0.3">
      <c r="A2613">
        <v>2611</v>
      </c>
      <c r="B2613">
        <v>40</v>
      </c>
      <c r="C2613">
        <v>21404.5895572152</v>
      </c>
      <c r="D2613" t="s">
        <v>10</v>
      </c>
      <c r="E2613" t="s">
        <v>22</v>
      </c>
      <c r="F2613" s="1">
        <v>6.40772664963157E-5</v>
      </c>
      <c r="G2613">
        <v>1.2090551793257E-3</v>
      </c>
      <c r="H2613">
        <v>0.3</v>
      </c>
      <c r="I2613">
        <v>1.5</v>
      </c>
      <c r="J2613">
        <v>0</v>
      </c>
    </row>
    <row r="2614" spans="1:10" thickTop="1" thickBot="1" x14ac:dyDescent="0.3">
      <c r="A2614">
        <v>2612</v>
      </c>
      <c r="B2614">
        <v>40</v>
      </c>
      <c r="C2614">
        <v>18692.150074732199</v>
      </c>
      <c r="D2614" t="s">
        <v>10</v>
      </c>
      <c r="E2614" t="s">
        <v>23</v>
      </c>
      <c r="F2614" s="1">
        <v>5.9174978498205801E-5</v>
      </c>
      <c r="G2614">
        <v>1.0558408887111799E-3</v>
      </c>
      <c r="H2614">
        <v>0.3</v>
      </c>
      <c r="I2614">
        <v>1.5</v>
      </c>
      <c r="J2614">
        <v>0</v>
      </c>
    </row>
    <row r="2615" spans="1:10" thickTop="1" thickBot="1" x14ac:dyDescent="0.3">
      <c r="A2615">
        <v>2613</v>
      </c>
      <c r="B2615">
        <v>40</v>
      </c>
      <c r="C2615">
        <v>17663987.0996712</v>
      </c>
      <c r="D2615" t="s">
        <v>24</v>
      </c>
      <c r="E2615" t="s">
        <v>11</v>
      </c>
      <c r="F2615">
        <v>0</v>
      </c>
      <c r="G2615">
        <v>0.96929180237715695</v>
      </c>
      <c r="H2615">
        <v>0.3</v>
      </c>
      <c r="I2615">
        <v>1.5</v>
      </c>
      <c r="J2615">
        <v>0</v>
      </c>
    </row>
    <row r="2616" spans="1:10" thickTop="1" thickBot="1" x14ac:dyDescent="0.3">
      <c r="A2616">
        <v>2614</v>
      </c>
      <c r="B2616">
        <v>40</v>
      </c>
      <c r="C2616">
        <v>60011.876357134199</v>
      </c>
      <c r="D2616" t="s">
        <v>24</v>
      </c>
      <c r="E2616" t="s">
        <v>12</v>
      </c>
      <c r="F2616">
        <v>1.10737226964426E-3</v>
      </c>
      <c r="G2616">
        <v>3.2930855004600999E-3</v>
      </c>
      <c r="H2616">
        <v>0.3</v>
      </c>
      <c r="I2616">
        <v>1.5</v>
      </c>
      <c r="J2616">
        <v>0</v>
      </c>
    </row>
    <row r="2617" spans="1:10" thickTop="1" thickBot="1" x14ac:dyDescent="0.3">
      <c r="A2617">
        <v>2615</v>
      </c>
      <c r="B2617">
        <v>40</v>
      </c>
      <c r="C2617">
        <v>178924.988581738</v>
      </c>
      <c r="D2617" t="s">
        <v>24</v>
      </c>
      <c r="E2617" t="s">
        <v>13</v>
      </c>
      <c r="F2617">
        <v>1.6352161414481599E-3</v>
      </c>
      <c r="G2617">
        <v>9.8183113299450502E-3</v>
      </c>
      <c r="H2617">
        <v>0.3</v>
      </c>
      <c r="I2617">
        <v>1.5</v>
      </c>
      <c r="J2617">
        <v>0</v>
      </c>
    </row>
    <row r="2618" spans="1:10" thickTop="1" thickBot="1" x14ac:dyDescent="0.3">
      <c r="A2618">
        <v>2616</v>
      </c>
      <c r="B2618">
        <v>40</v>
      </c>
      <c r="C2618">
        <v>191935.910209778</v>
      </c>
      <c r="D2618" t="s">
        <v>24</v>
      </c>
      <c r="E2618" t="s">
        <v>14</v>
      </c>
      <c r="F2618">
        <v>1.9416171051483599E-3</v>
      </c>
      <c r="G2618">
        <v>1.05322712985676E-2</v>
      </c>
      <c r="H2618">
        <v>0.3</v>
      </c>
      <c r="I2618">
        <v>1.5</v>
      </c>
      <c r="J2618">
        <v>0</v>
      </c>
    </row>
    <row r="2619" spans="1:10" thickTop="1" thickBot="1" x14ac:dyDescent="0.3">
      <c r="A2619">
        <v>2617</v>
      </c>
      <c r="B2619">
        <v>40</v>
      </c>
      <c r="C2619">
        <v>59652.189997906098</v>
      </c>
      <c r="D2619" t="s">
        <v>24</v>
      </c>
      <c r="E2619" t="s">
        <v>15</v>
      </c>
      <c r="F2619">
        <v>1.0583027970307299E-3</v>
      </c>
      <c r="G2619">
        <v>3.2733481083606001E-3</v>
      </c>
      <c r="H2619">
        <v>0.3</v>
      </c>
      <c r="I2619">
        <v>1.5</v>
      </c>
      <c r="J2619">
        <v>0</v>
      </c>
    </row>
    <row r="2620" spans="1:10" thickTop="1" thickBot="1" x14ac:dyDescent="0.3">
      <c r="A2620">
        <v>2618</v>
      </c>
      <c r="B2620">
        <v>40</v>
      </c>
      <c r="C2620">
        <v>11833.779414926301</v>
      </c>
      <c r="D2620" t="s">
        <v>24</v>
      </c>
      <c r="E2620" t="s">
        <v>16</v>
      </c>
      <c r="F2620">
        <v>6.4903669356249495E-4</v>
      </c>
      <c r="G2620">
        <v>6.4936558848829201E-4</v>
      </c>
      <c r="H2620">
        <v>0.3</v>
      </c>
      <c r="I2620">
        <v>1.5</v>
      </c>
      <c r="J2620">
        <v>0</v>
      </c>
    </row>
    <row r="2621" spans="1:10" thickTop="1" thickBot="1" x14ac:dyDescent="0.3">
      <c r="A2621">
        <v>2619</v>
      </c>
      <c r="B2621">
        <v>40</v>
      </c>
      <c r="C2621">
        <v>10788.893318198599</v>
      </c>
      <c r="D2621" t="s">
        <v>24</v>
      </c>
      <c r="E2621" t="s">
        <v>17</v>
      </c>
      <c r="F2621">
        <v>5.7411240764229903E-4</v>
      </c>
      <c r="G2621">
        <v>5.9202861681473197E-4</v>
      </c>
      <c r="H2621">
        <v>0.3</v>
      </c>
      <c r="I2621">
        <v>1.5</v>
      </c>
      <c r="J2621">
        <v>0</v>
      </c>
    </row>
    <row r="2622" spans="1:10" thickTop="1" thickBot="1" x14ac:dyDescent="0.3">
      <c r="A2622">
        <v>2620</v>
      </c>
      <c r="B2622">
        <v>40</v>
      </c>
      <c r="C2622">
        <v>0</v>
      </c>
      <c r="D2622" t="s">
        <v>24</v>
      </c>
      <c r="E2622" t="s">
        <v>18</v>
      </c>
      <c r="F2622">
        <v>0</v>
      </c>
      <c r="G2622">
        <v>0</v>
      </c>
      <c r="H2622">
        <v>0.3</v>
      </c>
      <c r="I2622">
        <v>1.5</v>
      </c>
      <c r="J2622">
        <v>0</v>
      </c>
    </row>
    <row r="2623" spans="1:10" thickTop="1" thickBot="1" x14ac:dyDescent="0.3">
      <c r="A2623">
        <v>2621</v>
      </c>
      <c r="B2623">
        <v>40</v>
      </c>
      <c r="C2623">
        <v>0</v>
      </c>
      <c r="D2623" t="s">
        <v>24</v>
      </c>
      <c r="E2623" t="s">
        <v>19</v>
      </c>
      <c r="F2623">
        <v>0</v>
      </c>
      <c r="G2623">
        <v>0</v>
      </c>
      <c r="H2623">
        <v>0.3</v>
      </c>
      <c r="I2623">
        <v>1.5</v>
      </c>
      <c r="J2623">
        <v>0</v>
      </c>
    </row>
    <row r="2624" spans="1:10" thickTop="1" thickBot="1" x14ac:dyDescent="0.3">
      <c r="A2624">
        <v>2622</v>
      </c>
      <c r="B2624">
        <v>40</v>
      </c>
      <c r="C2624">
        <v>0</v>
      </c>
      <c r="D2624" t="s">
        <v>24</v>
      </c>
      <c r="E2624" t="s">
        <v>20</v>
      </c>
      <c r="F2624">
        <v>0</v>
      </c>
      <c r="G2624">
        <v>0</v>
      </c>
      <c r="H2624">
        <v>0.3</v>
      </c>
      <c r="I2624">
        <v>1.5</v>
      </c>
      <c r="J2624">
        <v>0</v>
      </c>
    </row>
    <row r="2625" spans="1:10" thickTop="1" thickBot="1" x14ac:dyDescent="0.3">
      <c r="A2625">
        <v>2623</v>
      </c>
      <c r="B2625">
        <v>40</v>
      </c>
      <c r="C2625">
        <v>22440.530208991499</v>
      </c>
      <c r="D2625" t="s">
        <v>24</v>
      </c>
      <c r="E2625" t="s">
        <v>21</v>
      </c>
      <c r="F2625" s="1">
        <v>1.93485282182536E-5</v>
      </c>
      <c r="G2625">
        <v>1.23139933525977E-3</v>
      </c>
      <c r="H2625">
        <v>0.3</v>
      </c>
      <c r="I2625">
        <v>1.5</v>
      </c>
      <c r="J2625">
        <v>0</v>
      </c>
    </row>
    <row r="2626" spans="1:10" thickTop="1" thickBot="1" x14ac:dyDescent="0.3">
      <c r="A2626">
        <v>2624</v>
      </c>
      <c r="B2626">
        <v>40</v>
      </c>
      <c r="C2626">
        <v>12178.9216538367</v>
      </c>
      <c r="D2626" t="s">
        <v>24</v>
      </c>
      <c r="E2626" t="s">
        <v>22</v>
      </c>
      <c r="F2626" s="1">
        <v>3.19076079575061E-5</v>
      </c>
      <c r="G2626">
        <v>6.6830488803274303E-4</v>
      </c>
      <c r="H2626">
        <v>0.3</v>
      </c>
      <c r="I2626">
        <v>1.5</v>
      </c>
      <c r="J2626">
        <v>0</v>
      </c>
    </row>
    <row r="2627" spans="1:10" thickTop="1" thickBot="1" x14ac:dyDescent="0.3">
      <c r="A2627">
        <v>2625</v>
      </c>
      <c r="B2627">
        <v>40</v>
      </c>
      <c r="C2627">
        <v>11846.852450914401</v>
      </c>
      <c r="D2627" t="s">
        <v>24</v>
      </c>
      <c r="E2627" t="s">
        <v>23</v>
      </c>
      <c r="F2627" s="1">
        <v>2.7862856756413199E-5</v>
      </c>
      <c r="G2627">
        <v>6.5008295691388999E-4</v>
      </c>
      <c r="H2627">
        <v>0.3</v>
      </c>
      <c r="I2627">
        <v>1.5</v>
      </c>
      <c r="J2627">
        <v>0</v>
      </c>
    </row>
    <row r="2628" spans="1:10" thickTop="1" thickBot="1" x14ac:dyDescent="0.3">
      <c r="A2628">
        <v>2626</v>
      </c>
      <c r="B2628">
        <v>40</v>
      </c>
      <c r="C2628">
        <v>24745.051502908598</v>
      </c>
      <c r="D2628" t="s">
        <v>25</v>
      </c>
      <c r="E2628" t="s">
        <v>11</v>
      </c>
      <c r="F2628">
        <v>0</v>
      </c>
      <c r="G2628">
        <v>0.41829842053190702</v>
      </c>
      <c r="H2628">
        <v>0.66</v>
      </c>
      <c r="I2628">
        <v>120</v>
      </c>
      <c r="J2628">
        <v>0</v>
      </c>
    </row>
    <row r="2629" spans="1:10" thickTop="1" thickBot="1" x14ac:dyDescent="0.3">
      <c r="A2629">
        <v>2627</v>
      </c>
      <c r="B2629">
        <v>40</v>
      </c>
      <c r="C2629">
        <v>3862.9217481999399</v>
      </c>
      <c r="D2629" t="s">
        <v>25</v>
      </c>
      <c r="E2629" t="s">
        <v>12</v>
      </c>
      <c r="F2629">
        <v>5.10969251297742E-2</v>
      </c>
      <c r="G2629">
        <v>6.5300089018624802E-2</v>
      </c>
      <c r="H2629">
        <v>0.66</v>
      </c>
      <c r="I2629">
        <v>120</v>
      </c>
      <c r="J2629">
        <v>0</v>
      </c>
    </row>
    <row r="2630" spans="1:10" thickTop="1" thickBot="1" x14ac:dyDescent="0.3">
      <c r="A2630">
        <v>2628</v>
      </c>
      <c r="B2630">
        <v>40</v>
      </c>
      <c r="C2630">
        <v>11333.0798380577</v>
      </c>
      <c r="D2630" t="s">
        <v>25</v>
      </c>
      <c r="E2630" t="s">
        <v>13</v>
      </c>
      <c r="F2630">
        <v>7.5455464110821102E-2</v>
      </c>
      <c r="G2630">
        <v>0.19157807755883199</v>
      </c>
      <c r="H2630">
        <v>0.66</v>
      </c>
      <c r="I2630">
        <v>120</v>
      </c>
      <c r="J2630">
        <v>0</v>
      </c>
    </row>
    <row r="2631" spans="1:10" thickTop="1" thickBot="1" x14ac:dyDescent="0.3">
      <c r="A2631">
        <v>2629</v>
      </c>
      <c r="B2631">
        <v>40</v>
      </c>
      <c r="C2631">
        <v>11807.618315245099</v>
      </c>
      <c r="D2631" t="s">
        <v>25</v>
      </c>
      <c r="E2631" t="s">
        <v>14</v>
      </c>
      <c r="F2631">
        <v>8.9598078170541995E-2</v>
      </c>
      <c r="G2631">
        <v>0.19959983073505</v>
      </c>
      <c r="H2631">
        <v>0.66</v>
      </c>
      <c r="I2631">
        <v>120</v>
      </c>
      <c r="J2631">
        <v>0</v>
      </c>
    </row>
    <row r="2632" spans="1:10" thickTop="1" thickBot="1" x14ac:dyDescent="0.3">
      <c r="A2632">
        <v>2630</v>
      </c>
      <c r="B2632">
        <v>40</v>
      </c>
      <c r="C2632">
        <v>3577.01873077758</v>
      </c>
      <c r="D2632" t="s">
        <v>25</v>
      </c>
      <c r="E2632" t="s">
        <v>15</v>
      </c>
      <c r="F2632">
        <v>4.8838189271812597E-2</v>
      </c>
      <c r="G2632">
        <v>6.0467091172610198E-2</v>
      </c>
      <c r="H2632">
        <v>0.66</v>
      </c>
      <c r="I2632">
        <v>120</v>
      </c>
      <c r="J2632">
        <v>0</v>
      </c>
    </row>
    <row r="2633" spans="1:10" thickTop="1" thickBot="1" x14ac:dyDescent="0.3">
      <c r="A2633">
        <v>2631</v>
      </c>
      <c r="B2633">
        <v>40</v>
      </c>
      <c r="C2633">
        <v>695.50423389220498</v>
      </c>
      <c r="D2633" t="s">
        <v>25</v>
      </c>
      <c r="E2633" t="s">
        <v>16</v>
      </c>
      <c r="F2633">
        <v>2.99522349792232E-2</v>
      </c>
      <c r="G2633">
        <v>1.17570303895373E-2</v>
      </c>
      <c r="H2633">
        <v>0.66</v>
      </c>
      <c r="I2633">
        <v>120</v>
      </c>
      <c r="J2633">
        <v>0</v>
      </c>
    </row>
    <row r="2634" spans="1:10" thickTop="1" thickBot="1" x14ac:dyDescent="0.3">
      <c r="A2634">
        <v>2632</v>
      </c>
      <c r="B2634">
        <v>40</v>
      </c>
      <c r="C2634">
        <v>608.24750119774296</v>
      </c>
      <c r="D2634" t="s">
        <v>25</v>
      </c>
      <c r="E2634" t="s">
        <v>17</v>
      </c>
      <c r="F2634">
        <v>2.6495677117486301E-2</v>
      </c>
      <c r="G2634">
        <v>1.0282014123655699E-2</v>
      </c>
      <c r="H2634">
        <v>0.66</v>
      </c>
      <c r="I2634">
        <v>120</v>
      </c>
      <c r="J2634">
        <v>0</v>
      </c>
    </row>
    <row r="2635" spans="1:10" thickTop="1" thickBot="1" x14ac:dyDescent="0.3">
      <c r="A2635">
        <v>2633</v>
      </c>
      <c r="B2635">
        <v>40</v>
      </c>
      <c r="C2635">
        <v>0</v>
      </c>
      <c r="D2635" t="s">
        <v>25</v>
      </c>
      <c r="E2635" t="s">
        <v>18</v>
      </c>
      <c r="F2635">
        <v>0</v>
      </c>
      <c r="G2635">
        <v>0</v>
      </c>
      <c r="H2635">
        <v>0.66</v>
      </c>
      <c r="I2635">
        <v>120</v>
      </c>
      <c r="J2635">
        <v>0</v>
      </c>
    </row>
    <row r="2636" spans="1:10" thickTop="1" thickBot="1" x14ac:dyDescent="0.3">
      <c r="A2636">
        <v>2634</v>
      </c>
      <c r="B2636">
        <v>40</v>
      </c>
      <c r="C2636">
        <v>0</v>
      </c>
      <c r="D2636" t="s">
        <v>25</v>
      </c>
      <c r="E2636" t="s">
        <v>19</v>
      </c>
      <c r="F2636">
        <v>0</v>
      </c>
      <c r="G2636">
        <v>0</v>
      </c>
      <c r="H2636">
        <v>0.66</v>
      </c>
      <c r="I2636">
        <v>120</v>
      </c>
      <c r="J2636">
        <v>0</v>
      </c>
    </row>
    <row r="2637" spans="1:10" thickTop="1" thickBot="1" x14ac:dyDescent="0.3">
      <c r="A2637">
        <v>2635</v>
      </c>
      <c r="B2637">
        <v>40</v>
      </c>
      <c r="C2637">
        <v>0</v>
      </c>
      <c r="D2637" t="s">
        <v>25</v>
      </c>
      <c r="E2637" t="s">
        <v>20</v>
      </c>
      <c r="F2637">
        <v>0</v>
      </c>
      <c r="G2637">
        <v>0</v>
      </c>
      <c r="H2637">
        <v>0.66</v>
      </c>
      <c r="I2637">
        <v>120</v>
      </c>
      <c r="J2637">
        <v>0</v>
      </c>
    </row>
    <row r="2638" spans="1:10" thickTop="1" thickBot="1" x14ac:dyDescent="0.3">
      <c r="A2638">
        <v>2636</v>
      </c>
      <c r="B2638">
        <v>40</v>
      </c>
      <c r="C2638">
        <v>1268.35665398111</v>
      </c>
      <c r="D2638" t="s">
        <v>25</v>
      </c>
      <c r="E2638" t="s">
        <v>21</v>
      </c>
      <c r="F2638">
        <v>8.9295122974340996E-4</v>
      </c>
      <c r="G2638">
        <v>2.1440714518984501E-2</v>
      </c>
      <c r="H2638">
        <v>0.66</v>
      </c>
      <c r="I2638">
        <v>120</v>
      </c>
      <c r="J2638">
        <v>0</v>
      </c>
    </row>
    <row r="2639" spans="1:10" thickTop="1" thickBot="1" x14ac:dyDescent="0.3">
      <c r="A2639">
        <v>2637</v>
      </c>
      <c r="B2639">
        <v>40</v>
      </c>
      <c r="C2639">
        <v>660.65359089519097</v>
      </c>
      <c r="D2639" t="s">
        <v>25</v>
      </c>
      <c r="E2639" t="s">
        <v>22</v>
      </c>
      <c r="F2639">
        <v>1.4726292084187101E-3</v>
      </c>
      <c r="G2639">
        <v>1.1167903754724699E-2</v>
      </c>
      <c r="H2639">
        <v>0.66</v>
      </c>
      <c r="I2639">
        <v>120</v>
      </c>
      <c r="J2639">
        <v>0</v>
      </c>
    </row>
    <row r="2640" spans="1:10" thickTop="1" thickBot="1" x14ac:dyDescent="0.3">
      <c r="A2640">
        <v>2638</v>
      </c>
      <c r="B2640">
        <v>40</v>
      </c>
      <c r="C2640">
        <v>598.00243574374804</v>
      </c>
      <c r="D2640" t="s">
        <v>25</v>
      </c>
      <c r="E2640" t="s">
        <v>23</v>
      </c>
      <c r="F2640">
        <v>1.28601420245022E-3</v>
      </c>
      <c r="G2640">
        <v>1.0108828196071401E-2</v>
      </c>
      <c r="H2640">
        <v>0.66</v>
      </c>
      <c r="I2640">
        <v>120</v>
      </c>
      <c r="J2640">
        <v>0</v>
      </c>
    </row>
    <row r="2641" spans="1:10" thickTop="1" thickBot="1" x14ac:dyDescent="0.3">
      <c r="A2641">
        <v>2639</v>
      </c>
      <c r="B2641">
        <v>40</v>
      </c>
      <c r="C2641">
        <v>805580.785986798</v>
      </c>
      <c r="D2641" t="s">
        <v>26</v>
      </c>
      <c r="E2641" t="s">
        <v>11</v>
      </c>
      <c r="F2641">
        <v>0</v>
      </c>
      <c r="G2641">
        <v>0.91109421883806796</v>
      </c>
      <c r="H2641">
        <v>0.49</v>
      </c>
      <c r="I2641">
        <v>3</v>
      </c>
      <c r="J2641">
        <v>0</v>
      </c>
    </row>
    <row r="2642" spans="1:10" thickTop="1" thickBot="1" x14ac:dyDescent="0.3">
      <c r="A2642">
        <v>2640</v>
      </c>
      <c r="B2642">
        <v>40</v>
      </c>
      <c r="C2642">
        <v>9560.4549313526404</v>
      </c>
      <c r="D2642" t="s">
        <v>26</v>
      </c>
      <c r="E2642" t="s">
        <v>12</v>
      </c>
      <c r="F2642">
        <v>4.3518814332341301E-3</v>
      </c>
      <c r="G2642">
        <v>1.08126650597151E-2</v>
      </c>
      <c r="H2642">
        <v>0.49</v>
      </c>
      <c r="I2642">
        <v>3</v>
      </c>
      <c r="J2642">
        <v>0</v>
      </c>
    </row>
    <row r="2643" spans="1:10" thickTop="1" thickBot="1" x14ac:dyDescent="0.3">
      <c r="A2643">
        <v>2641</v>
      </c>
      <c r="B2643">
        <v>40</v>
      </c>
      <c r="C2643">
        <v>27187.3014245839</v>
      </c>
      <c r="D2643" t="s">
        <v>26</v>
      </c>
      <c r="E2643" t="s">
        <v>13</v>
      </c>
      <c r="F2643">
        <v>6.18777626896083E-3</v>
      </c>
      <c r="G2643">
        <v>3.07482422428982E-2</v>
      </c>
      <c r="H2643">
        <v>0.49</v>
      </c>
      <c r="I2643">
        <v>3</v>
      </c>
      <c r="J2643">
        <v>0</v>
      </c>
    </row>
    <row r="2644" spans="1:10" thickTop="1" thickBot="1" x14ac:dyDescent="0.3">
      <c r="A2644">
        <v>2642</v>
      </c>
      <c r="B2644">
        <v>40</v>
      </c>
      <c r="C2644">
        <v>26939.353138793598</v>
      </c>
      <c r="D2644" t="s">
        <v>26</v>
      </c>
      <c r="E2644" t="s">
        <v>14</v>
      </c>
      <c r="F2644">
        <v>6.8977616932764602E-3</v>
      </c>
      <c r="G2644">
        <v>3.04678181641664E-2</v>
      </c>
      <c r="H2644">
        <v>0.49</v>
      </c>
      <c r="I2644">
        <v>3</v>
      </c>
      <c r="J2644">
        <v>0</v>
      </c>
    </row>
    <row r="2645" spans="1:10" thickTop="1" thickBot="1" x14ac:dyDescent="0.3">
      <c r="A2645">
        <v>2643</v>
      </c>
      <c r="B2645">
        <v>40</v>
      </c>
      <c r="C2645">
        <v>7809.2986233387601</v>
      </c>
      <c r="D2645" t="s">
        <v>26</v>
      </c>
      <c r="E2645" t="s">
        <v>15</v>
      </c>
      <c r="F2645">
        <v>3.5547619783277899E-3</v>
      </c>
      <c r="G2645">
        <v>8.8321456428339194E-3</v>
      </c>
      <c r="H2645">
        <v>0.49</v>
      </c>
      <c r="I2645">
        <v>3</v>
      </c>
      <c r="J2645">
        <v>0</v>
      </c>
    </row>
    <row r="2646" spans="1:10" thickTop="1" thickBot="1" x14ac:dyDescent="0.3">
      <c r="A2646">
        <v>2644</v>
      </c>
      <c r="B2646">
        <v>40</v>
      </c>
      <c r="C2646">
        <v>1463.5246686558401</v>
      </c>
      <c r="D2646" t="s">
        <v>26</v>
      </c>
      <c r="E2646" t="s">
        <v>16</v>
      </c>
      <c r="F2646">
        <v>2.08184582949233E-3</v>
      </c>
      <c r="G2646">
        <v>1.6552143347186099E-3</v>
      </c>
      <c r="H2646">
        <v>0.49</v>
      </c>
      <c r="I2646">
        <v>3</v>
      </c>
      <c r="J2646">
        <v>0</v>
      </c>
    </row>
    <row r="2647" spans="1:10" thickTop="1" thickBot="1" x14ac:dyDescent="0.3">
      <c r="A2647">
        <v>2645</v>
      </c>
      <c r="B2647">
        <v>40</v>
      </c>
      <c r="C2647">
        <v>1179.08920337984</v>
      </c>
      <c r="D2647" t="s">
        <v>26</v>
      </c>
      <c r="E2647" t="s">
        <v>17</v>
      </c>
      <c r="F2647">
        <v>1.6772398806985901E-3</v>
      </c>
      <c r="G2647">
        <v>1.33352405541529E-3</v>
      </c>
      <c r="H2647">
        <v>0.49</v>
      </c>
      <c r="I2647">
        <v>3</v>
      </c>
      <c r="J2647">
        <v>0</v>
      </c>
    </row>
    <row r="2648" spans="1:10" thickTop="1" thickBot="1" x14ac:dyDescent="0.3">
      <c r="A2648">
        <v>2646</v>
      </c>
      <c r="B2648">
        <v>40</v>
      </c>
      <c r="C2648">
        <v>0</v>
      </c>
      <c r="D2648" t="s">
        <v>26</v>
      </c>
      <c r="E2648" t="s">
        <v>18</v>
      </c>
      <c r="F2648">
        <v>0</v>
      </c>
      <c r="G2648">
        <v>0</v>
      </c>
      <c r="H2648">
        <v>0.49</v>
      </c>
      <c r="I2648">
        <v>3</v>
      </c>
      <c r="J2648">
        <v>0</v>
      </c>
    </row>
    <row r="2649" spans="1:10" thickTop="1" thickBot="1" x14ac:dyDescent="0.3">
      <c r="A2649">
        <v>2647</v>
      </c>
      <c r="B2649">
        <v>40</v>
      </c>
      <c r="C2649">
        <v>0</v>
      </c>
      <c r="D2649" t="s">
        <v>26</v>
      </c>
      <c r="E2649" t="s">
        <v>19</v>
      </c>
      <c r="F2649">
        <v>0</v>
      </c>
      <c r="G2649">
        <v>0</v>
      </c>
      <c r="H2649">
        <v>0.49</v>
      </c>
      <c r="I2649">
        <v>3</v>
      </c>
      <c r="J2649">
        <v>0</v>
      </c>
    </row>
    <row r="2650" spans="1:10" thickTop="1" thickBot="1" x14ac:dyDescent="0.3">
      <c r="A2650">
        <v>2648</v>
      </c>
      <c r="B2650">
        <v>40</v>
      </c>
      <c r="C2650">
        <v>0</v>
      </c>
      <c r="D2650" t="s">
        <v>26</v>
      </c>
      <c r="E2650" t="s">
        <v>20</v>
      </c>
      <c r="F2650">
        <v>0</v>
      </c>
      <c r="G2650">
        <v>0</v>
      </c>
      <c r="H2650">
        <v>0.49</v>
      </c>
      <c r="I2650">
        <v>3</v>
      </c>
      <c r="J2650">
        <v>0</v>
      </c>
    </row>
    <row r="2651" spans="1:10" thickTop="1" thickBot="1" x14ac:dyDescent="0.3">
      <c r="A2651">
        <v>2649</v>
      </c>
      <c r="B2651">
        <v>40</v>
      </c>
      <c r="C2651">
        <v>2452.7967588073998</v>
      </c>
      <c r="D2651" t="s">
        <v>26</v>
      </c>
      <c r="E2651" t="s">
        <v>21</v>
      </c>
      <c r="F2651" s="1">
        <v>5.5825171243397102E-5</v>
      </c>
      <c r="G2651">
        <v>2.7740593939275002E-3</v>
      </c>
      <c r="H2651">
        <v>0.49</v>
      </c>
      <c r="I2651">
        <v>3</v>
      </c>
      <c r="J2651">
        <v>0</v>
      </c>
    </row>
    <row r="2652" spans="1:10" thickTop="1" thickBot="1" x14ac:dyDescent="0.3">
      <c r="A2652">
        <v>2650</v>
      </c>
      <c r="B2652">
        <v>40</v>
      </c>
      <c r="C2652">
        <v>1149.01960144747</v>
      </c>
      <c r="D2652" t="s">
        <v>26</v>
      </c>
      <c r="E2652" t="s">
        <v>22</v>
      </c>
      <c r="F2652" s="1">
        <v>8.1723312100893594E-5</v>
      </c>
      <c r="G2652">
        <v>1.29951599444871E-3</v>
      </c>
      <c r="H2652">
        <v>0.49</v>
      </c>
      <c r="I2652">
        <v>3</v>
      </c>
      <c r="J2652">
        <v>0</v>
      </c>
    </row>
    <row r="2653" spans="1:10" thickTop="1" thickBot="1" x14ac:dyDescent="0.3">
      <c r="A2653">
        <v>2651</v>
      </c>
      <c r="B2653">
        <v>40</v>
      </c>
      <c r="C2653">
        <v>868.80221847043799</v>
      </c>
      <c r="D2653" t="s">
        <v>26</v>
      </c>
      <c r="E2653" t="s">
        <v>23</v>
      </c>
      <c r="F2653" s="1">
        <v>6.1793023169112797E-5</v>
      </c>
      <c r="G2653">
        <v>9.8259627380819408E-4</v>
      </c>
      <c r="H2653">
        <v>0.49</v>
      </c>
      <c r="I2653">
        <v>3</v>
      </c>
      <c r="J2653">
        <v>0</v>
      </c>
    </row>
    <row r="2654" spans="1:10" thickTop="1" thickBot="1" x14ac:dyDescent="0.3">
      <c r="A2654">
        <v>2652</v>
      </c>
      <c r="B2654">
        <v>40</v>
      </c>
      <c r="C2654">
        <v>31295.752863685</v>
      </c>
      <c r="D2654" t="s">
        <v>27</v>
      </c>
      <c r="E2654" t="s">
        <v>11</v>
      </c>
      <c r="F2654">
        <v>0</v>
      </c>
      <c r="G2654">
        <v>0.39799308505751402</v>
      </c>
      <c r="H2654">
        <v>0.19999999999999901</v>
      </c>
      <c r="I2654">
        <v>4.5</v>
      </c>
      <c r="J2654">
        <v>0</v>
      </c>
    </row>
    <row r="2655" spans="1:10" thickTop="1" thickBot="1" x14ac:dyDescent="0.3">
      <c r="A2655">
        <v>2653</v>
      </c>
      <c r="B2655">
        <v>40</v>
      </c>
      <c r="C2655">
        <v>6020.6059493930898</v>
      </c>
      <c r="D2655" t="s">
        <v>27</v>
      </c>
      <c r="E2655" t="s">
        <v>12</v>
      </c>
      <c r="F2655">
        <v>5.8507915715821202E-2</v>
      </c>
      <c r="G2655">
        <v>7.6565006956424403E-2</v>
      </c>
      <c r="H2655">
        <v>0.19999999999999901</v>
      </c>
      <c r="I2655">
        <v>4.5</v>
      </c>
      <c r="J2655">
        <v>0</v>
      </c>
    </row>
    <row r="2656" spans="1:10" thickTop="1" thickBot="1" x14ac:dyDescent="0.3">
      <c r="A2656">
        <v>2654</v>
      </c>
      <c r="B2656">
        <v>40</v>
      </c>
      <c r="C2656">
        <v>16685.407797914198</v>
      </c>
      <c r="D2656" t="s">
        <v>27</v>
      </c>
      <c r="E2656" t="s">
        <v>13</v>
      </c>
      <c r="F2656">
        <v>0.13709235775056999</v>
      </c>
      <c r="G2656">
        <v>0.212190994537163</v>
      </c>
      <c r="H2656">
        <v>0.19999999999999901</v>
      </c>
      <c r="I2656">
        <v>4.5</v>
      </c>
      <c r="J2656">
        <v>0</v>
      </c>
    </row>
    <row r="2657" spans="1:10" thickTop="1" thickBot="1" x14ac:dyDescent="0.3">
      <c r="A2657">
        <v>2655</v>
      </c>
      <c r="B2657">
        <v>40</v>
      </c>
      <c r="C2657">
        <v>16039.5303461851</v>
      </c>
      <c r="D2657" t="s">
        <v>27</v>
      </c>
      <c r="E2657" t="s">
        <v>14</v>
      </c>
      <c r="F2657">
        <v>0.13479633770517899</v>
      </c>
      <c r="G2657">
        <v>0.203977267879031</v>
      </c>
      <c r="H2657">
        <v>0.19999999999999901</v>
      </c>
      <c r="I2657">
        <v>4.5</v>
      </c>
      <c r="J2657">
        <v>0</v>
      </c>
    </row>
    <row r="2658" spans="1:10" thickTop="1" thickBot="1" x14ac:dyDescent="0.3">
      <c r="A2658">
        <v>2656</v>
      </c>
      <c r="B2658">
        <v>40</v>
      </c>
      <c r="C2658">
        <v>4560.7764937513002</v>
      </c>
      <c r="D2658" t="s">
        <v>27</v>
      </c>
      <c r="E2658" t="s">
        <v>15</v>
      </c>
      <c r="F2658">
        <v>4.4321373784975797E-2</v>
      </c>
      <c r="G2658">
        <v>5.8000122729501398E-2</v>
      </c>
      <c r="H2658">
        <v>0.19999999999999901</v>
      </c>
      <c r="I2658">
        <v>4.5</v>
      </c>
      <c r="J2658">
        <v>0</v>
      </c>
    </row>
    <row r="2659" spans="1:10" thickTop="1" thickBot="1" x14ac:dyDescent="0.3">
      <c r="A2659">
        <v>2657</v>
      </c>
      <c r="B2659">
        <v>40</v>
      </c>
      <c r="C2659">
        <v>844.95449886467395</v>
      </c>
      <c r="D2659" t="s">
        <v>27</v>
      </c>
      <c r="E2659" t="s">
        <v>16</v>
      </c>
      <c r="F2659">
        <v>1.3603703297653201E-2</v>
      </c>
      <c r="G2659">
        <v>1.07454212461716E-2</v>
      </c>
      <c r="H2659">
        <v>0.19999999999999901</v>
      </c>
      <c r="I2659">
        <v>4.5</v>
      </c>
      <c r="J2659">
        <v>0</v>
      </c>
    </row>
    <row r="2660" spans="1:10" thickTop="1" thickBot="1" x14ac:dyDescent="0.3">
      <c r="A2660">
        <v>2658</v>
      </c>
      <c r="B2660">
        <v>40</v>
      </c>
      <c r="C2660">
        <v>670.06775909617704</v>
      </c>
      <c r="D2660" t="s">
        <v>27</v>
      </c>
      <c r="E2660" t="s">
        <v>17</v>
      </c>
      <c r="F2660">
        <v>1.0788040061702401E-2</v>
      </c>
      <c r="G2660">
        <v>8.5213586585327298E-3</v>
      </c>
      <c r="H2660">
        <v>0.19999999999999901</v>
      </c>
      <c r="I2660">
        <v>4.5</v>
      </c>
      <c r="J2660">
        <v>0</v>
      </c>
    </row>
    <row r="2661" spans="1:10" thickTop="1" thickBot="1" x14ac:dyDescent="0.3">
      <c r="A2661">
        <v>2659</v>
      </c>
      <c r="B2661">
        <v>40</v>
      </c>
      <c r="C2661">
        <v>0</v>
      </c>
      <c r="D2661" t="s">
        <v>27</v>
      </c>
      <c r="E2661" t="s">
        <v>18</v>
      </c>
      <c r="F2661">
        <v>0</v>
      </c>
      <c r="G2661">
        <v>0</v>
      </c>
      <c r="H2661">
        <v>0.19999999999999901</v>
      </c>
      <c r="I2661">
        <v>4.5</v>
      </c>
      <c r="J2661">
        <v>0</v>
      </c>
    </row>
    <row r="2662" spans="1:10" thickTop="1" thickBot="1" x14ac:dyDescent="0.3">
      <c r="A2662">
        <v>2660</v>
      </c>
      <c r="B2662">
        <v>40</v>
      </c>
      <c r="C2662">
        <v>0</v>
      </c>
      <c r="D2662" t="s">
        <v>27</v>
      </c>
      <c r="E2662" t="s">
        <v>19</v>
      </c>
      <c r="F2662">
        <v>0</v>
      </c>
      <c r="G2662">
        <v>0</v>
      </c>
      <c r="H2662">
        <v>0.19999999999999901</v>
      </c>
      <c r="I2662">
        <v>4.5</v>
      </c>
      <c r="J2662">
        <v>0</v>
      </c>
    </row>
    <row r="2663" spans="1:10" thickTop="1" thickBot="1" x14ac:dyDescent="0.3">
      <c r="A2663">
        <v>2661</v>
      </c>
      <c r="B2663">
        <v>40</v>
      </c>
      <c r="C2663">
        <v>0</v>
      </c>
      <c r="D2663" t="s">
        <v>27</v>
      </c>
      <c r="E2663" t="s">
        <v>20</v>
      </c>
      <c r="F2663">
        <v>0</v>
      </c>
      <c r="G2663">
        <v>0</v>
      </c>
      <c r="H2663">
        <v>0.19999999999999901</v>
      </c>
      <c r="I2663">
        <v>4.5</v>
      </c>
      <c r="J2663">
        <v>0</v>
      </c>
    </row>
    <row r="2664" spans="1:10" thickTop="1" thickBot="1" x14ac:dyDescent="0.3">
      <c r="A2664">
        <v>2662</v>
      </c>
      <c r="B2664">
        <v>40</v>
      </c>
      <c r="C2664">
        <v>1395.9700039377699</v>
      </c>
      <c r="D2664" t="s">
        <v>27</v>
      </c>
      <c r="E2664" t="s">
        <v>21</v>
      </c>
      <c r="F2664">
        <v>4.8963569218844804E-3</v>
      </c>
      <c r="G2664">
        <v>1.77527733854147E-2</v>
      </c>
      <c r="H2664">
        <v>0.19999999999999901</v>
      </c>
      <c r="I2664">
        <v>4.5</v>
      </c>
      <c r="J2664">
        <v>0</v>
      </c>
    </row>
    <row r="2665" spans="1:10" thickTop="1" thickBot="1" x14ac:dyDescent="0.3">
      <c r="A2665">
        <v>2663</v>
      </c>
      <c r="B2665">
        <v>40</v>
      </c>
      <c r="C2665">
        <v>644.74588923918895</v>
      </c>
      <c r="D2665" t="s">
        <v>27</v>
      </c>
      <c r="E2665" t="s">
        <v>22</v>
      </c>
      <c r="F2665">
        <v>2.46718032195081E-3</v>
      </c>
      <c r="G2665">
        <v>8.1993363973107709E-3</v>
      </c>
      <c r="H2665">
        <v>0.19999999999999901</v>
      </c>
      <c r="I2665">
        <v>4.5</v>
      </c>
      <c r="J2665">
        <v>0</v>
      </c>
    </row>
    <row r="2666" spans="1:10" thickTop="1" thickBot="1" x14ac:dyDescent="0.3">
      <c r="A2666">
        <v>2664</v>
      </c>
      <c r="B2666">
        <v>40</v>
      </c>
      <c r="C2666">
        <v>476.09948501272601</v>
      </c>
      <c r="D2666" t="s">
        <v>27</v>
      </c>
      <c r="E2666" t="s">
        <v>23</v>
      </c>
      <c r="F2666">
        <v>1.82183911571795E-3</v>
      </c>
      <c r="G2666">
        <v>6.0546331529343902E-3</v>
      </c>
      <c r="H2666">
        <v>0.19999999999999901</v>
      </c>
      <c r="I2666">
        <v>4.5</v>
      </c>
      <c r="J2666">
        <v>0</v>
      </c>
    </row>
    <row r="2667" spans="1:10" thickTop="1" thickBot="1" x14ac:dyDescent="0.3">
      <c r="A2667">
        <v>2665</v>
      </c>
      <c r="B2667">
        <v>41</v>
      </c>
      <c r="C2667">
        <v>16694318.398457401</v>
      </c>
      <c r="D2667" t="s">
        <v>10</v>
      </c>
      <c r="E2667" t="s">
        <v>11</v>
      </c>
      <c r="F2667">
        <v>0</v>
      </c>
      <c r="G2667">
        <v>0.94051349686707197</v>
      </c>
      <c r="H2667">
        <v>0.3</v>
      </c>
      <c r="I2667">
        <v>1.5</v>
      </c>
      <c r="J2667">
        <v>0</v>
      </c>
    </row>
    <row r="2668" spans="1:10" thickTop="1" thickBot="1" x14ac:dyDescent="0.3">
      <c r="A2668">
        <v>2666</v>
      </c>
      <c r="B2668">
        <v>41</v>
      </c>
      <c r="C2668">
        <v>115987.882248626</v>
      </c>
      <c r="D2668" t="s">
        <v>10</v>
      </c>
      <c r="E2668" t="s">
        <v>12</v>
      </c>
      <c r="F2668">
        <v>2.2983896106658999E-3</v>
      </c>
      <c r="G2668">
        <v>6.5549216350798203E-3</v>
      </c>
      <c r="H2668">
        <v>0.3</v>
      </c>
      <c r="I2668">
        <v>1.5</v>
      </c>
      <c r="J2668">
        <v>0</v>
      </c>
    </row>
    <row r="2669" spans="1:10" thickTop="1" thickBot="1" x14ac:dyDescent="0.3">
      <c r="A2669">
        <v>2667</v>
      </c>
      <c r="B2669">
        <v>41</v>
      </c>
      <c r="C2669">
        <v>342233.24946542102</v>
      </c>
      <c r="D2669" t="s">
        <v>10</v>
      </c>
      <c r="E2669" t="s">
        <v>13</v>
      </c>
      <c r="F2669">
        <v>3.3835108585115801E-3</v>
      </c>
      <c r="G2669">
        <v>1.9359468419237701E-2</v>
      </c>
      <c r="H2669">
        <v>0.3</v>
      </c>
      <c r="I2669">
        <v>1.5</v>
      </c>
      <c r="J2669">
        <v>0</v>
      </c>
    </row>
    <row r="2670" spans="1:10" thickTop="1" thickBot="1" x14ac:dyDescent="0.3">
      <c r="A2670">
        <v>2668</v>
      </c>
      <c r="B2670">
        <v>41</v>
      </c>
      <c r="C2670">
        <v>360597.47634197702</v>
      </c>
      <c r="D2670" t="s">
        <v>10</v>
      </c>
      <c r="E2670" t="s">
        <v>14</v>
      </c>
      <c r="F2670">
        <v>3.9929367897991903E-3</v>
      </c>
      <c r="G2670">
        <v>2.04337890372518E-2</v>
      </c>
      <c r="H2670">
        <v>0.3</v>
      </c>
      <c r="I2670">
        <v>1.5</v>
      </c>
      <c r="J2670">
        <v>0</v>
      </c>
    </row>
    <row r="2671" spans="1:10" thickTop="1" thickBot="1" x14ac:dyDescent="0.3">
      <c r="A2671">
        <v>2669</v>
      </c>
      <c r="B2671">
        <v>41</v>
      </c>
      <c r="C2671">
        <v>110388.451881102</v>
      </c>
      <c r="D2671" t="s">
        <v>10</v>
      </c>
      <c r="E2671" t="s">
        <v>15</v>
      </c>
      <c r="F2671">
        <v>2.16384799922226E-3</v>
      </c>
      <c r="G2671">
        <v>6.2651618010843403E-3</v>
      </c>
      <c r="H2671">
        <v>0.3</v>
      </c>
      <c r="I2671">
        <v>1.5</v>
      </c>
      <c r="J2671">
        <v>0</v>
      </c>
    </row>
    <row r="2672" spans="1:10" thickTop="1" thickBot="1" x14ac:dyDescent="0.3">
      <c r="A2672">
        <v>2670</v>
      </c>
      <c r="B2672">
        <v>41</v>
      </c>
      <c r="C2672">
        <v>21638.845381784398</v>
      </c>
      <c r="D2672" t="s">
        <v>10</v>
      </c>
      <c r="E2672" t="s">
        <v>16</v>
      </c>
      <c r="F2672">
        <v>1.32137590779074E-3</v>
      </c>
      <c r="G2672">
        <v>1.22956629635563E-3</v>
      </c>
      <c r="H2672">
        <v>0.3</v>
      </c>
      <c r="I2672">
        <v>1.5</v>
      </c>
      <c r="J2672">
        <v>0</v>
      </c>
    </row>
    <row r="2673" spans="1:10" thickTop="1" thickBot="1" x14ac:dyDescent="0.3">
      <c r="A2673">
        <v>2671</v>
      </c>
      <c r="B2673">
        <v>41</v>
      </c>
      <c r="C2673">
        <v>19098.4792664017</v>
      </c>
      <c r="D2673" t="s">
        <v>10</v>
      </c>
      <c r="E2673" t="s">
        <v>17</v>
      </c>
      <c r="F2673">
        <v>1.1680223068584899E-3</v>
      </c>
      <c r="G2673">
        <v>1.0876714744452499E-3</v>
      </c>
      <c r="H2673">
        <v>0.3</v>
      </c>
      <c r="I2673">
        <v>1.5</v>
      </c>
      <c r="J2673">
        <v>0</v>
      </c>
    </row>
    <row r="2674" spans="1:10" thickTop="1" thickBot="1" x14ac:dyDescent="0.3">
      <c r="A2674">
        <v>2672</v>
      </c>
      <c r="B2674">
        <v>41</v>
      </c>
      <c r="C2674">
        <v>0</v>
      </c>
      <c r="D2674" t="s">
        <v>10</v>
      </c>
      <c r="E2674" t="s">
        <v>18</v>
      </c>
      <c r="F2674">
        <v>0</v>
      </c>
      <c r="G2674">
        <v>0</v>
      </c>
      <c r="H2674">
        <v>0.3</v>
      </c>
      <c r="I2674">
        <v>1.5</v>
      </c>
      <c r="J2674">
        <v>0</v>
      </c>
    </row>
    <row r="2675" spans="1:10" thickTop="1" thickBot="1" x14ac:dyDescent="0.3">
      <c r="A2675">
        <v>2673</v>
      </c>
      <c r="B2675">
        <v>41</v>
      </c>
      <c r="C2675">
        <v>0</v>
      </c>
      <c r="D2675" t="s">
        <v>10</v>
      </c>
      <c r="E2675" t="s">
        <v>19</v>
      </c>
      <c r="F2675">
        <v>0</v>
      </c>
      <c r="G2675">
        <v>0</v>
      </c>
      <c r="H2675">
        <v>0.3</v>
      </c>
      <c r="I2675">
        <v>1.5</v>
      </c>
      <c r="J2675">
        <v>0</v>
      </c>
    </row>
    <row r="2676" spans="1:10" thickTop="1" thickBot="1" x14ac:dyDescent="0.3">
      <c r="A2676">
        <v>2674</v>
      </c>
      <c r="B2676">
        <v>41</v>
      </c>
      <c r="C2676">
        <v>0</v>
      </c>
      <c r="D2676" t="s">
        <v>10</v>
      </c>
      <c r="E2676" t="s">
        <v>20</v>
      </c>
      <c r="F2676">
        <v>0</v>
      </c>
      <c r="G2676">
        <v>0</v>
      </c>
      <c r="H2676">
        <v>0.3</v>
      </c>
      <c r="I2676">
        <v>1.5</v>
      </c>
      <c r="J2676">
        <v>0</v>
      </c>
    </row>
    <row r="2677" spans="1:10" thickTop="1" thickBot="1" x14ac:dyDescent="0.3">
      <c r="A2677">
        <v>2675</v>
      </c>
      <c r="B2677">
        <v>41</v>
      </c>
      <c r="C2677">
        <v>40222.190934893697</v>
      </c>
      <c r="D2677" t="s">
        <v>10</v>
      </c>
      <c r="E2677" t="s">
        <v>21</v>
      </c>
      <c r="F2677" s="1">
        <v>3.8942494530717897E-5</v>
      </c>
      <c r="G2677">
        <v>2.2910284014352601E-3</v>
      </c>
      <c r="H2677">
        <v>0.3</v>
      </c>
      <c r="I2677">
        <v>1.5</v>
      </c>
      <c r="J2677">
        <v>0</v>
      </c>
    </row>
    <row r="2678" spans="1:10" thickTop="1" thickBot="1" x14ac:dyDescent="0.3">
      <c r="A2678">
        <v>2676</v>
      </c>
      <c r="B2678">
        <v>41</v>
      </c>
      <c r="C2678">
        <v>21202.239548175901</v>
      </c>
      <c r="D2678" t="s">
        <v>10</v>
      </c>
      <c r="E2678" t="s">
        <v>22</v>
      </c>
      <c r="F2678" s="1">
        <v>6.40772664963157E-5</v>
      </c>
      <c r="G2678">
        <v>1.2090551793257E-3</v>
      </c>
      <c r="H2678">
        <v>0.3</v>
      </c>
      <c r="I2678">
        <v>1.5</v>
      </c>
      <c r="J2678">
        <v>0</v>
      </c>
    </row>
    <row r="2679" spans="1:10" thickTop="1" thickBot="1" x14ac:dyDescent="0.3">
      <c r="A2679">
        <v>2677</v>
      </c>
      <c r="B2679">
        <v>41</v>
      </c>
      <c r="C2679">
        <v>18481.227317397101</v>
      </c>
      <c r="D2679" t="s">
        <v>10</v>
      </c>
      <c r="E2679" t="s">
        <v>23</v>
      </c>
      <c r="F2679" s="1">
        <v>5.9174978498205801E-5</v>
      </c>
      <c r="G2679">
        <v>1.0558408887111799E-3</v>
      </c>
      <c r="H2679">
        <v>0.3</v>
      </c>
      <c r="I2679">
        <v>1.5</v>
      </c>
      <c r="J2679">
        <v>0</v>
      </c>
    </row>
    <row r="2680" spans="1:10" thickTop="1" thickBot="1" x14ac:dyDescent="0.3">
      <c r="A2680">
        <v>2678</v>
      </c>
      <c r="B2680">
        <v>41</v>
      </c>
      <c r="C2680">
        <v>17720444.454088502</v>
      </c>
      <c r="D2680" t="s">
        <v>24</v>
      </c>
      <c r="E2680" t="s">
        <v>11</v>
      </c>
      <c r="F2680">
        <v>0</v>
      </c>
      <c r="G2680">
        <v>0.96929180237715695</v>
      </c>
      <c r="H2680">
        <v>0.3</v>
      </c>
      <c r="I2680">
        <v>1.5</v>
      </c>
      <c r="J2680">
        <v>0</v>
      </c>
    </row>
    <row r="2681" spans="1:10" thickTop="1" thickBot="1" x14ac:dyDescent="0.3">
      <c r="A2681">
        <v>2679</v>
      </c>
      <c r="B2681">
        <v>41</v>
      </c>
      <c r="C2681">
        <v>59807.778501804598</v>
      </c>
      <c r="D2681" t="s">
        <v>24</v>
      </c>
      <c r="E2681" t="s">
        <v>12</v>
      </c>
      <c r="F2681">
        <v>1.10737226964426E-3</v>
      </c>
      <c r="G2681">
        <v>3.2930855004600999E-3</v>
      </c>
      <c r="H2681">
        <v>0.3</v>
      </c>
      <c r="I2681">
        <v>1.5</v>
      </c>
      <c r="J2681">
        <v>0</v>
      </c>
    </row>
    <row r="2682" spans="1:10" thickTop="1" thickBot="1" x14ac:dyDescent="0.3">
      <c r="A2682">
        <v>2680</v>
      </c>
      <c r="B2682">
        <v>41</v>
      </c>
      <c r="C2682">
        <v>178068.578336907</v>
      </c>
      <c r="D2682" t="s">
        <v>24</v>
      </c>
      <c r="E2682" t="s">
        <v>13</v>
      </c>
      <c r="F2682">
        <v>1.6352161414481599E-3</v>
      </c>
      <c r="G2682">
        <v>9.8183113299450502E-3</v>
      </c>
      <c r="H2682">
        <v>0.3</v>
      </c>
      <c r="I2682">
        <v>1.5</v>
      </c>
      <c r="J2682">
        <v>0</v>
      </c>
    </row>
    <row r="2683" spans="1:10" thickTop="1" thickBot="1" x14ac:dyDescent="0.3">
      <c r="A2683">
        <v>2681</v>
      </c>
      <c r="B2683">
        <v>41</v>
      </c>
      <c r="C2683">
        <v>190565.361567991</v>
      </c>
      <c r="D2683" t="s">
        <v>24</v>
      </c>
      <c r="E2683" t="s">
        <v>14</v>
      </c>
      <c r="F2683">
        <v>1.9416171051483599E-3</v>
      </c>
      <c r="G2683">
        <v>1.05322712985676E-2</v>
      </c>
      <c r="H2683">
        <v>0.3</v>
      </c>
      <c r="I2683">
        <v>1.5</v>
      </c>
      <c r="J2683">
        <v>0</v>
      </c>
    </row>
    <row r="2684" spans="1:10" thickTop="1" thickBot="1" x14ac:dyDescent="0.3">
      <c r="A2684">
        <v>2682</v>
      </c>
      <c r="B2684">
        <v>41</v>
      </c>
      <c r="C2684">
        <v>59113.250778443202</v>
      </c>
      <c r="D2684" t="s">
        <v>24</v>
      </c>
      <c r="E2684" t="s">
        <v>15</v>
      </c>
      <c r="F2684">
        <v>1.0583027970307299E-3</v>
      </c>
      <c r="G2684">
        <v>3.2733481083606001E-3</v>
      </c>
      <c r="H2684">
        <v>0.3</v>
      </c>
      <c r="I2684">
        <v>1.5</v>
      </c>
      <c r="J2684">
        <v>0</v>
      </c>
    </row>
    <row r="2685" spans="1:10" thickTop="1" thickBot="1" x14ac:dyDescent="0.3">
      <c r="A2685">
        <v>2683</v>
      </c>
      <c r="B2685">
        <v>41</v>
      </c>
      <c r="C2685">
        <v>11710.852858427101</v>
      </c>
      <c r="D2685" t="s">
        <v>24</v>
      </c>
      <c r="E2685" t="s">
        <v>16</v>
      </c>
      <c r="F2685">
        <v>6.4903669356249495E-4</v>
      </c>
      <c r="G2685">
        <v>6.4936558848829201E-4</v>
      </c>
      <c r="H2685">
        <v>0.3</v>
      </c>
      <c r="I2685">
        <v>1.5</v>
      </c>
      <c r="J2685">
        <v>0</v>
      </c>
    </row>
    <row r="2686" spans="1:10" thickTop="1" thickBot="1" x14ac:dyDescent="0.3">
      <c r="A2686">
        <v>2684</v>
      </c>
      <c r="B2686">
        <v>41</v>
      </c>
      <c r="C2686">
        <v>10642.7726960949</v>
      </c>
      <c r="D2686" t="s">
        <v>24</v>
      </c>
      <c r="E2686" t="s">
        <v>17</v>
      </c>
      <c r="F2686">
        <v>5.7411240764229903E-4</v>
      </c>
      <c r="G2686">
        <v>5.9202861681473197E-4</v>
      </c>
      <c r="H2686">
        <v>0.3</v>
      </c>
      <c r="I2686">
        <v>1.5</v>
      </c>
      <c r="J2686">
        <v>0</v>
      </c>
    </row>
    <row r="2687" spans="1:10" thickTop="1" thickBot="1" x14ac:dyDescent="0.3">
      <c r="A2687">
        <v>2685</v>
      </c>
      <c r="B2687">
        <v>41</v>
      </c>
      <c r="C2687">
        <v>0</v>
      </c>
      <c r="D2687" t="s">
        <v>24</v>
      </c>
      <c r="E2687" t="s">
        <v>18</v>
      </c>
      <c r="F2687">
        <v>0</v>
      </c>
      <c r="G2687">
        <v>0</v>
      </c>
      <c r="H2687">
        <v>0.3</v>
      </c>
      <c r="I2687">
        <v>1.5</v>
      </c>
      <c r="J2687">
        <v>0</v>
      </c>
    </row>
    <row r="2688" spans="1:10" thickTop="1" thickBot="1" x14ac:dyDescent="0.3">
      <c r="A2688">
        <v>2686</v>
      </c>
      <c r="B2688">
        <v>41</v>
      </c>
      <c r="C2688">
        <v>0</v>
      </c>
      <c r="D2688" t="s">
        <v>24</v>
      </c>
      <c r="E2688" t="s">
        <v>19</v>
      </c>
      <c r="F2688">
        <v>0</v>
      </c>
      <c r="G2688">
        <v>0</v>
      </c>
      <c r="H2688">
        <v>0.3</v>
      </c>
      <c r="I2688">
        <v>1.5</v>
      </c>
      <c r="J2688">
        <v>0</v>
      </c>
    </row>
    <row r="2689" spans="1:10" thickTop="1" thickBot="1" x14ac:dyDescent="0.3">
      <c r="A2689">
        <v>2687</v>
      </c>
      <c r="B2689">
        <v>41</v>
      </c>
      <c r="C2689">
        <v>0</v>
      </c>
      <c r="D2689" t="s">
        <v>24</v>
      </c>
      <c r="E2689" t="s">
        <v>20</v>
      </c>
      <c r="F2689">
        <v>0</v>
      </c>
      <c r="G2689">
        <v>0</v>
      </c>
      <c r="H2689">
        <v>0.3</v>
      </c>
      <c r="I2689">
        <v>1.5</v>
      </c>
      <c r="J2689">
        <v>0</v>
      </c>
    </row>
    <row r="2690" spans="1:10" thickTop="1" thickBot="1" x14ac:dyDescent="0.3">
      <c r="A2690">
        <v>2688</v>
      </c>
      <c r="B2690">
        <v>41</v>
      </c>
      <c r="C2690">
        <v>22164.621413745001</v>
      </c>
      <c r="D2690" t="s">
        <v>24</v>
      </c>
      <c r="E2690" t="s">
        <v>21</v>
      </c>
      <c r="F2690" s="1">
        <v>1.93485282182536E-5</v>
      </c>
      <c r="G2690">
        <v>1.23139933525977E-3</v>
      </c>
      <c r="H2690">
        <v>0.3</v>
      </c>
      <c r="I2690">
        <v>1.5</v>
      </c>
      <c r="J2690">
        <v>0</v>
      </c>
    </row>
    <row r="2691" spans="1:10" thickTop="1" thickBot="1" x14ac:dyDescent="0.3">
      <c r="A2691">
        <v>2689</v>
      </c>
      <c r="B2691">
        <v>41</v>
      </c>
      <c r="C2691">
        <v>12002.312632462999</v>
      </c>
      <c r="D2691" t="s">
        <v>24</v>
      </c>
      <c r="E2691" t="s">
        <v>22</v>
      </c>
      <c r="F2691" s="1">
        <v>3.19076079575061E-5</v>
      </c>
      <c r="G2691">
        <v>6.6830488803274303E-4</v>
      </c>
      <c r="H2691">
        <v>0.3</v>
      </c>
      <c r="I2691">
        <v>1.5</v>
      </c>
      <c r="J2691">
        <v>0</v>
      </c>
    </row>
    <row r="2692" spans="1:10" thickTop="1" thickBot="1" x14ac:dyDescent="0.3">
      <c r="A2692">
        <v>2690</v>
      </c>
      <c r="B2692">
        <v>41</v>
      </c>
      <c r="C2692">
        <v>11570.9837961225</v>
      </c>
      <c r="D2692" t="s">
        <v>24</v>
      </c>
      <c r="E2692" t="s">
        <v>23</v>
      </c>
      <c r="F2692" s="1">
        <v>2.7862856756413199E-5</v>
      </c>
      <c r="G2692">
        <v>6.5008295691388999E-4</v>
      </c>
      <c r="H2692">
        <v>0.3</v>
      </c>
      <c r="I2692">
        <v>1.5</v>
      </c>
      <c r="J2692">
        <v>0</v>
      </c>
    </row>
    <row r="2693" spans="1:10" thickTop="1" thickBot="1" x14ac:dyDescent="0.3">
      <c r="A2693">
        <v>2691</v>
      </c>
      <c r="B2693">
        <v>41</v>
      </c>
      <c r="C2693">
        <v>24970.421270526102</v>
      </c>
      <c r="D2693" t="s">
        <v>25</v>
      </c>
      <c r="E2693" t="s">
        <v>11</v>
      </c>
      <c r="F2693">
        <v>0</v>
      </c>
      <c r="G2693">
        <v>0.41829842053190702</v>
      </c>
      <c r="H2693">
        <v>0.66</v>
      </c>
      <c r="I2693">
        <v>120</v>
      </c>
      <c r="J2693">
        <v>0</v>
      </c>
    </row>
    <row r="2694" spans="1:10" thickTop="1" thickBot="1" x14ac:dyDescent="0.3">
      <c r="A2694">
        <v>2692</v>
      </c>
      <c r="B2694">
        <v>41</v>
      </c>
      <c r="C2694">
        <v>3875.9910620189498</v>
      </c>
      <c r="D2694" t="s">
        <v>25</v>
      </c>
      <c r="E2694" t="s">
        <v>12</v>
      </c>
      <c r="F2694">
        <v>5.10969251297742E-2</v>
      </c>
      <c r="G2694">
        <v>6.5300089018624802E-2</v>
      </c>
      <c r="H2694">
        <v>0.66</v>
      </c>
      <c r="I2694">
        <v>120</v>
      </c>
      <c r="J2694">
        <v>0</v>
      </c>
    </row>
    <row r="2695" spans="1:10" thickTop="1" thickBot="1" x14ac:dyDescent="0.3">
      <c r="A2695">
        <v>2693</v>
      </c>
      <c r="B2695">
        <v>41</v>
      </c>
      <c r="C2695">
        <v>11368.0992382974</v>
      </c>
      <c r="D2695" t="s">
        <v>25</v>
      </c>
      <c r="E2695" t="s">
        <v>13</v>
      </c>
      <c r="F2695">
        <v>7.5455464110821102E-2</v>
      </c>
      <c r="G2695">
        <v>0.19157807755883199</v>
      </c>
      <c r="H2695">
        <v>0.66</v>
      </c>
      <c r="I2695">
        <v>120</v>
      </c>
      <c r="J2695">
        <v>0</v>
      </c>
    </row>
    <row r="2696" spans="1:10" thickTop="1" thickBot="1" x14ac:dyDescent="0.3">
      <c r="A2696">
        <v>2694</v>
      </c>
      <c r="B2696">
        <v>41</v>
      </c>
      <c r="C2696">
        <v>11835.1216063755</v>
      </c>
      <c r="D2696" t="s">
        <v>25</v>
      </c>
      <c r="E2696" t="s">
        <v>14</v>
      </c>
      <c r="F2696">
        <v>8.9598078170541995E-2</v>
      </c>
      <c r="G2696">
        <v>0.19959983073505</v>
      </c>
      <c r="H2696">
        <v>0.66</v>
      </c>
      <c r="I2696">
        <v>120</v>
      </c>
      <c r="J2696">
        <v>0</v>
      </c>
    </row>
    <row r="2697" spans="1:10" thickTop="1" thickBot="1" x14ac:dyDescent="0.3">
      <c r="A2697">
        <v>2695</v>
      </c>
      <c r="B2697">
        <v>41</v>
      </c>
      <c r="C2697">
        <v>3582.2562203596699</v>
      </c>
      <c r="D2697" t="s">
        <v>25</v>
      </c>
      <c r="E2697" t="s">
        <v>15</v>
      </c>
      <c r="F2697">
        <v>4.8838189271812597E-2</v>
      </c>
      <c r="G2697">
        <v>6.0467091172610198E-2</v>
      </c>
      <c r="H2697">
        <v>0.66</v>
      </c>
      <c r="I2697">
        <v>120</v>
      </c>
      <c r="J2697">
        <v>0</v>
      </c>
    </row>
    <row r="2698" spans="1:10" thickTop="1" thickBot="1" x14ac:dyDescent="0.3">
      <c r="A2698">
        <v>2696</v>
      </c>
      <c r="B2698">
        <v>41</v>
      </c>
      <c r="C2698">
        <v>695.96153368030002</v>
      </c>
      <c r="D2698" t="s">
        <v>25</v>
      </c>
      <c r="E2698" t="s">
        <v>16</v>
      </c>
      <c r="F2698">
        <v>2.99522349792232E-2</v>
      </c>
      <c r="G2698">
        <v>1.17570303895373E-2</v>
      </c>
      <c r="H2698">
        <v>0.66</v>
      </c>
      <c r="I2698">
        <v>120</v>
      </c>
      <c r="J2698">
        <v>0</v>
      </c>
    </row>
    <row r="2699" spans="1:10" thickTop="1" thickBot="1" x14ac:dyDescent="0.3">
      <c r="A2699">
        <v>2697</v>
      </c>
      <c r="B2699">
        <v>41</v>
      </c>
      <c r="C2699">
        <v>607.19170692956402</v>
      </c>
      <c r="D2699" t="s">
        <v>25</v>
      </c>
      <c r="E2699" t="s">
        <v>17</v>
      </c>
      <c r="F2699">
        <v>2.6495677117486301E-2</v>
      </c>
      <c r="G2699">
        <v>1.0282014123655699E-2</v>
      </c>
      <c r="H2699">
        <v>0.66</v>
      </c>
      <c r="I2699">
        <v>120</v>
      </c>
      <c r="J2699">
        <v>0</v>
      </c>
    </row>
    <row r="2700" spans="1:10" thickTop="1" thickBot="1" x14ac:dyDescent="0.3">
      <c r="A2700">
        <v>2698</v>
      </c>
      <c r="B2700">
        <v>41</v>
      </c>
      <c r="C2700">
        <v>0</v>
      </c>
      <c r="D2700" t="s">
        <v>25</v>
      </c>
      <c r="E2700" t="s">
        <v>18</v>
      </c>
      <c r="F2700">
        <v>0</v>
      </c>
      <c r="G2700">
        <v>0</v>
      </c>
      <c r="H2700">
        <v>0.66</v>
      </c>
      <c r="I2700">
        <v>120</v>
      </c>
      <c r="J2700">
        <v>0</v>
      </c>
    </row>
    <row r="2701" spans="1:10" thickTop="1" thickBot="1" x14ac:dyDescent="0.3">
      <c r="A2701">
        <v>2699</v>
      </c>
      <c r="B2701">
        <v>41</v>
      </c>
      <c r="C2701">
        <v>0</v>
      </c>
      <c r="D2701" t="s">
        <v>25</v>
      </c>
      <c r="E2701" t="s">
        <v>19</v>
      </c>
      <c r="F2701">
        <v>0</v>
      </c>
      <c r="G2701">
        <v>0</v>
      </c>
      <c r="H2701">
        <v>0.66</v>
      </c>
      <c r="I2701">
        <v>120</v>
      </c>
      <c r="J2701">
        <v>0</v>
      </c>
    </row>
    <row r="2702" spans="1:10" thickTop="1" thickBot="1" x14ac:dyDescent="0.3">
      <c r="A2702">
        <v>2700</v>
      </c>
      <c r="B2702">
        <v>41</v>
      </c>
      <c r="C2702">
        <v>0</v>
      </c>
      <c r="D2702" t="s">
        <v>25</v>
      </c>
      <c r="E2702" t="s">
        <v>20</v>
      </c>
      <c r="F2702">
        <v>0</v>
      </c>
      <c r="G2702">
        <v>0</v>
      </c>
      <c r="H2702">
        <v>0.66</v>
      </c>
      <c r="I2702">
        <v>120</v>
      </c>
      <c r="J2702">
        <v>0</v>
      </c>
    </row>
    <row r="2703" spans="1:10" thickTop="1" thickBot="1" x14ac:dyDescent="0.3">
      <c r="A2703">
        <v>2701</v>
      </c>
      <c r="B2703">
        <v>41</v>
      </c>
      <c r="C2703">
        <v>1266.85714312047</v>
      </c>
      <c r="D2703" t="s">
        <v>25</v>
      </c>
      <c r="E2703" t="s">
        <v>21</v>
      </c>
      <c r="F2703">
        <v>8.9295122974340996E-4</v>
      </c>
      <c r="G2703">
        <v>2.1440714518984501E-2</v>
      </c>
      <c r="H2703">
        <v>0.66</v>
      </c>
      <c r="I2703">
        <v>120</v>
      </c>
      <c r="J2703">
        <v>0</v>
      </c>
    </row>
    <row r="2704" spans="1:10" thickTop="1" thickBot="1" x14ac:dyDescent="0.3">
      <c r="A2704">
        <v>2702</v>
      </c>
      <c r="B2704">
        <v>41</v>
      </c>
      <c r="C2704">
        <v>658.44737121901505</v>
      </c>
      <c r="D2704" t="s">
        <v>25</v>
      </c>
      <c r="E2704" t="s">
        <v>22</v>
      </c>
      <c r="F2704">
        <v>1.4726292084187101E-3</v>
      </c>
      <c r="G2704">
        <v>1.1167903754724699E-2</v>
      </c>
      <c r="H2704">
        <v>0.66</v>
      </c>
      <c r="I2704">
        <v>120</v>
      </c>
      <c r="J2704">
        <v>0</v>
      </c>
    </row>
    <row r="2705" spans="1:10" thickTop="1" thickBot="1" x14ac:dyDescent="0.3">
      <c r="A2705">
        <v>2703</v>
      </c>
      <c r="B2705">
        <v>41</v>
      </c>
      <c r="C2705">
        <v>591.74624770506</v>
      </c>
      <c r="D2705" t="s">
        <v>25</v>
      </c>
      <c r="E2705" t="s">
        <v>23</v>
      </c>
      <c r="F2705">
        <v>1.28601420245022E-3</v>
      </c>
      <c r="G2705">
        <v>1.0108828196071401E-2</v>
      </c>
      <c r="H2705">
        <v>0.66</v>
      </c>
      <c r="I2705">
        <v>120</v>
      </c>
      <c r="J2705">
        <v>0</v>
      </c>
    </row>
    <row r="2706" spans="1:10" thickTop="1" thickBot="1" x14ac:dyDescent="0.3">
      <c r="A2706">
        <v>2704</v>
      </c>
      <c r="B2706">
        <v>41</v>
      </c>
      <c r="C2706">
        <v>804875.481716629</v>
      </c>
      <c r="D2706" t="s">
        <v>26</v>
      </c>
      <c r="E2706" t="s">
        <v>11</v>
      </c>
      <c r="F2706">
        <v>0</v>
      </c>
      <c r="G2706">
        <v>0.91109421883806796</v>
      </c>
      <c r="H2706">
        <v>0.49</v>
      </c>
      <c r="I2706">
        <v>3</v>
      </c>
      <c r="J2706">
        <v>0</v>
      </c>
    </row>
    <row r="2707" spans="1:10" thickTop="1" thickBot="1" x14ac:dyDescent="0.3">
      <c r="A2707">
        <v>2705</v>
      </c>
      <c r="B2707">
        <v>41</v>
      </c>
      <c r="C2707">
        <v>9667.4472423392999</v>
      </c>
      <c r="D2707" t="s">
        <v>26</v>
      </c>
      <c r="E2707" t="s">
        <v>12</v>
      </c>
      <c r="F2707">
        <v>4.3518814332341301E-3</v>
      </c>
      <c r="G2707">
        <v>1.08126650597151E-2</v>
      </c>
      <c r="H2707">
        <v>0.49</v>
      </c>
      <c r="I2707">
        <v>3</v>
      </c>
      <c r="J2707">
        <v>0</v>
      </c>
    </row>
    <row r="2708" spans="1:10" thickTop="1" thickBot="1" x14ac:dyDescent="0.3">
      <c r="A2708">
        <v>2706</v>
      </c>
      <c r="B2708">
        <v>41</v>
      </c>
      <c r="C2708">
        <v>27504.073871577999</v>
      </c>
      <c r="D2708" t="s">
        <v>26</v>
      </c>
      <c r="E2708" t="s">
        <v>13</v>
      </c>
      <c r="F2708">
        <v>6.18777626896083E-3</v>
      </c>
      <c r="G2708">
        <v>3.07482422428982E-2</v>
      </c>
      <c r="H2708">
        <v>0.49</v>
      </c>
      <c r="I2708">
        <v>3</v>
      </c>
      <c r="J2708">
        <v>0</v>
      </c>
    </row>
    <row r="2709" spans="1:10" thickTop="1" thickBot="1" x14ac:dyDescent="0.3">
      <c r="A2709">
        <v>2707</v>
      </c>
      <c r="B2709">
        <v>41</v>
      </c>
      <c r="C2709">
        <v>27270.733741629101</v>
      </c>
      <c r="D2709" t="s">
        <v>26</v>
      </c>
      <c r="E2709" t="s">
        <v>14</v>
      </c>
      <c r="F2709">
        <v>6.8977616932764602E-3</v>
      </c>
      <c r="G2709">
        <v>3.04678181641664E-2</v>
      </c>
      <c r="H2709">
        <v>0.49</v>
      </c>
      <c r="I2709">
        <v>3</v>
      </c>
      <c r="J2709">
        <v>0</v>
      </c>
    </row>
    <row r="2710" spans="1:10" thickTop="1" thickBot="1" x14ac:dyDescent="0.3">
      <c r="A2710">
        <v>2708</v>
      </c>
      <c r="B2710">
        <v>41</v>
      </c>
      <c r="C2710">
        <v>7909.39232425313</v>
      </c>
      <c r="D2710" t="s">
        <v>26</v>
      </c>
      <c r="E2710" t="s">
        <v>15</v>
      </c>
      <c r="F2710">
        <v>3.5547619783277899E-3</v>
      </c>
      <c r="G2710">
        <v>8.8321456428339194E-3</v>
      </c>
      <c r="H2710">
        <v>0.49</v>
      </c>
      <c r="I2710">
        <v>3</v>
      </c>
      <c r="J2710">
        <v>0</v>
      </c>
    </row>
    <row r="2711" spans="1:10" thickTop="1" thickBot="1" x14ac:dyDescent="0.3">
      <c r="A2711">
        <v>2709</v>
      </c>
      <c r="B2711">
        <v>41</v>
      </c>
      <c r="C2711">
        <v>1482.87669995175</v>
      </c>
      <c r="D2711" t="s">
        <v>26</v>
      </c>
      <c r="E2711" t="s">
        <v>16</v>
      </c>
      <c r="F2711">
        <v>2.08184582949233E-3</v>
      </c>
      <c r="G2711">
        <v>1.6552143347186099E-3</v>
      </c>
      <c r="H2711">
        <v>0.49</v>
      </c>
      <c r="I2711">
        <v>3</v>
      </c>
      <c r="J2711">
        <v>0</v>
      </c>
    </row>
    <row r="2712" spans="1:10" thickTop="1" thickBot="1" x14ac:dyDescent="0.3">
      <c r="A2712">
        <v>2710</v>
      </c>
      <c r="B2712">
        <v>41</v>
      </c>
      <c r="C2712">
        <v>1195.2773269409099</v>
      </c>
      <c r="D2712" t="s">
        <v>26</v>
      </c>
      <c r="E2712" t="s">
        <v>17</v>
      </c>
      <c r="F2712">
        <v>1.6772398806985901E-3</v>
      </c>
      <c r="G2712">
        <v>1.33352405541529E-3</v>
      </c>
      <c r="H2712">
        <v>0.49</v>
      </c>
      <c r="I2712">
        <v>3</v>
      </c>
      <c r="J2712">
        <v>0</v>
      </c>
    </row>
    <row r="2713" spans="1:10" thickTop="1" thickBot="1" x14ac:dyDescent="0.3">
      <c r="A2713">
        <v>2711</v>
      </c>
      <c r="B2713">
        <v>41</v>
      </c>
      <c r="C2713">
        <v>0</v>
      </c>
      <c r="D2713" t="s">
        <v>26</v>
      </c>
      <c r="E2713" t="s">
        <v>18</v>
      </c>
      <c r="F2713">
        <v>0</v>
      </c>
      <c r="G2713">
        <v>0</v>
      </c>
      <c r="H2713">
        <v>0.49</v>
      </c>
      <c r="I2713">
        <v>3</v>
      </c>
      <c r="J2713">
        <v>0</v>
      </c>
    </row>
    <row r="2714" spans="1:10" thickTop="1" thickBot="1" x14ac:dyDescent="0.3">
      <c r="A2714">
        <v>2712</v>
      </c>
      <c r="B2714">
        <v>41</v>
      </c>
      <c r="C2714">
        <v>0</v>
      </c>
      <c r="D2714" t="s">
        <v>26</v>
      </c>
      <c r="E2714" t="s">
        <v>19</v>
      </c>
      <c r="F2714">
        <v>0</v>
      </c>
      <c r="G2714">
        <v>0</v>
      </c>
      <c r="H2714">
        <v>0.49</v>
      </c>
      <c r="I2714">
        <v>3</v>
      </c>
      <c r="J2714">
        <v>0</v>
      </c>
    </row>
    <row r="2715" spans="1:10" thickTop="1" thickBot="1" x14ac:dyDescent="0.3">
      <c r="A2715">
        <v>2713</v>
      </c>
      <c r="B2715">
        <v>41</v>
      </c>
      <c r="C2715">
        <v>0</v>
      </c>
      <c r="D2715" t="s">
        <v>26</v>
      </c>
      <c r="E2715" t="s">
        <v>20</v>
      </c>
      <c r="F2715">
        <v>0</v>
      </c>
      <c r="G2715">
        <v>0</v>
      </c>
      <c r="H2715">
        <v>0.49</v>
      </c>
      <c r="I2715">
        <v>3</v>
      </c>
      <c r="J2715">
        <v>0</v>
      </c>
    </row>
    <row r="2716" spans="1:10" thickTop="1" thickBot="1" x14ac:dyDescent="0.3">
      <c r="A2716">
        <v>2714</v>
      </c>
      <c r="B2716">
        <v>41</v>
      </c>
      <c r="C2716">
        <v>2487.60615994727</v>
      </c>
      <c r="D2716" t="s">
        <v>26</v>
      </c>
      <c r="E2716" t="s">
        <v>21</v>
      </c>
      <c r="F2716" s="1">
        <v>5.5825171243397102E-5</v>
      </c>
      <c r="G2716">
        <v>2.7740593939275002E-3</v>
      </c>
      <c r="H2716">
        <v>0.49</v>
      </c>
      <c r="I2716">
        <v>3</v>
      </c>
      <c r="J2716">
        <v>0</v>
      </c>
    </row>
    <row r="2717" spans="1:10" thickTop="1" thickBot="1" x14ac:dyDescent="0.3">
      <c r="A2717">
        <v>2715</v>
      </c>
      <c r="B2717">
        <v>41</v>
      </c>
      <c r="C2717">
        <v>1166.73763459627</v>
      </c>
      <c r="D2717" t="s">
        <v>26</v>
      </c>
      <c r="E2717" t="s">
        <v>22</v>
      </c>
      <c r="F2717" s="1">
        <v>8.1723312100893594E-5</v>
      </c>
      <c r="G2717">
        <v>1.29951599444871E-3</v>
      </c>
      <c r="H2717">
        <v>0.49</v>
      </c>
      <c r="I2717">
        <v>3</v>
      </c>
      <c r="J2717">
        <v>0</v>
      </c>
    </row>
    <row r="2718" spans="1:10" thickTop="1" thickBot="1" x14ac:dyDescent="0.3">
      <c r="A2718">
        <v>2716</v>
      </c>
      <c r="B2718">
        <v>41</v>
      </c>
      <c r="C2718">
        <v>880.951392495351</v>
      </c>
      <c r="D2718" t="s">
        <v>26</v>
      </c>
      <c r="E2718" t="s">
        <v>23</v>
      </c>
      <c r="F2718" s="1">
        <v>6.1793023169112797E-5</v>
      </c>
      <c r="G2718">
        <v>9.8259627380819408E-4</v>
      </c>
      <c r="H2718">
        <v>0.49</v>
      </c>
      <c r="I2718">
        <v>3</v>
      </c>
      <c r="J2718">
        <v>0</v>
      </c>
    </row>
    <row r="2719" spans="1:10" thickTop="1" thickBot="1" x14ac:dyDescent="0.3">
      <c r="A2719">
        <v>2717</v>
      </c>
      <c r="B2719">
        <v>41</v>
      </c>
      <c r="C2719">
        <v>31390.9303480934</v>
      </c>
      <c r="D2719" t="s">
        <v>27</v>
      </c>
      <c r="E2719" t="s">
        <v>11</v>
      </c>
      <c r="F2719">
        <v>0</v>
      </c>
      <c r="G2719">
        <v>0.39799308505751402</v>
      </c>
      <c r="H2719">
        <v>0.19999999999999901</v>
      </c>
      <c r="I2719">
        <v>4.5</v>
      </c>
      <c r="J2719">
        <v>0</v>
      </c>
    </row>
    <row r="2720" spans="1:10" thickTop="1" thickBot="1" x14ac:dyDescent="0.3">
      <c r="A2720">
        <v>2718</v>
      </c>
      <c r="B2720">
        <v>41</v>
      </c>
      <c r="C2720">
        <v>6035.6147664166201</v>
      </c>
      <c r="D2720" t="s">
        <v>27</v>
      </c>
      <c r="E2720" t="s">
        <v>12</v>
      </c>
      <c r="F2720">
        <v>5.8507915715821202E-2</v>
      </c>
      <c r="G2720">
        <v>7.6565006956424403E-2</v>
      </c>
      <c r="H2720">
        <v>0.19999999999999901</v>
      </c>
      <c r="I2720">
        <v>4.5</v>
      </c>
      <c r="J2720">
        <v>0</v>
      </c>
    </row>
    <row r="2721" spans="1:10" thickTop="1" thickBot="1" x14ac:dyDescent="0.3">
      <c r="A2721">
        <v>2719</v>
      </c>
      <c r="B2721">
        <v>41</v>
      </c>
      <c r="C2721">
        <v>16722.846960776598</v>
      </c>
      <c r="D2721" t="s">
        <v>27</v>
      </c>
      <c r="E2721" t="s">
        <v>13</v>
      </c>
      <c r="F2721">
        <v>0.13709235775056999</v>
      </c>
      <c r="G2721">
        <v>0.212190994537163</v>
      </c>
      <c r="H2721">
        <v>0.19999999999999901</v>
      </c>
      <c r="I2721">
        <v>4.5</v>
      </c>
      <c r="J2721">
        <v>0</v>
      </c>
    </row>
    <row r="2722" spans="1:10" thickTop="1" thickBot="1" x14ac:dyDescent="0.3">
      <c r="A2722">
        <v>2720</v>
      </c>
      <c r="B2722">
        <v>41</v>
      </c>
      <c r="C2722">
        <v>16065.8828194332</v>
      </c>
      <c r="D2722" t="s">
        <v>27</v>
      </c>
      <c r="E2722" t="s">
        <v>14</v>
      </c>
      <c r="F2722">
        <v>0.13479633770517899</v>
      </c>
      <c r="G2722">
        <v>0.203977267879031</v>
      </c>
      <c r="H2722">
        <v>0.19999999999999901</v>
      </c>
      <c r="I2722">
        <v>4.5</v>
      </c>
      <c r="J2722">
        <v>0</v>
      </c>
    </row>
    <row r="2723" spans="1:10" thickTop="1" thickBot="1" x14ac:dyDescent="0.3">
      <c r="A2723">
        <v>2721</v>
      </c>
      <c r="B2723">
        <v>41</v>
      </c>
      <c r="C2723">
        <v>4565.59351937669</v>
      </c>
      <c r="D2723" t="s">
        <v>27</v>
      </c>
      <c r="E2723" t="s">
        <v>15</v>
      </c>
      <c r="F2723">
        <v>4.4321373784975797E-2</v>
      </c>
      <c r="G2723">
        <v>5.8000122729501398E-2</v>
      </c>
      <c r="H2723">
        <v>0.19999999999999901</v>
      </c>
      <c r="I2723">
        <v>4.5</v>
      </c>
      <c r="J2723">
        <v>0</v>
      </c>
    </row>
    <row r="2724" spans="1:10" thickTop="1" thickBot="1" x14ac:dyDescent="0.3">
      <c r="A2724">
        <v>2722</v>
      </c>
      <c r="B2724">
        <v>41</v>
      </c>
      <c r="C2724">
        <v>845.52960737722901</v>
      </c>
      <c r="D2724" t="s">
        <v>27</v>
      </c>
      <c r="E2724" t="s">
        <v>16</v>
      </c>
      <c r="F2724">
        <v>1.3603703297653201E-2</v>
      </c>
      <c r="G2724">
        <v>1.07454212461716E-2</v>
      </c>
      <c r="H2724">
        <v>0.19999999999999901</v>
      </c>
      <c r="I2724">
        <v>4.5</v>
      </c>
      <c r="J2724">
        <v>0</v>
      </c>
    </row>
    <row r="2725" spans="1:10" thickTop="1" thickBot="1" x14ac:dyDescent="0.3">
      <c r="A2725">
        <v>2723</v>
      </c>
      <c r="B2725">
        <v>41</v>
      </c>
      <c r="C2725">
        <v>670.13788939182803</v>
      </c>
      <c r="D2725" t="s">
        <v>27</v>
      </c>
      <c r="E2725" t="s">
        <v>17</v>
      </c>
      <c r="F2725">
        <v>1.0788040061702401E-2</v>
      </c>
      <c r="G2725">
        <v>8.5213586585327298E-3</v>
      </c>
      <c r="H2725">
        <v>0.19999999999999901</v>
      </c>
      <c r="I2725">
        <v>4.5</v>
      </c>
      <c r="J2725">
        <v>0</v>
      </c>
    </row>
    <row r="2726" spans="1:10" thickTop="1" thickBot="1" x14ac:dyDescent="0.3">
      <c r="A2726">
        <v>2724</v>
      </c>
      <c r="B2726">
        <v>41</v>
      </c>
      <c r="C2726">
        <v>0</v>
      </c>
      <c r="D2726" t="s">
        <v>27</v>
      </c>
      <c r="E2726" t="s">
        <v>18</v>
      </c>
      <c r="F2726">
        <v>0</v>
      </c>
      <c r="G2726">
        <v>0</v>
      </c>
      <c r="H2726">
        <v>0.19999999999999901</v>
      </c>
      <c r="I2726">
        <v>4.5</v>
      </c>
      <c r="J2726">
        <v>0</v>
      </c>
    </row>
    <row r="2727" spans="1:10" thickTop="1" thickBot="1" x14ac:dyDescent="0.3">
      <c r="A2727">
        <v>2725</v>
      </c>
      <c r="B2727">
        <v>41</v>
      </c>
      <c r="C2727">
        <v>0</v>
      </c>
      <c r="D2727" t="s">
        <v>27</v>
      </c>
      <c r="E2727" t="s">
        <v>19</v>
      </c>
      <c r="F2727">
        <v>0</v>
      </c>
      <c r="G2727">
        <v>0</v>
      </c>
      <c r="H2727">
        <v>0.19999999999999901</v>
      </c>
      <c r="I2727">
        <v>4.5</v>
      </c>
      <c r="J2727">
        <v>0</v>
      </c>
    </row>
    <row r="2728" spans="1:10" thickTop="1" thickBot="1" x14ac:dyDescent="0.3">
      <c r="A2728">
        <v>2726</v>
      </c>
      <c r="B2728">
        <v>41</v>
      </c>
      <c r="C2728">
        <v>0</v>
      </c>
      <c r="D2728" t="s">
        <v>27</v>
      </c>
      <c r="E2728" t="s">
        <v>20</v>
      </c>
      <c r="F2728">
        <v>0</v>
      </c>
      <c r="G2728">
        <v>0</v>
      </c>
      <c r="H2728">
        <v>0.19999999999999901</v>
      </c>
      <c r="I2728">
        <v>4.5</v>
      </c>
      <c r="J2728">
        <v>0</v>
      </c>
    </row>
    <row r="2729" spans="1:10" thickTop="1" thickBot="1" x14ac:dyDescent="0.3">
      <c r="A2729">
        <v>2727</v>
      </c>
      <c r="B2729">
        <v>41</v>
      </c>
      <c r="C2729">
        <v>1396.61437774302</v>
      </c>
      <c r="D2729" t="s">
        <v>27</v>
      </c>
      <c r="E2729" t="s">
        <v>21</v>
      </c>
      <c r="F2729">
        <v>4.8963569218844804E-3</v>
      </c>
      <c r="G2729">
        <v>1.77527733854147E-2</v>
      </c>
      <c r="H2729">
        <v>0.19999999999999901</v>
      </c>
      <c r="I2729">
        <v>4.5</v>
      </c>
      <c r="J2729">
        <v>0</v>
      </c>
    </row>
    <row r="2730" spans="1:10" thickTop="1" thickBot="1" x14ac:dyDescent="0.3">
      <c r="A2730">
        <v>2728</v>
      </c>
      <c r="B2730">
        <v>41</v>
      </c>
      <c r="C2730">
        <v>645.54404743962004</v>
      </c>
      <c r="D2730" t="s">
        <v>27</v>
      </c>
      <c r="E2730" t="s">
        <v>22</v>
      </c>
      <c r="F2730">
        <v>2.46718032195081E-3</v>
      </c>
      <c r="G2730">
        <v>8.1993363973107709E-3</v>
      </c>
      <c r="H2730">
        <v>0.19999999999999901</v>
      </c>
      <c r="I2730">
        <v>4.5</v>
      </c>
      <c r="J2730">
        <v>0</v>
      </c>
    </row>
    <row r="2731" spans="1:10" thickTop="1" thickBot="1" x14ac:dyDescent="0.3">
      <c r="A2731">
        <v>2729</v>
      </c>
      <c r="B2731">
        <v>41</v>
      </c>
      <c r="C2731">
        <v>476.641774731243</v>
      </c>
      <c r="D2731" t="s">
        <v>27</v>
      </c>
      <c r="E2731" t="s">
        <v>23</v>
      </c>
      <c r="F2731">
        <v>1.82183911571795E-3</v>
      </c>
      <c r="G2731">
        <v>6.0546331529343902E-3</v>
      </c>
      <c r="H2731">
        <v>0.19999999999999901</v>
      </c>
      <c r="I2731">
        <v>4.5</v>
      </c>
      <c r="J2731">
        <v>0</v>
      </c>
    </row>
  </sheetData>
  <conditionalFormatting sqref="N17:BZ17">
    <cfRule type="cellIs" dxfId="63" priority="53" operator="lessThan">
      <formula>0</formula>
    </cfRule>
    <cfRule type="cellIs" dxfId="62" priority="54" operator="greaterThan">
      <formula>0</formula>
    </cfRule>
  </conditionalFormatting>
  <conditionalFormatting sqref="N4:BZ4">
    <cfRule type="cellIs" dxfId="36" priority="26" operator="greaterThan">
      <formula>0.000000000001</formula>
    </cfRule>
    <cfRule type="cellIs" dxfId="37" priority="25" operator="lessThan">
      <formula>-0.000000000001</formula>
    </cfRule>
  </conditionalFormatting>
  <conditionalFormatting sqref="N8:BZ8">
    <cfRule type="cellIs" dxfId="34" priority="23" operator="lessThan">
      <formula>-0.000000000001</formula>
    </cfRule>
    <cfRule type="cellIs" dxfId="35" priority="24" operator="greaterThan">
      <formula>0.000000000001</formula>
    </cfRule>
  </conditionalFormatting>
  <conditionalFormatting sqref="N12:BZ12">
    <cfRule type="cellIs" dxfId="33" priority="21" operator="lessThan">
      <formula>-0.000000000001</formula>
    </cfRule>
    <cfRule type="cellIs" dxfId="32" priority="22" operator="greaterThan">
      <formula>0.000000000001</formula>
    </cfRule>
  </conditionalFormatting>
  <conditionalFormatting sqref="N16:BZ16">
    <cfRule type="cellIs" dxfId="31" priority="19" operator="lessThan">
      <formula>-0.000000000001</formula>
    </cfRule>
    <cfRule type="cellIs" dxfId="30" priority="20" operator="greaterThan">
      <formula>0.000000000001</formula>
    </cfRule>
  </conditionalFormatting>
  <conditionalFormatting sqref="N20:BZ20">
    <cfRule type="cellIs" dxfId="29" priority="17" operator="lessThan">
      <formula>-0.000000000001</formula>
    </cfRule>
    <cfRule type="cellIs" dxfId="28" priority="18" operator="greaterThan">
      <formula>0.000000000001</formula>
    </cfRule>
  </conditionalFormatting>
  <conditionalFormatting sqref="N24:BZ24">
    <cfRule type="cellIs" dxfId="27" priority="15" operator="lessThan">
      <formula>-0.000000000001</formula>
    </cfRule>
    <cfRule type="cellIs" dxfId="26" priority="16" operator="greaterThan">
      <formula>0.000000000001</formula>
    </cfRule>
  </conditionalFormatting>
  <conditionalFormatting sqref="N28:BZ28">
    <cfRule type="cellIs" dxfId="25" priority="13" operator="lessThan">
      <formula>-0.000000000001</formula>
    </cfRule>
    <cfRule type="cellIs" dxfId="24" priority="14" operator="greaterThan">
      <formula>0.000000000001</formula>
    </cfRule>
  </conditionalFormatting>
  <conditionalFormatting sqref="N33:BZ33">
    <cfRule type="cellIs" dxfId="23" priority="11" operator="lessThan">
      <formula>-0.000000000001</formula>
    </cfRule>
    <cfRule type="cellIs" dxfId="22" priority="12" operator="greaterThan">
      <formula>0.000000000001</formula>
    </cfRule>
  </conditionalFormatting>
  <conditionalFormatting sqref="N37:BZ37">
    <cfRule type="cellIs" dxfId="19" priority="9" operator="lessThan">
      <formula>-0.000000000001</formula>
    </cfRule>
    <cfRule type="cellIs" dxfId="18" priority="10" operator="greaterThan">
      <formula>0.000000000001</formula>
    </cfRule>
  </conditionalFormatting>
  <conditionalFormatting sqref="N42:BZ42">
    <cfRule type="cellIs" dxfId="15" priority="7" operator="lessThan">
      <formula>-0.000000000001</formula>
    </cfRule>
    <cfRule type="cellIs" dxfId="14" priority="8" operator="greaterThan">
      <formula>0.000000000001</formula>
    </cfRule>
  </conditionalFormatting>
  <conditionalFormatting sqref="N46:BZ46">
    <cfRule type="cellIs" dxfId="11" priority="5" operator="lessThan">
      <formula>-0.000000000001</formula>
    </cfRule>
    <cfRule type="cellIs" dxfId="10" priority="6" operator="greaterThan">
      <formula>0.000000000001</formula>
    </cfRule>
  </conditionalFormatting>
  <conditionalFormatting sqref="N51:BZ51">
    <cfRule type="cellIs" dxfId="7" priority="3" operator="lessThan">
      <formula>-0.000000000001</formula>
    </cfRule>
    <cfRule type="cellIs" dxfId="6" priority="4" operator="greaterThan">
      <formula>0.000000000001</formula>
    </cfRule>
  </conditionalFormatting>
  <conditionalFormatting sqref="N55:BZ55">
    <cfRule type="cellIs" dxfId="3" priority="1" operator="lessThan">
      <formula>-0.000000000001</formula>
    </cfRule>
    <cfRule type="cellIs" dxfId="2" priority="2" operator="greaterThan">
      <formula>0.000000000001</formula>
    </cfRule>
  </conditionalFormatting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J204"/>
  <sheetViews>
    <sheetView tabSelected="1" zoomScale="70" zoomScaleNormal="70" workbookViewId="0">
      <pane xSplit="1" ySplit="3" topLeftCell="DD4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RowHeight="15" x14ac:dyDescent="0.25"/>
  <cols>
    <col min="1" max="1" width="6.85546875" bestFit="1" customWidth="1"/>
    <col min="2" max="2" width="10.85546875" style="18" bestFit="1" customWidth="1"/>
    <col min="3" max="3" width="10.85546875" style="19" customWidth="1"/>
    <col min="4" max="6" width="11.140625" style="19" bestFit="1" customWidth="1"/>
    <col min="7" max="8" width="10" style="19" bestFit="1" customWidth="1"/>
    <col min="9" max="9" width="10" style="19" customWidth="1"/>
    <col min="10" max="10" width="7.85546875" style="19" bestFit="1" customWidth="1"/>
    <col min="11" max="11" width="7.42578125" style="19" bestFit="1" customWidth="1"/>
    <col min="12" max="13" width="10" style="19" bestFit="1" customWidth="1"/>
    <col min="14" max="14" width="10" style="20" bestFit="1" customWidth="1"/>
    <col min="15" max="15" width="10.85546875" style="18" bestFit="1" customWidth="1"/>
    <col min="16" max="16" width="10.85546875" style="19" customWidth="1"/>
    <col min="17" max="18" width="11.140625" style="19" bestFit="1" customWidth="1"/>
    <col min="19" max="20" width="10" style="19" bestFit="1" customWidth="1"/>
    <col min="21" max="21" width="11.140625" style="19" bestFit="1" customWidth="1"/>
    <col min="22" max="22" width="11.140625" style="19" customWidth="1"/>
    <col min="23" max="23" width="7.85546875" style="19" bestFit="1" customWidth="1"/>
    <col min="24" max="24" width="7.42578125" style="19" bestFit="1" customWidth="1"/>
    <col min="25" max="25" width="7.140625" style="19" bestFit="1" customWidth="1"/>
    <col min="26" max="26" width="6.85546875" style="19" bestFit="1" customWidth="1"/>
    <col min="27" max="27" width="7.5703125" style="20" bestFit="1" customWidth="1"/>
    <col min="28" max="28" width="10.85546875" style="18" bestFit="1" customWidth="1"/>
    <col min="29" max="29" width="10.85546875" style="19" customWidth="1"/>
    <col min="30" max="30" width="6" style="19" bestFit="1" customWidth="1"/>
    <col min="31" max="31" width="5" style="19" bestFit="1" customWidth="1"/>
    <col min="32" max="32" width="5.5703125" style="19" bestFit="1" customWidth="1"/>
    <col min="33" max="33" width="6.7109375" style="19" bestFit="1" customWidth="1"/>
    <col min="34" max="34" width="8.85546875" style="19" bestFit="1" customWidth="1"/>
    <col min="35" max="35" width="8.85546875" style="19" customWidth="1"/>
    <col min="36" max="36" width="7.85546875" style="19" bestFit="1" customWidth="1"/>
    <col min="37" max="37" width="7.42578125" style="19" bestFit="1" customWidth="1"/>
    <col min="38" max="38" width="7.140625" style="19" bestFit="1" customWidth="1"/>
    <col min="39" max="39" width="6.85546875" style="19" bestFit="1" customWidth="1"/>
    <col min="40" max="40" width="7.5703125" style="19" bestFit="1" customWidth="1"/>
    <col min="41" max="41" width="11.7109375" style="18" bestFit="1" customWidth="1"/>
    <col min="42" max="42" width="11.7109375" style="19" customWidth="1"/>
    <col min="43" max="44" width="7.42578125" style="19" bestFit="1" customWidth="1"/>
    <col min="45" max="45" width="6.28515625" style="19" bestFit="1" customWidth="1"/>
    <col min="46" max="46" width="5.85546875" style="19" bestFit="1" customWidth="1"/>
    <col min="47" max="47" width="6" style="19" bestFit="1" customWidth="1"/>
    <col min="48" max="48" width="6" style="19" customWidth="1"/>
    <col min="49" max="49" width="8.5703125" style="19" bestFit="1" customWidth="1"/>
    <col min="50" max="50" width="8.140625" style="19" bestFit="1" customWidth="1"/>
    <col min="51" max="51" width="8.28515625" style="19" bestFit="1" customWidth="1"/>
    <col min="52" max="52" width="7.7109375" style="19" bestFit="1" customWidth="1"/>
    <col min="53" max="53" width="8.7109375" style="20" bestFit="1" customWidth="1"/>
    <col min="54" max="54" width="11.7109375" style="18" bestFit="1" customWidth="1"/>
    <col min="55" max="55" width="11.7109375" style="19" customWidth="1"/>
    <col min="56" max="56" width="7.42578125" style="19" bestFit="1" customWidth="1"/>
    <col min="57" max="58" width="6.28515625" style="19" bestFit="1" customWidth="1"/>
    <col min="59" max="59" width="5.85546875" style="19" bestFit="1" customWidth="1"/>
    <col min="60" max="60" width="6" style="19" bestFit="1" customWidth="1"/>
    <col min="61" max="61" width="6" style="19" customWidth="1"/>
    <col min="62" max="62" width="8.5703125" style="19" bestFit="1" customWidth="1"/>
    <col min="63" max="63" width="8.140625" style="19" bestFit="1" customWidth="1"/>
    <col min="64" max="64" width="8.28515625" style="19" bestFit="1" customWidth="1"/>
    <col min="65" max="65" width="7.7109375" style="19" bestFit="1" customWidth="1"/>
    <col min="66" max="66" width="8.7109375" style="19" bestFit="1" customWidth="1"/>
    <col min="67" max="67" width="13.140625" style="150" bestFit="1" customWidth="1"/>
    <col min="68" max="68" width="12.85546875" style="18" bestFit="1" customWidth="1"/>
    <col min="69" max="69" width="16" style="19" bestFit="1" customWidth="1"/>
    <col min="70" max="70" width="11.28515625" style="19" bestFit="1" customWidth="1"/>
    <col min="71" max="71" width="10.7109375" style="20" bestFit="1" customWidth="1"/>
    <col min="72" max="72" width="10.7109375" style="151" customWidth="1"/>
    <col min="73" max="73" width="11.140625" style="150" bestFit="1" customWidth="1"/>
    <col min="74" max="74" width="12.85546875" style="19" bestFit="1" customWidth="1"/>
    <col min="75" max="75" width="16" style="19" bestFit="1" customWidth="1"/>
    <col min="76" max="76" width="11.28515625" style="19" bestFit="1" customWidth="1"/>
    <col min="77" max="77" width="7.140625" style="19" bestFit="1" customWidth="1"/>
    <col min="78" max="78" width="7.140625" style="151" customWidth="1"/>
    <col min="79" max="79" width="7.42578125" style="150" bestFit="1" customWidth="1"/>
    <col min="80" max="80" width="12.85546875" style="19" bestFit="1" customWidth="1"/>
    <col min="81" max="81" width="16" style="19" bestFit="1" customWidth="1"/>
    <col min="82" max="82" width="11.28515625" style="19" bestFit="1" customWidth="1"/>
    <col min="83" max="83" width="7.7109375" style="19" bestFit="1" customWidth="1"/>
    <col min="84" max="84" width="7.7109375" style="151" customWidth="1"/>
    <col min="85" max="85" width="14.5703125" style="150" bestFit="1" customWidth="1"/>
    <col min="86" max="86" width="13" style="20" bestFit="1" customWidth="1"/>
    <col min="87" max="87" width="16.140625" style="20" bestFit="1" customWidth="1"/>
    <col min="88" max="88" width="13.140625" style="20" bestFit="1" customWidth="1"/>
    <col min="89" max="89" width="11.140625" style="20" customWidth="1"/>
    <col min="90" max="90" width="11.140625" style="151" customWidth="1"/>
    <col min="91" max="91" width="14.5703125" style="20" bestFit="1" customWidth="1"/>
    <col min="92" max="92" width="13" style="20" bestFit="1" customWidth="1"/>
    <col min="93" max="93" width="16.140625" style="20" bestFit="1" customWidth="1"/>
    <col min="94" max="94" width="11.42578125" style="20" bestFit="1" customWidth="1"/>
    <col min="95" max="95" width="11.140625" style="20" bestFit="1" customWidth="1"/>
    <col min="96" max="96" width="11.140625" style="19" customWidth="1"/>
    <col min="97" max="97" width="11.140625" style="150" customWidth="1"/>
    <col min="98" max="101" width="11.140625" style="20" customWidth="1"/>
    <col min="102" max="102" width="11.140625" style="151" customWidth="1"/>
    <col min="103" max="103" width="13.42578125" style="20" bestFit="1" customWidth="1"/>
    <col min="104" max="104" width="9.140625" style="20"/>
    <col min="105" max="105" width="9.140625" style="67"/>
    <col min="106" max="106" width="14.42578125" style="67" bestFit="1" customWidth="1"/>
    <col min="107" max="107" width="37.28515625" customWidth="1"/>
    <col min="108" max="108" width="36" customWidth="1"/>
    <col min="109" max="109" width="25" customWidth="1"/>
    <col min="110" max="110" width="30.5703125" customWidth="1"/>
    <col min="111" max="111" width="27.5703125" customWidth="1"/>
  </cols>
  <sheetData>
    <row r="1" spans="1:166" x14ac:dyDescent="0.25">
      <c r="BO1" s="32"/>
      <c r="BP1" s="33"/>
      <c r="BQ1" s="33"/>
      <c r="BR1" s="33"/>
      <c r="BS1" s="33"/>
      <c r="BT1" s="34"/>
      <c r="BU1" s="32"/>
      <c r="BV1" s="33"/>
      <c r="BW1" s="33"/>
      <c r="BX1" s="33"/>
      <c r="BY1" s="33"/>
      <c r="BZ1" s="34"/>
      <c r="CA1" s="32"/>
      <c r="CB1" s="33"/>
      <c r="CC1" s="33"/>
      <c r="CD1" s="33"/>
      <c r="CE1" s="33"/>
      <c r="CF1" s="34"/>
      <c r="CG1" s="35"/>
      <c r="CH1" s="36"/>
      <c r="CI1" s="36"/>
      <c r="CJ1" s="36"/>
      <c r="CK1" s="36"/>
      <c r="CL1" s="37"/>
      <c r="CM1" s="38"/>
      <c r="CN1" s="38"/>
      <c r="CO1" s="38"/>
      <c r="CP1" s="38"/>
      <c r="CQ1" s="38"/>
      <c r="CR1" s="39"/>
      <c r="CS1" s="35"/>
      <c r="CT1" s="36"/>
      <c r="CU1" s="36"/>
      <c r="CV1" s="36"/>
      <c r="CW1" s="36"/>
      <c r="CX1" s="40"/>
      <c r="CY1" s="41"/>
      <c r="CZ1" s="41"/>
      <c r="DA1" s="42"/>
      <c r="DB1" s="42"/>
      <c r="DC1" s="43"/>
      <c r="DD1" s="43"/>
      <c r="DE1" s="43"/>
      <c r="DF1" s="43"/>
    </row>
    <row r="2" spans="1:166" x14ac:dyDescent="0.25">
      <c r="B2" s="44" t="s">
        <v>10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7" t="s">
        <v>24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50" t="s">
        <v>25</v>
      </c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  <c r="AO2" s="53" t="s">
        <v>26</v>
      </c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5"/>
      <c r="BB2" s="56" t="s">
        <v>27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8"/>
      <c r="BO2" s="59" t="s">
        <v>50</v>
      </c>
      <c r="BP2" s="60"/>
      <c r="BQ2" s="60"/>
      <c r="BR2" s="60"/>
      <c r="BS2" s="60"/>
      <c r="BT2" s="61"/>
      <c r="BU2" s="62" t="s">
        <v>51</v>
      </c>
      <c r="BV2" s="63"/>
      <c r="BW2" s="63"/>
      <c r="BX2" s="63"/>
      <c r="BY2" s="63"/>
      <c r="BZ2" s="64"/>
      <c r="CA2" s="59" t="s">
        <v>52</v>
      </c>
      <c r="CB2" s="60"/>
      <c r="CC2" s="60"/>
      <c r="CD2" s="60"/>
      <c r="CE2" s="60"/>
      <c r="CF2" s="61"/>
      <c r="CG2" s="59" t="s">
        <v>53</v>
      </c>
      <c r="CH2" s="60"/>
      <c r="CI2" s="60"/>
      <c r="CJ2" s="60"/>
      <c r="CK2" s="60"/>
      <c r="CL2" s="61"/>
      <c r="CM2" s="59" t="s">
        <v>54</v>
      </c>
      <c r="CN2" s="60"/>
      <c r="CO2" s="60"/>
      <c r="CP2" s="60"/>
      <c r="CQ2" s="60"/>
      <c r="CR2" s="65"/>
      <c r="CS2" s="59" t="s">
        <v>55</v>
      </c>
      <c r="CT2" s="63"/>
      <c r="CU2" s="60"/>
      <c r="CV2" s="60"/>
      <c r="CW2" s="60"/>
      <c r="CX2" s="61"/>
      <c r="CY2" s="17"/>
      <c r="CZ2" s="17"/>
      <c r="DA2" s="66"/>
      <c r="DC2" s="68" t="s">
        <v>56</v>
      </c>
      <c r="DD2" s="68" t="s">
        <v>56</v>
      </c>
      <c r="DE2" s="68"/>
      <c r="DF2" s="68" t="s">
        <v>57</v>
      </c>
      <c r="DG2" s="68"/>
    </row>
    <row r="3" spans="1:166" ht="15.75" thickBot="1" x14ac:dyDescent="0.3">
      <c r="A3" t="s">
        <v>58</v>
      </c>
      <c r="B3" s="69" t="s">
        <v>11</v>
      </c>
      <c r="C3" s="70" t="s">
        <v>12</v>
      </c>
      <c r="D3" s="70" t="s">
        <v>13</v>
      </c>
      <c r="E3" s="70" t="s">
        <v>14</v>
      </c>
      <c r="F3" s="70" t="s">
        <v>15</v>
      </c>
      <c r="G3" s="70" t="s">
        <v>16</v>
      </c>
      <c r="H3" s="70" t="s">
        <v>17</v>
      </c>
      <c r="I3" s="70" t="s">
        <v>18</v>
      </c>
      <c r="J3" s="70" t="s">
        <v>19</v>
      </c>
      <c r="K3" s="70" t="s">
        <v>20</v>
      </c>
      <c r="L3" s="70" t="s">
        <v>21</v>
      </c>
      <c r="M3" s="70" t="s">
        <v>22</v>
      </c>
      <c r="N3" s="71" t="s">
        <v>23</v>
      </c>
      <c r="O3" s="72" t="s">
        <v>11</v>
      </c>
      <c r="P3" s="73" t="s">
        <v>12</v>
      </c>
      <c r="Q3" s="73" t="s">
        <v>13</v>
      </c>
      <c r="R3" s="73" t="s">
        <v>14</v>
      </c>
      <c r="S3" s="73" t="s">
        <v>15</v>
      </c>
      <c r="T3" s="73" t="s">
        <v>16</v>
      </c>
      <c r="U3" s="73" t="s">
        <v>17</v>
      </c>
      <c r="V3" s="73" t="s">
        <v>18</v>
      </c>
      <c r="W3" s="73" t="s">
        <v>19</v>
      </c>
      <c r="X3" s="73" t="s">
        <v>20</v>
      </c>
      <c r="Y3" s="73" t="s">
        <v>21</v>
      </c>
      <c r="Z3" s="73" t="s">
        <v>22</v>
      </c>
      <c r="AA3" s="74" t="s">
        <v>23</v>
      </c>
      <c r="AB3" s="75" t="s">
        <v>11</v>
      </c>
      <c r="AC3" s="76" t="s">
        <v>12</v>
      </c>
      <c r="AD3" s="76" t="s">
        <v>13</v>
      </c>
      <c r="AE3" s="76" t="s">
        <v>14</v>
      </c>
      <c r="AF3" s="76" t="s">
        <v>15</v>
      </c>
      <c r="AG3" s="76" t="s">
        <v>16</v>
      </c>
      <c r="AH3" s="76" t="s">
        <v>17</v>
      </c>
      <c r="AI3" s="76" t="s">
        <v>18</v>
      </c>
      <c r="AJ3" s="76" t="s">
        <v>19</v>
      </c>
      <c r="AK3" s="76" t="s">
        <v>20</v>
      </c>
      <c r="AL3" s="76" t="s">
        <v>21</v>
      </c>
      <c r="AM3" s="76" t="s">
        <v>22</v>
      </c>
      <c r="AN3" s="76" t="s">
        <v>23</v>
      </c>
      <c r="AO3" s="77" t="s">
        <v>11</v>
      </c>
      <c r="AP3" s="78" t="s">
        <v>12</v>
      </c>
      <c r="AQ3" s="78" t="s">
        <v>13</v>
      </c>
      <c r="AR3" s="78" t="s">
        <v>14</v>
      </c>
      <c r="AS3" s="78" t="s">
        <v>15</v>
      </c>
      <c r="AT3" s="78" t="s">
        <v>16</v>
      </c>
      <c r="AU3" s="78" t="s">
        <v>17</v>
      </c>
      <c r="AV3" s="78" t="s">
        <v>18</v>
      </c>
      <c r="AW3" s="78" t="s">
        <v>19</v>
      </c>
      <c r="AX3" s="78" t="s">
        <v>20</v>
      </c>
      <c r="AY3" s="78" t="s">
        <v>21</v>
      </c>
      <c r="AZ3" s="78" t="s">
        <v>22</v>
      </c>
      <c r="BA3" s="78" t="s">
        <v>23</v>
      </c>
      <c r="BB3" s="79" t="s">
        <v>11</v>
      </c>
      <c r="BC3" s="80" t="s">
        <v>12</v>
      </c>
      <c r="BD3" s="80" t="s">
        <v>13</v>
      </c>
      <c r="BE3" s="80" t="s">
        <v>14</v>
      </c>
      <c r="BF3" s="80" t="s">
        <v>15</v>
      </c>
      <c r="BG3" s="80" t="s">
        <v>16</v>
      </c>
      <c r="BH3" s="80" t="s">
        <v>17</v>
      </c>
      <c r="BI3" s="80" t="s">
        <v>18</v>
      </c>
      <c r="BJ3" s="80" t="s">
        <v>19</v>
      </c>
      <c r="BK3" s="80" t="s">
        <v>20</v>
      </c>
      <c r="BL3" s="80" t="s">
        <v>21</v>
      </c>
      <c r="BM3" s="80" t="s">
        <v>22</v>
      </c>
      <c r="BN3" s="80" t="s">
        <v>23</v>
      </c>
      <c r="BO3" s="81" t="s">
        <v>59</v>
      </c>
      <c r="BP3" s="82" t="s">
        <v>10</v>
      </c>
      <c r="BQ3" s="83" t="s">
        <v>24</v>
      </c>
      <c r="BR3" s="84" t="s">
        <v>25</v>
      </c>
      <c r="BS3" s="85" t="s">
        <v>26</v>
      </c>
      <c r="BT3" s="86" t="s">
        <v>27</v>
      </c>
      <c r="BU3" s="81" t="s">
        <v>60</v>
      </c>
      <c r="BV3" s="82" t="s">
        <v>10</v>
      </c>
      <c r="BW3" s="83" t="s">
        <v>24</v>
      </c>
      <c r="BX3" s="84" t="s">
        <v>25</v>
      </c>
      <c r="BY3" s="85" t="s">
        <v>26</v>
      </c>
      <c r="BZ3" s="86" t="s">
        <v>27</v>
      </c>
      <c r="CA3" s="87" t="s">
        <v>61</v>
      </c>
      <c r="CB3" s="88" t="s">
        <v>10</v>
      </c>
      <c r="CC3" s="89" t="s">
        <v>24</v>
      </c>
      <c r="CD3" s="90" t="s">
        <v>25</v>
      </c>
      <c r="CE3" s="91" t="s">
        <v>26</v>
      </c>
      <c r="CF3" s="92" t="s">
        <v>27</v>
      </c>
      <c r="CG3" s="81" t="s">
        <v>61</v>
      </c>
      <c r="CH3" s="93" t="s">
        <v>10</v>
      </c>
      <c r="CI3" s="83" t="s">
        <v>24</v>
      </c>
      <c r="CJ3" s="84" t="s">
        <v>25</v>
      </c>
      <c r="CK3" s="94" t="s">
        <v>26</v>
      </c>
      <c r="CL3" s="92" t="s">
        <v>27</v>
      </c>
      <c r="CM3" s="95" t="s">
        <v>61</v>
      </c>
      <c r="CN3" s="93" t="s">
        <v>10</v>
      </c>
      <c r="CO3" s="83" t="s">
        <v>24</v>
      </c>
      <c r="CP3" s="84" t="s">
        <v>25</v>
      </c>
      <c r="CQ3" s="85" t="s">
        <v>26</v>
      </c>
      <c r="CR3" s="96" t="s">
        <v>27</v>
      </c>
      <c r="CS3" s="97" t="s">
        <v>12</v>
      </c>
      <c r="CT3" s="98" t="s">
        <v>13</v>
      </c>
      <c r="CU3" s="98" t="s">
        <v>14</v>
      </c>
      <c r="CV3" s="98" t="s">
        <v>62</v>
      </c>
      <c r="CW3" s="98" t="s">
        <v>16</v>
      </c>
      <c r="CX3" s="99" t="s">
        <v>17</v>
      </c>
      <c r="CY3" s="84" t="s">
        <v>63</v>
      </c>
      <c r="CZ3" s="94" t="s">
        <v>64</v>
      </c>
      <c r="DA3" s="100" t="s">
        <v>65</v>
      </c>
      <c r="DB3" s="101" t="s">
        <v>66</v>
      </c>
      <c r="DC3" s="102" t="s">
        <v>67</v>
      </c>
      <c r="DD3" s="102" t="s">
        <v>68</v>
      </c>
      <c r="DE3" s="103" t="s">
        <v>69</v>
      </c>
      <c r="DF3" s="103" t="s">
        <v>70</v>
      </c>
      <c r="DG3" s="104" t="s">
        <v>71</v>
      </c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</row>
    <row r="4" spans="1:166" ht="15.75" thickTop="1" x14ac:dyDescent="0.25">
      <c r="A4">
        <v>0</v>
      </c>
      <c r="B4" s="105">
        <f>VLOOKUP(IDs!B4,file!$A$2:$J$2731,3,FALSE)</f>
        <v>16329210</v>
      </c>
      <c r="C4" s="105">
        <f>VLOOKUP(IDs!C4,file!$A$2:$J$2731,3,FALSE)</f>
        <v>53039.5</v>
      </c>
      <c r="D4" s="105">
        <f>VLOOKUP(IDs!D4,file!$A$2:$J$2731,3,FALSE)</f>
        <v>265197.5</v>
      </c>
      <c r="E4" s="105">
        <f>VLOOKUP(IDs!E4,file!$A$2:$J$2731,3,FALSE)</f>
        <v>212158</v>
      </c>
      <c r="F4" s="105">
        <f>VLOOKUP(IDs!F4,file!$A$2:$J$2731,3,FALSE)</f>
        <v>212158</v>
      </c>
      <c r="G4" s="105">
        <f>VLOOKUP(IDs!G4,file!$A$2:$J$2731,3,FALSE)</f>
        <v>169726.4</v>
      </c>
      <c r="H4" s="105">
        <f>VLOOKUP(IDs!H4,file!$A$2:$J$2731,3,FALSE)</f>
        <v>74255.299999999901</v>
      </c>
      <c r="I4" s="105">
        <f>VLOOKUP(IDs!I4,file!$A$2:$J$2731,3,FALSE)</f>
        <v>0</v>
      </c>
      <c r="J4" s="105">
        <f>VLOOKUP(IDs!J4,file!$A$2:$J$2731,3,FALSE)</f>
        <v>0</v>
      </c>
      <c r="K4" s="105">
        <f>VLOOKUP(IDs!K4,file!$A$2:$J$2731,3,FALSE)</f>
        <v>0</v>
      </c>
      <c r="L4" s="105">
        <f>VLOOKUP(IDs!L4,file!$A$2:$J$2731,3,FALSE)</f>
        <v>0</v>
      </c>
      <c r="M4" s="105">
        <f>VLOOKUP(IDs!M4,file!$A$2:$J$2731,3,FALSE)</f>
        <v>42431.6</v>
      </c>
      <c r="N4" s="105">
        <f>VLOOKUP(IDs!N4,file!$A$2:$J$2731,3,FALSE)</f>
        <v>31823.699999999899</v>
      </c>
      <c r="O4" s="105">
        <f>VLOOKUP(IDs!O4,file!$A$2:$J$2731,3,FALSE)</f>
        <v>15351497</v>
      </c>
      <c r="P4" s="105">
        <f>VLOOKUP(IDs!P4,file!$A$2:$J$2731,3,FALSE)</f>
        <v>69475.149999999994</v>
      </c>
      <c r="Q4" s="105">
        <f>VLOOKUP(IDs!Q4,file!$A$2:$J$2731,3,FALSE)</f>
        <v>347375.75</v>
      </c>
      <c r="R4" s="105">
        <f>VLOOKUP(IDs!R4,file!$A$2:$J$2731,3,FALSE)</f>
        <v>277900.59999999998</v>
      </c>
      <c r="S4" s="105">
        <f>VLOOKUP(IDs!S4,file!$A$2:$J$2731,3,FALSE)</f>
        <v>277900.59999999998</v>
      </c>
      <c r="T4" s="105">
        <f>VLOOKUP(IDs!T4,file!$A$2:$J$2731,3,FALSE)</f>
        <v>222320.48</v>
      </c>
      <c r="U4" s="105">
        <f>VLOOKUP(IDs!U4,file!$A$2:$J$2731,3,FALSE)</f>
        <v>97265.21</v>
      </c>
      <c r="V4" s="105">
        <f>VLOOKUP(IDs!V4,file!$A$2:$J$2731,3,FALSE)</f>
        <v>0</v>
      </c>
      <c r="W4" s="105">
        <f>VLOOKUP(IDs!W4,file!$A$2:$J$2731,3,FALSE)</f>
        <v>0</v>
      </c>
      <c r="X4" s="105">
        <f>VLOOKUP(IDs!X4,file!$A$2:$J$2731,3,FALSE)</f>
        <v>0</v>
      </c>
      <c r="Y4" s="105">
        <f>VLOOKUP(IDs!Y4,file!$A$2:$J$2731,3,FALSE)</f>
        <v>0</v>
      </c>
      <c r="Z4" s="105">
        <f>VLOOKUP(IDs!Z4,file!$A$2:$J$2731,3,FALSE)</f>
        <v>55580.12</v>
      </c>
      <c r="AA4" s="105">
        <f>VLOOKUP(IDs!AA4,file!$A$2:$J$2731,3,FALSE)</f>
        <v>41685.089999999997</v>
      </c>
      <c r="AB4" s="105">
        <f>VLOOKUP(IDs!AB4,file!$A$2:$J$2731,3,FALSE)</f>
        <v>26785.599999999999</v>
      </c>
      <c r="AC4" s="105">
        <f>VLOOKUP(IDs!AC4,file!$A$2:$J$2731,3,FALSE)</f>
        <v>2008.92</v>
      </c>
      <c r="AD4" s="105">
        <f>VLOOKUP(IDs!AD4,file!$A$2:$J$2731,3,FALSE)</f>
        <v>10044.6</v>
      </c>
      <c r="AE4" s="105">
        <f>VLOOKUP(IDs!AE4,file!$A$2:$J$2731,3,FALSE)</f>
        <v>8035.68</v>
      </c>
      <c r="AF4" s="105">
        <f>VLOOKUP(IDs!AF4,file!$A$2:$J$2731,3,FALSE)</f>
        <v>8035.68</v>
      </c>
      <c r="AG4" s="105">
        <f>VLOOKUP(IDs!AG4,file!$A$2:$J$2731,3,FALSE)</f>
        <v>6428.5439999999999</v>
      </c>
      <c r="AH4" s="105">
        <f>VLOOKUP(IDs!AH4,file!$A$2:$J$2731,3,FALSE)</f>
        <v>2812.4879999999998</v>
      </c>
      <c r="AI4" s="105">
        <f>VLOOKUP(IDs!AI4,file!$A$2:$J$2731,3,FALSE)</f>
        <v>0</v>
      </c>
      <c r="AJ4" s="105">
        <f>VLOOKUP(IDs!AJ4,file!$A$2:$J$2731,3,FALSE)</f>
        <v>0</v>
      </c>
      <c r="AK4" s="105">
        <f>VLOOKUP(IDs!AK4,file!$A$2:$J$2731,3,FALSE)</f>
        <v>0</v>
      </c>
      <c r="AL4" s="105">
        <f>VLOOKUP(IDs!AL4,file!$A$2:$J$2731,3,FALSE)</f>
        <v>0</v>
      </c>
      <c r="AM4" s="105">
        <f>VLOOKUP(IDs!AM4,file!$A$2:$J$2731,3,FALSE)</f>
        <v>1607.136</v>
      </c>
      <c r="AN4" s="105">
        <f>VLOOKUP(IDs!AN4,file!$A$2:$J$2731,3,FALSE)</f>
        <v>1205.3520000000001</v>
      </c>
      <c r="AO4" s="105">
        <f>VLOOKUP(IDs!AO4,file!$A$2:$J$2731,3,FALSE)</f>
        <v>835589.5</v>
      </c>
      <c r="AP4" s="105">
        <f>VLOOKUP(IDs!AP4,file!$A$2:$J$2731,3,FALSE)</f>
        <v>1695.5250000000001</v>
      </c>
      <c r="AQ4" s="105">
        <f>VLOOKUP(IDs!AQ4,file!$A$2:$J$2731,3,FALSE)</f>
        <v>8477.625</v>
      </c>
      <c r="AR4" s="105">
        <f>VLOOKUP(IDs!AR4,file!$A$2:$J$2731,3,FALSE)</f>
        <v>6782.1</v>
      </c>
      <c r="AS4" s="105">
        <f>VLOOKUP(IDs!AS4,file!$A$2:$J$2731,3,FALSE)</f>
        <v>6782.1</v>
      </c>
      <c r="AT4" s="105">
        <f>VLOOKUP(IDs!AT4,file!$A$2:$J$2731,3,FALSE)</f>
        <v>5425.68</v>
      </c>
      <c r="AU4" s="105">
        <f>VLOOKUP(IDs!AU4,file!$A$2:$J$2731,3,FALSE)</f>
        <v>2373.7350000000001</v>
      </c>
      <c r="AV4" s="105">
        <f>VLOOKUP(IDs!AV4,file!$A$2:$J$2731,3,FALSE)</f>
        <v>0</v>
      </c>
      <c r="AW4" s="105">
        <f>VLOOKUP(IDs!AW4,file!$A$2:$J$2731,3,FALSE)</f>
        <v>0</v>
      </c>
      <c r="AX4" s="105">
        <f>VLOOKUP(IDs!AX4,file!$A$2:$J$2731,3,FALSE)</f>
        <v>0</v>
      </c>
      <c r="AY4" s="105">
        <f>VLOOKUP(IDs!AY4,file!$A$2:$J$2731,3,FALSE)</f>
        <v>0</v>
      </c>
      <c r="AZ4" s="105">
        <f>VLOOKUP(IDs!AZ4,file!$A$2:$J$2731,3,FALSE)</f>
        <v>1356.42</v>
      </c>
      <c r="BA4" s="105">
        <f>VLOOKUP(IDs!BA4,file!$A$2:$J$2731,3,FALSE)</f>
        <v>1017.3150000000001</v>
      </c>
      <c r="BB4" s="105">
        <f>VLOOKUP(IDs!BB4,file!$A$2:$J$2731,3,FALSE)</f>
        <v>40957.199999999997</v>
      </c>
      <c r="BC4" s="105">
        <f>VLOOKUP(IDs!BC4,file!$A$2:$J$2731,3,FALSE)</f>
        <v>1365.24</v>
      </c>
      <c r="BD4" s="105">
        <f>VLOOKUP(IDs!BD4,file!$A$2:$J$2731,3,FALSE)</f>
        <v>6826.2</v>
      </c>
      <c r="BE4" s="105">
        <f>VLOOKUP(IDs!BE4,file!$A$2:$J$2731,3,FALSE)</f>
        <v>5460.96</v>
      </c>
      <c r="BF4" s="105">
        <f>VLOOKUP(IDs!BF4,file!$A$2:$J$2731,3,FALSE)</f>
        <v>5460.96</v>
      </c>
      <c r="BG4" s="105">
        <f>VLOOKUP(IDs!BG4,file!$A$2:$J$2731,3,FALSE)</f>
        <v>4368.768</v>
      </c>
      <c r="BH4" s="105">
        <f>VLOOKUP(IDs!BH4,file!$A$2:$J$2731,3,FALSE)</f>
        <v>1911.336</v>
      </c>
      <c r="BI4" s="105">
        <f>VLOOKUP(IDs!BI4,file!$A$2:$J$2731,3,FALSE)</f>
        <v>0</v>
      </c>
      <c r="BJ4" s="105">
        <f>VLOOKUP(IDs!BJ4,file!$A$2:$J$2731,3,FALSE)</f>
        <v>0</v>
      </c>
      <c r="BK4" s="105">
        <f>VLOOKUP(IDs!BK4,file!$A$2:$J$2731,3,FALSE)</f>
        <v>0</v>
      </c>
      <c r="BL4" s="105">
        <f>VLOOKUP(IDs!BL4,file!$A$2:$J$2731,3,FALSE)</f>
        <v>0</v>
      </c>
      <c r="BM4" s="105">
        <f>VLOOKUP(IDs!BM4,file!$A$2:$J$2731,3,FALSE)</f>
        <v>1092.192</v>
      </c>
      <c r="BN4" s="105">
        <f>VLOOKUP(IDs!BN4,file!$A$2:$J$2731,3,FALSE)</f>
        <v>819.14400000000001</v>
      </c>
      <c r="BO4" s="106">
        <f>SUM(B4:BN4)</f>
        <v>35135726.000000015</v>
      </c>
      <c r="BP4" s="105">
        <f>SUM(B4:N4)</f>
        <v>17390000</v>
      </c>
      <c r="BQ4" s="29">
        <f>SUM(O4:AA4)</f>
        <v>16741000</v>
      </c>
      <c r="BR4" s="29">
        <f>SUM(AB4:AN4)</f>
        <v>66964</v>
      </c>
      <c r="BS4" s="29">
        <f>SUM(AO4:BA4)</f>
        <v>869500</v>
      </c>
      <c r="BT4" s="107">
        <f>SUM(BB4:BN4)</f>
        <v>68261.999999999985</v>
      </c>
      <c r="BU4" s="106">
        <f>(SUM(C4:N4)+SUM(P4:AA4)+SUM(AC4:AN4)+SUM(AP4:BA4)+SUM(BC4:BN4))</f>
        <v>2551686.6999999997</v>
      </c>
      <c r="BV4" s="29">
        <f>SUM(C4:N4)</f>
        <v>1060789.9999999998</v>
      </c>
      <c r="BW4" s="29">
        <f>SUM(P4:AA4)</f>
        <v>1389503.0000000002</v>
      </c>
      <c r="BX4" s="29">
        <f>SUM(AC4:AN4)</f>
        <v>40178.399999999994</v>
      </c>
      <c r="BY4" s="29">
        <f>SUM(AP4:BA4)</f>
        <v>33910.5</v>
      </c>
      <c r="BZ4" s="107">
        <f>SUM(BC4:BN4)</f>
        <v>27304.799999999999</v>
      </c>
      <c r="CA4" s="108">
        <f t="shared" ref="CA4:CF19" si="0">BU4/BO4</f>
        <v>7.2623707846537697E-2</v>
      </c>
      <c r="CB4" s="109">
        <f t="shared" si="0"/>
        <v>6.0999999999999985E-2</v>
      </c>
      <c r="CC4" s="109">
        <f t="shared" si="0"/>
        <v>8.3000000000000018E-2</v>
      </c>
      <c r="CD4" s="109">
        <f t="shared" si="0"/>
        <v>0.59999999999999987</v>
      </c>
      <c r="CE4" s="109">
        <f t="shared" si="0"/>
        <v>3.9E-2</v>
      </c>
      <c r="CF4" s="110">
        <f t="shared" si="0"/>
        <v>0.40000000000000008</v>
      </c>
      <c r="CG4" s="108"/>
      <c r="CH4" s="111"/>
      <c r="CI4" s="112"/>
      <c r="CJ4" s="111"/>
      <c r="CK4" s="111"/>
      <c r="CL4" s="110"/>
      <c r="CM4" s="113">
        <f>SUM(CN4:CR4)</f>
        <v>289616.44044999999</v>
      </c>
      <c r="CN4" s="113">
        <f>step*SUMPRODUCT(B4:N4,'[1]By group'!B$22:N$22)</f>
        <v>120399.66499999996</v>
      </c>
      <c r="CO4" s="113">
        <f>step*SUMPRODUCT(O4:AA4,'[1]By group'!O$22:AA$22)</f>
        <v>157708.59050000002</v>
      </c>
      <c r="CP4" s="113">
        <f>step*SUMPRODUCT(AB4:AN4,'[1]By group'!AB$22:AN$22)</f>
        <v>4560.2484000000004</v>
      </c>
      <c r="CQ4" s="113">
        <f>step*SUMPRODUCT(AO4:BA4,'[1]By group'!AO$22:BA$22)</f>
        <v>3848.8417500000005</v>
      </c>
      <c r="CR4" s="114">
        <f>step*SUMPRODUCT(BB4:BN4,'[1]By group'!BB$22:BN$22)</f>
        <v>3099.0948000000003</v>
      </c>
      <c r="CS4" s="115">
        <f t="shared" ref="CS4:CX19" si="1">C4+I4+P4+V4+AC4+AI4+AP4+AV4+BC4+BI4</f>
        <v>127584.33499999999</v>
      </c>
      <c r="CT4" s="113">
        <f t="shared" si="1"/>
        <v>637921.67499999993</v>
      </c>
      <c r="CU4" s="113">
        <f t="shared" si="1"/>
        <v>510337.33999999997</v>
      </c>
      <c r="CV4" s="113">
        <f t="shared" si="1"/>
        <v>510337.33999999997</v>
      </c>
      <c r="CW4" s="113">
        <f t="shared" si="1"/>
        <v>510337.33999999991</v>
      </c>
      <c r="CX4" s="116">
        <f t="shared" si="1"/>
        <v>255168.66999999981</v>
      </c>
      <c r="CY4" s="111">
        <f>BR4/(BQ4+BR4)</f>
        <v>3.9840637450199202E-3</v>
      </c>
      <c r="CZ4" s="117">
        <f>BS4/(BP4+BS4)</f>
        <v>4.7619047619047616E-2</v>
      </c>
      <c r="DA4" s="118">
        <f>BT4/BO4</f>
        <v>1.942808866394278E-3</v>
      </c>
      <c r="DB4" s="119"/>
      <c r="DC4" s="9">
        <f>(SUMPRODUCT($B4:$N4,'[1]By group'!$B$27:$N$27)-(1-prop_idu_part)*SUMPRODUCT(Population!$BB4:$BN4,'[1]By group'!$BB$27:$BN$27)*(1-prop_idu_male))/BQ4</f>
        <v>1.5559487796427931</v>
      </c>
      <c r="DD4" s="9">
        <f>(1-prop_idu_part)*SUMPRODUCT(Population!$BB4:$BN4,'[1]By group'!$BB$27:$BN$27)*prop_idu_male/BQ4</f>
        <v>8.8074738665551624E-3</v>
      </c>
      <c r="DE4" s="9">
        <f>SUMPRODUCT(AB4:AN4,'[1]By group'!AB$27:AN$27)/prop_sw_use/BP4</f>
        <v>4.6208625646923522</v>
      </c>
      <c r="DF4" s="9">
        <f t="shared" ref="DF4:DF67" si="2">DE4*(1-cond_sw+cond_sw*(1-cond_eff))</f>
        <v>1.8760702012650949</v>
      </c>
      <c r="DG4" s="9">
        <f>step*circ</f>
        <v>0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</row>
    <row r="5" spans="1:166" x14ac:dyDescent="0.25">
      <c r="A5">
        <f t="shared" ref="A5:A36" si="3">A4+step</f>
        <v>0.5</v>
      </c>
      <c r="B5" s="105">
        <f>VLOOKUP(IDs!B5,file!$A$2:$J$2731,3,FALSE)</f>
        <v>16141508.1292769</v>
      </c>
      <c r="C5" s="105">
        <f>VLOOKUP(IDs!C5,file!$A$2:$J$2731,3,FALSE)</f>
        <v>322151.69194087997</v>
      </c>
      <c r="D5" s="105">
        <f>VLOOKUP(IDs!D5,file!$A$2:$J$2731,3,FALSE)</f>
        <v>228057.409269</v>
      </c>
      <c r="E5" s="105">
        <f>VLOOKUP(IDs!E5,file!$A$2:$J$2731,3,FALSE)</f>
        <v>227529.5024152</v>
      </c>
      <c r="F5" s="105">
        <f>VLOOKUP(IDs!F5,file!$A$2:$J$2731,3,FALSE)</f>
        <v>161230.1274152</v>
      </c>
      <c r="G5" s="105">
        <f>VLOOKUP(IDs!G5,file!$A$2:$J$2731,3,FALSE)</f>
        <v>100342.77193216</v>
      </c>
      <c r="H5" s="105">
        <f>VLOOKUP(IDs!H5,file!$A$2:$J$2731,3,FALSE)</f>
        <v>94088.589595319994</v>
      </c>
      <c r="I5" s="105">
        <f>VLOOKUP(IDs!I5,file!$A$2:$J$2731,3,FALSE)</f>
        <v>0</v>
      </c>
      <c r="J5" s="105">
        <f>VLOOKUP(IDs!J5,file!$A$2:$J$2731,3,FALSE)</f>
        <v>0</v>
      </c>
      <c r="K5" s="105">
        <f>VLOOKUP(IDs!K5,file!$A$2:$J$2731,3,FALSE)</f>
        <v>0</v>
      </c>
      <c r="L5" s="105">
        <f>VLOOKUP(IDs!L5,file!$A$2:$J$2731,3,FALSE)</f>
        <v>10607.9</v>
      </c>
      <c r="M5" s="105">
        <f>VLOOKUP(IDs!M5,file!$A$2:$J$2731,3,FALSE)</f>
        <v>44339.031483040002</v>
      </c>
      <c r="N5" s="105">
        <f>VLOOKUP(IDs!N5,file!$A$2:$J$2731,3,FALSE)</f>
        <v>33837.708112280001</v>
      </c>
      <c r="O5" s="105">
        <f>VLOOKUP(IDs!O5,file!$A$2:$J$2731,3,FALSE)</f>
        <v>15419671.879433701</v>
      </c>
      <c r="P5" s="105">
        <f>VLOOKUP(IDs!P5,file!$A$2:$J$2731,3,FALSE)</f>
        <v>100215.985286989</v>
      </c>
      <c r="Q5" s="105">
        <f>VLOOKUP(IDs!Q5,file!$A$2:$J$2731,3,FALSE)</f>
        <v>298646.87977350003</v>
      </c>
      <c r="R5" s="105">
        <f>VLOOKUP(IDs!R5,file!$A$2:$J$2731,3,FALSE)</f>
        <v>297971.38131879998</v>
      </c>
      <c r="S5" s="105">
        <f>VLOOKUP(IDs!S5,file!$A$2:$J$2731,3,FALSE)</f>
        <v>211127.44381880001</v>
      </c>
      <c r="T5" s="105">
        <f>VLOOKUP(IDs!T5,file!$A$2:$J$2731,3,FALSE)</f>
        <v>131385.37405504001</v>
      </c>
      <c r="U5" s="105">
        <f>VLOOKUP(IDs!U5,file!$A$2:$J$2731,3,FALSE)</f>
        <v>123221.96183658</v>
      </c>
      <c r="V5" s="105">
        <f>VLOOKUP(IDs!V5,file!$A$2:$J$2731,3,FALSE)</f>
        <v>0</v>
      </c>
      <c r="W5" s="105">
        <f>VLOOKUP(IDs!W5,file!$A$2:$J$2731,3,FALSE)</f>
        <v>0</v>
      </c>
      <c r="X5" s="105">
        <f>VLOOKUP(IDs!X5,file!$A$2:$J$2731,3,FALSE)</f>
        <v>0</v>
      </c>
      <c r="Y5" s="105">
        <f>VLOOKUP(IDs!Y5,file!$A$2:$J$2731,3,FALSE)</f>
        <v>13895.03</v>
      </c>
      <c r="Z5" s="105">
        <f>VLOOKUP(IDs!Z5,file!$A$2:$J$2731,3,FALSE)</f>
        <v>58065.822963760002</v>
      </c>
      <c r="AA5" s="105">
        <f>VLOOKUP(IDs!AA5,file!$A$2:$J$2731,3,FALSE)</f>
        <v>44313.593872819998</v>
      </c>
      <c r="AB5" s="105">
        <f>VLOOKUP(IDs!AB5,file!$A$2:$J$2731,3,FALSE)</f>
        <v>22501.157298224</v>
      </c>
      <c r="AC5" s="105">
        <f>VLOOKUP(IDs!AC5,file!$A$2:$J$2731,3,FALSE)</f>
        <v>7686.9672467760001</v>
      </c>
      <c r="AD5" s="105">
        <f>VLOOKUP(IDs!AD5,file!$A$2:$J$2731,3,FALSE)</f>
        <v>8717.4572250000001</v>
      </c>
      <c r="AE5" s="105">
        <f>VLOOKUP(IDs!AE5,file!$A$2:$J$2731,3,FALSE)</f>
        <v>8681.5477800000008</v>
      </c>
      <c r="AF5" s="105">
        <f>VLOOKUP(IDs!AF5,file!$A$2:$J$2731,3,FALSE)</f>
        <v>6170.3977800000002</v>
      </c>
      <c r="AG5" s="105">
        <f>VLOOKUP(IDs!AG5,file!$A$2:$J$2731,3,FALSE)</f>
        <v>3851.501424</v>
      </c>
      <c r="AH5" s="105">
        <f>VLOOKUP(IDs!AH5,file!$A$2:$J$2731,3,FALSE)</f>
        <v>3585.9724230000002</v>
      </c>
      <c r="AI5" s="105">
        <f>VLOOKUP(IDs!AI5,file!$A$2:$J$2731,3,FALSE)</f>
        <v>0</v>
      </c>
      <c r="AJ5" s="105">
        <f>VLOOKUP(IDs!AJ5,file!$A$2:$J$2731,3,FALSE)</f>
        <v>0</v>
      </c>
      <c r="AK5" s="105">
        <f>VLOOKUP(IDs!AK5,file!$A$2:$J$2731,3,FALSE)</f>
        <v>0</v>
      </c>
      <c r="AL5" s="105">
        <f>VLOOKUP(IDs!AL5,file!$A$2:$J$2731,3,FALSE)</f>
        <v>401.78399999999999</v>
      </c>
      <c r="AM5" s="105">
        <f>VLOOKUP(IDs!AM5,file!$A$2:$J$2731,3,FALSE)</f>
        <v>1692.1133159999999</v>
      </c>
      <c r="AN5" s="105">
        <f>VLOOKUP(IDs!AN5,file!$A$2:$J$2731,3,FALSE)</f>
        <v>1291.1831070000001</v>
      </c>
      <c r="AO5" s="105">
        <f>VLOOKUP(IDs!AO5,file!$A$2:$J$2731,3,FALSE)</f>
        <v>833711.28735124401</v>
      </c>
      <c r="AP5" s="105">
        <f>VLOOKUP(IDs!AP5,file!$A$2:$J$2731,3,FALSE)</f>
        <v>7914.5033987552797</v>
      </c>
      <c r="AQ5" s="105">
        <f>VLOOKUP(IDs!AQ5,file!$A$2:$J$2731,3,FALSE)</f>
        <v>7290.7574999999997</v>
      </c>
      <c r="AR5" s="105">
        <f>VLOOKUP(IDs!AR5,file!$A$2:$J$2731,3,FALSE)</f>
        <v>7273.8022499999997</v>
      </c>
      <c r="AS5" s="105">
        <f>VLOOKUP(IDs!AS5,file!$A$2:$J$2731,3,FALSE)</f>
        <v>5154.3959999999997</v>
      </c>
      <c r="AT5" s="105">
        <f>VLOOKUP(IDs!AT5,file!$A$2:$J$2731,3,FALSE)</f>
        <v>3207.9333000000001</v>
      </c>
      <c r="AU5" s="105">
        <f>VLOOKUP(IDs!AU5,file!$A$2:$J$2731,3,FALSE)</f>
        <v>3007.8613500000001</v>
      </c>
      <c r="AV5" s="105">
        <f>VLOOKUP(IDs!AV5,file!$A$2:$J$2731,3,FALSE)</f>
        <v>0</v>
      </c>
      <c r="AW5" s="105">
        <f>VLOOKUP(IDs!AW5,file!$A$2:$J$2731,3,FALSE)</f>
        <v>0</v>
      </c>
      <c r="AX5" s="105">
        <f>VLOOKUP(IDs!AX5,file!$A$2:$J$2731,3,FALSE)</f>
        <v>0</v>
      </c>
      <c r="AY5" s="105">
        <f>VLOOKUP(IDs!AY5,file!$A$2:$J$2731,3,FALSE)</f>
        <v>339.10500000000002</v>
      </c>
      <c r="AZ5" s="105">
        <f>VLOOKUP(IDs!AZ5,file!$A$2:$J$2731,3,FALSE)</f>
        <v>1417.4589000000001</v>
      </c>
      <c r="BA5" s="105">
        <f>VLOOKUP(IDs!BA5,file!$A$2:$J$2731,3,FALSE)</f>
        <v>1081.74495</v>
      </c>
      <c r="BB5" s="105">
        <f>VLOOKUP(IDs!BB5,file!$A$2:$J$2731,3,FALSE)</f>
        <v>39873.750321760002</v>
      </c>
      <c r="BC5" s="105">
        <f>VLOOKUP(IDs!BC5,file!$A$2:$J$2731,3,FALSE)</f>
        <v>6452.3466747399998</v>
      </c>
      <c r="BD5" s="105">
        <f>VLOOKUP(IDs!BD5,file!$A$2:$J$2731,3,FALSE)</f>
        <v>5763.6127324999998</v>
      </c>
      <c r="BE5" s="105">
        <f>VLOOKUP(IDs!BE5,file!$A$2:$J$2731,3,FALSE)</f>
        <v>5771.3441860000003</v>
      </c>
      <c r="BF5" s="105">
        <f>VLOOKUP(IDs!BF5,file!$A$2:$J$2731,3,FALSE)</f>
        <v>4064.7941860000001</v>
      </c>
      <c r="BG5" s="105">
        <f>VLOOKUP(IDs!BG5,file!$A$2:$J$2731,3,FALSE)</f>
        <v>2514.6057488000001</v>
      </c>
      <c r="BH5" s="105">
        <f>VLOOKUP(IDs!BH5,file!$A$2:$J$2731,3,FALSE)</f>
        <v>2391.9983650999998</v>
      </c>
      <c r="BI5" s="105">
        <f>VLOOKUP(IDs!BI5,file!$A$2:$J$2731,3,FALSE)</f>
        <v>0</v>
      </c>
      <c r="BJ5" s="105">
        <f>VLOOKUP(IDs!BJ5,file!$A$2:$J$2731,3,FALSE)</f>
        <v>0</v>
      </c>
      <c r="BK5" s="105">
        <f>VLOOKUP(IDs!BK5,file!$A$2:$J$2731,3,FALSE)</f>
        <v>0</v>
      </c>
      <c r="BL5" s="105">
        <f>VLOOKUP(IDs!BL5,file!$A$2:$J$2731,3,FALSE)</f>
        <v>273.048</v>
      </c>
      <c r="BM5" s="105">
        <f>VLOOKUP(IDs!BM5,file!$A$2:$J$2731,3,FALSE)</f>
        <v>1124.2335572</v>
      </c>
      <c r="BN5" s="105">
        <f>VLOOKUP(IDs!BN5,file!$A$2:$J$2731,3,FALSE)</f>
        <v>858.19280790000005</v>
      </c>
      <c r="BO5" s="106">
        <f t="shared" ref="BO5:BO68" si="4">SUM(B5:BN5)</f>
        <v>35066275.07197997</v>
      </c>
      <c r="BP5" s="105">
        <f t="shared" ref="BP5:BP68" si="5">SUM(B5:N5)</f>
        <v>17363692.861439977</v>
      </c>
      <c r="BQ5" s="29">
        <f t="shared" ref="BQ5:BQ68" si="6">SUM(O5:AA5)</f>
        <v>16698515.352359986</v>
      </c>
      <c r="BR5" s="29">
        <f t="shared" ref="BR5:BR68" si="7">SUM(AB5:AN5)</f>
        <v>64580.081599999998</v>
      </c>
      <c r="BS5" s="29">
        <f t="shared" ref="BS5:BS68" si="8">SUM(AO5:BA5)</f>
        <v>870398.84999999916</v>
      </c>
      <c r="BT5" s="107">
        <f t="shared" ref="BT5:BT68" si="9">SUM(BB5:BN5)</f>
        <v>69087.926579999999</v>
      </c>
      <c r="BU5" s="106">
        <f t="shared" ref="BU5:BU68" si="10">(SUM(C5:N5)+SUM(P5:AA5)+SUM(AC5:AN5)+SUM(AP5:BA5)+SUM(BC5:BN5))</f>
        <v>2609008.8682981404</v>
      </c>
      <c r="BV5" s="29">
        <f t="shared" ref="BV5:BV68" si="11">SUM(C5:N5)</f>
        <v>1222184.73216308</v>
      </c>
      <c r="BW5" s="29">
        <f t="shared" ref="BW5:BW68" si="12">SUM(P5:AA5)</f>
        <v>1278843.4729262891</v>
      </c>
      <c r="BX5" s="29">
        <f t="shared" ref="BX5:BX68" si="13">SUM(AC5:AN5)</f>
        <v>42078.924301776002</v>
      </c>
      <c r="BY5" s="29">
        <f t="shared" ref="BY5:BY68" si="14">SUM(AP5:BA5)</f>
        <v>36687.56264875528</v>
      </c>
      <c r="BZ5" s="107">
        <f t="shared" ref="BZ5:BZ68" si="15">SUM(BC5:BN5)</f>
        <v>29214.176258240001</v>
      </c>
      <c r="CA5" s="108">
        <f t="shared" si="0"/>
        <v>7.4402224443362475E-2</v>
      </c>
      <c r="CB5" s="109">
        <f t="shared" si="0"/>
        <v>7.0387373349434137E-2</v>
      </c>
      <c r="CC5" s="109">
        <f t="shared" si="0"/>
        <v>7.6584261890417185E-2</v>
      </c>
      <c r="CD5" s="109">
        <f t="shared" si="0"/>
        <v>0.65157744089589387</v>
      </c>
      <c r="CE5" s="109">
        <f t="shared" si="0"/>
        <v>4.2150288512852831E-2</v>
      </c>
      <c r="CF5" s="110">
        <f t="shared" si="0"/>
        <v>0.42285501540434273</v>
      </c>
      <c r="CG5" s="121">
        <f>-SUM([1]Dynamics!BO4:BO5,[1]Dynamics!CB4:CB5,[1]Dynamics!CO4:CO5,[1]Dynamics!DB4:DB5,[1]Dynamics!DO4:DO5)/BO4*100000</f>
        <v>2479.5262138564872</v>
      </c>
      <c r="CH5" s="112">
        <f>-SUM([1]Dynamics!BO4:BO5)/BP4*100000</f>
        <v>3546.3228953758412</v>
      </c>
      <c r="CI5" s="112">
        <f>-SUM([1]Dynamics!CB4:CB5)/BQ4*100000</f>
        <v>1261.100128795503</v>
      </c>
      <c r="CJ5" s="112">
        <f>-SUM([1]Dynamics!CO4:CO5)/BR4*100000</f>
        <v>21725.945314070814</v>
      </c>
      <c r="CK5" s="112">
        <f>-SUM([1]Dynamics!DB4:DB5)/BS4*100000</f>
        <v>1818.9229322788026</v>
      </c>
      <c r="CL5" s="122">
        <f>-SUM([1]Dynamics!DO4:DO5)/BT4*100000</f>
        <v>19057.624468953807</v>
      </c>
      <c r="CM5" s="113">
        <f t="shared" ref="CM5:CM68" si="16">SUM(CN5:CR5)</f>
        <v>248992.84677080004</v>
      </c>
      <c r="CN5" s="113">
        <f>step*SUMPRODUCT(B5:N5,'[1]By group'!B$22:N$22)</f>
        <v>103531.69906812601</v>
      </c>
      <c r="CO5" s="113">
        <f>step*SUMPRODUCT(O5:AA5,'[1]By group'!O$22:AA$22)</f>
        <v>135577.34639916901</v>
      </c>
      <c r="CP5" s="113">
        <f>step*SUMPRODUCT(AB5:AN5,'[1]By group'!AB$22:AN$22)</f>
        <v>3957.4845097500001</v>
      </c>
      <c r="CQ5" s="113">
        <f>step*SUMPRODUCT(AO5:BA5,'[1]By group'!AO$22:BA$22)</f>
        <v>3309.8004419999997</v>
      </c>
      <c r="CR5" s="114">
        <f>step*SUMPRODUCT(BB5:BN5,'[1]By group'!BB$22:BN$22)</f>
        <v>2616.5163517549995</v>
      </c>
      <c r="CS5" s="115">
        <f t="shared" si="1"/>
        <v>444421.49454814027</v>
      </c>
      <c r="CT5" s="113">
        <f t="shared" si="1"/>
        <v>548476.1165</v>
      </c>
      <c r="CU5" s="113">
        <f t="shared" si="1"/>
        <v>547227.57794999983</v>
      </c>
      <c r="CV5" s="113">
        <f t="shared" si="1"/>
        <v>413264.02620000002</v>
      </c>
      <c r="CW5" s="113">
        <f t="shared" si="1"/>
        <v>347940.84668000002</v>
      </c>
      <c r="CX5" s="116">
        <f t="shared" si="1"/>
        <v>307678.80642000015</v>
      </c>
      <c r="CY5" s="111">
        <f t="shared" ref="CY5:CY68" si="17">BR5/(BQ5+BR5)</f>
        <v>3.8525152979305144E-3</v>
      </c>
      <c r="CZ5" s="117">
        <f t="shared" ref="CZ5:CZ68" si="18">BS5/(BP5+BS5)</f>
        <v>4.7734697388514033E-2</v>
      </c>
      <c r="DA5" s="118">
        <f t="shared" ref="DA5:DA68" si="19">BT5/BO5</f>
        <v>1.9702100219708063E-3</v>
      </c>
      <c r="DB5" s="123"/>
      <c r="DC5" s="9">
        <f>(SUMPRODUCT($B5:$N5,'[1]By group'!$B$27:$N$27)-(1-prop_idu_part)*SUMPRODUCT(Population!$BB5:$BN5,'[1]By group'!$BB$27:$BN$27)*(1-prop_idu_male))/BQ5</f>
        <v>1.5575176153687849</v>
      </c>
      <c r="DD5" s="9">
        <f>(1-prop_idu_part)*SUMPRODUCT(Population!$BB5:$BN5,'[1]By group'!$BB$27:$BN$27)*prop_idu_male/BQ5</f>
        <v>8.9367179215551918E-3</v>
      </c>
      <c r="DE5" s="9">
        <f>SUMPRODUCT(AB5:AN5,'[1]By group'!AB$27:AN$27)/prop_sw_use/BP5</f>
        <v>4.4631115361466493</v>
      </c>
      <c r="DF5" s="9">
        <f t="shared" si="2"/>
        <v>1.8120232836755394</v>
      </c>
      <c r="DG5" s="9">
        <f t="shared" ref="DG5:DG36" si="20">DG4+step*circ*(1-DG4)</f>
        <v>0</v>
      </c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</row>
    <row r="6" spans="1:166" x14ac:dyDescent="0.25">
      <c r="A6">
        <f t="shared" si="3"/>
        <v>1</v>
      </c>
      <c r="B6" s="105">
        <f>VLOOKUP(IDs!B6,file!$A$2:$J$2731,3,FALSE)</f>
        <v>15991606.9112501</v>
      </c>
      <c r="C6" s="105">
        <f>VLOOKUP(IDs!C6,file!$A$2:$J$2731,3,FALSE)</f>
        <v>279528.39043814602</v>
      </c>
      <c r="D6" s="105">
        <f>VLOOKUP(IDs!D6,file!$A$2:$J$2731,3,FALSE)</f>
        <v>472658.870821485</v>
      </c>
      <c r="E6" s="105">
        <f>VLOOKUP(IDs!E6,file!$A$2:$J$2731,3,FALSE)</f>
        <v>229926.09023898299</v>
      </c>
      <c r="F6" s="105">
        <f>VLOOKUP(IDs!F6,file!$A$2:$J$2731,3,FALSE)</f>
        <v>129422.458104483</v>
      </c>
      <c r="G6" s="105">
        <f>VLOOKUP(IDs!G6,file!$A$2:$J$2731,3,FALSE)</f>
        <v>63384.448231482798</v>
      </c>
      <c r="H6" s="105">
        <f>VLOOKUP(IDs!H6,file!$A$2:$J$2731,3,FALSE)</f>
        <v>90377.9021689652</v>
      </c>
      <c r="I6" s="105">
        <f>VLOOKUP(IDs!I6,file!$A$2:$J$2731,3,FALSE)</f>
        <v>0</v>
      </c>
      <c r="J6" s="105">
        <f>VLOOKUP(IDs!J6,file!$A$2:$J$2731,3,FALSE)</f>
        <v>0</v>
      </c>
      <c r="K6" s="105">
        <f>VLOOKUP(IDs!K6,file!$A$2:$J$2731,3,FALSE)</f>
        <v>0</v>
      </c>
      <c r="L6" s="105">
        <f>VLOOKUP(IDs!L6,file!$A$2:$J$2731,3,FALSE)</f>
        <v>17130.763241519999</v>
      </c>
      <c r="M6" s="105">
        <f>VLOOKUP(IDs!M6,file!$A$2:$J$2731,3,FALSE)</f>
        <v>43011.933156229497</v>
      </c>
      <c r="N6" s="105">
        <f>VLOOKUP(IDs!N6,file!$A$2:$J$2731,3,FALSE)</f>
        <v>36696.975290455703</v>
      </c>
      <c r="O6" s="105">
        <f>VLOOKUP(IDs!O6,file!$A$2:$J$2731,3,FALSE)</f>
        <v>15478430.2290945</v>
      </c>
      <c r="P6" s="105">
        <f>VLOOKUP(IDs!P6,file!$A$2:$J$2731,3,FALSE)</f>
        <v>104082.22421155201</v>
      </c>
      <c r="Q6" s="105">
        <f>VLOOKUP(IDs!Q6,file!$A$2:$J$2731,3,FALSE)</f>
        <v>297240.36608102301</v>
      </c>
      <c r="R6" s="105">
        <f>VLOOKUP(IDs!R6,file!$A$2:$J$2731,3,FALSE)</f>
        <v>301037.55677197699</v>
      </c>
      <c r="S6" s="105">
        <f>VLOOKUP(IDs!S6,file!$A$2:$J$2731,3,FALSE)</f>
        <v>169430.28013522699</v>
      </c>
      <c r="T6" s="105">
        <f>VLOOKUP(IDs!T6,file!$A$2:$J$2731,3,FALSE)</f>
        <v>82965.381332105593</v>
      </c>
      <c r="U6" s="105">
        <f>VLOOKUP(IDs!U6,file!$A$2:$J$2731,3,FALSE)</f>
        <v>118327.13622300301</v>
      </c>
      <c r="V6" s="105">
        <f>VLOOKUP(IDs!V6,file!$A$2:$J$2731,3,FALSE)</f>
        <v>0</v>
      </c>
      <c r="W6" s="105">
        <f>VLOOKUP(IDs!W6,file!$A$2:$J$2731,3,FALSE)</f>
        <v>0</v>
      </c>
      <c r="X6" s="105">
        <f>VLOOKUP(IDs!X6,file!$A$2:$J$2731,3,FALSE)</f>
        <v>0</v>
      </c>
      <c r="Y6" s="105">
        <f>VLOOKUP(IDs!Y6,file!$A$2:$J$2731,3,FALSE)</f>
        <v>22432.772231880001</v>
      </c>
      <c r="Z6" s="105">
        <f>VLOOKUP(IDs!Z6,file!$A$2:$J$2731,3,FALSE)</f>
        <v>56313.581579388599</v>
      </c>
      <c r="AA6" s="105">
        <f>VLOOKUP(IDs!AA6,file!$A$2:$J$2731,3,FALSE)</f>
        <v>48048.095793794797</v>
      </c>
      <c r="AB6" s="105">
        <f>VLOOKUP(IDs!AB6,file!$A$2:$J$2731,3,FALSE)</f>
        <v>19373.7014585412</v>
      </c>
      <c r="AC6" s="105">
        <f>VLOOKUP(IDs!AC6,file!$A$2:$J$2731,3,FALSE)</f>
        <v>6500.4269059364897</v>
      </c>
      <c r="AD6" s="105">
        <f>VLOOKUP(IDs!AD6,file!$A$2:$J$2731,3,FALSE)</f>
        <v>13508.2894361455</v>
      </c>
      <c r="AE6" s="105">
        <f>VLOOKUP(IDs!AE6,file!$A$2:$J$2731,3,FALSE)</f>
        <v>8845.0281639956393</v>
      </c>
      <c r="AF6" s="105">
        <f>VLOOKUP(IDs!AF6,file!$A$2:$J$2731,3,FALSE)</f>
        <v>4998.5741514956399</v>
      </c>
      <c r="AG6" s="105">
        <f>VLOOKUP(IDs!AG6,file!$A$2:$J$2731,3,FALSE)</f>
        <v>2460.8201245965101</v>
      </c>
      <c r="AH6" s="105">
        <f>VLOOKUP(IDs!AH6,file!$A$2:$J$2731,3,FALSE)</f>
        <v>3479.5477009234701</v>
      </c>
      <c r="AI6" s="105">
        <f>VLOOKUP(IDs!AI6,file!$A$2:$J$2731,3,FALSE)</f>
        <v>0</v>
      </c>
      <c r="AJ6" s="105">
        <f>VLOOKUP(IDs!AJ6,file!$A$2:$J$2731,3,FALSE)</f>
        <v>0</v>
      </c>
      <c r="AK6" s="105">
        <f>VLOOKUP(IDs!AK6,file!$A$2:$J$2731,3,FALSE)</f>
        <v>0</v>
      </c>
      <c r="AL6" s="105">
        <f>VLOOKUP(IDs!AL6,file!$A$2:$J$2731,3,FALSE)</f>
        <v>655.20925799999998</v>
      </c>
      <c r="AM6" s="105">
        <f>VLOOKUP(IDs!AM6,file!$A$2:$J$2731,3,FALSE)</f>
        <v>1655.68948681912</v>
      </c>
      <c r="AN6" s="105">
        <f>VLOOKUP(IDs!AN6,file!$A$2:$J$2731,3,FALSE)</f>
        <v>1410.2115415043399</v>
      </c>
      <c r="AO6" s="105">
        <f>VLOOKUP(IDs!AO6,file!$A$2:$J$2731,3,FALSE)</f>
        <v>831979.18481576303</v>
      </c>
      <c r="AP6" s="105">
        <f>VLOOKUP(IDs!AP6,file!$A$2:$J$2731,3,FALSE)</f>
        <v>7516.6303614586895</v>
      </c>
      <c r="AQ6" s="105">
        <f>VLOOKUP(IDs!AQ6,file!$A$2:$J$2731,3,FALSE)</f>
        <v>12726.403348755201</v>
      </c>
      <c r="AR6" s="105">
        <f>VLOOKUP(IDs!AR6,file!$A$2:$J$2731,3,FALSE)</f>
        <v>7350.7790850000001</v>
      </c>
      <c r="AS6" s="105">
        <f>VLOOKUP(IDs!AS6,file!$A$2:$J$2731,3,FALSE)</f>
        <v>4137.7592100000002</v>
      </c>
      <c r="AT6" s="105">
        <f>VLOOKUP(IDs!AT6,file!$A$2:$J$2731,3,FALSE)</f>
        <v>2026.5253905</v>
      </c>
      <c r="AU6" s="105">
        <f>VLOOKUP(IDs!AU6,file!$A$2:$J$2731,3,FALSE)</f>
        <v>2889.4119734999999</v>
      </c>
      <c r="AV6" s="105">
        <f>VLOOKUP(IDs!AV6,file!$A$2:$J$2731,3,FALSE)</f>
        <v>0</v>
      </c>
      <c r="AW6" s="105">
        <f>VLOOKUP(IDs!AW6,file!$A$2:$J$2731,3,FALSE)</f>
        <v>0</v>
      </c>
      <c r="AX6" s="105">
        <f>VLOOKUP(IDs!AX6,file!$A$2:$J$2731,3,FALSE)</f>
        <v>0</v>
      </c>
      <c r="AY6" s="105">
        <f>VLOOKUP(IDs!AY6,file!$A$2:$J$2731,3,FALSE)</f>
        <v>547.65457500000002</v>
      </c>
      <c r="AZ6" s="105">
        <f>VLOOKUP(IDs!AZ6,file!$A$2:$J$2731,3,FALSE)</f>
        <v>1375.1046855</v>
      </c>
      <c r="BA6" s="105">
        <f>VLOOKUP(IDs!BA6,file!$A$2:$J$2731,3,FALSE)</f>
        <v>1173.2015684999999</v>
      </c>
      <c r="BB6" s="105">
        <f>VLOOKUP(IDs!BB6,file!$A$2:$J$2731,3,FALSE)</f>
        <v>38884.557266540804</v>
      </c>
      <c r="BC6" s="105">
        <f>VLOOKUP(IDs!BC6,file!$A$2:$J$2731,3,FALSE)</f>
        <v>6113.78521813302</v>
      </c>
      <c r="BD6" s="105">
        <f>VLOOKUP(IDs!BD6,file!$A$2:$J$2731,3,FALSE)</f>
        <v>10166.529496082199</v>
      </c>
      <c r="BE6" s="105">
        <f>VLOOKUP(IDs!BE6,file!$A$2:$J$2731,3,FALSE)</f>
        <v>5737.1072233238001</v>
      </c>
      <c r="BF6" s="105">
        <f>VLOOKUP(IDs!BF6,file!$A$2:$J$2731,3,FALSE)</f>
        <v>3203.4370570738001</v>
      </c>
      <c r="BG6" s="105">
        <f>VLOOKUP(IDs!BG6,file!$A$2:$J$2731,3,FALSE)</f>
        <v>1552.22100343904</v>
      </c>
      <c r="BH6" s="105">
        <f>VLOOKUP(IDs!BH6,file!$A$2:$J$2731,3,FALSE)</f>
        <v>2251.2918980058298</v>
      </c>
      <c r="BI6" s="105">
        <f>VLOOKUP(IDs!BI6,file!$A$2:$J$2731,3,FALSE)</f>
        <v>0</v>
      </c>
      <c r="BJ6" s="105">
        <f>VLOOKUP(IDs!BJ6,file!$A$2:$J$2731,3,FALSE)</f>
        <v>0</v>
      </c>
      <c r="BK6" s="105">
        <f>VLOOKUP(IDs!BK6,file!$A$2:$J$2731,3,FALSE)</f>
        <v>0</v>
      </c>
      <c r="BL6" s="105">
        <f>VLOOKUP(IDs!BL6,file!$A$2:$J$2731,3,FALSE)</f>
        <v>432.4189786</v>
      </c>
      <c r="BM6" s="105">
        <f>VLOOKUP(IDs!BM6,file!$A$2:$J$2731,3,FALSE)</f>
        <v>1071.82697981876</v>
      </c>
      <c r="BN6" s="105">
        <f>VLOOKUP(IDs!BN6,file!$A$2:$J$2731,3,FALSE)</f>
        <v>917.63624708707005</v>
      </c>
      <c r="BO6" s="106">
        <f t="shared" si="4"/>
        <v>35036993.331006326</v>
      </c>
      <c r="BP6" s="105">
        <f t="shared" si="5"/>
        <v>17353744.742941849</v>
      </c>
      <c r="BQ6" s="29">
        <f t="shared" si="6"/>
        <v>16678307.623454452</v>
      </c>
      <c r="BR6" s="29">
        <f t="shared" si="7"/>
        <v>62887.498227957905</v>
      </c>
      <c r="BS6" s="29">
        <f t="shared" si="8"/>
        <v>871722.65501397708</v>
      </c>
      <c r="BT6" s="107">
        <f t="shared" si="9"/>
        <v>70330.811368104318</v>
      </c>
      <c r="BU6" s="106">
        <f t="shared" si="10"/>
        <v>2676718.7471208959</v>
      </c>
      <c r="BV6" s="29">
        <f t="shared" si="11"/>
        <v>1362137.8316917503</v>
      </c>
      <c r="BW6" s="29">
        <f t="shared" si="12"/>
        <v>1199877.3943599511</v>
      </c>
      <c r="BX6" s="29">
        <f t="shared" si="13"/>
        <v>43513.796769416709</v>
      </c>
      <c r="BY6" s="29">
        <f t="shared" si="14"/>
        <v>39743.470198213894</v>
      </c>
      <c r="BZ6" s="107">
        <f t="shared" si="15"/>
        <v>31446.254101563522</v>
      </c>
      <c r="CA6" s="108">
        <f t="shared" si="0"/>
        <v>7.6396930576577413E-2</v>
      </c>
      <c r="CB6" s="109">
        <f t="shared" si="0"/>
        <v>7.8492443669586756E-2</v>
      </c>
      <c r="CC6" s="109">
        <f t="shared" si="0"/>
        <v>7.1942394962938666E-2</v>
      </c>
      <c r="CD6" s="109">
        <f t="shared" si="0"/>
        <v>0.69193079698743321</v>
      </c>
      <c r="CE6" s="109">
        <f t="shared" si="0"/>
        <v>4.5591874857923306E-2</v>
      </c>
      <c r="CF6" s="110">
        <f t="shared" si="0"/>
        <v>0.44711917138246882</v>
      </c>
      <c r="CG6" s="108"/>
      <c r="CH6" s="111"/>
      <c r="CI6" s="112"/>
      <c r="CJ6" s="111"/>
      <c r="CK6" s="111"/>
      <c r="CL6" s="110"/>
      <c r="CM6" s="113">
        <f t="shared" si="16"/>
        <v>231886.25147299268</v>
      </c>
      <c r="CN6" s="113">
        <f>step*SUMPRODUCT(B6:N6,'[1]By group'!B$22:N$22)</f>
        <v>103303.57277942859</v>
      </c>
      <c r="CO6" s="113">
        <f>step*SUMPRODUCT(O6:AA6,'[1]By group'!O$22:AA$22)</f>
        <v>119165.16961692035</v>
      </c>
      <c r="CP6" s="113">
        <f>step*SUMPRODUCT(AB6:AN6,'[1]By group'!AB$22:AN$22)</f>
        <v>3748.2111605537712</v>
      </c>
      <c r="CQ6" s="113">
        <f>step*SUMPRODUCT(AO6:BA6,'[1]By group'!AO$22:BA$22)</f>
        <v>3183.4446405127601</v>
      </c>
      <c r="CR6" s="114">
        <f>step*SUMPRODUCT(BB6:BN6,'[1]By group'!BB$22:BN$22)</f>
        <v>2485.8532755772189</v>
      </c>
      <c r="CS6" s="115">
        <f t="shared" si="1"/>
        <v>403741.45713522623</v>
      </c>
      <c r="CT6" s="113">
        <f t="shared" si="1"/>
        <v>806300.45918349084</v>
      </c>
      <c r="CU6" s="113">
        <f t="shared" si="1"/>
        <v>552896.56148327934</v>
      </c>
      <c r="CV6" s="113">
        <f t="shared" si="1"/>
        <v>352391.32694327948</v>
      </c>
      <c r="CW6" s="113">
        <f t="shared" si="1"/>
        <v>255817.53196987987</v>
      </c>
      <c r="CX6" s="116">
        <f t="shared" si="1"/>
        <v>305571.41040573944</v>
      </c>
      <c r="CY6" s="111">
        <f t="shared" si="17"/>
        <v>3.7564521392208718E-3</v>
      </c>
      <c r="CZ6" s="117">
        <f t="shared" si="18"/>
        <v>4.7829920406417106E-2</v>
      </c>
      <c r="DA6" s="118">
        <f t="shared" si="19"/>
        <v>2.0073301011780706E-3</v>
      </c>
      <c r="DB6" s="123">
        <f>(BO6-BO4)/BO4</f>
        <v>-2.8100363998082487E-3</v>
      </c>
      <c r="DC6" s="9">
        <f>(SUMPRODUCT($B6:$N6,'[1]By group'!$B$27:$N$27)-(1-prop_idu_part)*SUMPRODUCT(Population!$BB6:$BN6,'[1]By group'!$BB$27:$BN$27)*(1-prop_idu_male))/BQ6</f>
        <v>1.5584697838119348</v>
      </c>
      <c r="DD6" s="9">
        <f>(1-prop_idu_part)*SUMPRODUCT(Population!$BB6:$BN6,'[1]By group'!$BB$27:$BN$27)*prop_idu_male/BQ6</f>
        <v>9.1085112461572696E-3</v>
      </c>
      <c r="DE6" s="9">
        <f>SUMPRODUCT(AB6:AN6,'[1]By group'!AB$27:AN$27)/prop_sw_use/BP6</f>
        <v>4.3486290130113137</v>
      </c>
      <c r="DF6" s="9">
        <f t="shared" si="2"/>
        <v>1.7655433792825932</v>
      </c>
      <c r="DG6" s="9">
        <f t="shared" si="20"/>
        <v>0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</row>
    <row r="7" spans="1:166" x14ac:dyDescent="0.25">
      <c r="A7">
        <f t="shared" si="3"/>
        <v>1.5</v>
      </c>
      <c r="B7" s="105">
        <f>VLOOKUP(IDs!B7,file!$A$2:$J$2731,3,FALSE)</f>
        <v>15882844.730884399</v>
      </c>
      <c r="C7" s="105">
        <f>VLOOKUP(IDs!C7,file!$A$2:$J$2731,3,FALSE)</f>
        <v>245440.961281828</v>
      </c>
      <c r="D7" s="105">
        <f>VLOOKUP(IDs!D7,file!$A$2:$J$2731,3,FALSE)</f>
        <v>591460.83222032501</v>
      </c>
      <c r="E7" s="105">
        <f>VLOOKUP(IDs!E7,file!$A$2:$J$2731,3,FALSE)</f>
        <v>292897.73843535298</v>
      </c>
      <c r="F7" s="105">
        <f>VLOOKUP(IDs!F7,file!$A$2:$J$2731,3,FALSE)</f>
        <v>108833.613743437</v>
      </c>
      <c r="G7" s="105">
        <f>VLOOKUP(IDs!G7,file!$A$2:$J$2731,3,FALSE)</f>
        <v>43171.407369945002</v>
      </c>
      <c r="H7" s="105">
        <f>VLOOKUP(IDs!H7,file!$A$2:$J$2731,3,FALSE)</f>
        <v>78668.1506857926</v>
      </c>
      <c r="I7" s="105">
        <f>VLOOKUP(IDs!I7,file!$A$2:$J$2731,3,FALSE)</f>
        <v>0</v>
      </c>
      <c r="J7" s="105">
        <f>VLOOKUP(IDs!J7,file!$A$2:$J$2731,3,FALSE)</f>
        <v>0</v>
      </c>
      <c r="K7" s="105">
        <f>VLOOKUP(IDs!K7,file!$A$2:$J$2731,3,FALSE)</f>
        <v>0</v>
      </c>
      <c r="L7" s="105">
        <f>VLOOKUP(IDs!L7,file!$A$2:$J$2731,3,FALSE)</f>
        <v>21117.120828839099</v>
      </c>
      <c r="M7" s="105">
        <f>VLOOKUP(IDs!M7,file!$A$2:$J$2731,3,FALSE)</f>
        <v>40368.822113243798</v>
      </c>
      <c r="N7" s="105">
        <f>VLOOKUP(IDs!N7,file!$A$2:$J$2731,3,FALSE)</f>
        <v>38961.105289445899</v>
      </c>
      <c r="O7" s="105">
        <f>VLOOKUP(IDs!O7,file!$A$2:$J$2731,3,FALSE)</f>
        <v>15539862.6848245</v>
      </c>
      <c r="P7" s="105">
        <f>VLOOKUP(IDs!P7,file!$A$2:$J$2731,3,FALSE)</f>
        <v>98211.551997895003</v>
      </c>
      <c r="Q7" s="105">
        <f>VLOOKUP(IDs!Q7,file!$A$2:$J$2731,3,FALSE)</f>
        <v>300190.907416375</v>
      </c>
      <c r="R7" s="105">
        <f>VLOOKUP(IDs!R7,file!$A$2:$J$2731,3,FALSE)</f>
        <v>303015.55620571401</v>
      </c>
      <c r="S7" s="105">
        <f>VLOOKUP(IDs!S7,file!$A$2:$J$2731,3,FALSE)</f>
        <v>142441.851812687</v>
      </c>
      <c r="T7" s="105">
        <f>VLOOKUP(IDs!T7,file!$A$2:$J$2731,3,FALSE)</f>
        <v>56492.103699251304</v>
      </c>
      <c r="U7" s="105">
        <f>VLOOKUP(IDs!U7,file!$A$2:$J$2731,3,FALSE)</f>
        <v>102963.987950959</v>
      </c>
      <c r="V7" s="105">
        <f>VLOOKUP(IDs!V7,file!$A$2:$J$2731,3,FALSE)</f>
        <v>0</v>
      </c>
      <c r="W7" s="105">
        <f>VLOOKUP(IDs!W7,file!$A$2:$J$2731,3,FALSE)</f>
        <v>0</v>
      </c>
      <c r="X7" s="105">
        <f>VLOOKUP(IDs!X7,file!$A$2:$J$2731,3,FALSE)</f>
        <v>0</v>
      </c>
      <c r="Y7" s="105">
        <f>VLOOKUP(IDs!Y7,file!$A$2:$J$2731,3,FALSE)</f>
        <v>27645.333790451899</v>
      </c>
      <c r="Z7" s="105">
        <f>VLOOKUP(IDs!Z7,file!$A$2:$J$2731,3,FALSE)</f>
        <v>52839.345737756303</v>
      </c>
      <c r="AA7" s="105">
        <f>VLOOKUP(IDs!AA7,file!$A$2:$J$2731,3,FALSE)</f>
        <v>51001.096413072402</v>
      </c>
      <c r="AB7" s="105">
        <f>VLOOKUP(IDs!AB7,file!$A$2:$J$2731,3,FALSE)</f>
        <v>17674.549594635901</v>
      </c>
      <c r="AC7" s="105">
        <f>VLOOKUP(IDs!AC7,file!$A$2:$J$2731,3,FALSE)</f>
        <v>5274.2551444067603</v>
      </c>
      <c r="AD7" s="105">
        <f>VLOOKUP(IDs!AD7,file!$A$2:$J$2731,3,FALSE)</f>
        <v>15471.299320026499</v>
      </c>
      <c r="AE7" s="105">
        <f>VLOOKUP(IDs!AE7,file!$A$2:$J$2731,3,FALSE)</f>
        <v>10167.492460294599</v>
      </c>
      <c r="AF7" s="105">
        <f>VLOOKUP(IDs!AF7,file!$A$2:$J$2731,3,FALSE)</f>
        <v>4238.2746364985096</v>
      </c>
      <c r="AG7" s="105">
        <f>VLOOKUP(IDs!AG7,file!$A$2:$J$2731,3,FALSE)</f>
        <v>1691.9644737225699</v>
      </c>
      <c r="AH7" s="105">
        <f>VLOOKUP(IDs!AH7,file!$A$2:$J$2731,3,FALSE)</f>
        <v>3060.7497664338998</v>
      </c>
      <c r="AI7" s="105">
        <f>VLOOKUP(IDs!AI7,file!$A$2:$J$2731,3,FALSE)</f>
        <v>0</v>
      </c>
      <c r="AJ7" s="105">
        <f>VLOOKUP(IDs!AJ7,file!$A$2:$J$2731,3,FALSE)</f>
        <v>0</v>
      </c>
      <c r="AK7" s="105">
        <f>VLOOKUP(IDs!AK7,file!$A$2:$J$2731,3,FALSE)</f>
        <v>0</v>
      </c>
      <c r="AL7" s="105">
        <f>VLOOKUP(IDs!AL7,file!$A$2:$J$2731,3,FALSE)</f>
        <v>815.22443168934603</v>
      </c>
      <c r="AM7" s="105">
        <f>VLOOKUP(IDs!AM7,file!$A$2:$J$2731,3,FALSE)</f>
        <v>1567.61393624875</v>
      </c>
      <c r="AN7" s="105">
        <f>VLOOKUP(IDs!AN7,file!$A$2:$J$2731,3,FALSE)</f>
        <v>1508.63691579533</v>
      </c>
      <c r="AO7" s="105">
        <f>VLOOKUP(IDs!AO7,file!$A$2:$J$2731,3,FALSE)</f>
        <v>830829.63459651906</v>
      </c>
      <c r="AP7" s="105">
        <f>VLOOKUP(IDs!AP7,file!$A$2:$J$2731,3,FALSE)</f>
        <v>6986.3351095376602</v>
      </c>
      <c r="AQ7" s="105">
        <f>VLOOKUP(IDs!AQ7,file!$A$2:$J$2731,3,FALSE)</f>
        <v>15916.0565716371</v>
      </c>
      <c r="AR7" s="105">
        <f>VLOOKUP(IDs!AR7,file!$A$2:$J$2731,3,FALSE)</f>
        <v>8768.1929417888205</v>
      </c>
      <c r="AS7" s="105">
        <f>VLOOKUP(IDs!AS7,file!$A$2:$J$2731,3,FALSE)</f>
        <v>3479.6903514750002</v>
      </c>
      <c r="AT7" s="105">
        <f>VLOOKUP(IDs!AT7,file!$A$2:$J$2731,3,FALSE)</f>
        <v>1380.3552177674901</v>
      </c>
      <c r="AU7" s="105">
        <f>VLOOKUP(IDs!AU7,file!$A$2:$J$2731,3,FALSE)</f>
        <v>2515.208588685</v>
      </c>
      <c r="AV7" s="105">
        <f>VLOOKUP(IDs!AV7,file!$A$2:$J$2731,3,FALSE)</f>
        <v>0</v>
      </c>
      <c r="AW7" s="105">
        <f>VLOOKUP(IDs!AW7,file!$A$2:$J$2731,3,FALSE)</f>
        <v>0</v>
      </c>
      <c r="AX7" s="105">
        <f>VLOOKUP(IDs!AX7,file!$A$2:$J$2731,3,FALSE)</f>
        <v>0</v>
      </c>
      <c r="AY7" s="105">
        <f>VLOOKUP(IDs!AY7,file!$A$2:$J$2731,3,FALSE)</f>
        <v>675.13262212500001</v>
      </c>
      <c r="AZ7" s="105">
        <f>VLOOKUP(IDs!AZ7,file!$A$2:$J$2731,3,FALSE)</f>
        <v>1290.6724575225001</v>
      </c>
      <c r="BA7" s="105">
        <f>VLOOKUP(IDs!BA7,file!$A$2:$J$2731,3,FALSE)</f>
        <v>1245.6432132299999</v>
      </c>
      <c r="BB7" s="105">
        <f>VLOOKUP(IDs!BB7,file!$A$2:$J$2731,3,FALSE)</f>
        <v>38064.173880705297</v>
      </c>
      <c r="BC7" s="105">
        <f>VLOOKUP(IDs!BC7,file!$A$2:$J$2731,3,FALSE)</f>
        <v>6013.0742727132001</v>
      </c>
      <c r="BD7" s="105">
        <f>VLOOKUP(IDs!BD7,file!$A$2:$J$2731,3,FALSE)</f>
        <v>12657.3340780463</v>
      </c>
      <c r="BE7" s="105">
        <f>VLOOKUP(IDs!BE7,file!$A$2:$J$2731,3,FALSE)</f>
        <v>6812.7793355472204</v>
      </c>
      <c r="BF7" s="105">
        <f>VLOOKUP(IDs!BF7,file!$A$2:$J$2731,3,FALSE)</f>
        <v>2649.1830346780298</v>
      </c>
      <c r="BG7" s="105">
        <f>VLOOKUP(IDs!BG7,file!$A$2:$J$2731,3,FALSE)</f>
        <v>1037.2012800436901</v>
      </c>
      <c r="BH7" s="105">
        <f>VLOOKUP(IDs!BH7,file!$A$2:$J$2731,3,FALSE)</f>
        <v>1918.2028273457099</v>
      </c>
      <c r="BI7" s="105">
        <f>VLOOKUP(IDs!BI7,file!$A$2:$J$2731,3,FALSE)</f>
        <v>0</v>
      </c>
      <c r="BJ7" s="105">
        <f>VLOOKUP(IDs!BJ7,file!$A$2:$J$2731,3,FALSE)</f>
        <v>0</v>
      </c>
      <c r="BK7" s="105">
        <f>VLOOKUP(IDs!BK7,file!$A$2:$J$2731,3,FALSE)</f>
        <v>0</v>
      </c>
      <c r="BL7" s="105">
        <f>VLOOKUP(IDs!BL7,file!$A$2:$J$2731,3,FALSE)</f>
        <v>523.15501391156999</v>
      </c>
      <c r="BM7" s="105">
        <f>VLOOKUP(IDs!BM7,file!$A$2:$J$2731,3,FALSE)</f>
        <v>988.29475914223701</v>
      </c>
      <c r="BN7" s="105">
        <f>VLOOKUP(IDs!BN7,file!$A$2:$J$2731,3,FALSE)</f>
        <v>959.42272450325902</v>
      </c>
      <c r="BO7" s="106">
        <f t="shared" si="4"/>
        <v>35024608.706257939</v>
      </c>
      <c r="BP7" s="105">
        <f t="shared" si="5"/>
        <v>17343764.482852604</v>
      </c>
      <c r="BQ7" s="29">
        <f t="shared" si="6"/>
        <v>16674664.419848662</v>
      </c>
      <c r="BR7" s="29">
        <f t="shared" si="7"/>
        <v>61470.060679752169</v>
      </c>
      <c r="BS7" s="29">
        <f t="shared" si="8"/>
        <v>873086.92167028761</v>
      </c>
      <c r="BT7" s="107">
        <f t="shared" si="9"/>
        <v>71622.821206636523</v>
      </c>
      <c r="BU7" s="106">
        <f t="shared" si="10"/>
        <v>2715332.9324771874</v>
      </c>
      <c r="BV7" s="29">
        <f t="shared" si="11"/>
        <v>1460919.7519682094</v>
      </c>
      <c r="BW7" s="29">
        <f t="shared" si="12"/>
        <v>1134801.7350241619</v>
      </c>
      <c r="BX7" s="29">
        <f t="shared" si="13"/>
        <v>43795.511085116268</v>
      </c>
      <c r="BY7" s="29">
        <f t="shared" si="14"/>
        <v>42257.287073768566</v>
      </c>
      <c r="BZ7" s="107">
        <f t="shared" si="15"/>
        <v>33558.647325931219</v>
      </c>
      <c r="CA7" s="108">
        <f t="shared" si="0"/>
        <v>7.7526431636965917E-2</v>
      </c>
      <c r="CB7" s="109">
        <f t="shared" si="0"/>
        <v>8.4233140585631708E-2</v>
      </c>
      <c r="CC7" s="109">
        <f t="shared" si="0"/>
        <v>6.8055446661544339E-2</v>
      </c>
      <c r="CD7" s="109">
        <f t="shared" si="0"/>
        <v>0.71246897433992973</v>
      </c>
      <c r="CE7" s="109">
        <f t="shared" si="0"/>
        <v>4.839986263100457E-2</v>
      </c>
      <c r="CF7" s="110">
        <f t="shared" si="0"/>
        <v>0.46854685085794551</v>
      </c>
      <c r="CG7" s="121">
        <f>-SUM([1]Dynamics!BO6:BO7,[1]Dynamics!CB6:CB7,[1]Dynamics!CO6:CO7,[1]Dynamics!DB6:DB7,[1]Dynamics!DO6:DO7)/BO6*100000</f>
        <v>2059.5454182307062</v>
      </c>
      <c r="CH7" s="112">
        <f>-SUM([1]Dynamics!BO6:BO7)/BP6*100000</f>
        <v>2789.2867358111134</v>
      </c>
      <c r="CI7" s="112">
        <f>-SUM([1]Dynamics!CB6:CB7)/BQ6*100000</f>
        <v>1201.4667962776366</v>
      </c>
      <c r="CJ7" s="112">
        <f>-SUM([1]Dynamics!CO6:CO7)/BR6*100000</f>
        <v>16412.18013655263</v>
      </c>
      <c r="CK7" s="112">
        <f>-SUM([1]Dynamics!DB6:DB7)/BS6*100000</f>
        <v>1625.8970577285606</v>
      </c>
      <c r="CL7" s="122">
        <f>-SUM([1]Dynamics!DO6:DO7)/BT6*100000</f>
        <v>18026.579727582732</v>
      </c>
      <c r="CM7" s="113">
        <f t="shared" si="16"/>
        <v>222063.05703382587</v>
      </c>
      <c r="CN7" s="113">
        <f>step*SUMPRODUCT(B7:N7,'[1]By group'!B$22:N$22)</f>
        <v>105913.60019467388</v>
      </c>
      <c r="CO7" s="113">
        <f>step*SUMPRODUCT(O7:AA7,'[1]By group'!O$22:AA$22)</f>
        <v>106890.69093805202</v>
      </c>
      <c r="CP7" s="113">
        <f>step*SUMPRODUCT(AB7:AN7,'[1]By group'!AB$22:AN$22)</f>
        <v>3623.2533204670763</v>
      </c>
      <c r="CQ7" s="113">
        <f>step*SUMPRODUCT(AO7:BA7,'[1]By group'!AO$22:BA$22)</f>
        <v>3176.95990518191</v>
      </c>
      <c r="CR7" s="114">
        <f>step*SUMPRODUCT(BB7:BN7,'[1]By group'!BB$22:BN$22)</f>
        <v>2458.5526754509801</v>
      </c>
      <c r="CS7" s="115">
        <f t="shared" si="1"/>
        <v>361926.17780638061</v>
      </c>
      <c r="CT7" s="113">
        <f t="shared" si="1"/>
        <v>935696.42960640986</v>
      </c>
      <c r="CU7" s="113">
        <f t="shared" si="1"/>
        <v>621661.75937869772</v>
      </c>
      <c r="CV7" s="113">
        <f t="shared" si="1"/>
        <v>312418.58026579244</v>
      </c>
      <c r="CW7" s="113">
        <f t="shared" si="1"/>
        <v>200827.78104464369</v>
      </c>
      <c r="CX7" s="116">
        <f t="shared" si="1"/>
        <v>282802.20437526313</v>
      </c>
      <c r="CY7" s="111">
        <f t="shared" si="17"/>
        <v>3.6728947626029924E-3</v>
      </c>
      <c r="CZ7" s="117">
        <f t="shared" si="18"/>
        <v>4.7927432808367587E-2</v>
      </c>
      <c r="DA7" s="118">
        <f t="shared" si="19"/>
        <v>2.0449285188970431E-3</v>
      </c>
      <c r="DB7" s="123"/>
      <c r="DC7" s="9">
        <f>(SUMPRODUCT($B7:$N7,'[1]By group'!$B$27:$N$27)-(1-prop_idu_part)*SUMPRODUCT(Population!$BB7:$BN7,'[1]By group'!$BB$27:$BN$27)*(1-prop_idu_male))/BQ7</f>
        <v>1.5578706561497981</v>
      </c>
      <c r="DD7" s="9">
        <f>(1-prop_idu_part)*SUMPRODUCT(Population!$BB7:$BN7,'[1]By group'!$BB$27:$BN$27)*prop_idu_male/BQ7</f>
        <v>9.2778655036788431E-3</v>
      </c>
      <c r="DE7" s="9">
        <f>SUMPRODUCT(AB7:AN7,'[1]By group'!AB$27:AN$27)/prop_sw_use/BP7</f>
        <v>4.2530601063357087</v>
      </c>
      <c r="DF7" s="9">
        <f t="shared" si="2"/>
        <v>1.7267424031722975</v>
      </c>
      <c r="DG7" s="9">
        <f t="shared" si="20"/>
        <v>0</v>
      </c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</row>
    <row r="8" spans="1:166" x14ac:dyDescent="0.25">
      <c r="A8">
        <f t="shared" si="3"/>
        <v>2</v>
      </c>
      <c r="B8" s="105">
        <f>VLOOKUP(IDs!B8,file!$A$2:$J$2731,3,FALSE)</f>
        <v>15807384.7023874</v>
      </c>
      <c r="C8" s="105">
        <f>VLOOKUP(IDs!C8,file!$A$2:$J$2731,3,FALSE)</f>
        <v>217581.17168632001</v>
      </c>
      <c r="D8" s="105">
        <f>VLOOKUP(IDs!D8,file!$A$2:$J$2731,3,FALSE)</f>
        <v>635777.05638572096</v>
      </c>
      <c r="E8" s="105">
        <f>VLOOKUP(IDs!E8,file!$A$2:$J$2731,3,FALSE)</f>
        <v>370453.66191254801</v>
      </c>
      <c r="F8" s="105">
        <f>VLOOKUP(IDs!F8,file!$A$2:$J$2731,3,FALSE)</f>
        <v>101642.76315620101</v>
      </c>
      <c r="G8" s="105">
        <f>VLOOKUP(IDs!G8,file!$A$2:$J$2731,3,FALSE)</f>
        <v>31749.395211134601</v>
      </c>
      <c r="H8" s="105">
        <f>VLOOKUP(IDs!H8,file!$A$2:$J$2731,3,FALSE)</f>
        <v>65650.859471295305</v>
      </c>
      <c r="I8" s="105">
        <f>VLOOKUP(IDs!I8,file!$A$2:$J$2731,3,FALSE)</f>
        <v>0</v>
      </c>
      <c r="J8" s="105">
        <f>VLOOKUP(IDs!J8,file!$A$2:$J$2731,3,FALSE)</f>
        <v>0</v>
      </c>
      <c r="K8" s="105">
        <f>VLOOKUP(IDs!K8,file!$A$2:$J$2731,3,FALSE)</f>
        <v>0</v>
      </c>
      <c r="L8" s="105">
        <f>VLOOKUP(IDs!L8,file!$A$2:$J$2731,3,FALSE)</f>
        <v>23495.825918389499</v>
      </c>
      <c r="M8" s="105">
        <f>VLOOKUP(IDs!M8,file!$A$2:$J$2731,3,FALSE)</f>
        <v>37324.181249895701</v>
      </c>
      <c r="N8" s="105">
        <f>VLOOKUP(IDs!N8,file!$A$2:$J$2731,3,FALSE)</f>
        <v>40235.788370126698</v>
      </c>
      <c r="O8" s="105">
        <f>VLOOKUP(IDs!O8,file!$A$2:$J$2731,3,FALSE)</f>
        <v>15602938.756669</v>
      </c>
      <c r="P8" s="105">
        <f>VLOOKUP(IDs!P8,file!$A$2:$J$2731,3,FALSE)</f>
        <v>94040.022919811294</v>
      </c>
      <c r="Q8" s="105">
        <f>VLOOKUP(IDs!Q8,file!$A$2:$J$2731,3,FALSE)</f>
        <v>296271.54204342898</v>
      </c>
      <c r="R8" s="105">
        <f>VLOOKUP(IDs!R8,file!$A$2:$J$2731,3,FALSE)</f>
        <v>305259.11724029499</v>
      </c>
      <c r="S8" s="105">
        <f>VLOOKUP(IDs!S8,file!$A$2:$J$2731,3,FALSE)</f>
        <v>124965.131675654</v>
      </c>
      <c r="T8" s="105">
        <f>VLOOKUP(IDs!T8,file!$A$2:$J$2731,3,FALSE)</f>
        <v>41536.025317296197</v>
      </c>
      <c r="U8" s="105">
        <f>VLOOKUP(IDs!U8,file!$A$2:$J$2731,3,FALSE)</f>
        <v>85900.057106265202</v>
      </c>
      <c r="V8" s="105">
        <f>VLOOKUP(IDs!V8,file!$A$2:$J$2731,3,FALSE)</f>
        <v>0</v>
      </c>
      <c r="W8" s="105">
        <f>VLOOKUP(IDs!W8,file!$A$2:$J$2731,3,FALSE)</f>
        <v>0</v>
      </c>
      <c r="X8" s="105">
        <f>VLOOKUP(IDs!X8,file!$A$2:$J$2731,3,FALSE)</f>
        <v>0</v>
      </c>
      <c r="Y8" s="105">
        <f>VLOOKUP(IDs!Y8,file!$A$2:$J$2731,3,FALSE)</f>
        <v>30751.2308703737</v>
      </c>
      <c r="Z8" s="105">
        <f>VLOOKUP(IDs!Z8,file!$A$2:$J$2731,3,FALSE)</f>
        <v>48841.573935564396</v>
      </c>
      <c r="AA8" s="105">
        <f>VLOOKUP(IDs!AA8,file!$A$2:$J$2731,3,FALSE)</f>
        <v>52657.081519166102</v>
      </c>
      <c r="AB8" s="105">
        <f>VLOOKUP(IDs!AB8,file!$A$2:$J$2731,3,FALSE)</f>
        <v>16783.429170413099</v>
      </c>
      <c r="AC8" s="105">
        <f>VLOOKUP(IDs!AC8,file!$A$2:$J$2731,3,FALSE)</f>
        <v>4607.2184938602704</v>
      </c>
      <c r="AD8" s="105">
        <f>VLOOKUP(IDs!AD8,file!$A$2:$J$2731,3,FALSE)</f>
        <v>15536.691719549101</v>
      </c>
      <c r="AE8" s="105">
        <f>VLOOKUP(IDs!AE8,file!$A$2:$J$2731,3,FALSE)</f>
        <v>11660.605035541499</v>
      </c>
      <c r="AF8" s="105">
        <f>VLOOKUP(IDs!AF8,file!$A$2:$J$2731,3,FALSE)</f>
        <v>3866.5279858632798</v>
      </c>
      <c r="AG8" s="105">
        <f>VLOOKUP(IDs!AG8,file!$A$2:$J$2731,3,FALSE)</f>
        <v>1254.0391898939199</v>
      </c>
      <c r="AH8" s="105">
        <f>VLOOKUP(IDs!AH8,file!$A$2:$J$2731,3,FALSE)</f>
        <v>2580.55795330195</v>
      </c>
      <c r="AI8" s="105">
        <f>VLOOKUP(IDs!AI8,file!$A$2:$J$2731,3,FALSE)</f>
        <v>0</v>
      </c>
      <c r="AJ8" s="105">
        <f>VLOOKUP(IDs!AJ8,file!$A$2:$J$2731,3,FALSE)</f>
        <v>0</v>
      </c>
      <c r="AK8" s="105">
        <f>VLOOKUP(IDs!AK8,file!$A$2:$J$2731,3,FALSE)</f>
        <v>0</v>
      </c>
      <c r="AL8" s="105">
        <f>VLOOKUP(IDs!AL8,file!$A$2:$J$2731,3,FALSE)</f>
        <v>915.18615997722804</v>
      </c>
      <c r="AM8" s="105">
        <f>VLOOKUP(IDs!AM8,file!$A$2:$J$2731,3,FALSE)</f>
        <v>1461.9259902814999</v>
      </c>
      <c r="AN8" s="105">
        <f>VLOOKUP(IDs!AN8,file!$A$2:$J$2731,3,FALSE)</f>
        <v>1570.54740766845</v>
      </c>
      <c r="AO8" s="105">
        <f>VLOOKUP(IDs!AO8,file!$A$2:$J$2731,3,FALSE)</f>
        <v>830112.821331769</v>
      </c>
      <c r="AP8" s="105">
        <f>VLOOKUP(IDs!AP8,file!$A$2:$J$2731,3,FALSE)</f>
        <v>6606.8592710480198</v>
      </c>
      <c r="AQ8" s="105">
        <f>VLOOKUP(IDs!AQ8,file!$A$2:$J$2731,3,FALSE)</f>
        <v>17490.932446818199</v>
      </c>
      <c r="AR8" s="105">
        <f>VLOOKUP(IDs!AR8,file!$A$2:$J$2731,3,FALSE)</f>
        <v>10642.8407786687</v>
      </c>
      <c r="AS8" s="105">
        <f>VLOOKUP(IDs!AS8,file!$A$2:$J$2731,3,FALSE)</f>
        <v>3190.2932417054999</v>
      </c>
      <c r="AT8" s="105">
        <f>VLOOKUP(IDs!AT8,file!$A$2:$J$2731,3,FALSE)</f>
        <v>1015.19924675861</v>
      </c>
      <c r="AU8" s="105">
        <f>VLOOKUP(IDs!AU8,file!$A$2:$J$2731,3,FALSE)</f>
        <v>2099.14776802185</v>
      </c>
      <c r="AV8" s="105">
        <f>VLOOKUP(IDs!AV8,file!$A$2:$J$2731,3,FALSE)</f>
        <v>0</v>
      </c>
      <c r="AW8" s="105">
        <f>VLOOKUP(IDs!AW8,file!$A$2:$J$2731,3,FALSE)</f>
        <v>0</v>
      </c>
      <c r="AX8" s="105">
        <f>VLOOKUP(IDs!AX8,file!$A$2:$J$2731,3,FALSE)</f>
        <v>0</v>
      </c>
      <c r="AY8" s="105">
        <f>VLOOKUP(IDs!AY8,file!$A$2:$J$2731,3,FALSE)</f>
        <v>751.22290949062506</v>
      </c>
      <c r="AZ8" s="105">
        <f>VLOOKUP(IDs!AZ8,file!$A$2:$J$2731,3,FALSE)</f>
        <v>1193.3926186011299</v>
      </c>
      <c r="BA8" s="105">
        <f>VLOOKUP(IDs!BA8,file!$A$2:$J$2731,3,FALSE)</f>
        <v>1286.46007995277</v>
      </c>
      <c r="BB8" s="105">
        <f>VLOOKUP(IDs!BB8,file!$A$2:$J$2731,3,FALSE)</f>
        <v>37333.576898217099</v>
      </c>
      <c r="BC8" s="105">
        <f>VLOOKUP(IDs!BC8,file!$A$2:$J$2731,3,FALSE)</f>
        <v>5972.0980696360002</v>
      </c>
      <c r="BD8" s="105">
        <f>VLOOKUP(IDs!BD8,file!$A$2:$J$2731,3,FALSE)</f>
        <v>14156.452069532999</v>
      </c>
      <c r="BE8" s="105">
        <f>VLOOKUP(IDs!BE8,file!$A$2:$J$2731,3,FALSE)</f>
        <v>8234.5639756482597</v>
      </c>
      <c r="BF8" s="105">
        <f>VLOOKUP(IDs!BF8,file!$A$2:$J$2731,3,FALSE)</f>
        <v>2402.0003469190501</v>
      </c>
      <c r="BG8" s="105">
        <f>VLOOKUP(IDs!BG8,file!$A$2:$J$2731,3,FALSE)</f>
        <v>750.82183102703596</v>
      </c>
      <c r="BH8" s="105">
        <f>VLOOKUP(IDs!BH8,file!$A$2:$J$2731,3,FALSE)</f>
        <v>1567.68464481613</v>
      </c>
      <c r="BI8" s="105">
        <f>VLOOKUP(IDs!BI8,file!$A$2:$J$2731,3,FALSE)</f>
        <v>0</v>
      </c>
      <c r="BJ8" s="105">
        <f>VLOOKUP(IDs!BJ8,file!$A$2:$J$2731,3,FALSE)</f>
        <v>0</v>
      </c>
      <c r="BK8" s="105">
        <f>VLOOKUP(IDs!BK8,file!$A$2:$J$2731,3,FALSE)</f>
        <v>0</v>
      </c>
      <c r="BL8" s="105">
        <f>VLOOKUP(IDs!BL8,file!$A$2:$J$2731,3,FALSE)</f>
        <v>571.65323782893995</v>
      </c>
      <c r="BM8" s="105">
        <f>VLOOKUP(IDs!BM8,file!$A$2:$J$2731,3,FALSE)</f>
        <v>897.87315516878698</v>
      </c>
      <c r="BN8" s="105">
        <f>VLOOKUP(IDs!BN8,file!$A$2:$J$2731,3,FALSE)</f>
        <v>974.78261907365095</v>
      </c>
      <c r="BO8" s="106">
        <f t="shared" si="4"/>
        <v>35021943.35069295</v>
      </c>
      <c r="BP8" s="105">
        <f t="shared" si="5"/>
        <v>17331295.40574903</v>
      </c>
      <c r="BQ8" s="29">
        <f t="shared" si="6"/>
        <v>16683160.539296854</v>
      </c>
      <c r="BR8" s="29">
        <f t="shared" si="7"/>
        <v>60236.7291063503</v>
      </c>
      <c r="BS8" s="29">
        <f t="shared" si="8"/>
        <v>874389.16969283414</v>
      </c>
      <c r="BT8" s="107">
        <f t="shared" si="9"/>
        <v>72861.506847867946</v>
      </c>
      <c r="BU8" s="106">
        <f t="shared" si="10"/>
        <v>2727390.0642361403</v>
      </c>
      <c r="BV8" s="29">
        <f t="shared" si="11"/>
        <v>1523910.7033616316</v>
      </c>
      <c r="BW8" s="29">
        <f t="shared" si="12"/>
        <v>1080221.7826278547</v>
      </c>
      <c r="BX8" s="29">
        <f t="shared" si="13"/>
        <v>43453.299935937197</v>
      </c>
      <c r="BY8" s="29">
        <f t="shared" si="14"/>
        <v>44276.3483610654</v>
      </c>
      <c r="BZ8" s="107">
        <f t="shared" si="15"/>
        <v>35527.929949650854</v>
      </c>
      <c r="CA8" s="108">
        <f t="shared" si="0"/>
        <v>7.7876605444916744E-2</v>
      </c>
      <c r="CB8" s="109">
        <f t="shared" si="0"/>
        <v>8.7928263161225054E-2</v>
      </c>
      <c r="CC8" s="109">
        <f t="shared" si="0"/>
        <v>6.4749229025484328E-2</v>
      </c>
      <c r="CD8" s="109">
        <f t="shared" si="0"/>
        <v>0.72137548935000595</v>
      </c>
      <c r="CE8" s="109">
        <f t="shared" si="0"/>
        <v>5.0636890180855425E-2</v>
      </c>
      <c r="CF8" s="110">
        <f t="shared" si="0"/>
        <v>0.48760904744712213</v>
      </c>
      <c r="CG8" s="108"/>
      <c r="CH8" s="111"/>
      <c r="CI8" s="112"/>
      <c r="CJ8" s="111"/>
      <c r="CK8" s="111"/>
      <c r="CL8" s="110"/>
      <c r="CM8" s="113">
        <f t="shared" si="16"/>
        <v>216365.60306067034</v>
      </c>
      <c r="CN8" s="113">
        <f>step*SUMPRODUCT(B8:N8,'[1]By group'!B$22:N$22)</f>
        <v>109612.76629514385</v>
      </c>
      <c r="CO8" s="113">
        <f>step*SUMPRODUCT(O8:AA8,'[1]By group'!O$22:AA$22)</f>
        <v>97491.315857005873</v>
      </c>
      <c r="CP8" s="113">
        <f>step*SUMPRODUCT(AB8:AN8,'[1]By group'!AB$22:AN$22)</f>
        <v>3526.6203967151619</v>
      </c>
      <c r="CQ8" s="113">
        <f>step*SUMPRODUCT(AO8:BA8,'[1]By group'!AO$22:BA$22)</f>
        <v>3233.7504800464094</v>
      </c>
      <c r="CR8" s="114">
        <f>step*SUMPRODUCT(BB8:BN8,'[1]By group'!BB$22:BN$22)</f>
        <v>2501.1500317590403</v>
      </c>
      <c r="CS8" s="115">
        <f t="shared" si="1"/>
        <v>328807.37044067559</v>
      </c>
      <c r="CT8" s="113">
        <f t="shared" si="1"/>
        <v>979232.67466505035</v>
      </c>
      <c r="CU8" s="113">
        <f t="shared" si="1"/>
        <v>706250.7889427013</v>
      </c>
      <c r="CV8" s="113">
        <f t="shared" si="1"/>
        <v>292551.83550240286</v>
      </c>
      <c r="CW8" s="113">
        <f t="shared" si="1"/>
        <v>166024.42774562191</v>
      </c>
      <c r="CX8" s="116">
        <f t="shared" si="1"/>
        <v>254522.96693968814</v>
      </c>
      <c r="CY8" s="111">
        <f t="shared" si="17"/>
        <v>3.5976407977862546E-3</v>
      </c>
      <c r="CZ8" s="117">
        <f t="shared" si="18"/>
        <v>4.8028359827365197E-2</v>
      </c>
      <c r="DA8" s="118">
        <f t="shared" si="19"/>
        <v>2.0804529925215099E-3</v>
      </c>
      <c r="DB8" s="123">
        <f>(BO8-BO6)/BO6</f>
        <v>-4.295454284902057E-4</v>
      </c>
      <c r="DC8" s="9">
        <f>(SUMPRODUCT($B8:$N8,'[1]By group'!$B$27:$N$27)-(1-prop_idu_part)*SUMPRODUCT(Population!$BB8:$BN8,'[1]By group'!$BB$27:$BN$27)*(1-prop_idu_male))/BQ8</f>
        <v>1.5559160887880383</v>
      </c>
      <c r="DD8" s="9">
        <f>(1-prop_idu_part)*SUMPRODUCT(Population!$BB8:$BN8,'[1]By group'!$BB$27:$BN$27)*prop_idu_male/BQ8</f>
        <v>9.433515575222531E-3</v>
      </c>
      <c r="DE8" s="9">
        <f>SUMPRODUCT(AB8:AN8,'[1]By group'!AB$27:AN$27)/prop_sw_use/BP8</f>
        <v>4.1707254556195918</v>
      </c>
      <c r="DF8" s="9">
        <f t="shared" si="2"/>
        <v>1.6933145349815542</v>
      </c>
      <c r="DG8" s="9">
        <f t="shared" si="20"/>
        <v>0</v>
      </c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</row>
    <row r="9" spans="1:166" x14ac:dyDescent="0.25">
      <c r="A9">
        <f t="shared" si="3"/>
        <v>2.5</v>
      </c>
      <c r="B9" s="105">
        <f>VLOOKUP(IDs!B9,file!$A$2:$J$2731,3,FALSE)</f>
        <v>15756896.734167401</v>
      </c>
      <c r="C9" s="105">
        <f>VLOOKUP(IDs!C9,file!$A$2:$J$2731,3,FALSE)</f>
        <v>196687.00703496599</v>
      </c>
      <c r="D9" s="105">
        <f>VLOOKUP(IDs!D9,file!$A$2:$J$2731,3,FALSE)</f>
        <v>637163.93882232602</v>
      </c>
      <c r="E9" s="105">
        <f>VLOOKUP(IDs!E9,file!$A$2:$J$2731,3,FALSE)</f>
        <v>440471.51261454797</v>
      </c>
      <c r="F9" s="105">
        <f>VLOOKUP(IDs!F9,file!$A$2:$J$2731,3,FALSE)</f>
        <v>104712.19162419099</v>
      </c>
      <c r="G9" s="105">
        <f>VLOOKUP(IDs!G9,file!$A$2:$J$2731,3,FALSE)</f>
        <v>25700.605272848599</v>
      </c>
      <c r="H9" s="105">
        <f>VLOOKUP(IDs!H9,file!$A$2:$J$2731,3,FALSE)</f>
        <v>53910.9878290579</v>
      </c>
      <c r="I9" s="105">
        <f>VLOOKUP(IDs!I9,file!$A$2:$J$2731,3,FALSE)</f>
        <v>0</v>
      </c>
      <c r="J9" s="105">
        <f>VLOOKUP(IDs!J9,file!$A$2:$J$2731,3,FALSE)</f>
        <v>0</v>
      </c>
      <c r="K9" s="105">
        <f>VLOOKUP(IDs!K9,file!$A$2:$J$2731,3,FALSE)</f>
        <v>0</v>
      </c>
      <c r="L9" s="105">
        <f>VLOOKUP(IDs!L9,file!$A$2:$J$2731,3,FALSE)</f>
        <v>25169.963125125701</v>
      </c>
      <c r="M9" s="105">
        <f>VLOOKUP(IDs!M9,file!$A$2:$J$2731,3,FALSE)</f>
        <v>34299.435748354197</v>
      </c>
      <c r="N9" s="105">
        <f>VLOOKUP(IDs!N9,file!$A$2:$J$2731,3,FALSE)</f>
        <v>40554.3509862668</v>
      </c>
      <c r="O9" s="105">
        <f>VLOOKUP(IDs!O9,file!$A$2:$J$2731,3,FALSE)</f>
        <v>15666797.0527268</v>
      </c>
      <c r="P9" s="105">
        <f>VLOOKUP(IDs!P9,file!$A$2:$J$2731,3,FALSE)</f>
        <v>90817.111365797697</v>
      </c>
      <c r="Q9" s="105">
        <f>VLOOKUP(IDs!Q9,file!$A$2:$J$2731,3,FALSE)</f>
        <v>289514.81205161999</v>
      </c>
      <c r="R9" s="105">
        <f>VLOOKUP(IDs!R9,file!$A$2:$J$2731,3,FALSE)</f>
        <v>305987.37247195601</v>
      </c>
      <c r="S9" s="105">
        <f>VLOOKUP(IDs!S9,file!$A$2:$J$2731,3,FALSE)</f>
        <v>113737.67998560899</v>
      </c>
      <c r="T9" s="105">
        <f>VLOOKUP(IDs!T9,file!$A$2:$J$2731,3,FALSE)</f>
        <v>32812.7441756794</v>
      </c>
      <c r="U9" s="105">
        <f>VLOOKUP(IDs!U9,file!$A$2:$J$2731,3,FALSE)</f>
        <v>70518.405890530295</v>
      </c>
      <c r="V9" s="105">
        <f>VLOOKUP(IDs!V9,file!$A$2:$J$2731,3,FALSE)</f>
        <v>0</v>
      </c>
      <c r="W9" s="105">
        <f>VLOOKUP(IDs!W9,file!$A$2:$J$2731,3,FALSE)</f>
        <v>0</v>
      </c>
      <c r="X9" s="105">
        <f>VLOOKUP(IDs!X9,file!$A$2:$J$2731,3,FALSE)</f>
        <v>0</v>
      </c>
      <c r="Y9" s="105">
        <f>VLOOKUP(IDs!Y9,file!$A$2:$J$2731,3,FALSE)</f>
        <v>32532.1011621447</v>
      </c>
      <c r="Z9" s="105">
        <f>VLOOKUP(IDs!Z9,file!$A$2:$J$2731,3,FALSE)</f>
        <v>44872.079985228302</v>
      </c>
      <c r="AA9" s="105">
        <f>VLOOKUP(IDs!AA9,file!$A$2:$J$2731,3,FALSE)</f>
        <v>53060.838922423703</v>
      </c>
      <c r="AB9" s="105">
        <f>VLOOKUP(IDs!AB9,file!$A$2:$J$2731,3,FALSE)</f>
        <v>16360.7864016234</v>
      </c>
      <c r="AC9" s="105">
        <f>VLOOKUP(IDs!AC9,file!$A$2:$J$2731,3,FALSE)</f>
        <v>4222.6338769346403</v>
      </c>
      <c r="AD9" s="105">
        <f>VLOOKUP(IDs!AD9,file!$A$2:$J$2731,3,FALSE)</f>
        <v>14911.474762076799</v>
      </c>
      <c r="AE9" s="105">
        <f>VLOOKUP(IDs!AE9,file!$A$2:$J$2731,3,FALSE)</f>
        <v>12808.658979481999</v>
      </c>
      <c r="AF9" s="105">
        <f>VLOOKUP(IDs!AF9,file!$A$2:$J$2731,3,FALSE)</f>
        <v>3768.6718477613899</v>
      </c>
      <c r="AG9" s="105">
        <f>VLOOKUP(IDs!AG9,file!$A$2:$J$2731,3,FALSE)</f>
        <v>1009.38468531502</v>
      </c>
      <c r="AH9" s="105">
        <f>VLOOKUP(IDs!AH9,file!$A$2:$J$2731,3,FALSE)</f>
        <v>2139.7743029256499</v>
      </c>
      <c r="AI9" s="105">
        <f>VLOOKUP(IDs!AI9,file!$A$2:$J$2731,3,FALSE)</f>
        <v>0</v>
      </c>
      <c r="AJ9" s="105">
        <f>VLOOKUP(IDs!AJ9,file!$A$2:$J$2731,3,FALSE)</f>
        <v>0</v>
      </c>
      <c r="AK9" s="105">
        <f>VLOOKUP(IDs!AK9,file!$A$2:$J$2731,3,FALSE)</f>
        <v>0</v>
      </c>
      <c r="AL9" s="105">
        <f>VLOOKUP(IDs!AL9,file!$A$2:$J$2731,3,FALSE)</f>
        <v>982.74796993486302</v>
      </c>
      <c r="AM9" s="105">
        <f>VLOOKUP(IDs!AM9,file!$A$2:$J$2731,3,FALSE)</f>
        <v>1354.78638648639</v>
      </c>
      <c r="AN9" s="105">
        <f>VLOOKUP(IDs!AN9,file!$A$2:$J$2731,3,FALSE)</f>
        <v>1596.07667186399</v>
      </c>
      <c r="AO9" s="105">
        <f>VLOOKUP(IDs!AO9,file!$A$2:$J$2731,3,FALSE)</f>
        <v>829681.12769631203</v>
      </c>
      <c r="AP9" s="105">
        <f>VLOOKUP(IDs!AP9,file!$A$2:$J$2731,3,FALSE)</f>
        <v>6362.5926808740296</v>
      </c>
      <c r="AQ9" s="105">
        <f>VLOOKUP(IDs!AQ9,file!$A$2:$J$2731,3,FALSE)</f>
        <v>18150.874685948002</v>
      </c>
      <c r="AR9" s="105">
        <f>VLOOKUP(IDs!AR9,file!$A$2:$J$2731,3,FALSE)</f>
        <v>12461.2921034928</v>
      </c>
      <c r="AS9" s="105">
        <f>VLOOKUP(IDs!AS9,file!$A$2:$J$2731,3,FALSE)</f>
        <v>3188.65819012978</v>
      </c>
      <c r="AT9" s="105">
        <f>VLOOKUP(IDs!AT9,file!$A$2:$J$2731,3,FALSE)</f>
        <v>815.85579314454003</v>
      </c>
      <c r="AU9" s="105">
        <f>VLOOKUP(IDs!AU9,file!$A$2:$J$2731,3,FALSE)</f>
        <v>1723.8775347834301</v>
      </c>
      <c r="AV9" s="105">
        <f>VLOOKUP(IDs!AV9,file!$A$2:$J$2731,3,FALSE)</f>
        <v>0</v>
      </c>
      <c r="AW9" s="105">
        <f>VLOOKUP(IDs!AW9,file!$A$2:$J$2731,3,FALSE)</f>
        <v>0</v>
      </c>
      <c r="AX9" s="105">
        <f>VLOOKUP(IDs!AX9,file!$A$2:$J$2731,3,FALSE)</f>
        <v>0</v>
      </c>
      <c r="AY9" s="105">
        <f>VLOOKUP(IDs!AY9,file!$A$2:$J$2731,3,FALSE)</f>
        <v>801.81024969975897</v>
      </c>
      <c r="AZ9" s="105">
        <f>VLOOKUP(IDs!AZ9,file!$A$2:$J$2731,3,FALSE)</f>
        <v>1096.73787053042</v>
      </c>
      <c r="BA9" s="105">
        <f>VLOOKUP(IDs!BA9,file!$A$2:$J$2731,3,FALSE)</f>
        <v>1296.71188968959</v>
      </c>
      <c r="BB9" s="105">
        <f>VLOOKUP(IDs!BB9,file!$A$2:$J$2731,3,FALSE)</f>
        <v>36648.885581572802</v>
      </c>
      <c r="BC9" s="105">
        <f>VLOOKUP(IDs!BC9,file!$A$2:$J$2731,3,FALSE)</f>
        <v>5969.9020031358104</v>
      </c>
      <c r="BD9" s="105">
        <f>VLOOKUP(IDs!BD9,file!$A$2:$J$2731,3,FALSE)</f>
        <v>15076.7063562481</v>
      </c>
      <c r="BE9" s="105">
        <f>VLOOKUP(IDs!BE9,file!$A$2:$J$2731,3,FALSE)</f>
        <v>9665.2408137242601</v>
      </c>
      <c r="BF9" s="105">
        <f>VLOOKUP(IDs!BF9,file!$A$2:$J$2731,3,FALSE)</f>
        <v>2385.9980452282998</v>
      </c>
      <c r="BG9" s="105">
        <f>VLOOKUP(IDs!BG9,file!$A$2:$J$2731,3,FALSE)</f>
        <v>596.56011697478903</v>
      </c>
      <c r="BH9" s="105">
        <f>VLOOKUP(IDs!BH9,file!$A$2:$J$2731,3,FALSE)</f>
        <v>1261.9277051684801</v>
      </c>
      <c r="BI9" s="105">
        <f>VLOOKUP(IDs!BI9,file!$A$2:$J$2731,3,FALSE)</f>
        <v>0</v>
      </c>
      <c r="BJ9" s="105">
        <f>VLOOKUP(IDs!BJ9,file!$A$2:$J$2731,3,FALSE)</f>
        <v>0</v>
      </c>
      <c r="BK9" s="105">
        <f>VLOOKUP(IDs!BK9,file!$A$2:$J$2731,3,FALSE)</f>
        <v>0</v>
      </c>
      <c r="BL9" s="105">
        <f>VLOOKUP(IDs!BL9,file!$A$2:$J$2731,3,FALSE)</f>
        <v>600.05707578688202</v>
      </c>
      <c r="BM9" s="105">
        <f>VLOOKUP(IDs!BM9,file!$A$2:$J$2731,3,FALSE)</f>
        <v>811.04271324304602</v>
      </c>
      <c r="BN9" s="105">
        <f>VLOOKUP(IDs!BN9,file!$A$2:$J$2731,3,FALSE)</f>
        <v>966.089368504189</v>
      </c>
      <c r="BO9" s="106">
        <f t="shared" si="4"/>
        <v>35024933.870321482</v>
      </c>
      <c r="BP9" s="105">
        <f t="shared" si="5"/>
        <v>17315566.727225084</v>
      </c>
      <c r="BQ9" s="29">
        <f t="shared" si="6"/>
        <v>16700650.198737789</v>
      </c>
      <c r="BR9" s="29">
        <f t="shared" si="7"/>
        <v>59154.995884404154</v>
      </c>
      <c r="BS9" s="29">
        <f t="shared" si="8"/>
        <v>875579.53869460442</v>
      </c>
      <c r="BT9" s="107">
        <f t="shared" si="9"/>
        <v>73982.409779586669</v>
      </c>
      <c r="BU9" s="106">
        <f t="shared" si="10"/>
        <v>2718549.2837477601</v>
      </c>
      <c r="BV9" s="29">
        <f t="shared" si="11"/>
        <v>1558669.9930576843</v>
      </c>
      <c r="BW9" s="29">
        <f t="shared" si="12"/>
        <v>1033853.146010989</v>
      </c>
      <c r="BX9" s="29">
        <f t="shared" si="13"/>
        <v>42794.209482780745</v>
      </c>
      <c r="BY9" s="29">
        <f t="shared" si="14"/>
        <v>45898.410998292362</v>
      </c>
      <c r="BZ9" s="107">
        <f t="shared" si="15"/>
        <v>37333.52419801386</v>
      </c>
      <c r="CA9" s="108">
        <f t="shared" si="0"/>
        <v>7.7617542229004285E-2</v>
      </c>
      <c r="CB9" s="109">
        <f t="shared" si="0"/>
        <v>9.0015534438558323E-2</v>
      </c>
      <c r="CC9" s="109">
        <f t="shared" si="0"/>
        <v>6.1904963801297154E-2</v>
      </c>
      <c r="CD9" s="109">
        <f t="shared" si="0"/>
        <v>0.7234251113195187</v>
      </c>
      <c r="CE9" s="109">
        <f t="shared" si="0"/>
        <v>5.2420607117797648E-2</v>
      </c>
      <c r="CF9" s="110">
        <f t="shared" si="0"/>
        <v>0.50462703647043106</v>
      </c>
      <c r="CG9" s="121">
        <f>-SUM([1]Dynamics!BO8:BO9,[1]Dynamics!CB8:CB9,[1]Dynamics!CO8:CO9,[1]Dynamics!DB8:DB9,[1]Dynamics!DO8:DO9)/BO8*100000</f>
        <v>1757.0416811152152</v>
      </c>
      <c r="CH9" s="112">
        <f>-SUM([1]Dynamics!BO8:BO9)/BP8*100000</f>
        <v>2275.1710400933721</v>
      </c>
      <c r="CI9" s="112">
        <f>-SUM([1]Dynamics!CB8:CB9)/BQ8*100000</f>
        <v>1119.2719332321399</v>
      </c>
      <c r="CJ9" s="112">
        <f>-SUM([1]Dynamics!CO8:CO9)/BR8*100000</f>
        <v>14193.624423919209</v>
      </c>
      <c r="CK9" s="112">
        <f>-SUM([1]Dynamics!DB8:DB9)/BS8*100000</f>
        <v>1499.0874805260271</v>
      </c>
      <c r="CL9" s="122">
        <f>-SUM([1]Dynamics!DO8:DO9)/BT8*100000</f>
        <v>17356.161915569293</v>
      </c>
      <c r="CM9" s="113">
        <f t="shared" si="16"/>
        <v>212847.21440578208</v>
      </c>
      <c r="CN9" s="113">
        <f>step*SUMPRODUCT(B9:N9,'[1]By group'!B$22:N$22)</f>
        <v>113239.83589024012</v>
      </c>
      <c r="CO9" s="113">
        <f>step*SUMPRODUCT(O9:AA9,'[1]By group'!O$22:AA$22)</f>
        <v>90253.512383129928</v>
      </c>
      <c r="CP9" s="113">
        <f>step*SUMPRODUCT(AB9:AN9,'[1]By group'!AB$22:AN$22)</f>
        <v>3446.524679947544</v>
      </c>
      <c r="CQ9" s="113">
        <f>step*SUMPRODUCT(AO9:BA9,'[1]By group'!AO$22:BA$22)</f>
        <v>3322.258253366464</v>
      </c>
      <c r="CR9" s="114">
        <f>step*SUMPRODUCT(BB9:BN9,'[1]By group'!BB$22:BN$22)</f>
        <v>2585.0831990980005</v>
      </c>
      <c r="CS9" s="115">
        <f t="shared" si="1"/>
        <v>304059.24696170824</v>
      </c>
      <c r="CT9" s="113">
        <f t="shared" si="1"/>
        <v>974817.80667821888</v>
      </c>
      <c r="CU9" s="113">
        <f t="shared" si="1"/>
        <v>781394.07698320306</v>
      </c>
      <c r="CV9" s="113">
        <f t="shared" si="1"/>
        <v>287879.87927561137</v>
      </c>
      <c r="CW9" s="113">
        <f t="shared" si="1"/>
        <v>143369.23274780469</v>
      </c>
      <c r="CX9" s="116">
        <f t="shared" si="1"/>
        <v>227029.04110121401</v>
      </c>
      <c r="CY9" s="111">
        <f t="shared" si="17"/>
        <v>3.5295753857202072E-3</v>
      </c>
      <c r="CZ9" s="117">
        <f t="shared" si="18"/>
        <v>4.8132180671592098E-2</v>
      </c>
      <c r="DA9" s="118">
        <f t="shared" si="19"/>
        <v>2.1122783572840934E-3</v>
      </c>
      <c r="DB9" s="123"/>
      <c r="DC9" s="9">
        <f>(SUMPRODUCT($B9:$N9,'[1]By group'!$B$27:$N$27)-(1-prop_idu_part)*SUMPRODUCT(Population!$BB9:$BN9,'[1]By group'!$BB$27:$BN$27)*(1-prop_idu_male))/BQ9</f>
        <v>1.5528377207443491</v>
      </c>
      <c r="DD9" s="9">
        <f>(1-prop_idu_part)*SUMPRODUCT(Population!$BB9:$BN9,'[1]By group'!$BB$27:$BN$27)*prop_idu_male/BQ9</f>
        <v>9.5686097979577351E-3</v>
      </c>
      <c r="DE9" s="9">
        <f>SUMPRODUCT(AB9:AN9,'[1]By group'!AB$27:AN$27)/prop_sw_use/BP9</f>
        <v>4.0995478911859369</v>
      </c>
      <c r="DF9" s="9">
        <f t="shared" si="2"/>
        <v>1.6644164438214903</v>
      </c>
      <c r="DG9" s="9">
        <f t="shared" si="20"/>
        <v>0</v>
      </c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</row>
    <row r="10" spans="1:166" x14ac:dyDescent="0.25">
      <c r="A10">
        <f t="shared" si="3"/>
        <v>3</v>
      </c>
      <c r="B10" s="105">
        <f>VLOOKUP(IDs!B10,file!$A$2:$J$2731,3,FALSE)</f>
        <v>15724982.232277101</v>
      </c>
      <c r="C10" s="105">
        <f>VLOOKUP(IDs!C10,file!$A$2:$J$2731,3,FALSE)</f>
        <v>181039.599391889</v>
      </c>
      <c r="D10" s="105">
        <f>VLOOKUP(IDs!D10,file!$A$2:$J$2731,3,FALSE)</f>
        <v>617185.157665523</v>
      </c>
      <c r="E10" s="105">
        <f>VLOOKUP(IDs!E10,file!$A$2:$J$2731,3,FALSE)</f>
        <v>494028.470545905</v>
      </c>
      <c r="F10" s="105">
        <f>VLOOKUP(IDs!F10,file!$A$2:$J$2731,3,FALSE)</f>
        <v>113781.49752173301</v>
      </c>
      <c r="G10" s="105">
        <f>VLOOKUP(IDs!G10,file!$A$2:$J$2731,3,FALSE)</f>
        <v>23149.770038588798</v>
      </c>
      <c r="H10" s="105">
        <f>VLOOKUP(IDs!H10,file!$A$2:$J$2731,3,FALSE)</f>
        <v>44365.4926377066</v>
      </c>
      <c r="I10" s="105">
        <f>VLOOKUP(IDs!I10,file!$A$2:$J$2731,3,FALSE)</f>
        <v>0</v>
      </c>
      <c r="J10" s="105">
        <f>VLOOKUP(IDs!J10,file!$A$2:$J$2731,3,FALSE)</f>
        <v>0</v>
      </c>
      <c r="K10" s="105">
        <f>VLOOKUP(IDs!K10,file!$A$2:$J$2731,3,FALSE)</f>
        <v>0</v>
      </c>
      <c r="L10" s="105">
        <f>VLOOKUP(IDs!L10,file!$A$2:$J$2731,3,FALSE)</f>
        <v>26754.741561884901</v>
      </c>
      <c r="M10" s="105">
        <f>VLOOKUP(IDs!M10,file!$A$2:$J$2731,3,FALSE)</f>
        <v>31524.933980596099</v>
      </c>
      <c r="N10" s="105">
        <f>VLOOKUP(IDs!N10,file!$A$2:$J$2731,3,FALSE)</f>
        <v>40096.438259960298</v>
      </c>
      <c r="O10" s="105">
        <f>VLOOKUP(IDs!O10,file!$A$2:$J$2731,3,FALSE)</f>
        <v>15730614.8007531</v>
      </c>
      <c r="P10" s="105">
        <f>VLOOKUP(IDs!P10,file!$A$2:$J$2731,3,FALSE)</f>
        <v>88476.269649116497</v>
      </c>
      <c r="Q10" s="105">
        <f>VLOOKUP(IDs!Q10,file!$A$2:$J$2731,3,FALSE)</f>
        <v>281833.28812374501</v>
      </c>
      <c r="R10" s="105">
        <f>VLOOKUP(IDs!R10,file!$A$2:$J$2731,3,FALSE)</f>
        <v>304854.32211589901</v>
      </c>
      <c r="S10" s="105">
        <f>VLOOKUP(IDs!S10,file!$A$2:$J$2731,3,FALSE)</f>
        <v>106448.593638317</v>
      </c>
      <c r="T10" s="105">
        <f>VLOOKUP(IDs!T10,file!$A$2:$J$2731,3,FALSE)</f>
        <v>27580.489217059501</v>
      </c>
      <c r="U10" s="105">
        <f>VLOOKUP(IDs!U10,file!$A$2:$J$2731,3,FALSE)</f>
        <v>57815.520903520402</v>
      </c>
      <c r="V10" s="105">
        <f>VLOOKUP(IDs!V10,file!$A$2:$J$2731,3,FALSE)</f>
        <v>0</v>
      </c>
      <c r="W10" s="105">
        <f>VLOOKUP(IDs!W10,file!$A$2:$J$2731,3,FALSE)</f>
        <v>0</v>
      </c>
      <c r="X10" s="105">
        <f>VLOOKUP(IDs!X10,file!$A$2:$J$2731,3,FALSE)</f>
        <v>0</v>
      </c>
      <c r="Y10" s="105">
        <f>VLOOKUP(IDs!Y10,file!$A$2:$J$2731,3,FALSE)</f>
        <v>33492.919129144597</v>
      </c>
      <c r="Z10" s="105">
        <f>VLOOKUP(IDs!Z10,file!$A$2:$J$2731,3,FALSE)</f>
        <v>41171.855923661897</v>
      </c>
      <c r="AA10" s="105">
        <f>VLOOKUP(IDs!AA10,file!$A$2:$J$2731,3,FALSE)</f>
        <v>52448.510426258697</v>
      </c>
      <c r="AB10" s="105">
        <f>VLOOKUP(IDs!AB10,file!$A$2:$J$2731,3,FALSE)</f>
        <v>16205.9456568113</v>
      </c>
      <c r="AC10" s="105">
        <f>VLOOKUP(IDs!AC10,file!$A$2:$J$2731,3,FALSE)</f>
        <v>4007.3296322012402</v>
      </c>
      <c r="AD10" s="105">
        <f>VLOOKUP(IDs!AD10,file!$A$2:$J$2731,3,FALSE)</f>
        <v>14113.782976615599</v>
      </c>
      <c r="AE10" s="105">
        <f>VLOOKUP(IDs!AE10,file!$A$2:$J$2731,3,FALSE)</f>
        <v>13522.2240792184</v>
      </c>
      <c r="AF10" s="105">
        <f>VLOOKUP(IDs!AF10,file!$A$2:$J$2731,3,FALSE)</f>
        <v>3817.45764109537</v>
      </c>
      <c r="AG10" s="105">
        <f>VLOOKUP(IDs!AG10,file!$A$2:$J$2731,3,FALSE)</f>
        <v>882.37416122262596</v>
      </c>
      <c r="AH10" s="105">
        <f>VLOOKUP(IDs!AH10,file!$A$2:$J$2731,3,FALSE)</f>
        <v>1773.79957163927</v>
      </c>
      <c r="AI10" s="105">
        <f>VLOOKUP(IDs!AI10,file!$A$2:$J$2731,3,FALSE)</f>
        <v>0</v>
      </c>
      <c r="AJ10" s="105">
        <f>VLOOKUP(IDs!AJ10,file!$A$2:$J$2731,3,FALSE)</f>
        <v>0</v>
      </c>
      <c r="AK10" s="105">
        <f>VLOOKUP(IDs!AK10,file!$A$2:$J$2731,3,FALSE)</f>
        <v>0</v>
      </c>
      <c r="AL10" s="105">
        <f>VLOOKUP(IDs!AL10,file!$A$2:$J$2731,3,FALSE)</f>
        <v>1035.98586710618</v>
      </c>
      <c r="AM10" s="105">
        <f>VLOOKUP(IDs!AM10,file!$A$2:$J$2731,3,FALSE)</f>
        <v>1254.4757873728399</v>
      </c>
      <c r="AN10" s="105">
        <f>VLOOKUP(IDs!AN10,file!$A$2:$J$2731,3,FALSE)</f>
        <v>1591.20356570798</v>
      </c>
      <c r="AO10" s="105">
        <f>VLOOKUP(IDs!AO10,file!$A$2:$J$2731,3,FALSE)</f>
        <v>829415.94167034596</v>
      </c>
      <c r="AP10" s="105">
        <f>VLOOKUP(IDs!AP10,file!$A$2:$J$2731,3,FALSE)</f>
        <v>6226.4878149898304</v>
      </c>
      <c r="AQ10" s="105">
        <f>VLOOKUP(IDs!AQ10,file!$A$2:$J$2731,3,FALSE)</f>
        <v>18342.169973599699</v>
      </c>
      <c r="AR10" s="105">
        <f>VLOOKUP(IDs!AR10,file!$A$2:$J$2731,3,FALSE)</f>
        <v>14008.3006701415</v>
      </c>
      <c r="AS10" s="105">
        <f>VLOOKUP(IDs!AS10,file!$A$2:$J$2731,3,FALSE)</f>
        <v>3370.68887207743</v>
      </c>
      <c r="AT10" s="105">
        <f>VLOOKUP(IDs!AT10,file!$A$2:$J$2731,3,FALSE)</f>
        <v>721.57793062272697</v>
      </c>
      <c r="AU10" s="105">
        <f>VLOOKUP(IDs!AU10,file!$A$2:$J$2731,3,FALSE)</f>
        <v>1417.23785685503</v>
      </c>
      <c r="AV10" s="105">
        <f>VLOOKUP(IDs!AV10,file!$A$2:$J$2731,3,FALSE)</f>
        <v>0</v>
      </c>
      <c r="AW10" s="105">
        <f>VLOOKUP(IDs!AW10,file!$A$2:$J$2731,3,FALSE)</f>
        <v>0</v>
      </c>
      <c r="AX10" s="105">
        <f>VLOOKUP(IDs!AX10,file!$A$2:$J$2731,3,FALSE)</f>
        <v>0</v>
      </c>
      <c r="AY10" s="105">
        <f>VLOOKUP(IDs!AY10,file!$A$2:$J$2731,3,FALSE)</f>
        <v>844.980672999783</v>
      </c>
      <c r="AZ10" s="105">
        <f>VLOOKUP(IDs!AZ10,file!$A$2:$J$2731,3,FALSE)</f>
        <v>1007.62680274042</v>
      </c>
      <c r="BA10" s="105">
        <f>VLOOKUP(IDs!BA10,file!$A$2:$J$2731,3,FALSE)</f>
        <v>1282.1372331925299</v>
      </c>
      <c r="BB10" s="105">
        <f>VLOOKUP(IDs!BB10,file!$A$2:$J$2731,3,FALSE)</f>
        <v>35987.7094394983</v>
      </c>
      <c r="BC10" s="105">
        <f>VLOOKUP(IDs!BC10,file!$A$2:$J$2731,3,FALSE)</f>
        <v>5987.7040607768704</v>
      </c>
      <c r="BD10" s="105">
        <f>VLOOKUP(IDs!BD10,file!$A$2:$J$2731,3,FALSE)</f>
        <v>15663.0665027248</v>
      </c>
      <c r="BE10" s="105">
        <f>VLOOKUP(IDs!BE10,file!$A$2:$J$2731,3,FALSE)</f>
        <v>10957.3279493502</v>
      </c>
      <c r="BF10" s="105">
        <f>VLOOKUP(IDs!BF10,file!$A$2:$J$2731,3,FALSE)</f>
        <v>2519.1288510869099</v>
      </c>
      <c r="BG10" s="105">
        <f>VLOOKUP(IDs!BG10,file!$A$2:$J$2731,3,FALSE)</f>
        <v>524.19850727769301</v>
      </c>
      <c r="BH10" s="105">
        <f>VLOOKUP(IDs!BH10,file!$A$2:$J$2731,3,FALSE)</f>
        <v>1018.50636792355</v>
      </c>
      <c r="BI10" s="105">
        <f>VLOOKUP(IDs!BI10,file!$A$2:$J$2731,3,FALSE)</f>
        <v>0</v>
      </c>
      <c r="BJ10" s="105">
        <f>VLOOKUP(IDs!BJ10,file!$A$2:$J$2731,3,FALSE)</f>
        <v>0</v>
      </c>
      <c r="BK10" s="105">
        <f>VLOOKUP(IDs!BK10,file!$A$2:$J$2731,3,FALSE)</f>
        <v>0</v>
      </c>
      <c r="BL10" s="105">
        <f>VLOOKUP(IDs!BL10,file!$A$2:$J$2731,3,FALSE)</f>
        <v>623.14265519645699</v>
      </c>
      <c r="BM10" s="105">
        <f>VLOOKUP(IDs!BM10,file!$A$2:$J$2731,3,FALSE)</f>
        <v>732.77801744328895</v>
      </c>
      <c r="BN10" s="105">
        <f>VLOOKUP(IDs!BN10,file!$A$2:$J$2731,3,FALSE)</f>
        <v>939.02122392433796</v>
      </c>
      <c r="BO10" s="106">
        <f t="shared" si="4"/>
        <v>35031439.21577248</v>
      </c>
      <c r="BP10" s="105">
        <f t="shared" si="5"/>
        <v>17296908.333880886</v>
      </c>
      <c r="BQ10" s="29">
        <f t="shared" si="6"/>
        <v>16724736.569879822</v>
      </c>
      <c r="BR10" s="29">
        <f t="shared" si="7"/>
        <v>58204.57893899081</v>
      </c>
      <c r="BS10" s="29">
        <f t="shared" si="8"/>
        <v>876637.14949756488</v>
      </c>
      <c r="BT10" s="107">
        <f t="shared" si="9"/>
        <v>74952.5835752024</v>
      </c>
      <c r="BU10" s="106">
        <f t="shared" si="10"/>
        <v>2694232.585975612</v>
      </c>
      <c r="BV10" s="29">
        <f t="shared" si="11"/>
        <v>1571926.1016037869</v>
      </c>
      <c r="BW10" s="29">
        <f t="shared" si="12"/>
        <v>994121.76912672247</v>
      </c>
      <c r="BX10" s="29">
        <f t="shared" si="13"/>
        <v>41998.633282179508</v>
      </c>
      <c r="BY10" s="29">
        <f t="shared" si="14"/>
        <v>47221.207827218946</v>
      </c>
      <c r="BZ10" s="107">
        <f t="shared" si="15"/>
        <v>38964.874135704107</v>
      </c>
      <c r="CA10" s="108">
        <f t="shared" si="0"/>
        <v>7.690898936183492E-2</v>
      </c>
      <c r="CB10" s="109">
        <f t="shared" si="0"/>
        <v>9.0879021340751695E-2</v>
      </c>
      <c r="CC10" s="109">
        <f t="shared" si="0"/>
        <v>5.9440204930765364E-2</v>
      </c>
      <c r="CD10" s="109">
        <f t="shared" si="0"/>
        <v>0.72156923128336459</v>
      </c>
      <c r="CE10" s="109">
        <f t="shared" si="0"/>
        <v>5.3866309286896265E-2</v>
      </c>
      <c r="CF10" s="110">
        <f t="shared" si="0"/>
        <v>0.51986032071341959</v>
      </c>
      <c r="CG10" s="108"/>
      <c r="CH10" s="111"/>
      <c r="CI10" s="112"/>
      <c r="CJ10" s="111"/>
      <c r="CK10" s="111"/>
      <c r="CL10" s="110"/>
      <c r="CM10" s="113">
        <f t="shared" si="16"/>
        <v>210303.97215479257</v>
      </c>
      <c r="CN10" s="113">
        <f>step*SUMPRODUCT(B10:N10,'[1]By group'!B$22:N$22)</f>
        <v>116210.46312770655</v>
      </c>
      <c r="CO10" s="113">
        <f>step*SUMPRODUCT(O10:AA10,'[1]By group'!O$22:AA$22)</f>
        <v>84605.305594493722</v>
      </c>
      <c r="CP10" s="113">
        <f>step*SUMPRODUCT(AB10:AN10,'[1]By group'!AB$22:AN$22)</f>
        <v>3374.8847424023243</v>
      </c>
      <c r="CQ10" s="113">
        <f>step*SUMPRODUCT(AO10:BA10,'[1]By group'!AO$22:BA$22)</f>
        <v>3422.9080405478762</v>
      </c>
      <c r="CR10" s="114">
        <f>step*SUMPRODUCT(BB10:BN10,'[1]By group'!BB$22:BN$22)</f>
        <v>2690.4106496420977</v>
      </c>
      <c r="CS10" s="115">
        <f t="shared" si="1"/>
        <v>285737.3905489734</v>
      </c>
      <c r="CT10" s="113">
        <f t="shared" si="1"/>
        <v>947137.4652422081</v>
      </c>
      <c r="CU10" s="113">
        <f t="shared" si="1"/>
        <v>837370.64536051406</v>
      </c>
      <c r="CV10" s="113">
        <f t="shared" si="1"/>
        <v>292689.13641064166</v>
      </c>
      <c r="CW10" s="113">
        <f t="shared" si="1"/>
        <v>128550.08036658587</v>
      </c>
      <c r="CX10" s="116">
        <f t="shared" si="1"/>
        <v>202747.8680466887</v>
      </c>
      <c r="CY10" s="111">
        <f t="shared" si="17"/>
        <v>3.468079785472361E-3</v>
      </c>
      <c r="CZ10" s="117">
        <f t="shared" si="18"/>
        <v>4.8236990976765565E-2</v>
      </c>
      <c r="DA10" s="118">
        <f t="shared" si="19"/>
        <v>2.1395804812225903E-3</v>
      </c>
      <c r="DB10" s="123">
        <f>(BO10-BO8)/BO8</f>
        <v>2.7114043856568844E-4</v>
      </c>
      <c r="DC10" s="9">
        <f>(SUMPRODUCT($B10:$N10,'[1]By group'!$B$27:$N$27)-(1-prop_idu_part)*SUMPRODUCT(Population!$BB10:$BN10,'[1]By group'!$BB$27:$BN$27)*(1-prop_idu_male))/BQ10</f>
        <v>1.5488966296990152</v>
      </c>
      <c r="DD10" s="9">
        <f>(1-prop_idu_part)*SUMPRODUCT(Population!$BB10:$BN10,'[1]By group'!$BB$27:$BN$27)*prop_idu_male/BQ10</f>
        <v>9.680127387716491E-3</v>
      </c>
      <c r="DE10" s="9">
        <f>SUMPRODUCT(AB10:AN10,'[1]By group'!AB$27:AN$27)/prop_sw_use/BP10</f>
        <v>4.0380334669391074</v>
      </c>
      <c r="DF10" s="9">
        <f t="shared" si="2"/>
        <v>1.6394415875772774</v>
      </c>
      <c r="DG10" s="9">
        <f t="shared" si="20"/>
        <v>0</v>
      </c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</row>
    <row r="11" spans="1:166" x14ac:dyDescent="0.25">
      <c r="A11">
        <f t="shared" si="3"/>
        <v>3.5</v>
      </c>
      <c r="B11" s="105">
        <f>VLOOKUP(IDs!B11,file!$A$2:$J$2731,3,FALSE)</f>
        <v>15706756.260384601</v>
      </c>
      <c r="C11" s="105">
        <f>VLOOKUP(IDs!C11,file!$A$2:$J$2731,3,FALSE)</f>
        <v>169402.21693863801</v>
      </c>
      <c r="D11" s="105">
        <f>VLOOKUP(IDs!D11,file!$A$2:$J$2731,3,FALSE)</f>
        <v>588352.82376123196</v>
      </c>
      <c r="E11" s="105">
        <f>VLOOKUP(IDs!E11,file!$A$2:$J$2731,3,FALSE)</f>
        <v>529734.54048709502</v>
      </c>
      <c r="F11" s="105">
        <f>VLOOKUP(IDs!F11,file!$A$2:$J$2731,3,FALSE)</f>
        <v>125162.117178567</v>
      </c>
      <c r="G11" s="105">
        <f>VLOOKUP(IDs!G11,file!$A$2:$J$2731,3,FALSE)</f>
        <v>22814.072734758</v>
      </c>
      <c r="H11" s="105">
        <f>VLOOKUP(IDs!H11,file!$A$2:$J$2731,3,FALSE)</f>
        <v>37178.119869107497</v>
      </c>
      <c r="I11" s="105">
        <f>VLOOKUP(IDs!I11,file!$A$2:$J$2731,3,FALSE)</f>
        <v>0</v>
      </c>
      <c r="J11" s="105">
        <f>VLOOKUP(IDs!J11,file!$A$2:$J$2731,3,FALSE)</f>
        <v>0</v>
      </c>
      <c r="K11" s="105">
        <f>VLOOKUP(IDs!K11,file!$A$2:$J$2731,3,FALSE)</f>
        <v>0</v>
      </c>
      <c r="L11" s="105">
        <f>VLOOKUP(IDs!L11,file!$A$2:$J$2731,3,FALSE)</f>
        <v>28563.115951538799</v>
      </c>
      <c r="M11" s="105">
        <f>VLOOKUP(IDs!M11,file!$A$2:$J$2731,3,FALSE)</f>
        <v>29132.306480290499</v>
      </c>
      <c r="N11" s="105">
        <f>VLOOKUP(IDs!N11,file!$A$2:$J$2731,3,FALSE)</f>
        <v>39077.494860314102</v>
      </c>
      <c r="O11" s="105">
        <f>VLOOKUP(IDs!O11,file!$A$2:$J$2731,3,FALSE)</f>
        <v>15793787.7569403</v>
      </c>
      <c r="P11" s="105">
        <f>VLOOKUP(IDs!P11,file!$A$2:$J$2731,3,FALSE)</f>
        <v>86785.8939275429</v>
      </c>
      <c r="Q11" s="105">
        <f>VLOOKUP(IDs!Q11,file!$A$2:$J$2731,3,FALSE)</f>
        <v>274423.35250938102</v>
      </c>
      <c r="R11" s="105">
        <f>VLOOKUP(IDs!R11,file!$A$2:$J$2731,3,FALSE)</f>
        <v>302075.04210631503</v>
      </c>
      <c r="S11" s="105">
        <f>VLOOKUP(IDs!S11,file!$A$2:$J$2731,3,FALSE)</f>
        <v>101551.189201302</v>
      </c>
      <c r="T11" s="105">
        <f>VLOOKUP(IDs!T11,file!$A$2:$J$2731,3,FALSE)</f>
        <v>24353.749291902899</v>
      </c>
      <c r="U11" s="105">
        <f>VLOOKUP(IDs!U11,file!$A$2:$J$2731,3,FALSE)</f>
        <v>47794.196505636697</v>
      </c>
      <c r="V11" s="105">
        <f>VLOOKUP(IDs!V11,file!$A$2:$J$2731,3,FALSE)</f>
        <v>0</v>
      </c>
      <c r="W11" s="105">
        <f>VLOOKUP(IDs!W11,file!$A$2:$J$2731,3,FALSE)</f>
        <v>0</v>
      </c>
      <c r="X11" s="105">
        <f>VLOOKUP(IDs!X11,file!$A$2:$J$2731,3,FALSE)</f>
        <v>0</v>
      </c>
      <c r="Y11" s="105">
        <f>VLOOKUP(IDs!Y11,file!$A$2:$J$2731,3,FALSE)</f>
        <v>33949.761674586698</v>
      </c>
      <c r="Z11" s="105">
        <f>VLOOKUP(IDs!Z11,file!$A$2:$J$2731,3,FALSE)</f>
        <v>37832.636696040201</v>
      </c>
      <c r="AA11" s="105">
        <f>VLOOKUP(IDs!AA11,file!$A$2:$J$2731,3,FALSE)</f>
        <v>51089.707217368501</v>
      </c>
      <c r="AB11" s="105">
        <f>VLOOKUP(IDs!AB11,file!$A$2:$J$2731,3,FALSE)</f>
        <v>16201.8368619801</v>
      </c>
      <c r="AC11" s="105">
        <f>VLOOKUP(IDs!AC11,file!$A$2:$J$2731,3,FALSE)</f>
        <v>3890.7719161688301</v>
      </c>
      <c r="AD11" s="105">
        <f>VLOOKUP(IDs!AD11,file!$A$2:$J$2731,3,FALSE)</f>
        <v>13371.6919257631</v>
      </c>
      <c r="AE11" s="105">
        <f>VLOOKUP(IDs!AE11,file!$A$2:$J$2731,3,FALSE)</f>
        <v>13862.9867807966</v>
      </c>
      <c r="AF11" s="105">
        <f>VLOOKUP(IDs!AF11,file!$A$2:$J$2731,3,FALSE)</f>
        <v>3920.0350317112002</v>
      </c>
      <c r="AG11" s="105">
        <f>VLOOKUP(IDs!AG11,file!$A$2:$J$2731,3,FALSE)</f>
        <v>825.06798431832794</v>
      </c>
      <c r="AH11" s="105">
        <f>VLOOKUP(IDs!AH11,file!$A$2:$J$2731,3,FALSE)</f>
        <v>1488.3364933632099</v>
      </c>
      <c r="AI11" s="105">
        <f>VLOOKUP(IDs!AI11,file!$A$2:$J$2731,3,FALSE)</f>
        <v>0</v>
      </c>
      <c r="AJ11" s="105">
        <f>VLOOKUP(IDs!AJ11,file!$A$2:$J$2731,3,FALSE)</f>
        <v>0</v>
      </c>
      <c r="AK11" s="105">
        <f>VLOOKUP(IDs!AK11,file!$A$2:$J$2731,3,FALSE)</f>
        <v>0</v>
      </c>
      <c r="AL11" s="105">
        <f>VLOOKUP(IDs!AL11,file!$A$2:$J$2731,3,FALSE)</f>
        <v>1084.09870950153</v>
      </c>
      <c r="AM11" s="105">
        <f>VLOOKUP(IDs!AM11,file!$A$2:$J$2731,3,FALSE)</f>
        <v>1165.1654090551599</v>
      </c>
      <c r="AN11" s="105">
        <f>VLOOKUP(IDs!AN11,file!$A$2:$J$2731,3,FALSE)</f>
        <v>1563.4294499872401</v>
      </c>
      <c r="AO11" s="105">
        <f>VLOOKUP(IDs!AO11,file!$A$2:$J$2731,3,FALSE)</f>
        <v>829227.14889888198</v>
      </c>
      <c r="AP11" s="105">
        <f>VLOOKUP(IDs!AP11,file!$A$2:$J$2731,3,FALSE)</f>
        <v>6173.4647097951001</v>
      </c>
      <c r="AQ11" s="105">
        <f>VLOOKUP(IDs!AQ11,file!$A$2:$J$2731,3,FALSE)</f>
        <v>18332.319997565599</v>
      </c>
      <c r="AR11" s="105">
        <f>VLOOKUP(IDs!AR11,file!$A$2:$J$2731,3,FALSE)</f>
        <v>15231.851002707501</v>
      </c>
      <c r="AS11" s="105">
        <f>VLOOKUP(IDs!AS11,file!$A$2:$J$2731,3,FALSE)</f>
        <v>3646.6092394102502</v>
      </c>
      <c r="AT11" s="105">
        <f>VLOOKUP(IDs!AT11,file!$A$2:$J$2731,3,FALSE)</f>
        <v>694.18540536270802</v>
      </c>
      <c r="AU11" s="105">
        <f>VLOOKUP(IDs!AU11,file!$A$2:$J$2731,3,FALSE)</f>
        <v>1183.25584543119</v>
      </c>
      <c r="AV11" s="105">
        <f>VLOOKUP(IDs!AV11,file!$A$2:$J$2731,3,FALSE)</f>
        <v>0</v>
      </c>
      <c r="AW11" s="105">
        <f>VLOOKUP(IDs!AW11,file!$A$2:$J$2731,3,FALSE)</f>
        <v>0</v>
      </c>
      <c r="AX11" s="105">
        <f>VLOOKUP(IDs!AX11,file!$A$2:$J$2731,3,FALSE)</f>
        <v>0</v>
      </c>
      <c r="AY11" s="105">
        <f>VLOOKUP(IDs!AY11,file!$A$2:$J$2731,3,FALSE)</f>
        <v>890.99291901868605</v>
      </c>
      <c r="AZ11" s="105">
        <f>VLOOKUP(IDs!AZ11,file!$A$2:$J$2731,3,FALSE)</f>
        <v>929.77257849678199</v>
      </c>
      <c r="BA11" s="105">
        <f>VLOOKUP(IDs!BA11,file!$A$2:$J$2731,3,FALSE)</f>
        <v>1249.5239981892</v>
      </c>
      <c r="BB11" s="105">
        <f>VLOOKUP(IDs!BB11,file!$A$2:$J$2731,3,FALSE)</f>
        <v>35342.231422028497</v>
      </c>
      <c r="BC11" s="105">
        <f>VLOOKUP(IDs!BC11,file!$A$2:$J$2731,3,FALSE)</f>
        <v>6012.57159937086</v>
      </c>
      <c r="BD11" s="105">
        <f>VLOOKUP(IDs!BD11,file!$A$2:$J$2731,3,FALSE)</f>
        <v>16054.668084834801</v>
      </c>
      <c r="BE11" s="105">
        <f>VLOOKUP(IDs!BE11,file!$A$2:$J$2731,3,FALSE)</f>
        <v>12062.4898486411</v>
      </c>
      <c r="BF11" s="105">
        <f>VLOOKUP(IDs!BF11,file!$A$2:$J$2731,3,FALSE)</f>
        <v>2734.1874612409001</v>
      </c>
      <c r="BG11" s="105">
        <f>VLOOKUP(IDs!BG11,file!$A$2:$J$2731,3,FALSE)</f>
        <v>503.33756193365002</v>
      </c>
      <c r="BH11" s="105">
        <f>VLOOKUP(IDs!BH11,file!$A$2:$J$2731,3,FALSE)</f>
        <v>836.78816680856505</v>
      </c>
      <c r="BI11" s="105">
        <f>VLOOKUP(IDs!BI11,file!$A$2:$J$2731,3,FALSE)</f>
        <v>0</v>
      </c>
      <c r="BJ11" s="105">
        <f>VLOOKUP(IDs!BJ11,file!$A$2:$J$2731,3,FALSE)</f>
        <v>0</v>
      </c>
      <c r="BK11" s="105">
        <f>VLOOKUP(IDs!BK11,file!$A$2:$J$2731,3,FALSE)</f>
        <v>0</v>
      </c>
      <c r="BL11" s="105">
        <f>VLOOKUP(IDs!BL11,file!$A$2:$J$2731,3,FALSE)</f>
        <v>649.19947127965895</v>
      </c>
      <c r="BM11" s="105">
        <f>VLOOKUP(IDs!BM11,file!$A$2:$J$2731,3,FALSE)</f>
        <v>665.43384530701701</v>
      </c>
      <c r="BN11" s="105">
        <f>VLOOKUP(IDs!BN11,file!$A$2:$J$2731,3,FALSE)</f>
        <v>899.60886609399495</v>
      </c>
      <c r="BO11" s="106">
        <f t="shared" si="4"/>
        <v>35040509.416201591</v>
      </c>
      <c r="BP11" s="105">
        <f t="shared" si="5"/>
        <v>17276173.068646144</v>
      </c>
      <c r="BQ11" s="29">
        <f t="shared" si="6"/>
        <v>16753643.286070377</v>
      </c>
      <c r="BR11" s="29">
        <f t="shared" si="7"/>
        <v>57373.420562645297</v>
      </c>
      <c r="BS11" s="29">
        <f t="shared" si="8"/>
        <v>877559.1245948592</v>
      </c>
      <c r="BT11" s="107">
        <f t="shared" si="9"/>
        <v>75760.516327539037</v>
      </c>
      <c r="BU11" s="106">
        <f t="shared" si="10"/>
        <v>2659194.1816937695</v>
      </c>
      <c r="BV11" s="29">
        <f t="shared" si="11"/>
        <v>1569416.808261541</v>
      </c>
      <c r="BW11" s="29">
        <f t="shared" si="12"/>
        <v>959855.52913007594</v>
      </c>
      <c r="BX11" s="29">
        <f t="shared" si="13"/>
        <v>41171.583700665207</v>
      </c>
      <c r="BY11" s="29">
        <f t="shared" si="14"/>
        <v>48331.975695977024</v>
      </c>
      <c r="BZ11" s="107">
        <f t="shared" si="15"/>
        <v>40418.284905510547</v>
      </c>
      <c r="CA11" s="108">
        <f t="shared" si="0"/>
        <v>7.5889141624871606E-2</v>
      </c>
      <c r="CB11" s="109">
        <f t="shared" si="0"/>
        <v>9.0842850556400984E-2</v>
      </c>
      <c r="CC11" s="109">
        <f t="shared" si="0"/>
        <v>5.7292346073056048E-2</v>
      </c>
      <c r="CD11" s="109">
        <f t="shared" si="0"/>
        <v>0.71760727000250035</v>
      </c>
      <c r="CE11" s="109">
        <f t="shared" si="0"/>
        <v>5.5075463682621201E-2</v>
      </c>
      <c r="CF11" s="110">
        <f t="shared" si="0"/>
        <v>0.53350065264561108</v>
      </c>
      <c r="CG11" s="121">
        <f>-SUM([1]Dynamics!BO10:BO11,[1]Dynamics!CB10:CB11,[1]Dynamics!CO10:CO11,[1]Dynamics!DB10:DB11,[1]Dynamics!DO10:DO11)/BO10*100000</f>
        <v>1590.4025673709505</v>
      </c>
      <c r="CH11" s="112">
        <f>-SUM([1]Dynamics!BO10:BO11)/BP10*100000</f>
        <v>1989.7752400406544</v>
      </c>
      <c r="CI11" s="112">
        <f>-SUM([1]Dynamics!CB10:CB11)/BQ10*100000</f>
        <v>1072.4882589849758</v>
      </c>
      <c r="CJ11" s="112">
        <f>-SUM([1]Dynamics!CO10:CO11)/BR10*100000</f>
        <v>13753.436211522769</v>
      </c>
      <c r="CK11" s="112">
        <f>-SUM([1]Dynamics!DB10:DB11)/BS10*100000</f>
        <v>1465.9429291720207</v>
      </c>
      <c r="CL11" s="122">
        <f>-SUM([1]Dynamics!DO10:DO11)/BT10*100000</f>
        <v>17003.207553906825</v>
      </c>
      <c r="CM11" s="113">
        <f t="shared" si="16"/>
        <v>208028.30865076502</v>
      </c>
      <c r="CN11" s="113">
        <f>step*SUMPRODUCT(B11:N11,'[1]By group'!B$22:N$22)</f>
        <v>118264.75228613199</v>
      </c>
      <c r="CO11" s="113">
        <f>step*SUMPRODUCT(O11:AA11,'[1]By group'!O$22:AA$22)</f>
        <v>80127.526503479152</v>
      </c>
      <c r="CP11" s="113">
        <f>step*SUMPRODUCT(AB11:AN11,'[1]By group'!AB$22:AN$22)</f>
        <v>3307.8960343914332</v>
      </c>
      <c r="CQ11" s="113">
        <f>step*SUMPRODUCT(AO11:BA11,'[1]By group'!AO$22:BA$22)</f>
        <v>3524.5066429659655</v>
      </c>
      <c r="CR11" s="114">
        <f>step*SUMPRODUCT(BB11:BN11,'[1]By group'!BB$22:BN$22)</f>
        <v>2803.6271837964823</v>
      </c>
      <c r="CS11" s="115">
        <f t="shared" si="1"/>
        <v>272264.91909151571</v>
      </c>
      <c r="CT11" s="113">
        <f t="shared" si="1"/>
        <v>910534.85627877654</v>
      </c>
      <c r="CU11" s="113">
        <f t="shared" si="1"/>
        <v>872966.91022555518</v>
      </c>
      <c r="CV11" s="113">
        <f t="shared" si="1"/>
        <v>302151.30683815677</v>
      </c>
      <c r="CW11" s="113">
        <f t="shared" si="1"/>
        <v>118915.72798746524</v>
      </c>
      <c r="CX11" s="116">
        <f t="shared" si="1"/>
        <v>182360.46127230019</v>
      </c>
      <c r="CY11" s="111">
        <f t="shared" si="17"/>
        <v>3.4128465615055762E-3</v>
      </c>
      <c r="CZ11" s="117">
        <f t="shared" si="18"/>
        <v>4.8340424726635106E-2</v>
      </c>
      <c r="DA11" s="118">
        <f t="shared" si="19"/>
        <v>2.1620837593334143E-3</v>
      </c>
      <c r="DB11" s="123"/>
      <c r="DC11" s="9">
        <f>(SUMPRODUCT($B11:$N11,'[1]By group'!$B$27:$N$27)-(1-prop_idu_part)*SUMPRODUCT(Population!$BB11:$BN11,'[1]By group'!$BB$27:$BN$27)*(1-prop_idu_male))/BQ11</f>
        <v>1.5443416385535937</v>
      </c>
      <c r="DD11" s="9">
        <f>(1-prop_idu_part)*SUMPRODUCT(Population!$BB11:$BN11,'[1]By group'!$BB$27:$BN$27)*prop_idu_male/BQ11</f>
        <v>9.7675897996194749E-3</v>
      </c>
      <c r="DE11" s="9">
        <f>SUMPRODUCT(AB11:AN11,'[1]By group'!AB$27:AN$27)/prop_sw_use/BP11</f>
        <v>3.9851478913535607</v>
      </c>
      <c r="DF11" s="9">
        <f t="shared" si="2"/>
        <v>1.6179700438895455</v>
      </c>
      <c r="DG11" s="9">
        <f t="shared" si="20"/>
        <v>0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</row>
    <row r="12" spans="1:166" x14ac:dyDescent="0.25">
      <c r="A12">
        <f t="shared" si="3"/>
        <v>4</v>
      </c>
      <c r="B12" s="105">
        <f>VLOOKUP(IDs!B12,file!$A$2:$J$2731,3,FALSE)</f>
        <v>15698598.910138199</v>
      </c>
      <c r="C12" s="105">
        <f>VLOOKUP(IDs!C12,file!$A$2:$J$2731,3,FALSE)</f>
        <v>160733.62767049301</v>
      </c>
      <c r="D12" s="105">
        <f>VLOOKUP(IDs!D12,file!$A$2:$J$2731,3,FALSE)</f>
        <v>557687.58954003395</v>
      </c>
      <c r="E12" s="105">
        <f>VLOOKUP(IDs!E12,file!$A$2:$J$2731,3,FALSE)</f>
        <v>549661.41748225805</v>
      </c>
      <c r="F12" s="105">
        <f>VLOOKUP(IDs!F12,file!$A$2:$J$2731,3,FALSE)</f>
        <v>136288.59928198901</v>
      </c>
      <c r="G12" s="105">
        <f>VLOOKUP(IDs!G12,file!$A$2:$J$2731,3,FALSE)</f>
        <v>23737.9125347234</v>
      </c>
      <c r="H12" s="105">
        <f>VLOOKUP(IDs!H12,file!$A$2:$J$2731,3,FALSE)</f>
        <v>32145.7091741226</v>
      </c>
      <c r="I12" s="105">
        <f>VLOOKUP(IDs!I12,file!$A$2:$J$2731,3,FALSE)</f>
        <v>0</v>
      </c>
      <c r="J12" s="105">
        <f>VLOOKUP(IDs!J12,file!$A$2:$J$2731,3,FALSE)</f>
        <v>0</v>
      </c>
      <c r="K12" s="105">
        <f>VLOOKUP(IDs!K12,file!$A$2:$J$2731,3,FALSE)</f>
        <v>0</v>
      </c>
      <c r="L12" s="105">
        <f>VLOOKUP(IDs!L12,file!$A$2:$J$2731,3,FALSE)</f>
        <v>30678.219745633</v>
      </c>
      <c r="M12" s="105">
        <f>VLOOKUP(IDs!M12,file!$A$2:$J$2731,3,FALSE)</f>
        <v>27184.2816468977</v>
      </c>
      <c r="N12" s="105">
        <f>VLOOKUP(IDs!N12,file!$A$2:$J$2731,3,FALSE)</f>
        <v>37701.870872867199</v>
      </c>
      <c r="O12" s="105">
        <f>VLOOKUP(IDs!O12,file!$A$2:$J$2731,3,FALSE)</f>
        <v>15855936.325066</v>
      </c>
      <c r="P12" s="105">
        <f>VLOOKUP(IDs!P12,file!$A$2:$J$2731,3,FALSE)</f>
        <v>85533.219092407293</v>
      </c>
      <c r="Q12" s="105">
        <f>VLOOKUP(IDs!Q12,file!$A$2:$J$2731,3,FALSE)</f>
        <v>267843.16928021301</v>
      </c>
      <c r="R12" s="105">
        <f>VLOOKUP(IDs!R12,file!$A$2:$J$2731,3,FALSE)</f>
        <v>298112.163205055</v>
      </c>
      <c r="S12" s="105">
        <f>VLOOKUP(IDs!S12,file!$A$2:$J$2731,3,FALSE)</f>
        <v>98054.372322338793</v>
      </c>
      <c r="T12" s="105">
        <f>VLOOKUP(IDs!T12,file!$A$2:$J$2731,3,FALSE)</f>
        <v>22297.213469642102</v>
      </c>
      <c r="U12" s="105">
        <f>VLOOKUP(IDs!U12,file!$A$2:$J$2731,3,FALSE)</f>
        <v>40091.7225858725</v>
      </c>
      <c r="V12" s="105">
        <f>VLOOKUP(IDs!V12,file!$A$2:$J$2731,3,FALSE)</f>
        <v>0</v>
      </c>
      <c r="W12" s="105">
        <f>VLOOKUP(IDs!W12,file!$A$2:$J$2731,3,FALSE)</f>
        <v>0</v>
      </c>
      <c r="X12" s="105">
        <f>VLOOKUP(IDs!X12,file!$A$2:$J$2731,3,FALSE)</f>
        <v>0</v>
      </c>
      <c r="Y12" s="105">
        <f>VLOOKUP(IDs!Y12,file!$A$2:$J$2731,3,FALSE)</f>
        <v>34095.452998008499</v>
      </c>
      <c r="Z12" s="105">
        <f>VLOOKUP(IDs!Z12,file!$A$2:$J$2731,3,FALSE)</f>
        <v>34873.4450101728</v>
      </c>
      <c r="AA12" s="105">
        <f>VLOOKUP(IDs!AA12,file!$A$2:$J$2731,3,FALSE)</f>
        <v>49226.338175732999</v>
      </c>
      <c r="AB12" s="105">
        <f>VLOOKUP(IDs!AB12,file!$A$2:$J$2731,3,FALSE)</f>
        <v>16280.806030511199</v>
      </c>
      <c r="AC12" s="105">
        <f>VLOOKUP(IDs!AC12,file!$A$2:$J$2731,3,FALSE)</f>
        <v>3831.2670536579499</v>
      </c>
      <c r="AD12" s="105">
        <f>VLOOKUP(IDs!AD12,file!$A$2:$J$2731,3,FALSE)</f>
        <v>12764.9863631109</v>
      </c>
      <c r="AE12" s="105">
        <f>VLOOKUP(IDs!AE12,file!$A$2:$J$2731,3,FALSE)</f>
        <v>13934.757980526099</v>
      </c>
      <c r="AF12" s="105">
        <f>VLOOKUP(IDs!AF12,file!$A$2:$J$2731,3,FALSE)</f>
        <v>4021.2895359277099</v>
      </c>
      <c r="AG12" s="105">
        <f>VLOOKUP(IDs!AG12,file!$A$2:$J$2731,3,FALSE)</f>
        <v>805.90736601070603</v>
      </c>
      <c r="AH12" s="105">
        <f>VLOOKUP(IDs!AH12,file!$A$2:$J$2731,3,FALSE)</f>
        <v>1275.4806480013499</v>
      </c>
      <c r="AI12" s="105">
        <f>VLOOKUP(IDs!AI12,file!$A$2:$J$2731,3,FALSE)</f>
        <v>0</v>
      </c>
      <c r="AJ12" s="105">
        <f>VLOOKUP(IDs!AJ12,file!$A$2:$J$2731,3,FALSE)</f>
        <v>0</v>
      </c>
      <c r="AK12" s="105">
        <f>VLOOKUP(IDs!AK12,file!$A$2:$J$2731,3,FALSE)</f>
        <v>0</v>
      </c>
      <c r="AL12" s="105">
        <f>VLOOKUP(IDs!AL12,file!$A$2:$J$2731,3,FALSE)</f>
        <v>1130.38082993799</v>
      </c>
      <c r="AM12" s="105">
        <f>VLOOKUP(IDs!AM12,file!$A$2:$J$2731,3,FALSE)</f>
        <v>1088.4599828287801</v>
      </c>
      <c r="AN12" s="105">
        <f>VLOOKUP(IDs!AN12,file!$A$2:$J$2731,3,FALSE)</f>
        <v>1519.9113496499299</v>
      </c>
      <c r="AO12" s="105">
        <f>VLOOKUP(IDs!AO12,file!$A$2:$J$2731,3,FALSE)</f>
        <v>829050.15995099396</v>
      </c>
      <c r="AP12" s="105">
        <f>VLOOKUP(IDs!AP12,file!$A$2:$J$2731,3,FALSE)</f>
        <v>6181.5374967682001</v>
      </c>
      <c r="AQ12" s="105">
        <f>VLOOKUP(IDs!AQ12,file!$A$2:$J$2731,3,FALSE)</f>
        <v>18272.7959081884</v>
      </c>
      <c r="AR12" s="105">
        <f>VLOOKUP(IDs!AR12,file!$A$2:$J$2731,3,FALSE)</f>
        <v>16159.286761449101</v>
      </c>
      <c r="AS12" s="105">
        <f>VLOOKUP(IDs!AS12,file!$A$2:$J$2731,3,FALSE)</f>
        <v>3952.22202125698</v>
      </c>
      <c r="AT12" s="105">
        <f>VLOOKUP(IDs!AT12,file!$A$2:$J$2731,3,FALSE)</f>
        <v>707.23052487029099</v>
      </c>
      <c r="AU12" s="105">
        <f>VLOOKUP(IDs!AU12,file!$A$2:$J$2731,3,FALSE)</f>
        <v>1015.31470541577</v>
      </c>
      <c r="AV12" s="105">
        <f>VLOOKUP(IDs!AV12,file!$A$2:$J$2731,3,FALSE)</f>
        <v>0</v>
      </c>
      <c r="AW12" s="105">
        <f>VLOOKUP(IDs!AW12,file!$A$2:$J$2731,3,FALSE)</f>
        <v>0</v>
      </c>
      <c r="AX12" s="105">
        <f>VLOOKUP(IDs!AX12,file!$A$2:$J$2731,3,FALSE)</f>
        <v>0</v>
      </c>
      <c r="AY12" s="105">
        <f>VLOOKUP(IDs!AY12,file!$A$2:$J$2731,3,FALSE)</f>
        <v>944.12940773148898</v>
      </c>
      <c r="AZ12" s="105">
        <f>VLOOKUP(IDs!AZ12,file!$A$2:$J$2731,3,FALSE)</f>
        <v>864.916745048851</v>
      </c>
      <c r="BA12" s="105">
        <f>VLOOKUP(IDs!BA12,file!$A$2:$J$2731,3,FALSE)</f>
        <v>1205.23253960289</v>
      </c>
      <c r="BB12" s="105">
        <f>VLOOKUP(IDs!BB12,file!$A$2:$J$2731,3,FALSE)</f>
        <v>34713.627950643502</v>
      </c>
      <c r="BC12" s="105">
        <f>VLOOKUP(IDs!BC12,file!$A$2:$J$2731,3,FALSE)</f>
        <v>6036.24037097374</v>
      </c>
      <c r="BD12" s="105">
        <f>VLOOKUP(IDs!BD12,file!$A$2:$J$2731,3,FALSE)</f>
        <v>16328.2897822659</v>
      </c>
      <c r="BE12" s="105">
        <f>VLOOKUP(IDs!BE12,file!$A$2:$J$2731,3,FALSE)</f>
        <v>12979.690614855501</v>
      </c>
      <c r="BF12" s="105">
        <f>VLOOKUP(IDs!BF12,file!$A$2:$J$2731,3,FALSE)</f>
        <v>2983.2844840400799</v>
      </c>
      <c r="BG12" s="105">
        <f>VLOOKUP(IDs!BG12,file!$A$2:$J$2731,3,FALSE)</f>
        <v>513.80600997461499</v>
      </c>
      <c r="BH12" s="105">
        <f>VLOOKUP(IDs!BH12,file!$A$2:$J$2731,3,FALSE)</f>
        <v>708.91184065717403</v>
      </c>
      <c r="BI12" s="105">
        <f>VLOOKUP(IDs!BI12,file!$A$2:$J$2731,3,FALSE)</f>
        <v>0</v>
      </c>
      <c r="BJ12" s="105">
        <f>VLOOKUP(IDs!BJ12,file!$A$2:$J$2731,3,FALSE)</f>
        <v>0</v>
      </c>
      <c r="BK12" s="105">
        <f>VLOOKUP(IDs!BK12,file!$A$2:$J$2731,3,FALSE)</f>
        <v>0</v>
      </c>
      <c r="BL12" s="105">
        <f>VLOOKUP(IDs!BL12,file!$A$2:$J$2731,3,FALSE)</f>
        <v>681.81919554117496</v>
      </c>
      <c r="BM12" s="105">
        <f>VLOOKUP(IDs!BM12,file!$A$2:$J$2731,3,FALSE)</f>
        <v>609.85820612097496</v>
      </c>
      <c r="BN12" s="105">
        <f>VLOOKUP(IDs!BN12,file!$A$2:$J$2731,3,FALSE)</f>
        <v>853.14814422058498</v>
      </c>
      <c r="BO12" s="106">
        <f t="shared" si="4"/>
        <v>35051896.309093438</v>
      </c>
      <c r="BP12" s="105">
        <f t="shared" si="5"/>
        <v>17254418.138087217</v>
      </c>
      <c r="BQ12" s="29">
        <f t="shared" si="6"/>
        <v>16786063.421205442</v>
      </c>
      <c r="BR12" s="29">
        <f t="shared" si="7"/>
        <v>56653.24714016261</v>
      </c>
      <c r="BS12" s="29">
        <f t="shared" si="8"/>
        <v>878352.82606132585</v>
      </c>
      <c r="BT12" s="107">
        <f t="shared" si="9"/>
        <v>76408.676599293263</v>
      </c>
      <c r="BU12" s="106">
        <f t="shared" si="10"/>
        <v>2617316.479957094</v>
      </c>
      <c r="BV12" s="29">
        <f t="shared" si="11"/>
        <v>1555819.2279490179</v>
      </c>
      <c r="BW12" s="29">
        <f t="shared" si="12"/>
        <v>930127.09613944299</v>
      </c>
      <c r="BX12" s="29">
        <f t="shared" si="13"/>
        <v>40372.441109651409</v>
      </c>
      <c r="BY12" s="29">
        <f t="shared" si="14"/>
        <v>49302.666110331971</v>
      </c>
      <c r="BZ12" s="107">
        <f t="shared" si="15"/>
        <v>41695.048648649739</v>
      </c>
      <c r="CA12" s="108">
        <f t="shared" si="0"/>
        <v>7.4669754151877057E-2</v>
      </c>
      <c r="CB12" s="109">
        <f t="shared" si="0"/>
        <v>9.0169324488243344E-2</v>
      </c>
      <c r="CC12" s="109">
        <f t="shared" si="0"/>
        <v>5.5410674486338178E-2</v>
      </c>
      <c r="CD12" s="109">
        <f t="shared" si="0"/>
        <v>0.71262360319379792</v>
      </c>
      <c r="CE12" s="109">
        <f t="shared" si="0"/>
        <v>5.6130821974368764E-2</v>
      </c>
      <c r="CF12" s="110">
        <f t="shared" si="0"/>
        <v>0.5456847377073325</v>
      </c>
      <c r="CG12" s="108"/>
      <c r="CH12" s="111"/>
      <c r="CI12" s="112"/>
      <c r="CJ12" s="111"/>
      <c r="CK12" s="111"/>
      <c r="CL12" s="110"/>
      <c r="CM12" s="113">
        <f t="shared" si="16"/>
        <v>205653.90462911007</v>
      </c>
      <c r="CN12" s="113">
        <f>step*SUMPRODUCT(B12:N12,'[1]By group'!B$22:N$22)</f>
        <v>119355.49894490071</v>
      </c>
      <c r="CO12" s="113">
        <f>step*SUMPRODUCT(O12:AA12,'[1]By group'!O$22:AA$22)</f>
        <v>76516.860898629195</v>
      </c>
      <c r="CP12" s="113">
        <f>step*SUMPRODUCT(AB12:AN12,'[1]By group'!AB$22:AN$22)</f>
        <v>3244.1281140417932</v>
      </c>
      <c r="CQ12" s="113">
        <f>step*SUMPRODUCT(AO12:BA12,'[1]By group'!AO$22:BA$22)</f>
        <v>3621.5020301475406</v>
      </c>
      <c r="CR12" s="114">
        <f>step*SUMPRODUCT(BB12:BN12,'[1]By group'!BB$22:BN$22)</f>
        <v>2915.9146413908506</v>
      </c>
      <c r="CS12" s="115">
        <f t="shared" si="1"/>
        <v>262315.89168430015</v>
      </c>
      <c r="CT12" s="113">
        <f t="shared" si="1"/>
        <v>872896.8308738122</v>
      </c>
      <c r="CU12" s="113">
        <f t="shared" si="1"/>
        <v>890847.31604414375</v>
      </c>
      <c r="CV12" s="113">
        <f t="shared" si="1"/>
        <v>312829.76982240478</v>
      </c>
      <c r="CW12" s="113">
        <f t="shared" si="1"/>
        <v>112683.03149629022</v>
      </c>
      <c r="CX12" s="116">
        <f t="shared" si="1"/>
        <v>165743.64003614296</v>
      </c>
      <c r="CY12" s="111">
        <f t="shared" si="17"/>
        <v>3.3636644405850144E-3</v>
      </c>
      <c r="CZ12" s="117">
        <f t="shared" si="18"/>
        <v>4.8440077239048196E-2</v>
      </c>
      <c r="DA12" s="118">
        <f t="shared" si="19"/>
        <v>2.1798728355666946E-3</v>
      </c>
      <c r="DB12" s="123">
        <f>(BO12-BO10)/BO10</f>
        <v>5.8396382731965403E-4</v>
      </c>
      <c r="DC12" s="9">
        <f>(SUMPRODUCT($B12:$N12,'[1]By group'!$B$27:$N$27)-(1-prop_idu_part)*SUMPRODUCT(Population!$BB12:$BN12,'[1]By group'!$BB$27:$BN$27)*(1-prop_idu_male))/BQ12</f>
        <v>1.5393940719373</v>
      </c>
      <c r="DD12" s="9">
        <f>(1-prop_idu_part)*SUMPRODUCT(Population!$BB12:$BN12,'[1]By group'!$BB$27:$BN$27)*prop_idu_male/BQ12</f>
        <v>9.8321290294887589E-3</v>
      </c>
      <c r="DE12" s="9">
        <f>SUMPRODUCT(AB12:AN12,'[1]By group'!AB$27:AN$27)/prop_sw_use/BP12</f>
        <v>3.9400863027729822</v>
      </c>
      <c r="DF12" s="9">
        <f t="shared" si="2"/>
        <v>1.5996750389258307</v>
      </c>
      <c r="DG12" s="9">
        <f t="shared" si="20"/>
        <v>0</v>
      </c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</row>
    <row r="13" spans="1:166" x14ac:dyDescent="0.25">
      <c r="A13">
        <f t="shared" si="3"/>
        <v>4.5</v>
      </c>
      <c r="B13" s="105">
        <f>VLOOKUP(IDs!B13,file!$A$2:$J$2731,3,FALSE)</f>
        <v>15697887.803462399</v>
      </c>
      <c r="C13" s="105">
        <f>VLOOKUP(IDs!C13,file!$A$2:$J$2731,3,FALSE)</f>
        <v>154217.39547541799</v>
      </c>
      <c r="D13" s="105">
        <f>VLOOKUP(IDs!D13,file!$A$2:$J$2731,3,FALSE)</f>
        <v>528781.51178221195</v>
      </c>
      <c r="E13" s="105">
        <f>VLOOKUP(IDs!E13,file!$A$2:$J$2731,3,FALSE)</f>
        <v>557138.64916352404</v>
      </c>
      <c r="F13" s="105">
        <f>VLOOKUP(IDs!F13,file!$A$2:$J$2731,3,FALSE)</f>
        <v>145677.116332153</v>
      </c>
      <c r="G13" s="105">
        <f>VLOOKUP(IDs!G13,file!$A$2:$J$2731,3,FALSE)</f>
        <v>25226.781496438602</v>
      </c>
      <c r="H13" s="105">
        <f>VLOOKUP(IDs!H13,file!$A$2:$J$2731,3,FALSE)</f>
        <v>28895.313473738701</v>
      </c>
      <c r="I13" s="105">
        <f>VLOOKUP(IDs!I13,file!$A$2:$J$2731,3,FALSE)</f>
        <v>0</v>
      </c>
      <c r="J13" s="105">
        <f>VLOOKUP(IDs!J13,file!$A$2:$J$2731,3,FALSE)</f>
        <v>0</v>
      </c>
      <c r="K13" s="105">
        <f>VLOOKUP(IDs!K13,file!$A$2:$J$2731,3,FALSE)</f>
        <v>0</v>
      </c>
      <c r="L13" s="105">
        <f>VLOOKUP(IDs!L13,file!$A$2:$J$2731,3,FALSE)</f>
        <v>33042.855753931901</v>
      </c>
      <c r="M13" s="105">
        <f>VLOOKUP(IDs!M13,file!$A$2:$J$2731,3,FALSE)</f>
        <v>25690.238574548799</v>
      </c>
      <c r="N13" s="105">
        <f>VLOOKUP(IDs!N13,file!$A$2:$J$2731,3,FALSE)</f>
        <v>36142.3631934078</v>
      </c>
      <c r="O13" s="105">
        <f>VLOOKUP(IDs!O13,file!$A$2:$J$2731,3,FALSE)</f>
        <v>15916886.7680752</v>
      </c>
      <c r="P13" s="105">
        <f>VLOOKUP(IDs!P13,file!$A$2:$J$2731,3,FALSE)</f>
        <v>84530.430517330606</v>
      </c>
      <c r="Q13" s="105">
        <f>VLOOKUP(IDs!Q13,file!$A$2:$J$2731,3,FALSE)</f>
        <v>262248.368022701</v>
      </c>
      <c r="R13" s="105">
        <f>VLOOKUP(IDs!R13,file!$A$2:$J$2731,3,FALSE)</f>
        <v>293456.92338444298</v>
      </c>
      <c r="S13" s="105">
        <f>VLOOKUP(IDs!S13,file!$A$2:$J$2731,3,FALSE)</f>
        <v>95355.312070260901</v>
      </c>
      <c r="T13" s="105">
        <f>VLOOKUP(IDs!T13,file!$A$2:$J$2731,3,FALSE)</f>
        <v>20928.217711404501</v>
      </c>
      <c r="U13" s="105">
        <f>VLOOKUP(IDs!U13,file!$A$2:$J$2731,3,FALSE)</f>
        <v>34256.9696591967</v>
      </c>
      <c r="V13" s="105">
        <f>VLOOKUP(IDs!V13,file!$A$2:$J$2731,3,FALSE)</f>
        <v>0</v>
      </c>
      <c r="W13" s="105">
        <f>VLOOKUP(IDs!W13,file!$A$2:$J$2731,3,FALSE)</f>
        <v>0</v>
      </c>
      <c r="X13" s="105">
        <f>VLOOKUP(IDs!X13,file!$A$2:$J$2731,3,FALSE)</f>
        <v>0</v>
      </c>
      <c r="Y13" s="105">
        <f>VLOOKUP(IDs!Y13,file!$A$2:$J$2731,3,FALSE)</f>
        <v>34045.243927515599</v>
      </c>
      <c r="Z13" s="105">
        <f>VLOOKUP(IDs!Z13,file!$A$2:$J$2731,3,FALSE)</f>
        <v>32278.2280969282</v>
      </c>
      <c r="AA13" s="105">
        <f>VLOOKUP(IDs!AA13,file!$A$2:$J$2731,3,FALSE)</f>
        <v>47054.032128904299</v>
      </c>
      <c r="AB13" s="105">
        <f>VLOOKUP(IDs!AB13,file!$A$2:$J$2731,3,FALSE)</f>
        <v>16405.546018546502</v>
      </c>
      <c r="AC13" s="105">
        <f>VLOOKUP(IDs!AC13,file!$A$2:$J$2731,3,FALSE)</f>
        <v>3802.9377691350301</v>
      </c>
      <c r="AD13" s="105">
        <f>VLOOKUP(IDs!AD13,file!$A$2:$J$2731,3,FALSE)</f>
        <v>12304.5985381874</v>
      </c>
      <c r="AE13" s="105">
        <f>VLOOKUP(IDs!AE13,file!$A$2:$J$2731,3,FALSE)</f>
        <v>13836.259409987801</v>
      </c>
      <c r="AF13" s="105">
        <f>VLOOKUP(IDs!AF13,file!$A$2:$J$2731,3,FALSE)</f>
        <v>4095.1495003702398</v>
      </c>
      <c r="AG13" s="105">
        <f>VLOOKUP(IDs!AG13,file!$A$2:$J$2731,3,FALSE)</f>
        <v>804.73223715428196</v>
      </c>
      <c r="AH13" s="105">
        <f>VLOOKUP(IDs!AH13,file!$A$2:$J$2731,3,FALSE)</f>
        <v>1122.0176842806</v>
      </c>
      <c r="AI13" s="105">
        <f>VLOOKUP(IDs!AI13,file!$A$2:$J$2731,3,FALSE)</f>
        <v>0</v>
      </c>
      <c r="AJ13" s="105">
        <f>VLOOKUP(IDs!AJ13,file!$A$2:$J$2731,3,FALSE)</f>
        <v>0</v>
      </c>
      <c r="AK13" s="105">
        <f>VLOOKUP(IDs!AK13,file!$A$2:$J$2731,3,FALSE)</f>
        <v>0</v>
      </c>
      <c r="AL13" s="105">
        <f>VLOOKUP(IDs!AL13,file!$A$2:$J$2731,3,FALSE)</f>
        <v>1174.94277021792</v>
      </c>
      <c r="AM13" s="105">
        <f>VLOOKUP(IDs!AM13,file!$A$2:$J$2731,3,FALSE)</f>
        <v>1024.3039788337301</v>
      </c>
      <c r="AN13" s="105">
        <f>VLOOKUP(IDs!AN13,file!$A$2:$J$2731,3,FALSE)</f>
        <v>1466.6871423120399</v>
      </c>
      <c r="AO13" s="105">
        <f>VLOOKUP(IDs!AO13,file!$A$2:$J$2731,3,FALSE)</f>
        <v>828841.89757916203</v>
      </c>
      <c r="AP13" s="105">
        <f>VLOOKUP(IDs!AP13,file!$A$2:$J$2731,3,FALSE)</f>
        <v>6232.37782165096</v>
      </c>
      <c r="AQ13" s="105">
        <f>VLOOKUP(IDs!AQ13,file!$A$2:$J$2731,3,FALSE)</f>
        <v>18241.582796172501</v>
      </c>
      <c r="AR13" s="105">
        <f>VLOOKUP(IDs!AR13,file!$A$2:$J$2731,3,FALSE)</f>
        <v>16849.256915748399</v>
      </c>
      <c r="AS13" s="105">
        <f>VLOOKUP(IDs!AS13,file!$A$2:$J$2731,3,FALSE)</f>
        <v>4247.9984453678098</v>
      </c>
      <c r="AT13" s="105">
        <f>VLOOKUP(IDs!AT13,file!$A$2:$J$2731,3,FALSE)</f>
        <v>742.17116219225397</v>
      </c>
      <c r="AU13" s="105">
        <f>VLOOKUP(IDs!AU13,file!$A$2:$J$2731,3,FALSE)</f>
        <v>902.42901791744998</v>
      </c>
      <c r="AV13" s="105">
        <f>VLOOKUP(IDs!AV13,file!$A$2:$J$2731,3,FALSE)</f>
        <v>0</v>
      </c>
      <c r="AW13" s="105">
        <f>VLOOKUP(IDs!AW13,file!$A$2:$J$2731,3,FALSE)</f>
        <v>0</v>
      </c>
      <c r="AX13" s="105">
        <f>VLOOKUP(IDs!AX13,file!$A$2:$J$2731,3,FALSE)</f>
        <v>0</v>
      </c>
      <c r="AY13" s="105">
        <f>VLOOKUP(IDs!AY13,file!$A$2:$J$2731,3,FALSE)</f>
        <v>1004.84174467327</v>
      </c>
      <c r="AZ13" s="105">
        <f>VLOOKUP(IDs!AZ13,file!$A$2:$J$2731,3,FALSE)</f>
        <v>813.42264619636796</v>
      </c>
      <c r="BA13" s="105">
        <f>VLOOKUP(IDs!BA13,file!$A$2:$J$2731,3,FALSE)</f>
        <v>1154.6162073737801</v>
      </c>
      <c r="BB13" s="105">
        <f>VLOOKUP(IDs!BB13,file!$A$2:$J$2731,3,FALSE)</f>
        <v>34107.854943553997</v>
      </c>
      <c r="BC13" s="105">
        <f>VLOOKUP(IDs!BC13,file!$A$2:$J$2731,3,FALSE)</f>
        <v>6054.0498672794001</v>
      </c>
      <c r="BD13" s="105">
        <f>VLOOKUP(IDs!BD13,file!$A$2:$J$2731,3,FALSE)</f>
        <v>16525.173126097601</v>
      </c>
      <c r="BE13" s="105">
        <f>VLOOKUP(IDs!BE13,file!$A$2:$J$2731,3,FALSE)</f>
        <v>13727.4852260017</v>
      </c>
      <c r="BF13" s="105">
        <f>VLOOKUP(IDs!BF13,file!$A$2:$J$2731,3,FALSE)</f>
        <v>3235.58626706734</v>
      </c>
      <c r="BG13" s="105">
        <f>VLOOKUP(IDs!BG13,file!$A$2:$J$2731,3,FALSE)</f>
        <v>541.87423334458595</v>
      </c>
      <c r="BH13" s="105">
        <f>VLOOKUP(IDs!BH13,file!$A$2:$J$2731,3,FALSE)</f>
        <v>624.71211494808995</v>
      </c>
      <c r="BI13" s="105">
        <f>VLOOKUP(IDs!BI13,file!$A$2:$J$2731,3,FALSE)</f>
        <v>0</v>
      </c>
      <c r="BJ13" s="105">
        <f>VLOOKUP(IDs!BJ13,file!$A$2:$J$2731,3,FALSE)</f>
        <v>0</v>
      </c>
      <c r="BK13" s="105">
        <f>VLOOKUP(IDs!BK13,file!$A$2:$J$2731,3,FALSE)</f>
        <v>0</v>
      </c>
      <c r="BL13" s="105">
        <f>VLOOKUP(IDs!BL13,file!$A$2:$J$2731,3,FALSE)</f>
        <v>721.61966323673596</v>
      </c>
      <c r="BM13" s="105">
        <f>VLOOKUP(IDs!BM13,file!$A$2:$J$2731,3,FALSE)</f>
        <v>565.925687927529</v>
      </c>
      <c r="BN13" s="105">
        <f>VLOOKUP(IDs!BN13,file!$A$2:$J$2731,3,FALSE)</f>
        <v>803.86434459940699</v>
      </c>
      <c r="BO13" s="106">
        <f t="shared" si="4"/>
        <v>35065716.4371612</v>
      </c>
      <c r="BP13" s="105">
        <f t="shared" si="5"/>
        <v>17232700.028707776</v>
      </c>
      <c r="BQ13" s="29">
        <f t="shared" si="6"/>
        <v>16821040.493593886</v>
      </c>
      <c r="BR13" s="29">
        <f t="shared" si="7"/>
        <v>56037.175049025558</v>
      </c>
      <c r="BS13" s="29">
        <f t="shared" si="8"/>
        <v>879030.59433645476</v>
      </c>
      <c r="BT13" s="107">
        <f t="shared" si="9"/>
        <v>76908.145474056393</v>
      </c>
      <c r="BU13" s="106">
        <f t="shared" si="10"/>
        <v>2571586.567082332</v>
      </c>
      <c r="BV13" s="29">
        <f t="shared" si="11"/>
        <v>1534812.2252453731</v>
      </c>
      <c r="BW13" s="29">
        <f t="shared" si="12"/>
        <v>904153.72551868472</v>
      </c>
      <c r="BX13" s="29">
        <f t="shared" si="13"/>
        <v>39631.629030479053</v>
      </c>
      <c r="BY13" s="29">
        <f t="shared" si="14"/>
        <v>50188.696757292797</v>
      </c>
      <c r="BZ13" s="107">
        <f t="shared" si="15"/>
        <v>42800.290530502381</v>
      </c>
      <c r="CA13" s="108">
        <f t="shared" si="0"/>
        <v>7.3336204942245825E-2</v>
      </c>
      <c r="CB13" s="109">
        <f t="shared" si="0"/>
        <v>8.9063943705196824E-2</v>
      </c>
      <c r="CC13" s="109">
        <f t="shared" si="0"/>
        <v>5.3751355385121512E-2</v>
      </c>
      <c r="CD13" s="109">
        <f t="shared" si="0"/>
        <v>0.70723816815901774</v>
      </c>
      <c r="CE13" s="109">
        <f t="shared" si="0"/>
        <v>5.7095506209517373E-2</v>
      </c>
      <c r="CF13" s="110">
        <f t="shared" si="0"/>
        <v>0.55651180075510087</v>
      </c>
      <c r="CG13" s="121">
        <f>-SUM([1]Dynamics!BO12:BO13,[1]Dynamics!CB12:CB13,[1]Dynamics!CO12:CO13,[1]Dynamics!DB12:DB13,[1]Dynamics!DO12:DO13)/BO12*100000</f>
        <v>1497.1940466206922</v>
      </c>
      <c r="CH13" s="112">
        <f>-SUM([1]Dynamics!BO12:BO13)/BP12*100000</f>
        <v>1831.7749752681991</v>
      </c>
      <c r="CI13" s="112">
        <f>-SUM([1]Dynamics!CB12:CB13)/BQ12*100000</f>
        <v>1042.5616542355185</v>
      </c>
      <c r="CJ13" s="112">
        <f>-SUM([1]Dynamics!CO12:CO13)/BR12*100000</f>
        <v>13884.965225603168</v>
      </c>
      <c r="CK13" s="112">
        <f>-SUM([1]Dynamics!DB12:DB13)/BS12*100000</f>
        <v>1484.6469551012806</v>
      </c>
      <c r="CL13" s="122">
        <f>-SUM([1]Dynamics!DO12:DO13)/BT12*100000</f>
        <v>16779.519184880195</v>
      </c>
      <c r="CM13" s="113">
        <f t="shared" si="16"/>
        <v>203030.42916347462</v>
      </c>
      <c r="CN13" s="113">
        <f>step*SUMPRODUCT(B13:N13,'[1]By group'!B$22:N$22)</f>
        <v>119558.03497740223</v>
      </c>
      <c r="CO13" s="113">
        <f>step*SUMPRODUCT(O13:AA13,'[1]By group'!O$22:AA$22)</f>
        <v>73555.327474510981</v>
      </c>
      <c r="CP13" s="113">
        <f>step*SUMPRODUCT(AB13:AN13,'[1]By group'!AB$22:AN$22)</f>
        <v>3183.4169544447268</v>
      </c>
      <c r="CQ13" s="113">
        <f>step*SUMPRODUCT(AO13:BA13,'[1]By group'!AO$22:BA$22)</f>
        <v>3711.8714092521241</v>
      </c>
      <c r="CR13" s="114">
        <f>step*SUMPRODUCT(BB13:BN13,'[1]By group'!BB$22:BN$22)</f>
        <v>3021.7783478645592</v>
      </c>
      <c r="CS13" s="115">
        <f t="shared" si="1"/>
        <v>254837.19145081399</v>
      </c>
      <c r="CT13" s="113">
        <f t="shared" si="1"/>
        <v>838101.23426537053</v>
      </c>
      <c r="CU13" s="113">
        <f t="shared" si="1"/>
        <v>895008.57409970497</v>
      </c>
      <c r="CV13" s="113">
        <f t="shared" si="1"/>
        <v>322600.66647479462</v>
      </c>
      <c r="CW13" s="113">
        <f t="shared" si="1"/>
        <v>108615.89582496887</v>
      </c>
      <c r="CX13" s="116">
        <f t="shared" si="1"/>
        <v>152423.00496667888</v>
      </c>
      <c r="CY13" s="111">
        <f t="shared" si="17"/>
        <v>3.320312683820902E-3</v>
      </c>
      <c r="CZ13" s="117">
        <f t="shared" si="18"/>
        <v>4.8533771434190354E-2</v>
      </c>
      <c r="DA13" s="118">
        <f t="shared" si="19"/>
        <v>2.1932574973016184E-3</v>
      </c>
      <c r="DB13" s="123"/>
      <c r="DC13" s="9">
        <f>(SUMPRODUCT($B13:$N13,'[1]By group'!$B$27:$N$27)-(1-prop_idu_part)*SUMPRODUCT(Population!$BB13:$BN13,'[1]By group'!$BB$27:$BN$27)*(1-prop_idu_male))/BQ13</f>
        <v>1.534240385089982</v>
      </c>
      <c r="DD13" s="9">
        <f>(1-prop_idu_part)*SUMPRODUCT(Population!$BB13:$BN13,'[1]By group'!$BB$27:$BN$27)*prop_idu_male/BQ13</f>
        <v>9.875821551421117E-3</v>
      </c>
      <c r="DE13" s="9">
        <f>SUMPRODUCT(AB13:AN13,'[1]By group'!AB$27:AN$27)/prop_sw_use/BP13</f>
        <v>3.9021517200907896</v>
      </c>
      <c r="DF13" s="9">
        <f t="shared" si="2"/>
        <v>1.5842735983568605</v>
      </c>
      <c r="DG13" s="9">
        <f t="shared" si="20"/>
        <v>0</v>
      </c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</row>
    <row r="14" spans="1:166" x14ac:dyDescent="0.25">
      <c r="A14">
        <f t="shared" si="3"/>
        <v>5</v>
      </c>
      <c r="B14" s="105">
        <f>VLOOKUP(IDs!B14,file!$A$2:$J$2731,3,FALSE)</f>
        <v>15702762.0490456</v>
      </c>
      <c r="C14" s="105">
        <f>VLOOKUP(IDs!C14,file!$A$2:$J$2731,3,FALSE)</f>
        <v>149232.38046403401</v>
      </c>
      <c r="D14" s="105">
        <f>VLOOKUP(IDs!D14,file!$A$2:$J$2731,3,FALSE)</f>
        <v>503188.73719686503</v>
      </c>
      <c r="E14" s="105">
        <f>VLOOKUP(IDs!E14,file!$A$2:$J$2731,3,FALSE)</f>
        <v>555594.54167559999</v>
      </c>
      <c r="F14" s="105">
        <f>VLOOKUP(IDs!F14,file!$A$2:$J$2731,3,FALSE)</f>
        <v>152679.93750395699</v>
      </c>
      <c r="G14" s="105">
        <f>VLOOKUP(IDs!G14,file!$A$2:$J$2731,3,FALSE)</f>
        <v>26813.090771774001</v>
      </c>
      <c r="H14" s="105">
        <f>VLOOKUP(IDs!H14,file!$A$2:$J$2731,3,FALSE)</f>
        <v>27002.174383235899</v>
      </c>
      <c r="I14" s="105">
        <f>VLOOKUP(IDs!I14,file!$A$2:$J$2731,3,FALSE)</f>
        <v>0</v>
      </c>
      <c r="J14" s="105">
        <f>VLOOKUP(IDs!J14,file!$A$2:$J$2731,3,FALSE)</f>
        <v>0</v>
      </c>
      <c r="K14" s="105">
        <f>VLOOKUP(IDs!K14,file!$A$2:$J$2731,3,FALSE)</f>
        <v>0</v>
      </c>
      <c r="L14" s="105">
        <f>VLOOKUP(IDs!L14,file!$A$2:$J$2731,3,FALSE)</f>
        <v>35533.931937791298</v>
      </c>
      <c r="M14" s="105">
        <f>VLOOKUP(IDs!M14,file!$A$2:$J$2731,3,FALSE)</f>
        <v>24620.516857166102</v>
      </c>
      <c r="N14" s="105">
        <f>VLOOKUP(IDs!N14,file!$A$2:$J$2731,3,FALSE)</f>
        <v>34532.846558174897</v>
      </c>
      <c r="O14" s="105">
        <f>VLOOKUP(IDs!O14,file!$A$2:$J$2731,3,FALSE)</f>
        <v>15976627.9200879</v>
      </c>
      <c r="P14" s="105">
        <f>VLOOKUP(IDs!P14,file!$A$2:$J$2731,3,FALSE)</f>
        <v>83632.009926823303</v>
      </c>
      <c r="Q14" s="105">
        <f>VLOOKUP(IDs!Q14,file!$A$2:$J$2731,3,FALSE)</f>
        <v>257553.82373504399</v>
      </c>
      <c r="R14" s="105">
        <f>VLOOKUP(IDs!R14,file!$A$2:$J$2731,3,FALSE)</f>
        <v>288521.64632774901</v>
      </c>
      <c r="S14" s="105">
        <f>VLOOKUP(IDs!S14,file!$A$2:$J$2731,3,FALSE)</f>
        <v>93108.289985118798</v>
      </c>
      <c r="T14" s="105">
        <f>VLOOKUP(IDs!T14,file!$A$2:$J$2731,3,FALSE)</f>
        <v>19964.1702673162</v>
      </c>
      <c r="U14" s="105">
        <f>VLOOKUP(IDs!U14,file!$A$2:$J$2731,3,FALSE)</f>
        <v>29865.263293816901</v>
      </c>
      <c r="V14" s="105">
        <f>VLOOKUP(IDs!V14,file!$A$2:$J$2731,3,FALSE)</f>
        <v>0</v>
      </c>
      <c r="W14" s="105">
        <f>VLOOKUP(IDs!W14,file!$A$2:$J$2731,3,FALSE)</f>
        <v>0</v>
      </c>
      <c r="X14" s="105">
        <f>VLOOKUP(IDs!X14,file!$A$2:$J$2731,3,FALSE)</f>
        <v>0</v>
      </c>
      <c r="Y14" s="105">
        <f>VLOOKUP(IDs!Y14,file!$A$2:$J$2731,3,FALSE)</f>
        <v>33867.492331679699</v>
      </c>
      <c r="Z14" s="105">
        <f>VLOOKUP(IDs!Z14,file!$A$2:$J$2731,3,FALSE)</f>
        <v>30015.056181734199</v>
      </c>
      <c r="AA14" s="105">
        <f>VLOOKUP(IDs!AA14,file!$A$2:$J$2731,3,FALSE)</f>
        <v>44721.530083783</v>
      </c>
      <c r="AB14" s="105">
        <f>VLOOKUP(IDs!AB14,file!$A$2:$J$2731,3,FALSE)</f>
        <v>16557.199331782002</v>
      </c>
      <c r="AC14" s="105">
        <f>VLOOKUP(IDs!AC14,file!$A$2:$J$2731,3,FALSE)</f>
        <v>3789.9112853657798</v>
      </c>
      <c r="AD14" s="105">
        <f>VLOOKUP(IDs!AD14,file!$A$2:$J$2731,3,FALSE)</f>
        <v>11971.8858184</v>
      </c>
      <c r="AE14" s="105">
        <f>VLOOKUP(IDs!AE14,file!$A$2:$J$2731,3,FALSE)</f>
        <v>13645.153214627901</v>
      </c>
      <c r="AF14" s="105">
        <f>VLOOKUP(IDs!AF14,file!$A$2:$J$2731,3,FALSE)</f>
        <v>4134.1669003687402</v>
      </c>
      <c r="AG14" s="105">
        <f>VLOOKUP(IDs!AG14,file!$A$2:$J$2731,3,FALSE)</f>
        <v>809.56601331937304</v>
      </c>
      <c r="AH14" s="105">
        <f>VLOOKUP(IDs!AH14,file!$A$2:$J$2731,3,FALSE)</f>
        <v>1013.90439826564</v>
      </c>
      <c r="AI14" s="105">
        <f>VLOOKUP(IDs!AI14,file!$A$2:$J$2731,3,FALSE)</f>
        <v>0</v>
      </c>
      <c r="AJ14" s="105">
        <f>VLOOKUP(IDs!AJ14,file!$A$2:$J$2731,3,FALSE)</f>
        <v>0</v>
      </c>
      <c r="AK14" s="105">
        <f>VLOOKUP(IDs!AK14,file!$A$2:$J$2731,3,FALSE)</f>
        <v>0</v>
      </c>
      <c r="AL14" s="105">
        <f>VLOOKUP(IDs!AL14,file!$A$2:$J$2731,3,FALSE)</f>
        <v>1216.6097598075501</v>
      </c>
      <c r="AM14" s="105">
        <f>VLOOKUP(IDs!AM14,file!$A$2:$J$2731,3,FALSE)</f>
        <v>971.64332096510998</v>
      </c>
      <c r="AN14" s="105">
        <f>VLOOKUP(IDs!AN14,file!$A$2:$J$2731,3,FALSE)</f>
        <v>1408.4502601731999</v>
      </c>
      <c r="AO14" s="105">
        <f>VLOOKUP(IDs!AO14,file!$A$2:$J$2731,3,FALSE)</f>
        <v>828576.35350215796</v>
      </c>
      <c r="AP14" s="105">
        <f>VLOOKUP(IDs!AP14,file!$A$2:$J$2731,3,FALSE)</f>
        <v>6311.5040527777801</v>
      </c>
      <c r="AQ14" s="105">
        <f>VLOOKUP(IDs!AQ14,file!$A$2:$J$2731,3,FALSE)</f>
        <v>18271.822467124799</v>
      </c>
      <c r="AR14" s="105">
        <f>VLOOKUP(IDs!AR14,file!$A$2:$J$2731,3,FALSE)</f>
        <v>17365.830955011901</v>
      </c>
      <c r="AS14" s="105">
        <f>VLOOKUP(IDs!AS14,file!$A$2:$J$2731,3,FALSE)</f>
        <v>4513.72570913443</v>
      </c>
      <c r="AT14" s="105">
        <f>VLOOKUP(IDs!AT14,file!$A$2:$J$2731,3,FALSE)</f>
        <v>786.53414530012697</v>
      </c>
      <c r="AU14" s="105">
        <f>VLOOKUP(IDs!AU14,file!$A$2:$J$2731,3,FALSE)</f>
        <v>832.57207300586094</v>
      </c>
      <c r="AV14" s="105">
        <f>VLOOKUP(IDs!AV14,file!$A$2:$J$2731,3,FALSE)</f>
        <v>0</v>
      </c>
      <c r="AW14" s="105">
        <f>VLOOKUP(IDs!AW14,file!$A$2:$J$2731,3,FALSE)</f>
        <v>0</v>
      </c>
      <c r="AX14" s="105">
        <f>VLOOKUP(IDs!AX14,file!$A$2:$J$2731,3,FALSE)</f>
        <v>0</v>
      </c>
      <c r="AY14" s="105">
        <f>VLOOKUP(IDs!AY14,file!$A$2:$J$2731,3,FALSE)</f>
        <v>1071.53961396403</v>
      </c>
      <c r="AZ14" s="105">
        <f>VLOOKUP(IDs!AZ14,file!$A$2:$J$2731,3,FALSE)</f>
        <v>774.69278137920696</v>
      </c>
      <c r="BA14" s="105">
        <f>VLOOKUP(IDs!BA14,file!$A$2:$J$2731,3,FALSE)</f>
        <v>1101.85484569461</v>
      </c>
      <c r="BB14" s="105">
        <f>VLOOKUP(IDs!BB14,file!$A$2:$J$2731,3,FALSE)</f>
        <v>33532.642990328997</v>
      </c>
      <c r="BC14" s="105">
        <f>VLOOKUP(IDs!BC14,file!$A$2:$J$2731,3,FALSE)</f>
        <v>6063.9784574189198</v>
      </c>
      <c r="BD14" s="105">
        <f>VLOOKUP(IDs!BD14,file!$A$2:$J$2731,3,FALSE)</f>
        <v>16667.233386003201</v>
      </c>
      <c r="BE14" s="105">
        <f>VLOOKUP(IDs!BE14,file!$A$2:$J$2731,3,FALSE)</f>
        <v>14330.1030046091</v>
      </c>
      <c r="BF14" s="105">
        <f>VLOOKUP(IDs!BF14,file!$A$2:$J$2731,3,FALSE)</f>
        <v>3473.13050858425</v>
      </c>
      <c r="BG14" s="105">
        <f>VLOOKUP(IDs!BG14,file!$A$2:$J$2731,3,FALSE)</f>
        <v>578.35790040193103</v>
      </c>
      <c r="BH14" s="105">
        <f>VLOOKUP(IDs!BH14,file!$A$2:$J$2731,3,FALSE)</f>
        <v>574.06263073101604</v>
      </c>
      <c r="BI14" s="105">
        <f>VLOOKUP(IDs!BI14,file!$A$2:$J$2731,3,FALSE)</f>
        <v>0</v>
      </c>
      <c r="BJ14" s="105">
        <f>VLOOKUP(IDs!BJ14,file!$A$2:$J$2731,3,FALSE)</f>
        <v>0</v>
      </c>
      <c r="BK14" s="105">
        <f>VLOOKUP(IDs!BK14,file!$A$2:$J$2731,3,FALSE)</f>
        <v>0</v>
      </c>
      <c r="BL14" s="105">
        <f>VLOOKUP(IDs!BL14,file!$A$2:$J$2731,3,FALSE)</f>
        <v>767.57789419062897</v>
      </c>
      <c r="BM14" s="105">
        <f>VLOOKUP(IDs!BM14,file!$A$2:$J$2731,3,FALSE)</f>
        <v>532.87692184966204</v>
      </c>
      <c r="BN14" s="105">
        <f>VLOOKUP(IDs!BN14,file!$A$2:$J$2731,3,FALSE)</f>
        <v>754.89446661369698</v>
      </c>
      <c r="BO14" s="106">
        <f t="shared" si="4"/>
        <v>35082237.187224515</v>
      </c>
      <c r="BP14" s="105">
        <f t="shared" si="5"/>
        <v>17211960.206394199</v>
      </c>
      <c r="BQ14" s="29">
        <f t="shared" si="6"/>
        <v>16857877.202220961</v>
      </c>
      <c r="BR14" s="29">
        <f t="shared" si="7"/>
        <v>55518.49030307529</v>
      </c>
      <c r="BS14" s="29">
        <f t="shared" si="8"/>
        <v>879606.43014555075</v>
      </c>
      <c r="BT14" s="107">
        <f t="shared" si="9"/>
        <v>77274.858160731397</v>
      </c>
      <c r="BU14" s="106">
        <f t="shared" si="10"/>
        <v>2524181.0222667516</v>
      </c>
      <c r="BV14" s="29">
        <f t="shared" si="11"/>
        <v>1509198.1573485981</v>
      </c>
      <c r="BW14" s="29">
        <f t="shared" si="12"/>
        <v>881249.28213306505</v>
      </c>
      <c r="BX14" s="29">
        <f t="shared" si="13"/>
        <v>38961.290971293296</v>
      </c>
      <c r="BY14" s="29">
        <f t="shared" si="14"/>
        <v>51030.076643392735</v>
      </c>
      <c r="BZ14" s="107">
        <f t="shared" si="15"/>
        <v>43742.215170402407</v>
      </c>
      <c r="CA14" s="108">
        <f t="shared" si="0"/>
        <v>7.1950400677011347E-2</v>
      </c>
      <c r="CB14" s="109">
        <f t="shared" si="0"/>
        <v>8.7683107516593889E-2</v>
      </c>
      <c r="CC14" s="109">
        <f t="shared" si="0"/>
        <v>5.2275222530210615E-2</v>
      </c>
      <c r="CD14" s="109">
        <f t="shared" si="0"/>
        <v>0.70177144152522364</v>
      </c>
      <c r="CE14" s="109">
        <f t="shared" si="0"/>
        <v>5.8014669850638377E-2</v>
      </c>
      <c r="CF14" s="110">
        <f t="shared" si="0"/>
        <v>0.56606011594895167</v>
      </c>
      <c r="CG14" s="108"/>
      <c r="CH14" s="111"/>
      <c r="CI14" s="112"/>
      <c r="CJ14" s="111"/>
      <c r="CK14" s="111"/>
      <c r="CL14" s="110"/>
      <c r="CM14" s="113">
        <f t="shared" si="16"/>
        <v>200133.81151435687</v>
      </c>
      <c r="CN14" s="113">
        <f>step*SUMPRODUCT(B14:N14,'[1]By group'!B$22:N$22)</f>
        <v>119009.1342366997</v>
      </c>
      <c r="CO14" s="113">
        <f>step*SUMPRODUCT(O14:AA14,'[1]By group'!O$22:AA$22)</f>
        <v>71084.928783694806</v>
      </c>
      <c r="CP14" s="113">
        <f>step*SUMPRODUCT(AB14:AN14,'[1]By group'!AB$22:AN$22)</f>
        <v>3126.1051296541013</v>
      </c>
      <c r="CQ14" s="113">
        <f>step*SUMPRODUCT(AO14:BA14,'[1]By group'!AO$22:BA$22)</f>
        <v>3795.6045369012313</v>
      </c>
      <c r="CR14" s="114">
        <f>step*SUMPRODUCT(BB14:BN14,'[1]By group'!BB$22:BN$22)</f>
        <v>3118.0388274070315</v>
      </c>
      <c r="CS14" s="115">
        <f t="shared" si="1"/>
        <v>249029.78418641977</v>
      </c>
      <c r="CT14" s="113">
        <f t="shared" si="1"/>
        <v>807653.50260343694</v>
      </c>
      <c r="CU14" s="113">
        <f t="shared" si="1"/>
        <v>889457.27517759788</v>
      </c>
      <c r="CV14" s="113">
        <f t="shared" si="1"/>
        <v>330366.40214459639</v>
      </c>
      <c r="CW14" s="113">
        <f t="shared" si="1"/>
        <v>105866.50516120592</v>
      </c>
      <c r="CX14" s="116">
        <f t="shared" si="1"/>
        <v>141807.55299349478</v>
      </c>
      <c r="CY14" s="111">
        <f t="shared" si="17"/>
        <v>3.2825159011454605E-3</v>
      </c>
      <c r="CZ14" s="117">
        <f t="shared" si="18"/>
        <v>4.8619693795284663E-2</v>
      </c>
      <c r="DA14" s="118">
        <f t="shared" si="19"/>
        <v>2.2026776042912014E-3</v>
      </c>
      <c r="DB14" s="123">
        <f>(BO14-BO12)/BO12</f>
        <v>8.6559876428726691E-4</v>
      </c>
      <c r="DC14" s="9">
        <f>(SUMPRODUCT($B14:$N14,'[1]By group'!$B$27:$N$27)-(1-prop_idu_part)*SUMPRODUCT(Population!$BB14:$BN14,'[1]By group'!$BB$27:$BN$27)*(1-prop_idu_male))/BQ14</f>
        <v>1.529030706356586</v>
      </c>
      <c r="DD14" s="9">
        <f>(1-prop_idu_part)*SUMPRODUCT(Population!$BB14:$BN14,'[1]By group'!$BB$27:$BN$27)*prop_idu_male/BQ14</f>
        <v>9.9012284657756071E-3</v>
      </c>
      <c r="DE14" s="9">
        <f>SUMPRODUCT(AB14:AN14,'[1]By group'!AB$27:AN$27)/prop_sw_use/BP14</f>
        <v>3.8706915171079919</v>
      </c>
      <c r="DF14" s="9">
        <f t="shared" si="2"/>
        <v>1.5715007559458445</v>
      </c>
      <c r="DG14" s="9">
        <f t="shared" si="20"/>
        <v>0</v>
      </c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</row>
    <row r="15" spans="1:166" x14ac:dyDescent="0.25">
      <c r="A15">
        <f t="shared" si="3"/>
        <v>5.5</v>
      </c>
      <c r="B15" s="105">
        <f>VLOOKUP(IDs!B15,file!$A$2:$J$2731,3,FALSE)</f>
        <v>15711923.2683575</v>
      </c>
      <c r="C15" s="105">
        <f>VLOOKUP(IDs!C15,file!$A$2:$J$2731,3,FALSE)</f>
        <v>145321.492093359</v>
      </c>
      <c r="D15" s="105">
        <f>VLOOKUP(IDs!D15,file!$A$2:$J$2731,3,FALSE)</f>
        <v>481313.78764511202</v>
      </c>
      <c r="E15" s="105">
        <f>VLOOKUP(IDs!E15,file!$A$2:$J$2731,3,FALSE)</f>
        <v>548022.975857949</v>
      </c>
      <c r="F15" s="105">
        <f>VLOOKUP(IDs!F15,file!$A$2:$J$2731,3,FALSE)</f>
        <v>157209.343997402</v>
      </c>
      <c r="G15" s="105">
        <f>VLOOKUP(IDs!G15,file!$A$2:$J$2731,3,FALSE)</f>
        <v>28216.257175250401</v>
      </c>
      <c r="H15" s="105">
        <f>VLOOKUP(IDs!H15,file!$A$2:$J$2731,3,FALSE)</f>
        <v>26061.802088211</v>
      </c>
      <c r="I15" s="105">
        <f>VLOOKUP(IDs!I15,file!$A$2:$J$2731,3,FALSE)</f>
        <v>0</v>
      </c>
      <c r="J15" s="105">
        <f>VLOOKUP(IDs!J15,file!$A$2:$J$2731,3,FALSE)</f>
        <v>0</v>
      </c>
      <c r="K15" s="105">
        <f>VLOOKUP(IDs!K15,file!$A$2:$J$2731,3,FALSE)</f>
        <v>0</v>
      </c>
      <c r="L15" s="105">
        <f>VLOOKUP(IDs!L15,file!$A$2:$J$2731,3,FALSE)</f>
        <v>38013.824094759897</v>
      </c>
      <c r="M15" s="105">
        <f>VLOOKUP(IDs!M15,file!$A$2:$J$2731,3,FALSE)</f>
        <v>23920.520799171401</v>
      </c>
      <c r="N15" s="105">
        <f>VLOOKUP(IDs!N15,file!$A$2:$J$2731,3,FALSE)</f>
        <v>32968.403478222099</v>
      </c>
      <c r="O15" s="105">
        <f>VLOOKUP(IDs!O15,file!$A$2:$J$2731,3,FALSE)</f>
        <v>16035260.6931026</v>
      </c>
      <c r="P15" s="105">
        <f>VLOOKUP(IDs!P15,file!$A$2:$J$2731,3,FALSE)</f>
        <v>82738.131196989299</v>
      </c>
      <c r="Q15" s="105">
        <f>VLOOKUP(IDs!Q15,file!$A$2:$J$2731,3,FALSE)</f>
        <v>253557.819485193</v>
      </c>
      <c r="R15" s="105">
        <f>VLOOKUP(IDs!R15,file!$A$2:$J$2731,3,FALSE)</f>
        <v>283598.46735276299</v>
      </c>
      <c r="S15" s="105">
        <f>VLOOKUP(IDs!S15,file!$A$2:$J$2731,3,FALSE)</f>
        <v>91128.1750409167</v>
      </c>
      <c r="T15" s="105">
        <f>VLOOKUP(IDs!T15,file!$A$2:$J$2731,3,FALSE)</f>
        <v>19239.7775321974</v>
      </c>
      <c r="U15" s="105">
        <f>VLOOKUP(IDs!U15,file!$A$2:$J$2731,3,FALSE)</f>
        <v>26558.88531591</v>
      </c>
      <c r="V15" s="105">
        <f>VLOOKUP(IDs!V15,file!$A$2:$J$2731,3,FALSE)</f>
        <v>0</v>
      </c>
      <c r="W15" s="105">
        <f>VLOOKUP(IDs!W15,file!$A$2:$J$2731,3,FALSE)</f>
        <v>0</v>
      </c>
      <c r="X15" s="105">
        <f>VLOOKUP(IDs!X15,file!$A$2:$J$2731,3,FALSE)</f>
        <v>0</v>
      </c>
      <c r="Y15" s="105">
        <f>VLOOKUP(IDs!Y15,file!$A$2:$J$2731,3,FALSE)</f>
        <v>33603.331372262299</v>
      </c>
      <c r="Z15" s="105">
        <f>VLOOKUP(IDs!Z15,file!$A$2:$J$2731,3,FALSE)</f>
        <v>28046.2454284616</v>
      </c>
      <c r="AA15" s="105">
        <f>VLOOKUP(IDs!AA15,file!$A$2:$J$2731,3,FALSE)</f>
        <v>42336.853684461697</v>
      </c>
      <c r="AB15" s="105">
        <f>VLOOKUP(IDs!AB15,file!$A$2:$J$2731,3,FALSE)</f>
        <v>16727.628001668101</v>
      </c>
      <c r="AC15" s="105">
        <f>VLOOKUP(IDs!AC15,file!$A$2:$J$2731,3,FALSE)</f>
        <v>3782.8971078895402</v>
      </c>
      <c r="AD15" s="105">
        <f>VLOOKUP(IDs!AD15,file!$A$2:$J$2731,3,FALSE)</f>
        <v>11738.692358084299</v>
      </c>
      <c r="AE15" s="105">
        <f>VLOOKUP(IDs!AE15,file!$A$2:$J$2731,3,FALSE)</f>
        <v>13415.731508579</v>
      </c>
      <c r="AF15" s="105">
        <f>VLOOKUP(IDs!AF15,file!$A$2:$J$2731,3,FALSE)</f>
        <v>4141.0777894459698</v>
      </c>
      <c r="AG15" s="105">
        <f>VLOOKUP(IDs!AG15,file!$A$2:$J$2731,3,FALSE)</f>
        <v>814.07347523480996</v>
      </c>
      <c r="AH15" s="105">
        <f>VLOOKUP(IDs!AH15,file!$A$2:$J$2731,3,FALSE)</f>
        <v>938.55209063862196</v>
      </c>
      <c r="AI15" s="105">
        <f>VLOOKUP(IDs!AI15,file!$A$2:$J$2731,3,FALSE)</f>
        <v>0</v>
      </c>
      <c r="AJ15" s="105">
        <f>VLOOKUP(IDs!AJ15,file!$A$2:$J$2731,3,FALSE)</f>
        <v>0</v>
      </c>
      <c r="AK15" s="105">
        <f>VLOOKUP(IDs!AK15,file!$A$2:$J$2731,3,FALSE)</f>
        <v>0</v>
      </c>
      <c r="AL15" s="105">
        <f>VLOOKUP(IDs!AL15,file!$A$2:$J$2731,3,FALSE)</f>
        <v>1254.02841295387</v>
      </c>
      <c r="AM15" s="105">
        <f>VLOOKUP(IDs!AM15,file!$A$2:$J$2731,3,FALSE)</f>
        <v>928.92280342397203</v>
      </c>
      <c r="AN15" s="105">
        <f>VLOOKUP(IDs!AN15,file!$A$2:$J$2731,3,FALSE)</f>
        <v>1348.60894828866</v>
      </c>
      <c r="AO15" s="105">
        <f>VLOOKUP(IDs!AO15,file!$A$2:$J$2731,3,FALSE)</f>
        <v>828240.27190555597</v>
      </c>
      <c r="AP15" s="105">
        <f>VLOOKUP(IDs!AP15,file!$A$2:$J$2731,3,FALSE)</f>
        <v>6408.08413003242</v>
      </c>
      <c r="AQ15" s="105">
        <f>VLOOKUP(IDs!AQ15,file!$A$2:$J$2731,3,FALSE)</f>
        <v>18370.906881080198</v>
      </c>
      <c r="AR15" s="105">
        <f>VLOOKUP(IDs!AR15,file!$A$2:$J$2731,3,FALSE)</f>
        <v>17765.9871425903</v>
      </c>
      <c r="AS15" s="105">
        <f>VLOOKUP(IDs!AS15,file!$A$2:$J$2731,3,FALSE)</f>
        <v>4742.4305538790204</v>
      </c>
      <c r="AT15" s="105">
        <f>VLOOKUP(IDs!AT15,file!$A$2:$J$2731,3,FALSE)</f>
        <v>832.54559728598201</v>
      </c>
      <c r="AU15" s="105">
        <f>VLOOKUP(IDs!AU15,file!$A$2:$J$2731,3,FALSE)</f>
        <v>794.49177747641204</v>
      </c>
      <c r="AV15" s="105">
        <f>VLOOKUP(IDs!AV15,file!$A$2:$J$2731,3,FALSE)</f>
        <v>0</v>
      </c>
      <c r="AW15" s="105">
        <f>VLOOKUP(IDs!AW15,file!$A$2:$J$2731,3,FALSE)</f>
        <v>0</v>
      </c>
      <c r="AX15" s="105">
        <f>VLOOKUP(IDs!AX15,file!$A$2:$J$2731,3,FALSE)</f>
        <v>0</v>
      </c>
      <c r="AY15" s="105">
        <f>VLOOKUP(IDs!AY15,file!$A$2:$J$2731,3,FALSE)</f>
        <v>1141.85265539597</v>
      </c>
      <c r="AZ15" s="105">
        <f>VLOOKUP(IDs!AZ15,file!$A$2:$J$2731,3,FALSE)</f>
        <v>747.519088228638</v>
      </c>
      <c r="BA15" s="105">
        <f>VLOOKUP(IDs!BA15,file!$A$2:$J$2731,3,FALSE)</f>
        <v>1049.9955069305099</v>
      </c>
      <c r="BB15" s="105">
        <f>VLOOKUP(IDs!BB15,file!$A$2:$J$2731,3,FALSE)</f>
        <v>32995.5212169468</v>
      </c>
      <c r="BC15" s="105">
        <f>VLOOKUP(IDs!BC15,file!$A$2:$J$2731,3,FALSE)</f>
        <v>6065.8004049768097</v>
      </c>
      <c r="BD15" s="105">
        <f>VLOOKUP(IDs!BD15,file!$A$2:$J$2731,3,FALSE)</f>
        <v>16766.544867499601</v>
      </c>
      <c r="BE15" s="105">
        <f>VLOOKUP(IDs!BE15,file!$A$2:$J$2731,3,FALSE)</f>
        <v>14811.140863860999</v>
      </c>
      <c r="BF15" s="105">
        <f>VLOOKUP(IDs!BF15,file!$A$2:$J$2731,3,FALSE)</f>
        <v>3686.77171510777</v>
      </c>
      <c r="BG15" s="105">
        <f>VLOOKUP(IDs!BG15,file!$A$2:$J$2731,3,FALSE)</f>
        <v>617.36455944840998</v>
      </c>
      <c r="BH15" s="105">
        <f>VLOOKUP(IDs!BH15,file!$A$2:$J$2731,3,FALSE)</f>
        <v>547.97074869119399</v>
      </c>
      <c r="BI15" s="105">
        <f>VLOOKUP(IDs!BI15,file!$A$2:$J$2731,3,FALSE)</f>
        <v>0</v>
      </c>
      <c r="BJ15" s="105">
        <f>VLOOKUP(IDs!BJ15,file!$A$2:$J$2731,3,FALSE)</f>
        <v>0</v>
      </c>
      <c r="BK15" s="105">
        <f>VLOOKUP(IDs!BK15,file!$A$2:$J$2731,3,FALSE)</f>
        <v>0</v>
      </c>
      <c r="BL15" s="105">
        <f>VLOOKUP(IDs!BL15,file!$A$2:$J$2731,3,FALSE)</f>
        <v>817.93900160773296</v>
      </c>
      <c r="BM15" s="105">
        <f>VLOOKUP(IDs!BM15,file!$A$2:$J$2731,3,FALSE)</f>
        <v>509.572097369267</v>
      </c>
      <c r="BN15" s="105">
        <f>VLOOKUP(IDs!BN15,file!$A$2:$J$2731,3,FALSE)</f>
        <v>708.40570357891897</v>
      </c>
      <c r="BO15" s="106">
        <f t="shared" si="4"/>
        <v>35101751.384012446</v>
      </c>
      <c r="BP15" s="105">
        <f t="shared" si="5"/>
        <v>17192971.675586943</v>
      </c>
      <c r="BQ15" s="29">
        <f t="shared" si="6"/>
        <v>16896068.379511755</v>
      </c>
      <c r="BR15" s="29">
        <f t="shared" si="7"/>
        <v>55090.212496206841</v>
      </c>
      <c r="BS15" s="29">
        <f t="shared" si="8"/>
        <v>880094.08523845545</v>
      </c>
      <c r="BT15" s="107">
        <f t="shared" si="9"/>
        <v>77527.031179087498</v>
      </c>
      <c r="BU15" s="106">
        <f t="shared" si="10"/>
        <v>2476604.0014281706</v>
      </c>
      <c r="BV15" s="29">
        <f t="shared" si="11"/>
        <v>1481048.407229437</v>
      </c>
      <c r="BW15" s="29">
        <f t="shared" si="12"/>
        <v>860807.68640915502</v>
      </c>
      <c r="BX15" s="29">
        <f t="shared" si="13"/>
        <v>38362.584494538743</v>
      </c>
      <c r="BY15" s="29">
        <f t="shared" si="14"/>
        <v>51853.813332899452</v>
      </c>
      <c r="BZ15" s="107">
        <f t="shared" si="15"/>
        <v>44531.509962140692</v>
      </c>
      <c r="CA15" s="108">
        <f t="shared" si="0"/>
        <v>7.0554998077850109E-2</v>
      </c>
      <c r="CB15" s="109">
        <f t="shared" si="0"/>
        <v>8.6142665455119824E-2</v>
      </c>
      <c r="CC15" s="109">
        <f t="shared" si="0"/>
        <v>5.0947218434140226E-2</v>
      </c>
      <c r="CD15" s="109">
        <f t="shared" si="0"/>
        <v>0.69635934871698213</v>
      </c>
      <c r="CE15" s="109">
        <f t="shared" si="0"/>
        <v>5.8918488605510876E-2</v>
      </c>
      <c r="CF15" s="110">
        <f t="shared" si="0"/>
        <v>0.57439978398338087</v>
      </c>
      <c r="CG15" s="121">
        <f>-SUM([1]Dynamics!BO14:BO15,[1]Dynamics!CB14:CB15,[1]Dynamics!CO14:CO15,[1]Dynamics!DB14:DB15,[1]Dynamics!DO14:DO15)/BO14*100000</f>
        <v>1438.3162828426662</v>
      </c>
      <c r="CH15" s="112">
        <f>-SUM([1]Dynamics!BO14:BO15)/BP14*100000</f>
        <v>1738.7632710582347</v>
      </c>
      <c r="CI15" s="112">
        <f>-SUM([1]Dynamics!CB14:CB15)/BQ14*100000</f>
        <v>1015.6818643147301</v>
      </c>
      <c r="CJ15" s="112">
        <f>-SUM([1]Dynamics!CO14:CO15)/BR14*100000</f>
        <v>14106.651623086947</v>
      </c>
      <c r="CK15" s="112">
        <f>-SUM([1]Dynamics!DB14:DB15)/BS14*100000</f>
        <v>1526.9707289760502</v>
      </c>
      <c r="CL15" s="122">
        <f>-SUM([1]Dynamics!DO14:DO15)/BT14*100000</f>
        <v>16606.634646070852</v>
      </c>
      <c r="CM15" s="113">
        <f t="shared" si="16"/>
        <v>197005.58949898454</v>
      </c>
      <c r="CN15" s="113">
        <f>step*SUMPRODUCT(B15:N15,'[1]By group'!B$22:N$22)</f>
        <v>117867.04321867024</v>
      </c>
      <c r="CO15" s="113">
        <f>step*SUMPRODUCT(O15:AA15,'[1]By group'!O$22:AA$22)</f>
        <v>68989.145379144422</v>
      </c>
      <c r="CP15" s="113">
        <f>step*SUMPRODUCT(AB15:AN15,'[1]By group'!AB$22:AN$22)</f>
        <v>3072.6096093011142</v>
      </c>
      <c r="CQ15" s="113">
        <f>step*SUMPRODUCT(AO15:BA15,'[1]By group'!AO$22:BA$22)</f>
        <v>3873.6845068564853</v>
      </c>
      <c r="CR15" s="114">
        <f>step*SUMPRODUCT(BB15:BN15,'[1]By group'!BB$22:BN$22)</f>
        <v>3203.1067850122899</v>
      </c>
      <c r="CS15" s="115">
        <f t="shared" si="1"/>
        <v>244316.40493324707</v>
      </c>
      <c r="CT15" s="113">
        <f t="shared" si="1"/>
        <v>781747.75123696914</v>
      </c>
      <c r="CU15" s="113">
        <f t="shared" si="1"/>
        <v>877614.30272574222</v>
      </c>
      <c r="CV15" s="113">
        <f t="shared" si="1"/>
        <v>335738.77463373123</v>
      </c>
      <c r="CW15" s="113">
        <f t="shared" si="1"/>
        <v>103872.79855607188</v>
      </c>
      <c r="CX15" s="116">
        <f t="shared" si="1"/>
        <v>133313.96934240914</v>
      </c>
      <c r="CY15" s="111">
        <f t="shared" si="17"/>
        <v>3.2499378846104639E-3</v>
      </c>
      <c r="CZ15" s="117">
        <f t="shared" si="18"/>
        <v>4.869644679466166E-2</v>
      </c>
      <c r="DA15" s="118">
        <f t="shared" si="19"/>
        <v>2.2086371227162814E-3</v>
      </c>
      <c r="DB15" s="123"/>
      <c r="DC15" s="9">
        <f>(SUMPRODUCT($B15:$N15,'[1]By group'!$B$27:$N$27)-(1-prop_idu_part)*SUMPRODUCT(Population!$BB15:$BN15,'[1]By group'!$BB$27:$BN$27)*(1-prop_idu_male))/BQ15</f>
        <v>1.5238807240958694</v>
      </c>
      <c r="DD15" s="9">
        <f>(1-prop_idu_part)*SUMPRODUCT(Population!$BB15:$BN15,'[1]By group'!$BB$27:$BN$27)*prop_idu_male/BQ15</f>
        <v>9.9110860340675348E-3</v>
      </c>
      <c r="DE15" s="9">
        <f>SUMPRODUCT(AB15:AN15,'[1]By group'!AB$27:AN$27)/prop_sw_use/BP15</f>
        <v>3.8450743852104527</v>
      </c>
      <c r="DF15" s="9">
        <f t="shared" si="2"/>
        <v>1.5611002003954437</v>
      </c>
      <c r="DG15" s="9">
        <f t="shared" si="20"/>
        <v>0</v>
      </c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</row>
    <row r="16" spans="1:166" x14ac:dyDescent="0.25">
      <c r="A16">
        <f t="shared" si="3"/>
        <v>6</v>
      </c>
      <c r="B16" s="105">
        <f>VLOOKUP(IDs!B16,file!$A$2:$J$2731,3,FALSE)</f>
        <v>15724476.3860182</v>
      </c>
      <c r="C16" s="105">
        <f>VLOOKUP(IDs!C16,file!$A$2:$J$2731,3,FALSE)</f>
        <v>142158.32318212101</v>
      </c>
      <c r="D16" s="105">
        <f>VLOOKUP(IDs!D16,file!$A$2:$J$2731,3,FALSE)</f>
        <v>462966.53823513503</v>
      </c>
      <c r="E16" s="105">
        <f>VLOOKUP(IDs!E16,file!$A$2:$J$2731,3,FALSE)</f>
        <v>536800.28475143004</v>
      </c>
      <c r="F16" s="105">
        <f>VLOOKUP(IDs!F16,file!$A$2:$J$2731,3,FALSE)</f>
        <v>159503.392171855</v>
      </c>
      <c r="G16" s="105">
        <f>VLOOKUP(IDs!G16,file!$A$2:$J$2731,3,FALSE)</f>
        <v>29297.0889912231</v>
      </c>
      <c r="H16" s="105">
        <f>VLOOKUP(IDs!H16,file!$A$2:$J$2731,3,FALSE)</f>
        <v>25729.371477578101</v>
      </c>
      <c r="I16" s="105">
        <f>VLOOKUP(IDs!I16,file!$A$2:$J$2731,3,FALSE)</f>
        <v>0</v>
      </c>
      <c r="J16" s="105">
        <f>VLOOKUP(IDs!J16,file!$A$2:$J$2731,3,FALSE)</f>
        <v>0</v>
      </c>
      <c r="K16" s="105">
        <f>VLOOKUP(IDs!K16,file!$A$2:$J$2731,3,FALSE)</f>
        <v>0</v>
      </c>
      <c r="L16" s="105">
        <f>VLOOKUP(IDs!L16,file!$A$2:$J$2731,3,FALSE)</f>
        <v>40360.484262365302</v>
      </c>
      <c r="M16" s="105">
        <f>VLOOKUP(IDs!M16,file!$A$2:$J$2731,3,FALSE)</f>
        <v>23523.209261412001</v>
      </c>
      <c r="N16" s="105">
        <f>VLOOKUP(IDs!N16,file!$A$2:$J$2731,3,FALSE)</f>
        <v>31509.747793715102</v>
      </c>
      <c r="O16" s="105">
        <f>VLOOKUP(IDs!O16,file!$A$2:$J$2731,3,FALSE)</f>
        <v>16092950.763860401</v>
      </c>
      <c r="P16" s="105">
        <f>VLOOKUP(IDs!P16,file!$A$2:$J$2731,3,FALSE)</f>
        <v>81790.530974419598</v>
      </c>
      <c r="Q16" s="105">
        <f>VLOOKUP(IDs!Q16,file!$A$2:$J$2731,3,FALSE)</f>
        <v>250027.396547638</v>
      </c>
      <c r="R16" s="105">
        <f>VLOOKUP(IDs!R16,file!$A$2:$J$2731,3,FALSE)</f>
        <v>278859.01425882202</v>
      </c>
      <c r="S16" s="105">
        <f>VLOOKUP(IDs!S16,file!$A$2:$J$2731,3,FALSE)</f>
        <v>89323.093982948601</v>
      </c>
      <c r="T16" s="105">
        <f>VLOOKUP(IDs!T16,file!$A$2:$J$2731,3,FALSE)</f>
        <v>18659.591087102599</v>
      </c>
      <c r="U16" s="105">
        <f>VLOOKUP(IDs!U16,file!$A$2:$J$2731,3,FALSE)</f>
        <v>24054.269376047701</v>
      </c>
      <c r="V16" s="105">
        <f>VLOOKUP(IDs!V16,file!$A$2:$J$2731,3,FALSE)</f>
        <v>0</v>
      </c>
      <c r="W16" s="105">
        <f>VLOOKUP(IDs!W16,file!$A$2:$J$2731,3,FALSE)</f>
        <v>0</v>
      </c>
      <c r="X16" s="105">
        <f>VLOOKUP(IDs!X16,file!$A$2:$J$2731,3,FALSE)</f>
        <v>0</v>
      </c>
      <c r="Y16" s="105">
        <f>VLOOKUP(IDs!Y16,file!$A$2:$J$2731,3,FALSE)</f>
        <v>33278.655518552303</v>
      </c>
      <c r="Z16" s="105">
        <f>VLOOKUP(IDs!Z16,file!$A$2:$J$2731,3,FALSE)</f>
        <v>26333.7542405446</v>
      </c>
      <c r="AA16" s="105">
        <f>VLOOKUP(IDs!AA16,file!$A$2:$J$2731,3,FALSE)</f>
        <v>39975.2626552972</v>
      </c>
      <c r="AB16" s="105">
        <f>VLOOKUP(IDs!AB16,file!$A$2:$J$2731,3,FALSE)</f>
        <v>16914.360740615401</v>
      </c>
      <c r="AC16" s="105">
        <f>VLOOKUP(IDs!AC16,file!$A$2:$J$2731,3,FALSE)</f>
        <v>3776.9695911863801</v>
      </c>
      <c r="AD16" s="105">
        <f>VLOOKUP(IDs!AD16,file!$A$2:$J$2731,3,FALSE)</f>
        <v>11577.154679175501</v>
      </c>
      <c r="AE16" s="105">
        <f>VLOOKUP(IDs!AE16,file!$A$2:$J$2731,3,FALSE)</f>
        <v>13182.1692474755</v>
      </c>
      <c r="AF16" s="105">
        <f>VLOOKUP(IDs!AF16,file!$A$2:$J$2731,3,FALSE)</f>
        <v>4123.0209602547502</v>
      </c>
      <c r="AG16" s="105">
        <f>VLOOKUP(IDs!AG16,file!$A$2:$J$2731,3,FALSE)</f>
        <v>815.54139720978105</v>
      </c>
      <c r="AH16" s="105">
        <f>VLOOKUP(IDs!AH16,file!$A$2:$J$2731,3,FALSE)</f>
        <v>885.763059971551</v>
      </c>
      <c r="AI16" s="105">
        <f>VLOOKUP(IDs!AI16,file!$A$2:$J$2731,3,FALSE)</f>
        <v>0</v>
      </c>
      <c r="AJ16" s="105">
        <f>VLOOKUP(IDs!AJ16,file!$A$2:$J$2731,3,FALSE)</f>
        <v>0</v>
      </c>
      <c r="AK16" s="105">
        <f>VLOOKUP(IDs!AK16,file!$A$2:$J$2731,3,FALSE)</f>
        <v>0</v>
      </c>
      <c r="AL16" s="105">
        <f>VLOOKUP(IDs!AL16,file!$A$2:$J$2731,3,FALSE)</f>
        <v>1286.1941109271499</v>
      </c>
      <c r="AM16" s="105">
        <f>VLOOKUP(IDs!AM16,file!$A$2:$J$2731,3,FALSE)</f>
        <v>894.43642992266905</v>
      </c>
      <c r="AN16" s="105">
        <f>VLOOKUP(IDs!AN16,file!$A$2:$J$2731,3,FALSE)</f>
        <v>1289.4791529317599</v>
      </c>
      <c r="AO16" s="105">
        <f>VLOOKUP(IDs!AO16,file!$A$2:$J$2731,3,FALSE)</f>
        <v>827829.342909978</v>
      </c>
      <c r="AP16" s="105">
        <f>VLOOKUP(IDs!AP16,file!$A$2:$J$2731,3,FALSE)</f>
        <v>6514.4650611688903</v>
      </c>
      <c r="AQ16" s="105">
        <f>VLOOKUP(IDs!AQ16,file!$A$2:$J$2731,3,FALSE)</f>
        <v>18532.8826715453</v>
      </c>
      <c r="AR16" s="105">
        <f>VLOOKUP(IDs!AR16,file!$A$2:$J$2731,3,FALSE)</f>
        <v>18094.876948638601</v>
      </c>
      <c r="AS16" s="105">
        <f>VLOOKUP(IDs!AS16,file!$A$2:$J$2731,3,FALSE)</f>
        <v>4935.14919620408</v>
      </c>
      <c r="AT16" s="105">
        <f>VLOOKUP(IDs!AT16,file!$A$2:$J$2731,3,FALSE)</f>
        <v>875.90200734516998</v>
      </c>
      <c r="AU16" s="105">
        <f>VLOOKUP(IDs!AU16,file!$A$2:$J$2731,3,FALSE)</f>
        <v>778.61315456609998</v>
      </c>
      <c r="AV16" s="105">
        <f>VLOOKUP(IDs!AV16,file!$A$2:$J$2731,3,FALSE)</f>
        <v>0</v>
      </c>
      <c r="AW16" s="105">
        <f>VLOOKUP(IDs!AW16,file!$A$2:$J$2731,3,FALSE)</f>
        <v>0</v>
      </c>
      <c r="AX16" s="105">
        <f>VLOOKUP(IDs!AX16,file!$A$2:$J$2731,3,FALSE)</f>
        <v>0</v>
      </c>
      <c r="AY16" s="105">
        <f>VLOOKUP(IDs!AY16,file!$A$2:$J$2731,3,FALSE)</f>
        <v>1213.40554805751</v>
      </c>
      <c r="AZ16" s="105">
        <f>VLOOKUP(IDs!AZ16,file!$A$2:$J$2731,3,FALSE)</f>
        <v>730.37354218729695</v>
      </c>
      <c r="BA16" s="105">
        <f>VLOOKUP(IDs!BA16,file!$A$2:$J$2731,3,FALSE)</f>
        <v>1001.0965893841</v>
      </c>
      <c r="BB16" s="105">
        <f>VLOOKUP(IDs!BB16,file!$A$2:$J$2731,3,FALSE)</f>
        <v>32502.667184591599</v>
      </c>
      <c r="BC16" s="105">
        <f>VLOOKUP(IDs!BC16,file!$A$2:$J$2731,3,FALSE)</f>
        <v>6060.3929651562603</v>
      </c>
      <c r="BD16" s="105">
        <f>VLOOKUP(IDs!BD16,file!$A$2:$J$2731,3,FALSE)</f>
        <v>16830.617718803001</v>
      </c>
      <c r="BE16" s="105">
        <f>VLOOKUP(IDs!BE16,file!$A$2:$J$2731,3,FALSE)</f>
        <v>15191.239857163</v>
      </c>
      <c r="BF16" s="105">
        <f>VLOOKUP(IDs!BF16,file!$A$2:$J$2731,3,FALSE)</f>
        <v>3872.9603192899199</v>
      </c>
      <c r="BG16" s="105">
        <f>VLOOKUP(IDs!BG16,file!$A$2:$J$2731,3,FALSE)</f>
        <v>655.33707715376397</v>
      </c>
      <c r="BH16" s="105">
        <f>VLOOKUP(IDs!BH16,file!$A$2:$J$2731,3,FALSE)</f>
        <v>539.00066908912197</v>
      </c>
      <c r="BI16" s="105">
        <f>VLOOKUP(IDs!BI16,file!$A$2:$J$2731,3,FALSE)</f>
        <v>0</v>
      </c>
      <c r="BJ16" s="105">
        <f>VLOOKUP(IDs!BJ16,file!$A$2:$J$2731,3,FALSE)</f>
        <v>0</v>
      </c>
      <c r="BK16" s="105">
        <f>VLOOKUP(IDs!BK16,file!$A$2:$J$2731,3,FALSE)</f>
        <v>0</v>
      </c>
      <c r="BL16" s="105">
        <f>VLOOKUP(IDs!BL16,file!$A$2:$J$2731,3,FALSE)</f>
        <v>870.77581902095505</v>
      </c>
      <c r="BM16" s="105">
        <f>VLOOKUP(IDs!BM16,file!$A$2:$J$2731,3,FALSE)</f>
        <v>494.68406087922898</v>
      </c>
      <c r="BN16" s="105">
        <f>VLOOKUP(IDs!BN16,file!$A$2:$J$2731,3,FALSE)</f>
        <v>665.76504938349103</v>
      </c>
      <c r="BO16" s="106">
        <f t="shared" si="4"/>
        <v>35124511.796366103</v>
      </c>
      <c r="BP16" s="105">
        <f t="shared" si="5"/>
        <v>17176324.826145038</v>
      </c>
      <c r="BQ16" s="29">
        <f t="shared" si="6"/>
        <v>16935252.332501777</v>
      </c>
      <c r="BR16" s="29">
        <f t="shared" si="7"/>
        <v>54745.08936967043</v>
      </c>
      <c r="BS16" s="29">
        <f t="shared" si="8"/>
        <v>880506.10762907506</v>
      </c>
      <c r="BT16" s="107">
        <f t="shared" si="9"/>
        <v>77683.440720530343</v>
      </c>
      <c r="BU16" s="106">
        <f t="shared" si="10"/>
        <v>2429838.2756522982</v>
      </c>
      <c r="BV16" s="29">
        <f t="shared" si="11"/>
        <v>1451848.4401268349</v>
      </c>
      <c r="BW16" s="29">
        <f t="shared" si="12"/>
        <v>842301.56864137249</v>
      </c>
      <c r="BX16" s="29">
        <f t="shared" si="13"/>
        <v>37830.72862905504</v>
      </c>
      <c r="BY16" s="29">
        <f t="shared" si="14"/>
        <v>52676.764719097046</v>
      </c>
      <c r="BZ16" s="107">
        <f t="shared" si="15"/>
        <v>45180.773535938752</v>
      </c>
      <c r="CA16" s="108">
        <f t="shared" si="0"/>
        <v>6.9177851915472988E-2</v>
      </c>
      <c r="CB16" s="109">
        <f t="shared" si="0"/>
        <v>8.4526140185524193E-2</v>
      </c>
      <c r="CC16" s="109">
        <f t="shared" si="0"/>
        <v>4.9736582136709305E-2</v>
      </c>
      <c r="CD16" s="109">
        <f t="shared" si="0"/>
        <v>0.69103419255743892</v>
      </c>
      <c r="CE16" s="109">
        <f t="shared" si="0"/>
        <v>5.9825552898138255E-2</v>
      </c>
      <c r="CF16" s="110">
        <f t="shared" si="0"/>
        <v>0.58160108662640997</v>
      </c>
      <c r="CG16" s="108"/>
      <c r="CH16" s="111"/>
      <c r="CI16" s="112"/>
      <c r="CJ16" s="111"/>
      <c r="CK16" s="111"/>
      <c r="CL16" s="110"/>
      <c r="CM16" s="113">
        <f t="shared" si="16"/>
        <v>193714.51967384398</v>
      </c>
      <c r="CN16" s="113">
        <f>step*SUMPRODUCT(B16:N16,'[1]By group'!B$22:N$22)</f>
        <v>116287.16962035945</v>
      </c>
      <c r="CO16" s="113">
        <f>step*SUMPRODUCT(O16:AA16,'[1]By group'!O$22:AA$22)</f>
        <v>67180.21345895734</v>
      </c>
      <c r="CP16" s="113">
        <f>step*SUMPRODUCT(AB16:AN16,'[1]By group'!AB$22:AN$22)</f>
        <v>3023.2174046160608</v>
      </c>
      <c r="CQ16" s="113">
        <f>step*SUMPRODUCT(AO16:BA16,'[1]By group'!AO$22:BA$22)</f>
        <v>3947.449989663487</v>
      </c>
      <c r="CR16" s="114">
        <f>step*SUMPRODUCT(BB16:BN16,'[1]By group'!BB$22:BN$22)</f>
        <v>3276.4692002476331</v>
      </c>
      <c r="CS16" s="115">
        <f t="shared" si="1"/>
        <v>240300.68177405212</v>
      </c>
      <c r="CT16" s="113">
        <f t="shared" si="1"/>
        <v>759934.58985229675</v>
      </c>
      <c r="CU16" s="113">
        <f t="shared" si="1"/>
        <v>862127.5850635292</v>
      </c>
      <c r="CV16" s="113">
        <f t="shared" si="1"/>
        <v>338767.13188947563</v>
      </c>
      <c r="CW16" s="113">
        <f t="shared" si="1"/>
        <v>102279.9180949802</v>
      </c>
      <c r="CX16" s="116">
        <f t="shared" si="1"/>
        <v>126428.36897796424</v>
      </c>
      <c r="CY16" s="111">
        <f t="shared" si="17"/>
        <v>3.2221952723310221E-3</v>
      </c>
      <c r="CZ16" s="117">
        <f t="shared" si="18"/>
        <v>4.8763047672011277E-2</v>
      </c>
      <c r="DA16" s="118">
        <f t="shared" si="19"/>
        <v>2.2116589454936504E-3</v>
      </c>
      <c r="DB16" s="123">
        <f>(BO16-BO14)/BO14</f>
        <v>1.2050146322191465E-3</v>
      </c>
      <c r="DC16" s="9">
        <f>(SUMPRODUCT($B16:$N16,'[1]By group'!$B$27:$N$27)-(1-prop_idu_part)*SUMPRODUCT(Population!$BB16:$BN16,'[1]By group'!$BB$27:$BN$27)*(1-prop_idu_male))/BQ16</f>
        <v>1.5188754012163324</v>
      </c>
      <c r="DD16" s="9">
        <f>(1-prop_idu_part)*SUMPRODUCT(Population!$BB16:$BN16,'[1]By group'!$BB$27:$BN$27)*prop_idu_male/BQ16</f>
        <v>9.908103443744657E-3</v>
      </c>
      <c r="DE16" s="9">
        <f>SUMPRODUCT(AB16:AN16,'[1]By group'!AB$27:AN$27)/prop_sw_use/BP16</f>
        <v>3.8246893854503656</v>
      </c>
      <c r="DF16" s="9">
        <f t="shared" si="2"/>
        <v>1.5528238904928484</v>
      </c>
      <c r="DG16" s="9">
        <f t="shared" si="20"/>
        <v>0</v>
      </c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</row>
    <row r="17" spans="1:166" x14ac:dyDescent="0.25">
      <c r="A17">
        <f t="shared" si="3"/>
        <v>6.5</v>
      </c>
      <c r="B17" s="105">
        <f>VLOOKUP(IDs!B17,file!$A$2:$J$2731,3,FALSE)</f>
        <v>15739807.576983299</v>
      </c>
      <c r="C17" s="105">
        <f>VLOOKUP(IDs!C17,file!$A$2:$J$2731,3,FALSE)</f>
        <v>139516.23191691301</v>
      </c>
      <c r="D17" s="105">
        <f>VLOOKUP(IDs!D17,file!$A$2:$J$2731,3,FALSE)</f>
        <v>447695.10976452503</v>
      </c>
      <c r="E17" s="105">
        <f>VLOOKUP(IDs!E17,file!$A$2:$J$2731,3,FALSE)</f>
        <v>523684.83390441601</v>
      </c>
      <c r="F17" s="105">
        <f>VLOOKUP(IDs!F17,file!$A$2:$J$2731,3,FALSE)</f>
        <v>159953.769000756</v>
      </c>
      <c r="G17" s="105">
        <f>VLOOKUP(IDs!G17,file!$A$2:$J$2731,3,FALSE)</f>
        <v>30013.694170683098</v>
      </c>
      <c r="H17" s="105">
        <f>VLOOKUP(IDs!H17,file!$A$2:$J$2731,3,FALSE)</f>
        <v>25735.4136162961</v>
      </c>
      <c r="I17" s="105">
        <f>VLOOKUP(IDs!I17,file!$A$2:$J$2731,3,FALSE)</f>
        <v>0</v>
      </c>
      <c r="J17" s="105">
        <f>VLOOKUP(IDs!J17,file!$A$2:$J$2731,3,FALSE)</f>
        <v>0</v>
      </c>
      <c r="K17" s="105">
        <f>VLOOKUP(IDs!K17,file!$A$2:$J$2731,3,FALSE)</f>
        <v>0</v>
      </c>
      <c r="L17" s="105">
        <f>VLOOKUP(IDs!L17,file!$A$2:$J$2731,3,FALSE)</f>
        <v>42481.470121800201</v>
      </c>
      <c r="M17" s="105">
        <f>VLOOKUP(IDs!M17,file!$A$2:$J$2731,3,FALSE)</f>
        <v>23358.8736901968</v>
      </c>
      <c r="N17" s="105">
        <f>VLOOKUP(IDs!N17,file!$A$2:$J$2731,3,FALSE)</f>
        <v>30189.711499835001</v>
      </c>
      <c r="O17" s="105">
        <f>VLOOKUP(IDs!O17,file!$A$2:$J$2731,3,FALSE)</f>
        <v>16149890.163653901</v>
      </c>
      <c r="P17" s="105">
        <f>VLOOKUP(IDs!P17,file!$A$2:$J$2731,3,FALSE)</f>
        <v>80764.189595720396</v>
      </c>
      <c r="Q17" s="105">
        <f>VLOOKUP(IDs!Q17,file!$A$2:$J$2731,3,FALSE)</f>
        <v>246750.550912298</v>
      </c>
      <c r="R17" s="105">
        <f>VLOOKUP(IDs!R17,file!$A$2:$J$2731,3,FALSE)</f>
        <v>274375.510478938</v>
      </c>
      <c r="S17" s="105">
        <f>VLOOKUP(IDs!S17,file!$A$2:$J$2731,3,FALSE)</f>
        <v>87650.2705009083</v>
      </c>
      <c r="T17" s="105">
        <f>VLOOKUP(IDs!T17,file!$A$2:$J$2731,3,FALSE)</f>
        <v>18169.592811100501</v>
      </c>
      <c r="U17" s="105">
        <f>VLOOKUP(IDs!U17,file!$A$2:$J$2731,3,FALSE)</f>
        <v>22135.265444139099</v>
      </c>
      <c r="V17" s="105">
        <f>VLOOKUP(IDs!V17,file!$A$2:$J$2731,3,FALSE)</f>
        <v>0</v>
      </c>
      <c r="W17" s="105">
        <f>VLOOKUP(IDs!W17,file!$A$2:$J$2731,3,FALSE)</f>
        <v>0</v>
      </c>
      <c r="X17" s="105">
        <f>VLOOKUP(IDs!X17,file!$A$2:$J$2731,3,FALSE)</f>
        <v>0</v>
      </c>
      <c r="Y17" s="105">
        <f>VLOOKUP(IDs!Y17,file!$A$2:$J$2731,3,FALSE)</f>
        <v>32910.999246630003</v>
      </c>
      <c r="Z17" s="105">
        <f>VLOOKUP(IDs!Z17,file!$A$2:$J$2731,3,FALSE)</f>
        <v>24841.968781155399</v>
      </c>
      <c r="AA17" s="105">
        <f>VLOOKUP(IDs!AA17,file!$A$2:$J$2731,3,FALSE)</f>
        <v>37686.8846463956</v>
      </c>
      <c r="AB17" s="105">
        <f>VLOOKUP(IDs!AB17,file!$A$2:$J$2731,3,FALSE)</f>
        <v>17117.410457738799</v>
      </c>
      <c r="AC17" s="105">
        <f>VLOOKUP(IDs!AC17,file!$A$2:$J$2731,3,FALSE)</f>
        <v>3769.9911322254402</v>
      </c>
      <c r="AD17" s="105">
        <f>VLOOKUP(IDs!AD17,file!$A$2:$J$2731,3,FALSE)</f>
        <v>11463.9570117086</v>
      </c>
      <c r="AE17" s="105">
        <f>VLOOKUP(IDs!AE17,file!$A$2:$J$2731,3,FALSE)</f>
        <v>12963.439579034201</v>
      </c>
      <c r="AF17" s="105">
        <f>VLOOKUP(IDs!AF17,file!$A$2:$J$2731,3,FALSE)</f>
        <v>4088.0549870831101</v>
      </c>
      <c r="AG17" s="105">
        <f>VLOOKUP(IDs!AG17,file!$A$2:$J$2731,3,FALSE)</f>
        <v>813.37107332314702</v>
      </c>
      <c r="AH17" s="105">
        <f>VLOOKUP(IDs!AH17,file!$A$2:$J$2731,3,FALSE)</f>
        <v>847.87189736913797</v>
      </c>
      <c r="AI17" s="105">
        <f>VLOOKUP(IDs!AI17,file!$A$2:$J$2731,3,FALSE)</f>
        <v>0</v>
      </c>
      <c r="AJ17" s="105">
        <f>VLOOKUP(IDs!AJ17,file!$A$2:$J$2731,3,FALSE)</f>
        <v>0</v>
      </c>
      <c r="AK17" s="105">
        <f>VLOOKUP(IDs!AK17,file!$A$2:$J$2731,3,FALSE)</f>
        <v>0</v>
      </c>
      <c r="AL17" s="105">
        <f>VLOOKUP(IDs!AL17,file!$A$2:$J$2731,3,FALSE)</f>
        <v>1312.6151242337</v>
      </c>
      <c r="AM17" s="105">
        <f>VLOOKUP(IDs!AM17,file!$A$2:$J$2731,3,FALSE)</f>
        <v>866.54959388885902</v>
      </c>
      <c r="AN17" s="105">
        <f>VLOOKUP(IDs!AN17,file!$A$2:$J$2731,3,FALSE)</f>
        <v>1232.5205099889199</v>
      </c>
      <c r="AO17" s="105">
        <f>VLOOKUP(IDs!AO17,file!$A$2:$J$2731,3,FALSE)</f>
        <v>827345.096789359</v>
      </c>
      <c r="AP17" s="105">
        <f>VLOOKUP(IDs!AP17,file!$A$2:$J$2731,3,FALSE)</f>
        <v>6625.5695726848598</v>
      </c>
      <c r="AQ17" s="105">
        <f>VLOOKUP(IDs!AQ17,file!$A$2:$J$2731,3,FALSE)</f>
        <v>18746.1676243888</v>
      </c>
      <c r="AR17" s="105">
        <f>VLOOKUP(IDs!AR17,file!$A$2:$J$2731,3,FALSE)</f>
        <v>18385.327148851698</v>
      </c>
      <c r="AS17" s="105">
        <f>VLOOKUP(IDs!AS17,file!$A$2:$J$2731,3,FALSE)</f>
        <v>5097.0213030599998</v>
      </c>
      <c r="AT17" s="105">
        <f>VLOOKUP(IDs!AT17,file!$A$2:$J$2731,3,FALSE)</f>
        <v>914.68918155386905</v>
      </c>
      <c r="AU17" s="105">
        <f>VLOOKUP(IDs!AU17,file!$A$2:$J$2731,3,FALSE)</f>
        <v>777.352927448674</v>
      </c>
      <c r="AV17" s="105">
        <f>VLOOKUP(IDs!AV17,file!$A$2:$J$2731,3,FALSE)</f>
        <v>0</v>
      </c>
      <c r="AW17" s="105">
        <f>VLOOKUP(IDs!AW17,file!$A$2:$J$2731,3,FALSE)</f>
        <v>0</v>
      </c>
      <c r="AX17" s="105">
        <f>VLOOKUP(IDs!AX17,file!$A$2:$J$2731,3,FALSE)</f>
        <v>0</v>
      </c>
      <c r="AY17" s="105">
        <f>VLOOKUP(IDs!AY17,file!$A$2:$J$2731,3,FALSE)</f>
        <v>1284.2192033993699</v>
      </c>
      <c r="AZ17" s="105">
        <f>VLOOKUP(IDs!AZ17,file!$A$2:$J$2731,3,FALSE)</f>
        <v>721.63102091840005</v>
      </c>
      <c r="BA17" s="105">
        <f>VLOOKUP(IDs!BA17,file!$A$2:$J$2731,3,FALSE)</f>
        <v>956.41433349568399</v>
      </c>
      <c r="BB17" s="105">
        <f>VLOOKUP(IDs!BB17,file!$A$2:$J$2731,3,FALSE)</f>
        <v>32058.375621548501</v>
      </c>
      <c r="BC17" s="105">
        <f>VLOOKUP(IDs!BC17,file!$A$2:$J$2731,3,FALSE)</f>
        <v>6049.2044185834002</v>
      </c>
      <c r="BD17" s="105">
        <f>VLOOKUP(IDs!BD17,file!$A$2:$J$2731,3,FALSE)</f>
        <v>16865.1134092715</v>
      </c>
      <c r="BE17" s="105">
        <f>VLOOKUP(IDs!BE17,file!$A$2:$J$2731,3,FALSE)</f>
        <v>15487.6762029733</v>
      </c>
      <c r="BF17" s="105">
        <f>VLOOKUP(IDs!BF17,file!$A$2:$J$2731,3,FALSE)</f>
        <v>4031.44836579722</v>
      </c>
      <c r="BG17" s="105">
        <f>VLOOKUP(IDs!BG17,file!$A$2:$J$2731,3,FALSE)</f>
        <v>690.31098084097198</v>
      </c>
      <c r="BH17" s="105">
        <f>VLOOKUP(IDs!BH17,file!$A$2:$J$2731,3,FALSE)</f>
        <v>541.32217240961199</v>
      </c>
      <c r="BI17" s="105">
        <f>VLOOKUP(IDs!BI17,file!$A$2:$J$2731,3,FALSE)</f>
        <v>0</v>
      </c>
      <c r="BJ17" s="105">
        <f>VLOOKUP(IDs!BJ17,file!$A$2:$J$2731,3,FALSE)</f>
        <v>0</v>
      </c>
      <c r="BK17" s="105">
        <f>VLOOKUP(IDs!BK17,file!$A$2:$J$2731,3,FALSE)</f>
        <v>0</v>
      </c>
      <c r="BL17" s="105">
        <f>VLOOKUP(IDs!BL17,file!$A$2:$J$2731,3,FALSE)</f>
        <v>924.29716546318696</v>
      </c>
      <c r="BM17" s="105">
        <f>VLOOKUP(IDs!BM17,file!$A$2:$J$2731,3,FALSE)</f>
        <v>486.83864060006499</v>
      </c>
      <c r="BN17" s="105">
        <f>VLOOKUP(IDs!BN17,file!$A$2:$J$2731,3,FALSE)</f>
        <v>627.716564733263</v>
      </c>
      <c r="BO17" s="106">
        <f t="shared" si="4"/>
        <v>35150703.654753864</v>
      </c>
      <c r="BP17" s="105">
        <f t="shared" si="5"/>
        <v>17162436.684668723</v>
      </c>
      <c r="BQ17" s="29">
        <f t="shared" si="6"/>
        <v>16975175.396071188</v>
      </c>
      <c r="BR17" s="29">
        <f t="shared" si="7"/>
        <v>54475.78136659391</v>
      </c>
      <c r="BS17" s="29">
        <f t="shared" si="8"/>
        <v>880853.48910516035</v>
      </c>
      <c r="BT17" s="107">
        <f t="shared" si="9"/>
        <v>77762.303542221009</v>
      </c>
      <c r="BU17" s="106">
        <f t="shared" si="10"/>
        <v>2384485.0312480354</v>
      </c>
      <c r="BV17" s="29">
        <f t="shared" si="11"/>
        <v>1422629.1076854214</v>
      </c>
      <c r="BW17" s="29">
        <f t="shared" si="12"/>
        <v>825285.23241728533</v>
      </c>
      <c r="BX17" s="29">
        <f t="shared" si="13"/>
        <v>37358.370908855111</v>
      </c>
      <c r="BY17" s="29">
        <f t="shared" si="14"/>
        <v>53508.392315801357</v>
      </c>
      <c r="BZ17" s="107">
        <f t="shared" si="15"/>
        <v>45703.927920672526</v>
      </c>
      <c r="CA17" s="108">
        <f t="shared" si="0"/>
        <v>6.7836053999606127E-2</v>
      </c>
      <c r="CB17" s="109">
        <f t="shared" si="0"/>
        <v>8.2892023657471781E-2</v>
      </c>
      <c r="CC17" s="109">
        <f t="shared" si="0"/>
        <v>4.8617184397888057E-2</v>
      </c>
      <c r="CD17" s="109">
        <f t="shared" si="0"/>
        <v>0.68577944127964952</v>
      </c>
      <c r="CE17" s="109">
        <f t="shared" si="0"/>
        <v>6.0746075230012832E-2</v>
      </c>
      <c r="CF17" s="110">
        <f t="shared" si="0"/>
        <v>0.58773886367522021</v>
      </c>
      <c r="CG17" s="121">
        <f>-SUM([1]Dynamics!BO16:BO17,[1]Dynamics!CB16:CB17,[1]Dynamics!CO16:CO17,[1]Dynamics!DB16:DB17,[1]Dynamics!DO16:DO17)/BO16*100000</f>
        <v>1393.5615252595546</v>
      </c>
      <c r="CH17" s="112">
        <f>-SUM([1]Dynamics!BO16:BO17)/BP16*100000</f>
        <v>1676.9458251561484</v>
      </c>
      <c r="CI17" s="112">
        <f>-SUM([1]Dynamics!CB16:CB17)/BQ16*100000</f>
        <v>985.88354391508267</v>
      </c>
      <c r="CJ17" s="112">
        <f>-SUM([1]Dynamics!CO16:CO17)/BR16*100000</f>
        <v>14254.148405703714</v>
      </c>
      <c r="CK17" s="112">
        <f>-SUM([1]Dynamics!DB16:DB17)/BS16*100000</f>
        <v>1577.4389855104814</v>
      </c>
      <c r="CL17" s="122">
        <f>-SUM([1]Dynamics!DO16:DO17)/BT16*100000</f>
        <v>16463.304613866443</v>
      </c>
      <c r="CM17" s="113">
        <f t="shared" si="16"/>
        <v>190334.08690805684</v>
      </c>
      <c r="CN17" s="113">
        <f>step*SUMPRODUCT(B17:N17,'[1]By group'!B$22:N$22)</f>
        <v>114408.74431033729</v>
      </c>
      <c r="CO17" s="113">
        <f>step*SUMPRODUCT(O17:AA17,'[1]By group'!O$22:AA$22)</f>
        <v>65590.759839993218</v>
      </c>
      <c r="CP17" s="113">
        <f>step*SUMPRODUCT(AB17:AN17,'[1]By group'!AB$22:AN$22)</f>
        <v>2978.0245136559583</v>
      </c>
      <c r="CQ17" s="113">
        <f>step*SUMPRODUCT(AO17:BA17,'[1]By group'!AO$22:BA$22)</f>
        <v>4018.2311418313157</v>
      </c>
      <c r="CR17" s="114">
        <f>step*SUMPRODUCT(BB17:BN17,'[1]By group'!BB$22:BN$22)</f>
        <v>3338.3271022390732</v>
      </c>
      <c r="CS17" s="115">
        <f t="shared" si="1"/>
        <v>236725.18663612707</v>
      </c>
      <c r="CT17" s="113">
        <f t="shared" si="1"/>
        <v>741520.89872219192</v>
      </c>
      <c r="CU17" s="113">
        <f t="shared" si="1"/>
        <v>844896.78731421335</v>
      </c>
      <c r="CV17" s="113">
        <f t="shared" si="1"/>
        <v>339734.16501913115</v>
      </c>
      <c r="CW17" s="113">
        <f t="shared" si="1"/>
        <v>100877.51994426112</v>
      </c>
      <c r="CX17" s="116">
        <f t="shared" si="1"/>
        <v>120730.47361211109</v>
      </c>
      <c r="CY17" s="111">
        <f t="shared" si="17"/>
        <v>3.1988782858199524E-3</v>
      </c>
      <c r="CZ17" s="117">
        <f t="shared" si="18"/>
        <v>4.8818895036421367E-2</v>
      </c>
      <c r="DA17" s="118">
        <f t="shared" si="19"/>
        <v>2.2122545342475458E-3</v>
      </c>
      <c r="DB17" s="123"/>
      <c r="DC17" s="9">
        <f>(SUMPRODUCT($B17:$N17,'[1]By group'!$B$27:$N$27)-(1-prop_idu_part)*SUMPRODUCT(Population!$BB17:$BN17,'[1]By group'!$BB$27:$BN$27)*(1-prop_idu_male))/BQ17</f>
        <v>1.5140735093104716</v>
      </c>
      <c r="DD17" s="9">
        <f>(1-prop_idu_part)*SUMPRODUCT(Population!$BB17:$BN17,'[1]By group'!$BB$27:$BN$27)*prop_idu_male/BQ17</f>
        <v>9.8948359432016447E-3</v>
      </c>
      <c r="DE17" s="9">
        <f>SUMPRODUCT(AB17:AN17,'[1]By group'!AB$27:AN$27)/prop_sw_use/BP17</f>
        <v>3.8089543367876679</v>
      </c>
      <c r="DF17" s="9">
        <f t="shared" si="2"/>
        <v>1.5464354607357931</v>
      </c>
      <c r="DG17" s="9">
        <f t="shared" si="20"/>
        <v>0</v>
      </c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</row>
    <row r="18" spans="1:166" x14ac:dyDescent="0.25">
      <c r="A18">
        <f t="shared" si="3"/>
        <v>7</v>
      </c>
      <c r="B18" s="105">
        <f>VLOOKUP(IDs!B18,file!$A$2:$J$2731,3,FALSE)</f>
        <v>15757494.246188</v>
      </c>
      <c r="C18" s="105">
        <f>VLOOKUP(IDs!C18,file!$A$2:$J$2731,3,FALSE)</f>
        <v>137241.817390354</v>
      </c>
      <c r="D18" s="105">
        <f>VLOOKUP(IDs!D18,file!$A$2:$J$2731,3,FALSE)</f>
        <v>434974.64341962099</v>
      </c>
      <c r="E18" s="105">
        <f>VLOOKUP(IDs!E18,file!$A$2:$J$2731,3,FALSE)</f>
        <v>509899.92548793601</v>
      </c>
      <c r="F18" s="105">
        <f>VLOOKUP(IDs!F18,file!$A$2:$J$2731,3,FALSE)</f>
        <v>158992.49376933899</v>
      </c>
      <c r="G18" s="105">
        <f>VLOOKUP(IDs!G18,file!$A$2:$J$2731,3,FALSE)</f>
        <v>30384.230213454</v>
      </c>
      <c r="H18" s="105">
        <f>VLOOKUP(IDs!H18,file!$A$2:$J$2731,3,FALSE)</f>
        <v>25885.702845309301</v>
      </c>
      <c r="I18" s="105">
        <f>VLOOKUP(IDs!I18,file!$A$2:$J$2731,3,FALSE)</f>
        <v>0</v>
      </c>
      <c r="J18" s="105">
        <f>VLOOKUP(IDs!J18,file!$A$2:$J$2731,3,FALSE)</f>
        <v>0</v>
      </c>
      <c r="K18" s="105">
        <f>VLOOKUP(IDs!K18,file!$A$2:$J$2731,3,FALSE)</f>
        <v>0</v>
      </c>
      <c r="L18" s="105">
        <f>VLOOKUP(IDs!L18,file!$A$2:$J$2731,3,FALSE)</f>
        <v>44317.3322463308</v>
      </c>
      <c r="M18" s="105">
        <f>VLOOKUP(IDs!M18,file!$A$2:$J$2731,3,FALSE)</f>
        <v>23361.896959792801</v>
      </c>
      <c r="N18" s="105">
        <f>VLOOKUP(IDs!N18,file!$A$2:$J$2731,3,FALSE)</f>
        <v>29020.226325592201</v>
      </c>
      <c r="O18" s="105">
        <f>VLOOKUP(IDs!O18,file!$A$2:$J$2731,3,FALSE)</f>
        <v>16206269.630478</v>
      </c>
      <c r="P18" s="105">
        <f>VLOOKUP(IDs!P18,file!$A$2:$J$2731,3,FALSE)</f>
        <v>79657.823985634604</v>
      </c>
      <c r="Q18" s="105">
        <f>VLOOKUP(IDs!Q18,file!$A$2:$J$2731,3,FALSE)</f>
        <v>243562.356350949</v>
      </c>
      <c r="R18" s="105">
        <f>VLOOKUP(IDs!R18,file!$A$2:$J$2731,3,FALSE)</f>
        <v>270149.867492633</v>
      </c>
      <c r="S18" s="105">
        <f>VLOOKUP(IDs!S18,file!$A$2:$J$2731,3,FALSE)</f>
        <v>86089.168045902406</v>
      </c>
      <c r="T18" s="105">
        <f>VLOOKUP(IDs!T18,file!$A$2:$J$2731,3,FALSE)</f>
        <v>17739.7837422548</v>
      </c>
      <c r="U18" s="105">
        <f>VLOOKUP(IDs!U18,file!$A$2:$J$2731,3,FALSE)</f>
        <v>20641.615724673498</v>
      </c>
      <c r="V18" s="105">
        <f>VLOOKUP(IDs!V18,file!$A$2:$J$2731,3,FALSE)</f>
        <v>0</v>
      </c>
      <c r="W18" s="105">
        <f>VLOOKUP(IDs!W18,file!$A$2:$J$2731,3,FALSE)</f>
        <v>0</v>
      </c>
      <c r="X18" s="105">
        <f>VLOOKUP(IDs!X18,file!$A$2:$J$2731,3,FALSE)</f>
        <v>0</v>
      </c>
      <c r="Y18" s="105">
        <f>VLOOKUP(IDs!Y18,file!$A$2:$J$2731,3,FALSE)</f>
        <v>32513.2082979033</v>
      </c>
      <c r="Z18" s="105">
        <f>VLOOKUP(IDs!Z18,file!$A$2:$J$2731,3,FALSE)</f>
        <v>23538.9795130333</v>
      </c>
      <c r="AA18" s="105">
        <f>VLOOKUP(IDs!AA18,file!$A$2:$J$2731,3,FALSE)</f>
        <v>35503.229923238498</v>
      </c>
      <c r="AB18" s="105">
        <f>VLOOKUP(IDs!AB18,file!$A$2:$J$2731,3,FALSE)</f>
        <v>17337.416459351702</v>
      </c>
      <c r="AC18" s="105">
        <f>VLOOKUP(IDs!AC18,file!$A$2:$J$2731,3,FALSE)</f>
        <v>3761.47573678854</v>
      </c>
      <c r="AD18" s="105">
        <f>VLOOKUP(IDs!AD18,file!$A$2:$J$2731,3,FALSE)</f>
        <v>11381.5680326975</v>
      </c>
      <c r="AE18" s="105">
        <f>VLOOKUP(IDs!AE18,file!$A$2:$J$2731,3,FALSE)</f>
        <v>12768.1073871892</v>
      </c>
      <c r="AF18" s="105">
        <f>VLOOKUP(IDs!AF18,file!$A$2:$J$2731,3,FALSE)</f>
        <v>4043.3505711666899</v>
      </c>
      <c r="AG18" s="105">
        <f>VLOOKUP(IDs!AG18,file!$A$2:$J$2731,3,FALSE)</f>
        <v>808.03738244420299</v>
      </c>
      <c r="AH18" s="105">
        <f>VLOOKUP(IDs!AH18,file!$A$2:$J$2731,3,FALSE)</f>
        <v>819.46893066818802</v>
      </c>
      <c r="AI18" s="105">
        <f>VLOOKUP(IDs!AI18,file!$A$2:$J$2731,3,FALSE)</f>
        <v>0</v>
      </c>
      <c r="AJ18" s="105">
        <f>VLOOKUP(IDs!AJ18,file!$A$2:$J$2731,3,FALSE)</f>
        <v>0</v>
      </c>
      <c r="AK18" s="105">
        <f>VLOOKUP(IDs!AK18,file!$A$2:$J$2731,3,FALSE)</f>
        <v>0</v>
      </c>
      <c r="AL18" s="105">
        <f>VLOOKUP(IDs!AL18,file!$A$2:$J$2731,3,FALSE)</f>
        <v>1333.2804425373699</v>
      </c>
      <c r="AM18" s="105">
        <f>VLOOKUP(IDs!AM18,file!$A$2:$J$2731,3,FALSE)</f>
        <v>843.81993336355299</v>
      </c>
      <c r="AN18" s="105">
        <f>VLOOKUP(IDs!AN18,file!$A$2:$J$2731,3,FALSE)</f>
        <v>1178.5638874721001</v>
      </c>
      <c r="AO18" s="105">
        <f>VLOOKUP(IDs!AO18,file!$A$2:$J$2731,3,FALSE)</f>
        <v>826792.53609297296</v>
      </c>
      <c r="AP18" s="105">
        <f>VLOOKUP(IDs!AP18,file!$A$2:$J$2731,3,FALSE)</f>
        <v>6738.2756535028902</v>
      </c>
      <c r="AQ18" s="105">
        <f>VLOOKUP(IDs!AQ18,file!$A$2:$J$2731,3,FALSE)</f>
        <v>18998.040204781399</v>
      </c>
      <c r="AR18" s="105">
        <f>VLOOKUP(IDs!AR18,file!$A$2:$J$2731,3,FALSE)</f>
        <v>18659.3905392245</v>
      </c>
      <c r="AS18" s="105">
        <f>VLOOKUP(IDs!AS18,file!$A$2:$J$2731,3,FALSE)</f>
        <v>5234.6722549897604</v>
      </c>
      <c r="AT18" s="105">
        <f>VLOOKUP(IDs!AT18,file!$A$2:$J$2731,3,FALSE)</f>
        <v>948.49992934373995</v>
      </c>
      <c r="AU18" s="105">
        <f>VLOOKUP(IDs!AU18,file!$A$2:$J$2731,3,FALSE)</f>
        <v>785.06940902820099</v>
      </c>
      <c r="AV18" s="105">
        <f>VLOOKUP(IDs!AV18,file!$A$2:$J$2731,3,FALSE)</f>
        <v>0</v>
      </c>
      <c r="AW18" s="105">
        <f>VLOOKUP(IDs!AW18,file!$A$2:$J$2731,3,FALSE)</f>
        <v>0</v>
      </c>
      <c r="AX18" s="105">
        <f>VLOOKUP(IDs!AX18,file!$A$2:$J$2731,3,FALSE)</f>
        <v>0</v>
      </c>
      <c r="AY18" s="105">
        <f>VLOOKUP(IDs!AY18,file!$A$2:$J$2731,3,FALSE)</f>
        <v>1352.8584840594599</v>
      </c>
      <c r="AZ18" s="105">
        <f>VLOOKUP(IDs!AZ18,file!$A$2:$J$2731,3,FALSE)</f>
        <v>719.72363192370995</v>
      </c>
      <c r="BA18" s="105">
        <f>VLOOKUP(IDs!BA18,file!$A$2:$J$2731,3,FALSE)</f>
        <v>916.59381089455599</v>
      </c>
      <c r="BB18" s="105">
        <f>VLOOKUP(IDs!BB18,file!$A$2:$J$2731,3,FALSE)</f>
        <v>31664.954005176402</v>
      </c>
      <c r="BC18" s="105">
        <f>VLOOKUP(IDs!BC18,file!$A$2:$J$2731,3,FALSE)</f>
        <v>6033.8762429213903</v>
      </c>
      <c r="BD18" s="105">
        <f>VLOOKUP(IDs!BD18,file!$A$2:$J$2731,3,FALSE)</f>
        <v>16875.069516539599</v>
      </c>
      <c r="BE18" s="105">
        <f>VLOOKUP(IDs!BE18,file!$A$2:$J$2731,3,FALSE)</f>
        <v>15714.7386083068</v>
      </c>
      <c r="BF18" s="105">
        <f>VLOOKUP(IDs!BF18,file!$A$2:$J$2731,3,FALSE)</f>
        <v>4163.7774882643498</v>
      </c>
      <c r="BG18" s="105">
        <f>VLOOKUP(IDs!BG18,file!$A$2:$J$2731,3,FALSE)</f>
        <v>721.35825186671502</v>
      </c>
      <c r="BH18" s="105">
        <f>VLOOKUP(IDs!BH18,file!$A$2:$J$2731,3,FALSE)</f>
        <v>550.56223960812702</v>
      </c>
      <c r="BI18" s="105">
        <f>VLOOKUP(IDs!BI18,file!$A$2:$J$2731,3,FALSE)</f>
        <v>0</v>
      </c>
      <c r="BJ18" s="105">
        <f>VLOOKUP(IDs!BJ18,file!$A$2:$J$2731,3,FALSE)</f>
        <v>0</v>
      </c>
      <c r="BK18" s="105">
        <f>VLOOKUP(IDs!BK18,file!$A$2:$J$2731,3,FALSE)</f>
        <v>0</v>
      </c>
      <c r="BL18" s="105">
        <f>VLOOKUP(IDs!BL18,file!$A$2:$J$2731,3,FALSE)</f>
        <v>976.99153034522396</v>
      </c>
      <c r="BM18" s="105">
        <f>VLOOKUP(IDs!BM18,file!$A$2:$J$2731,3,FALSE)</f>
        <v>484.70930213774</v>
      </c>
      <c r="BN18" s="105">
        <f>VLOOKUP(IDs!BN18,file!$A$2:$J$2731,3,FALSE)</f>
        <v>594.54395864369098</v>
      </c>
      <c r="BO18" s="106">
        <f t="shared" si="4"/>
        <v>35180439.508318156</v>
      </c>
      <c r="BP18" s="105">
        <f t="shared" si="5"/>
        <v>17151572.514845733</v>
      </c>
      <c r="BQ18" s="29">
        <f t="shared" si="6"/>
        <v>17015665.663554225</v>
      </c>
      <c r="BR18" s="29">
        <f t="shared" si="7"/>
        <v>54275.088763679036</v>
      </c>
      <c r="BS18" s="29">
        <f t="shared" si="8"/>
        <v>881145.66001072107</v>
      </c>
      <c r="BT18" s="107">
        <f t="shared" si="9"/>
        <v>77780.581143810035</v>
      </c>
      <c r="BU18" s="106">
        <f t="shared" si="10"/>
        <v>2340880.7250946607</v>
      </c>
      <c r="BV18" s="29">
        <f t="shared" si="11"/>
        <v>1394078.2686577293</v>
      </c>
      <c r="BW18" s="29">
        <f t="shared" si="12"/>
        <v>809396.0330762224</v>
      </c>
      <c r="BX18" s="29">
        <f t="shared" si="13"/>
        <v>36937.672304327345</v>
      </c>
      <c r="BY18" s="29">
        <f t="shared" si="14"/>
        <v>54353.12391774822</v>
      </c>
      <c r="BZ18" s="107">
        <f t="shared" si="15"/>
        <v>46115.62713863363</v>
      </c>
      <c r="CA18" s="108">
        <f t="shared" si="0"/>
        <v>6.6539268917921751E-2</v>
      </c>
      <c r="CB18" s="109">
        <f t="shared" si="0"/>
        <v>8.1279909900451947E-2</v>
      </c>
      <c r="CC18" s="109">
        <f t="shared" si="0"/>
        <v>4.7567697266752487E-2</v>
      </c>
      <c r="CD18" s="109">
        <f t="shared" si="0"/>
        <v>0.68056401464692007</v>
      </c>
      <c r="CE18" s="109">
        <f t="shared" si="0"/>
        <v>6.1684607193193117E-2</v>
      </c>
      <c r="CF18" s="110">
        <f t="shared" si="0"/>
        <v>0.59289383623104519</v>
      </c>
      <c r="CG18" s="108"/>
      <c r="CH18" s="111"/>
      <c r="CI18" s="112"/>
      <c r="CJ18" s="111"/>
      <c r="CK18" s="111"/>
      <c r="CL18" s="110"/>
      <c r="CM18" s="113">
        <f t="shared" si="16"/>
        <v>186930.73134813661</v>
      </c>
      <c r="CN18" s="113">
        <f>step*SUMPRODUCT(B18:N18,'[1]By group'!B$22:N$22)</f>
        <v>112348.83626175007</v>
      </c>
      <c r="CO18" s="113">
        <f>step*SUMPRODUCT(O18:AA18,'[1]By group'!O$22:AA$22)</f>
        <v>64168.43313543516</v>
      </c>
      <c r="CP18" s="113">
        <f>step*SUMPRODUCT(AB18:AN18,'[1]By group'!AB$22:AN$22)</f>
        <v>2936.9519363396112</v>
      </c>
      <c r="CQ18" s="113">
        <f>step*SUMPRODUCT(AO18:BA18,'[1]By group'!AO$22:BA$22)</f>
        <v>4087.1698647080102</v>
      </c>
      <c r="CR18" s="114">
        <f>step*SUMPRODUCT(BB18:BN18,'[1]By group'!BB$22:BN$22)</f>
        <v>3389.3401499037536</v>
      </c>
      <c r="CS18" s="115">
        <f t="shared" si="1"/>
        <v>233433.26900920144</v>
      </c>
      <c r="CT18" s="113">
        <f t="shared" si="1"/>
        <v>725791.67752458854</v>
      </c>
      <c r="CU18" s="113">
        <f t="shared" si="1"/>
        <v>827192.02951528947</v>
      </c>
      <c r="CV18" s="113">
        <f t="shared" si="1"/>
        <v>339017.13313083834</v>
      </c>
      <c r="CW18" s="113">
        <f t="shared" si="1"/>
        <v>99551.038859614579</v>
      </c>
      <c r="CX18" s="116">
        <f t="shared" si="1"/>
        <v>115895.57705512836</v>
      </c>
      <c r="CY18" s="111">
        <f t="shared" si="17"/>
        <v>3.1795710103041273E-3</v>
      </c>
      <c r="CZ18" s="117">
        <f t="shared" si="18"/>
        <v>4.8863718240732462E-2</v>
      </c>
      <c r="DA18" s="118">
        <f t="shared" si="19"/>
        <v>2.2109041908194293E-3</v>
      </c>
      <c r="DB18" s="123">
        <f>(BO18-BO16)/BO16</f>
        <v>1.5922701581247076E-3</v>
      </c>
      <c r="DC18" s="9">
        <f>(SUMPRODUCT($B18:$N18,'[1]By group'!$B$27:$N$27)-(1-prop_idu_part)*SUMPRODUCT(Population!$BB18:$BN18,'[1]By group'!$BB$27:$BN$27)*(1-prop_idu_male))/BQ18</f>
        <v>1.5095123380019322</v>
      </c>
      <c r="DD18" s="9">
        <f>(1-prop_idu_part)*SUMPRODUCT(Population!$BB18:$BN18,'[1]By group'!$BB$27:$BN$27)*prop_idu_male/BQ18</f>
        <v>9.8736105064923252E-3</v>
      </c>
      <c r="DE18" s="9">
        <f>SUMPRODUCT(AB18:AN18,'[1]By group'!AB$27:AN$27)/prop_sw_use/BP18</f>
        <v>3.7973256656228331</v>
      </c>
      <c r="DF18" s="9">
        <f t="shared" si="2"/>
        <v>1.5417142202428702</v>
      </c>
      <c r="DG18" s="9">
        <f t="shared" si="20"/>
        <v>0</v>
      </c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</row>
    <row r="19" spans="1:166" x14ac:dyDescent="0.25">
      <c r="A19">
        <f t="shared" si="3"/>
        <v>7.5</v>
      </c>
      <c r="B19" s="105">
        <f>VLOOKUP(IDs!B19,file!$A$2:$J$2731,3,FALSE)</f>
        <v>15777240.9415408</v>
      </c>
      <c r="C19" s="105">
        <f>VLOOKUP(IDs!C19,file!$A$2:$J$2731,3,FALSE)</f>
        <v>135233.53809769999</v>
      </c>
      <c r="D19" s="105">
        <f>VLOOKUP(IDs!D19,file!$A$2:$J$2731,3,FALSE)</f>
        <v>424305.358323475</v>
      </c>
      <c r="E19" s="105">
        <f>VLOOKUP(IDs!E19,file!$A$2:$J$2731,3,FALSE)</f>
        <v>496243.99499809498</v>
      </c>
      <c r="F19" s="105">
        <f>VLOOKUP(IDs!F19,file!$A$2:$J$2731,3,FALSE)</f>
        <v>157025.52177132599</v>
      </c>
      <c r="G19" s="105">
        <f>VLOOKUP(IDs!G19,file!$A$2:$J$2731,3,FALSE)</f>
        <v>30458.610050597199</v>
      </c>
      <c r="H19" s="105">
        <f>VLOOKUP(IDs!H19,file!$A$2:$J$2731,3,FALSE)</f>
        <v>26052.041442866699</v>
      </c>
      <c r="I19" s="105">
        <f>VLOOKUP(IDs!I19,file!$A$2:$J$2731,3,FALSE)</f>
        <v>0</v>
      </c>
      <c r="J19" s="105">
        <f>VLOOKUP(IDs!J19,file!$A$2:$J$2731,3,FALSE)</f>
        <v>0</v>
      </c>
      <c r="K19" s="105">
        <f>VLOOKUP(IDs!K19,file!$A$2:$J$2731,3,FALSE)</f>
        <v>0</v>
      </c>
      <c r="L19" s="105">
        <f>VLOOKUP(IDs!L19,file!$A$2:$J$2731,3,FALSE)</f>
        <v>45838.845131451199</v>
      </c>
      <c r="M19" s="105">
        <f>VLOOKUP(IDs!M19,file!$A$2:$J$2731,3,FALSE)</f>
        <v>23474.771124282499</v>
      </c>
      <c r="N19" s="105">
        <f>VLOOKUP(IDs!N19,file!$A$2:$J$2731,3,FALSE)</f>
        <v>27998.799490735</v>
      </c>
      <c r="O19" s="105">
        <f>VLOOKUP(IDs!O19,file!$A$2:$J$2731,3,FALSE)</f>
        <v>16262261.159303701</v>
      </c>
      <c r="P19" s="105">
        <f>VLOOKUP(IDs!P19,file!$A$2:$J$2731,3,FALSE)</f>
        <v>78485.065519316398</v>
      </c>
      <c r="Q19" s="105">
        <f>VLOOKUP(IDs!Q19,file!$A$2:$J$2731,3,FALSE)</f>
        <v>240352.69252470499</v>
      </c>
      <c r="R19" s="105">
        <f>VLOOKUP(IDs!R19,file!$A$2:$J$2731,3,FALSE)</f>
        <v>266142.32763914199</v>
      </c>
      <c r="S19" s="105">
        <f>VLOOKUP(IDs!S19,file!$A$2:$J$2731,3,FALSE)</f>
        <v>84626.769947943001</v>
      </c>
      <c r="T19" s="105">
        <f>VLOOKUP(IDs!T19,file!$A$2:$J$2731,3,FALSE)</f>
        <v>17353.5246237471</v>
      </c>
      <c r="U19" s="105">
        <f>VLOOKUP(IDs!U19,file!$A$2:$J$2731,3,FALSE)</f>
        <v>19456.8740787362</v>
      </c>
      <c r="V19" s="105">
        <f>VLOOKUP(IDs!V19,file!$A$2:$J$2731,3,FALSE)</f>
        <v>0</v>
      </c>
      <c r="W19" s="105">
        <f>VLOOKUP(IDs!W19,file!$A$2:$J$2731,3,FALSE)</f>
        <v>0</v>
      </c>
      <c r="X19" s="105">
        <f>VLOOKUP(IDs!X19,file!$A$2:$J$2731,3,FALSE)</f>
        <v>0</v>
      </c>
      <c r="Y19" s="105">
        <f>VLOOKUP(IDs!Y19,file!$A$2:$J$2731,3,FALSE)</f>
        <v>32095.2343849504</v>
      </c>
      <c r="Z19" s="105">
        <f>VLOOKUP(IDs!Z19,file!$A$2:$J$2731,3,FALSE)</f>
        <v>22396.972738804001</v>
      </c>
      <c r="AA19" s="105">
        <f>VLOOKUP(IDs!AA19,file!$A$2:$J$2731,3,FALSE)</f>
        <v>33442.410209899499</v>
      </c>
      <c r="AB19" s="105">
        <f>VLOOKUP(IDs!AB19,file!$A$2:$J$2731,3,FALSE)</f>
        <v>17574.692167011199</v>
      </c>
      <c r="AC19" s="105">
        <f>VLOOKUP(IDs!AC19,file!$A$2:$J$2731,3,FALSE)</f>
        <v>3751.7996103436399</v>
      </c>
      <c r="AD19" s="105">
        <f>VLOOKUP(IDs!AD19,file!$A$2:$J$2731,3,FALSE)</f>
        <v>11317.925425192399</v>
      </c>
      <c r="AE19" s="105">
        <f>VLOOKUP(IDs!AE19,file!$A$2:$J$2731,3,FALSE)</f>
        <v>12598.278314218</v>
      </c>
      <c r="AF19" s="105">
        <f>VLOOKUP(IDs!AF19,file!$A$2:$J$2731,3,FALSE)</f>
        <v>3994.4725007382299</v>
      </c>
      <c r="AG19" s="105">
        <f>VLOOKUP(IDs!AG19,file!$A$2:$J$2731,3,FALSE)</f>
        <v>800.42959304165697</v>
      </c>
      <c r="AH19" s="105">
        <f>VLOOKUP(IDs!AH19,file!$A$2:$J$2731,3,FALSE)</f>
        <v>796.95347269629406</v>
      </c>
      <c r="AI19" s="105">
        <f>VLOOKUP(IDs!AI19,file!$A$2:$J$2731,3,FALSE)</f>
        <v>0</v>
      </c>
      <c r="AJ19" s="105">
        <f>VLOOKUP(IDs!AJ19,file!$A$2:$J$2731,3,FALSE)</f>
        <v>0</v>
      </c>
      <c r="AK19" s="105">
        <f>VLOOKUP(IDs!AK19,file!$A$2:$J$2731,3,FALSE)</f>
        <v>0</v>
      </c>
      <c r="AL19" s="105">
        <f>VLOOKUP(IDs!AL19,file!$A$2:$J$2731,3,FALSE)</f>
        <v>1348.54306831082</v>
      </c>
      <c r="AM19" s="105">
        <f>VLOOKUP(IDs!AM19,file!$A$2:$J$2731,3,FALSE)</f>
        <v>825.04587896178202</v>
      </c>
      <c r="AN19" s="105">
        <f>VLOOKUP(IDs!AN19,file!$A$2:$J$2731,3,FALSE)</f>
        <v>1128.00522343532</v>
      </c>
      <c r="AO19" s="105">
        <f>VLOOKUP(IDs!AO19,file!$A$2:$J$2731,3,FALSE)</f>
        <v>826178.44334376405</v>
      </c>
      <c r="AP19" s="105">
        <f>VLOOKUP(IDs!AP19,file!$A$2:$J$2731,3,FALSE)</f>
        <v>6850.8547262071197</v>
      </c>
      <c r="AQ19" s="105">
        <f>VLOOKUP(IDs!AQ19,file!$A$2:$J$2731,3,FALSE)</f>
        <v>19276.9821886586</v>
      </c>
      <c r="AR19" s="105">
        <f>VLOOKUP(IDs!AR19,file!$A$2:$J$2731,3,FALSE)</f>
        <v>18930.646861006</v>
      </c>
      <c r="AS19" s="105">
        <f>VLOOKUP(IDs!AS19,file!$A$2:$J$2731,3,FALSE)</f>
        <v>5354.6442043171801</v>
      </c>
      <c r="AT19" s="105">
        <f>VLOOKUP(IDs!AT19,file!$A$2:$J$2731,3,FALSE)</f>
        <v>977.77028379518902</v>
      </c>
      <c r="AU19" s="105">
        <f>VLOOKUP(IDs!AU19,file!$A$2:$J$2731,3,FALSE)</f>
        <v>797.812372792617</v>
      </c>
      <c r="AV19" s="105">
        <f>VLOOKUP(IDs!AV19,file!$A$2:$J$2731,3,FALSE)</f>
        <v>0</v>
      </c>
      <c r="AW19" s="105">
        <f>VLOOKUP(IDs!AW19,file!$A$2:$J$2731,3,FALSE)</f>
        <v>0</v>
      </c>
      <c r="AX19" s="105">
        <f>VLOOKUP(IDs!AX19,file!$A$2:$J$2731,3,FALSE)</f>
        <v>0</v>
      </c>
      <c r="AY19" s="105">
        <f>VLOOKUP(IDs!AY19,file!$A$2:$J$2731,3,FALSE)</f>
        <v>1418.4276166203299</v>
      </c>
      <c r="AZ19" s="105">
        <f>VLOOKUP(IDs!AZ19,file!$A$2:$J$2731,3,FALSE)</f>
        <v>723.23438964569505</v>
      </c>
      <c r="BA19" s="105">
        <f>VLOOKUP(IDs!BA19,file!$A$2:$J$2731,3,FALSE)</f>
        <v>881.84220563480505</v>
      </c>
      <c r="BB19" s="105">
        <f>VLOOKUP(IDs!BB19,file!$A$2:$J$2731,3,FALSE)</f>
        <v>31322.882807942198</v>
      </c>
      <c r="BC19" s="105">
        <f>VLOOKUP(IDs!BC19,file!$A$2:$J$2731,3,FALSE)</f>
        <v>6015.9988452104899</v>
      </c>
      <c r="BD19" s="105">
        <f>VLOOKUP(IDs!BD19,file!$A$2:$J$2731,3,FALSE)</f>
        <v>16865.316323067698</v>
      </c>
      <c r="BE19" s="105">
        <f>VLOOKUP(IDs!BE19,file!$A$2:$J$2731,3,FALSE)</f>
        <v>15884.3192281397</v>
      </c>
      <c r="BF19" s="105">
        <f>VLOOKUP(IDs!BF19,file!$A$2:$J$2731,3,FALSE)</f>
        <v>4272.3457580460299</v>
      </c>
      <c r="BG19" s="105">
        <f>VLOOKUP(IDs!BG19,file!$A$2:$J$2731,3,FALSE)</f>
        <v>748.19110916123896</v>
      </c>
      <c r="BH19" s="105">
        <f>VLOOKUP(IDs!BH19,file!$A$2:$J$2731,3,FALSE)</f>
        <v>563.57083286473403</v>
      </c>
      <c r="BI19" s="105">
        <f>VLOOKUP(IDs!BI19,file!$A$2:$J$2731,3,FALSE)</f>
        <v>0</v>
      </c>
      <c r="BJ19" s="105">
        <f>VLOOKUP(IDs!BJ19,file!$A$2:$J$2731,3,FALSE)</f>
        <v>0</v>
      </c>
      <c r="BK19" s="105">
        <f>VLOOKUP(IDs!BK19,file!$A$2:$J$2731,3,FALSE)</f>
        <v>0</v>
      </c>
      <c r="BL19" s="105">
        <f>VLOOKUP(IDs!BL19,file!$A$2:$J$2731,3,FALSE)</f>
        <v>1027.6717805491401</v>
      </c>
      <c r="BM19" s="105">
        <f>VLOOKUP(IDs!BM19,file!$A$2:$J$2731,3,FALSE)</f>
        <v>487.07500080255301</v>
      </c>
      <c r="BN19" s="105">
        <f>VLOOKUP(IDs!BN19,file!$A$2:$J$2731,3,FALSE)</f>
        <v>566.20837273951304</v>
      </c>
      <c r="BO19" s="106">
        <f t="shared" si="4"/>
        <v>35213765.836447202</v>
      </c>
      <c r="BP19" s="105">
        <f t="shared" si="5"/>
        <v>17143872.421971325</v>
      </c>
      <c r="BQ19" s="29">
        <f t="shared" si="6"/>
        <v>17056613.030970939</v>
      </c>
      <c r="BR19" s="29">
        <f t="shared" si="7"/>
        <v>54136.14525394934</v>
      </c>
      <c r="BS19" s="29">
        <f t="shared" si="8"/>
        <v>881390.65819244157</v>
      </c>
      <c r="BT19" s="107">
        <f t="shared" si="9"/>
        <v>77753.580058523279</v>
      </c>
      <c r="BU19" s="106">
        <f t="shared" si="10"/>
        <v>2299187.7172839688</v>
      </c>
      <c r="BV19" s="29">
        <f t="shared" si="11"/>
        <v>1366631.4804305285</v>
      </c>
      <c r="BW19" s="29">
        <f t="shared" si="12"/>
        <v>794351.87166724354</v>
      </c>
      <c r="BX19" s="29">
        <f t="shared" si="13"/>
        <v>36561.453086938141</v>
      </c>
      <c r="BY19" s="29">
        <f t="shared" si="14"/>
        <v>55212.214848677526</v>
      </c>
      <c r="BZ19" s="107">
        <f t="shared" si="15"/>
        <v>46430.697250581099</v>
      </c>
      <c r="CA19" s="108">
        <f t="shared" si="0"/>
        <v>6.5292298698262127E-2</v>
      </c>
      <c r="CB19" s="109">
        <f t="shared" si="0"/>
        <v>7.9715448575029907E-2</v>
      </c>
      <c r="CC19" s="109">
        <f t="shared" si="0"/>
        <v>4.6571489323518143E-2</v>
      </c>
      <c r="CD19" s="109">
        <f t="shared" si="0"/>
        <v>0.67536121966997475</v>
      </c>
      <c r="CE19" s="109">
        <f t="shared" si="0"/>
        <v>6.2642160244705675E-2</v>
      </c>
      <c r="CF19" s="110">
        <f t="shared" si="0"/>
        <v>0.59715188954172671</v>
      </c>
      <c r="CG19" s="121">
        <f>-SUM([1]Dynamics!BO18:BO19,[1]Dynamics!CB18:CB19,[1]Dynamics!CO18:CO19,[1]Dynamics!DB18:DB19,[1]Dynamics!DO18:DO19)/BO18*100000</f>
        <v>1354.5108407652831</v>
      </c>
      <c r="CH19" s="112">
        <f>-SUM([1]Dynamics!BO18:BO19)/BP18*100000</f>
        <v>1629.996806893668</v>
      </c>
      <c r="CI19" s="112">
        <f>-SUM([1]Dynamics!CB18:CB19)/BQ18*100000</f>
        <v>952.73531067172712</v>
      </c>
      <c r="CJ19" s="112">
        <f>-SUM([1]Dynamics!CO18:CO19)/BR18*100000</f>
        <v>14307.410411283017</v>
      </c>
      <c r="CK19" s="112">
        <f>-SUM([1]Dynamics!DB18:DB19)/BS18*100000</f>
        <v>1629.3477350577346</v>
      </c>
      <c r="CL19" s="122">
        <f>-SUM([1]Dynamics!DO18:DO19)/BT18*100000</f>
        <v>16348.863406556025</v>
      </c>
      <c r="CM19" s="113">
        <f t="shared" si="16"/>
        <v>183558.86567512003</v>
      </c>
      <c r="CN19" s="113">
        <f>step*SUMPRODUCT(B19:N19,'[1]By group'!B$22:N$22)</f>
        <v>110201.01718735186</v>
      </c>
      <c r="CO19" s="113">
        <f>step*SUMPRODUCT(O19:AA19,'[1]By group'!O$22:AA$22)</f>
        <v>62872.45297745111</v>
      </c>
      <c r="CP19" s="113">
        <f>step*SUMPRODUCT(AB19:AN19,'[1]By group'!AB$22:AN$22)</f>
        <v>2899.79384225389</v>
      </c>
      <c r="CQ19" s="113">
        <f>step*SUMPRODUCT(AO19:BA19,'[1]By group'!AO$22:BA$22)</f>
        <v>4155.1557922128359</v>
      </c>
      <c r="CR19" s="114">
        <f>step*SUMPRODUCT(BB19:BN19,'[1]By group'!BB$22:BN$22)</f>
        <v>3430.4458758503224</v>
      </c>
      <c r="CS19" s="115">
        <f t="shared" si="1"/>
        <v>230337.25679877767</v>
      </c>
      <c r="CT19" s="113">
        <f t="shared" si="1"/>
        <v>712118.2747850985</v>
      </c>
      <c r="CU19" s="113">
        <f t="shared" si="1"/>
        <v>809799.5670406007</v>
      </c>
      <c r="CV19" s="113">
        <f t="shared" si="1"/>
        <v>337002.47616425238</v>
      </c>
      <c r="CW19" s="113">
        <f t="shared" si="1"/>
        <v>98245.624792838935</v>
      </c>
      <c r="CX19" s="116">
        <f t="shared" si="1"/>
        <v>111684.51770240067</v>
      </c>
      <c r="CY19" s="111">
        <f t="shared" si="17"/>
        <v>3.1638676189100269E-3</v>
      </c>
      <c r="CZ19" s="117">
        <f t="shared" si="18"/>
        <v>4.8897519790564621E-2</v>
      </c>
      <c r="DA19" s="118">
        <f t="shared" si="19"/>
        <v>2.208045013409109E-3</v>
      </c>
      <c r="DB19" s="123"/>
      <c r="DC19" s="9">
        <f>(SUMPRODUCT($B19:$N19,'[1]By group'!$B$27:$N$27)-(1-prop_idu_part)*SUMPRODUCT(Population!$BB19:$BN19,'[1]By group'!$BB$27:$BN$27)*(1-prop_idu_male))/BQ19</f>
        <v>1.5052121809357788</v>
      </c>
      <c r="DD19" s="9">
        <f>(1-prop_idu_part)*SUMPRODUCT(Population!$BB19:$BN19,'[1]By group'!$BB$27:$BN$27)*prop_idu_male/BQ19</f>
        <v>9.8464878473501945E-3</v>
      </c>
      <c r="DE19" s="9">
        <f>SUMPRODUCT(AB19:AN19,'[1]By group'!AB$27:AN$27)/prop_sw_use/BP19</f>
        <v>3.7893057476024574</v>
      </c>
      <c r="DF19" s="9">
        <f t="shared" si="2"/>
        <v>1.5384581335265977</v>
      </c>
      <c r="DG19" s="9">
        <f t="shared" si="20"/>
        <v>0</v>
      </c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</row>
    <row r="20" spans="1:166" x14ac:dyDescent="0.25">
      <c r="A20">
        <f t="shared" si="3"/>
        <v>8</v>
      </c>
      <c r="B20" s="105">
        <f>VLOOKUP(IDs!B20,file!$A$2:$J$2731,3,FALSE)</f>
        <v>15798835.196393101</v>
      </c>
      <c r="C20" s="105">
        <f>VLOOKUP(IDs!C20,file!$A$2:$J$2731,3,FALSE)</f>
        <v>133425.35422405001</v>
      </c>
      <c r="D20" s="105">
        <f>VLOOKUP(IDs!D20,file!$A$2:$J$2731,3,FALSE)</f>
        <v>415255.88316123601</v>
      </c>
      <c r="E20" s="105">
        <f>VLOOKUP(IDs!E20,file!$A$2:$J$2731,3,FALSE)</f>
        <v>483198.86969797901</v>
      </c>
      <c r="F20" s="105">
        <f>VLOOKUP(IDs!F20,file!$A$2:$J$2731,3,FALSE)</f>
        <v>154399.87640257299</v>
      </c>
      <c r="G20" s="105">
        <f>VLOOKUP(IDs!G20,file!$A$2:$J$2731,3,FALSE)</f>
        <v>30298.948930944902</v>
      </c>
      <c r="H20" s="105">
        <f>VLOOKUP(IDs!H20,file!$A$2:$J$2731,3,FALSE)</f>
        <v>26159.0359147091</v>
      </c>
      <c r="I20" s="105">
        <f>VLOOKUP(IDs!I20,file!$A$2:$J$2731,3,FALSE)</f>
        <v>0</v>
      </c>
      <c r="J20" s="105">
        <f>VLOOKUP(IDs!J20,file!$A$2:$J$2731,3,FALSE)</f>
        <v>0</v>
      </c>
      <c r="K20" s="105">
        <f>VLOOKUP(IDs!K20,file!$A$2:$J$2731,3,FALSE)</f>
        <v>0</v>
      </c>
      <c r="L20" s="105">
        <f>VLOOKUP(IDs!L20,file!$A$2:$J$2731,3,FALSE)</f>
        <v>47041.320054314099</v>
      </c>
      <c r="M20" s="105">
        <f>VLOOKUP(IDs!M20,file!$A$2:$J$2731,3,FALSE)</f>
        <v>23649.939069565</v>
      </c>
      <c r="N20" s="105">
        <f>VLOOKUP(IDs!N20,file!$A$2:$J$2731,3,FALSE)</f>
        <v>27113.952185234499</v>
      </c>
      <c r="O20" s="105">
        <f>VLOOKUP(IDs!O20,file!$A$2:$J$2731,3,FALSE)</f>
        <v>16318008.9481517</v>
      </c>
      <c r="P20" s="105">
        <f>VLOOKUP(IDs!P20,file!$A$2:$J$2731,3,FALSE)</f>
        <v>77267.268696304905</v>
      </c>
      <c r="Q20" s="105">
        <f>VLOOKUP(IDs!Q20,file!$A$2:$J$2731,3,FALSE)</f>
        <v>237062.519916291</v>
      </c>
      <c r="R20" s="105">
        <f>VLOOKUP(IDs!R20,file!$A$2:$J$2731,3,FALSE)</f>
        <v>262295.16454761301</v>
      </c>
      <c r="S20" s="105">
        <f>VLOOKUP(IDs!S20,file!$A$2:$J$2731,3,FALSE)</f>
        <v>83250.776771323202</v>
      </c>
      <c r="T20" s="105">
        <f>VLOOKUP(IDs!T20,file!$A$2:$J$2731,3,FALSE)</f>
        <v>17001.172426285601</v>
      </c>
      <c r="U20" s="105">
        <f>VLOOKUP(IDs!U20,file!$A$2:$J$2731,3,FALSE)</f>
        <v>18497.5995399977</v>
      </c>
      <c r="V20" s="105">
        <f>VLOOKUP(IDs!V20,file!$A$2:$J$2731,3,FALSE)</f>
        <v>0</v>
      </c>
      <c r="W20" s="105">
        <f>VLOOKUP(IDs!W20,file!$A$2:$J$2731,3,FALSE)</f>
        <v>0</v>
      </c>
      <c r="X20" s="105">
        <f>VLOOKUP(IDs!X20,file!$A$2:$J$2731,3,FALSE)</f>
        <v>0</v>
      </c>
      <c r="Y20" s="105">
        <f>VLOOKUP(IDs!Y20,file!$A$2:$J$2731,3,FALSE)</f>
        <v>31664.932752319201</v>
      </c>
      <c r="Z20" s="105">
        <f>VLOOKUP(IDs!Z20,file!$A$2:$J$2731,3,FALSE)</f>
        <v>21392.118201213099</v>
      </c>
      <c r="AA20" s="105">
        <f>VLOOKUP(IDs!AA20,file!$A$2:$J$2731,3,FALSE)</f>
        <v>31513.1454813249</v>
      </c>
      <c r="AB20" s="105">
        <f>VLOOKUP(IDs!AB20,file!$A$2:$J$2731,3,FALSE)</f>
        <v>17828.851379158099</v>
      </c>
      <c r="AC20" s="105">
        <f>VLOOKUP(IDs!AC20,file!$A$2:$J$2731,3,FALSE)</f>
        <v>3741.6887547624401</v>
      </c>
      <c r="AD20" s="105">
        <f>VLOOKUP(IDs!AD20,file!$A$2:$J$2731,3,FALSE)</f>
        <v>11265.441385165001</v>
      </c>
      <c r="AE20" s="105">
        <f>VLOOKUP(IDs!AE20,file!$A$2:$J$2731,3,FALSE)</f>
        <v>12452.519877610001</v>
      </c>
      <c r="AF20" s="105">
        <f>VLOOKUP(IDs!AF20,file!$A$2:$J$2731,3,FALSE)</f>
        <v>3945.2951083493399</v>
      </c>
      <c r="AG20" s="105">
        <f>VLOOKUP(IDs!AG20,file!$A$2:$J$2731,3,FALSE)</f>
        <v>791.47599325154999</v>
      </c>
      <c r="AH20" s="105">
        <f>VLOOKUP(IDs!AH20,file!$A$2:$J$2731,3,FALSE)</f>
        <v>778.06533618513902</v>
      </c>
      <c r="AI20" s="105">
        <f>VLOOKUP(IDs!AI20,file!$A$2:$J$2731,3,FALSE)</f>
        <v>0</v>
      </c>
      <c r="AJ20" s="105">
        <f>VLOOKUP(IDs!AJ20,file!$A$2:$J$2731,3,FALSE)</f>
        <v>0</v>
      </c>
      <c r="AK20" s="105">
        <f>VLOOKUP(IDs!AK20,file!$A$2:$J$2731,3,FALSE)</f>
        <v>0</v>
      </c>
      <c r="AL20" s="105">
        <f>VLOOKUP(IDs!AL20,file!$A$2:$J$2731,3,FALSE)</f>
        <v>1358.98516108737</v>
      </c>
      <c r="AM20" s="105">
        <f>VLOOKUP(IDs!AM20,file!$A$2:$J$2731,3,FALSE)</f>
        <v>809.26887791456704</v>
      </c>
      <c r="AN20" s="105">
        <f>VLOOKUP(IDs!AN20,file!$A$2:$J$2731,3,FALSE)</f>
        <v>1080.9572742103701</v>
      </c>
      <c r="AO20" s="105">
        <f>VLOOKUP(IDs!AO20,file!$A$2:$J$2731,3,FALSE)</f>
        <v>825510.25107442006</v>
      </c>
      <c r="AP20" s="105">
        <f>VLOOKUP(IDs!AP20,file!$A$2:$J$2731,3,FALSE)</f>
        <v>6962.5069125486698</v>
      </c>
      <c r="AQ20" s="105">
        <f>VLOOKUP(IDs!AQ20,file!$A$2:$J$2731,3,FALSE)</f>
        <v>19573.662970721802</v>
      </c>
      <c r="AR20" s="105">
        <f>VLOOKUP(IDs!AR20,file!$A$2:$J$2731,3,FALSE)</f>
        <v>19206.537161529199</v>
      </c>
      <c r="AS20" s="105">
        <f>VLOOKUP(IDs!AS20,file!$A$2:$J$2731,3,FALSE)</f>
        <v>5462.5905513654498</v>
      </c>
      <c r="AT20" s="105">
        <f>VLOOKUP(IDs!AT20,file!$A$2:$J$2731,3,FALSE)</f>
        <v>1003.31961071864</v>
      </c>
      <c r="AU20" s="105">
        <f>VLOOKUP(IDs!AU20,file!$A$2:$J$2731,3,FALSE)</f>
        <v>812.99010145261002</v>
      </c>
      <c r="AV20" s="105">
        <f>VLOOKUP(IDs!AV20,file!$A$2:$J$2731,3,FALSE)</f>
        <v>0</v>
      </c>
      <c r="AW20" s="105">
        <f>VLOOKUP(IDs!AW20,file!$A$2:$J$2731,3,FALSE)</f>
        <v>0</v>
      </c>
      <c r="AX20" s="105">
        <f>VLOOKUP(IDs!AX20,file!$A$2:$J$2731,3,FALSE)</f>
        <v>0</v>
      </c>
      <c r="AY20" s="105">
        <f>VLOOKUP(IDs!AY20,file!$A$2:$J$2731,3,FALSE)</f>
        <v>1480.48782242624</v>
      </c>
      <c r="AZ20" s="105">
        <f>VLOOKUP(IDs!AZ20,file!$A$2:$J$2731,3,FALSE)</f>
        <v>730.942954271389</v>
      </c>
      <c r="BA20" s="105">
        <f>VLOOKUP(IDs!BA20,file!$A$2:$J$2731,3,FALSE)</f>
        <v>852.07347908054396</v>
      </c>
      <c r="BB20" s="105">
        <f>VLOOKUP(IDs!BB20,file!$A$2:$J$2731,3,FALSE)</f>
        <v>31031.114913773701</v>
      </c>
      <c r="BC20" s="105">
        <f>VLOOKUP(IDs!BC20,file!$A$2:$J$2731,3,FALSE)</f>
        <v>5996.9730485150003</v>
      </c>
      <c r="BD20" s="105">
        <f>VLOOKUP(IDs!BD20,file!$A$2:$J$2731,3,FALSE)</f>
        <v>16840.504397067802</v>
      </c>
      <c r="BE20" s="105">
        <f>VLOOKUP(IDs!BE20,file!$A$2:$J$2731,3,FALSE)</f>
        <v>16006.461977838</v>
      </c>
      <c r="BF20" s="105">
        <f>VLOOKUP(IDs!BF20,file!$A$2:$J$2731,3,FALSE)</f>
        <v>4359.8667651994201</v>
      </c>
      <c r="BG20" s="105">
        <f>VLOOKUP(IDs!BG20,file!$A$2:$J$2731,3,FALSE)</f>
        <v>770.89391692295499</v>
      </c>
      <c r="BH20" s="105">
        <f>VLOOKUP(IDs!BH20,file!$A$2:$J$2731,3,FALSE)</f>
        <v>578.16850061499599</v>
      </c>
      <c r="BI20" s="105">
        <f>VLOOKUP(IDs!BI20,file!$A$2:$J$2731,3,FALSE)</f>
        <v>0</v>
      </c>
      <c r="BJ20" s="105">
        <f>VLOOKUP(IDs!BJ20,file!$A$2:$J$2731,3,FALSE)</f>
        <v>0</v>
      </c>
      <c r="BK20" s="105">
        <f>VLOOKUP(IDs!BK20,file!$A$2:$J$2731,3,FALSE)</f>
        <v>0</v>
      </c>
      <c r="BL20" s="105">
        <f>VLOOKUP(IDs!BL20,file!$A$2:$J$2731,3,FALSE)</f>
        <v>1075.46577786957</v>
      </c>
      <c r="BM20" s="105">
        <f>VLOOKUP(IDs!BM20,file!$A$2:$J$2731,3,FALSE)</f>
        <v>492.85054609065901</v>
      </c>
      <c r="BN20" s="105">
        <f>VLOOKUP(IDs!BN20,file!$A$2:$J$2731,3,FALSE)</f>
        <v>542.45862146846605</v>
      </c>
      <c r="BO20" s="106">
        <f t="shared" si="4"/>
        <v>35250674.692769676</v>
      </c>
      <c r="BP20" s="105">
        <f t="shared" si="5"/>
        <v>17139378.376033708</v>
      </c>
      <c r="BQ20" s="29">
        <f t="shared" si="6"/>
        <v>17097953.646484375</v>
      </c>
      <c r="BR20" s="29">
        <f t="shared" si="7"/>
        <v>54052.54914769387</v>
      </c>
      <c r="BS20" s="29">
        <f t="shared" si="8"/>
        <v>881595.36263853451</v>
      </c>
      <c r="BT20" s="107">
        <f t="shared" si="9"/>
        <v>77694.758465360574</v>
      </c>
      <c r="BU20" s="106">
        <f t="shared" si="10"/>
        <v>2259460.3308575153</v>
      </c>
      <c r="BV20" s="29">
        <f t="shared" si="11"/>
        <v>1340543.1796406056</v>
      </c>
      <c r="BW20" s="29">
        <f t="shared" si="12"/>
        <v>779944.69833267247</v>
      </c>
      <c r="BX20" s="29">
        <f t="shared" si="13"/>
        <v>36223.697768535778</v>
      </c>
      <c r="BY20" s="29">
        <f t="shared" si="14"/>
        <v>56085.111564114544</v>
      </c>
      <c r="BZ20" s="107">
        <f t="shared" si="15"/>
        <v>46663.643551586865</v>
      </c>
      <c r="CA20" s="108">
        <f t="shared" ref="CA20:CF83" si="21">BU20/BO20</f>
        <v>6.4096938584865065E-2</v>
      </c>
      <c r="CB20" s="109">
        <f t="shared" si="21"/>
        <v>7.8214224006811731E-2</v>
      </c>
      <c r="CC20" s="109">
        <f t="shared" si="21"/>
        <v>4.5616259960620617E-2</v>
      </c>
      <c r="CD20" s="109">
        <f t="shared" si="21"/>
        <v>0.67015706640509565</v>
      </c>
      <c r="CE20" s="109">
        <f t="shared" si="21"/>
        <v>6.3617747938529215E-2</v>
      </c>
      <c r="CF20" s="110">
        <f t="shared" si="21"/>
        <v>0.60060220886575488</v>
      </c>
      <c r="CG20" s="108"/>
      <c r="CH20" s="111"/>
      <c r="CI20" s="112"/>
      <c r="CJ20" s="111"/>
      <c r="CK20" s="111"/>
      <c r="CL20" s="110"/>
      <c r="CM20" s="113">
        <f t="shared" si="16"/>
        <v>180259.88011691839</v>
      </c>
      <c r="CN20" s="113">
        <f>step*SUMPRODUCT(B20:N20,'[1]By group'!B$22:N$22)</f>
        <v>108036.73998984409</v>
      </c>
      <c r="CO20" s="113">
        <f>step*SUMPRODUCT(O20:AA20,'[1]By group'!O$22:AA$22)</f>
        <v>61671.309060121901</v>
      </c>
      <c r="CP20" s="113">
        <f>step*SUMPRODUCT(AB20:AN20,'[1]By group'!AB$22:AN$22)</f>
        <v>2866.2711825943916</v>
      </c>
      <c r="CQ20" s="113">
        <f>step*SUMPRODUCT(AO20:BA20,'[1]By group'!AO$22:BA$22)</f>
        <v>4222.8285365574657</v>
      </c>
      <c r="CR20" s="114">
        <f>step*SUMPRODUCT(BB20:BN20,'[1]By group'!BB$22:BN$22)</f>
        <v>3462.7313478005472</v>
      </c>
      <c r="CS20" s="115">
        <f t="shared" ref="CS20:CX83" si="22">C20+I20+P20+V20+AC20+AI20+AP20+AV20+BC20+BI20</f>
        <v>227393.79163618103</v>
      </c>
      <c r="CT20" s="113">
        <f t="shared" si="22"/>
        <v>699998.01183048158</v>
      </c>
      <c r="CU20" s="113">
        <f t="shared" si="22"/>
        <v>793159.55326256924</v>
      </c>
      <c r="CV20" s="113">
        <f t="shared" si="22"/>
        <v>334039.59716682689</v>
      </c>
      <c r="CW20" s="113">
        <f t="shared" si="22"/>
        <v>96940.930527178367</v>
      </c>
      <c r="CX20" s="116">
        <f t="shared" si="22"/>
        <v>107928.44643427833</v>
      </c>
      <c r="CY20" s="111">
        <f t="shared" si="17"/>
        <v>3.1513834901399983E-3</v>
      </c>
      <c r="CZ20" s="117">
        <f t="shared" si="18"/>
        <v>4.8920517582613662E-2</v>
      </c>
      <c r="DA20" s="118">
        <f t="shared" si="19"/>
        <v>2.2040644368516633E-3</v>
      </c>
      <c r="DB20" s="123">
        <f>(BO20-BO18)/BO18</f>
        <v>1.996427146253072E-3</v>
      </c>
      <c r="DC20" s="9">
        <f>(SUMPRODUCT($B20:$N20,'[1]By group'!$B$27:$N$27)-(1-prop_idu_part)*SUMPRODUCT(Population!$BB20:$BN20,'[1]By group'!$BB$27:$BN$27)*(1-prop_idu_male))/BQ20</f>
        <v>1.5011803707724314</v>
      </c>
      <c r="DD20" s="9">
        <f>(1-prop_idu_part)*SUMPRODUCT(Population!$BB20:$BN20,'[1]By group'!$BB$27:$BN$27)*prop_idu_male/BQ20</f>
        <v>9.8152493424080358E-3</v>
      </c>
      <c r="DE20" s="9">
        <f>SUMPRODUCT(AB20:AN20,'[1]By group'!AB$27:AN$27)/prop_sw_use/BP20</f>
        <v>3.7844464107246618</v>
      </c>
      <c r="DF20" s="9">
        <f t="shared" si="2"/>
        <v>1.5364852427542126</v>
      </c>
      <c r="DG20" s="9">
        <f t="shared" si="20"/>
        <v>0</v>
      </c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</row>
    <row r="21" spans="1:166" x14ac:dyDescent="0.25">
      <c r="A21">
        <f t="shared" si="3"/>
        <v>8.5</v>
      </c>
      <c r="B21" s="105">
        <f>VLOOKUP(IDs!B21,file!$A$2:$J$2731,3,FALSE)</f>
        <v>15822118.002829701</v>
      </c>
      <c r="C21" s="105">
        <f>VLOOKUP(IDs!C21,file!$A$2:$J$2731,3,FALSE)</f>
        <v>131774.78246905701</v>
      </c>
      <c r="D21" s="105">
        <f>VLOOKUP(IDs!D21,file!$A$2:$J$2731,3,FALSE)</f>
        <v>407475.49517683598</v>
      </c>
      <c r="E21" s="105">
        <f>VLOOKUP(IDs!E21,file!$A$2:$J$2731,3,FALSE)</f>
        <v>471022.87259272498</v>
      </c>
      <c r="F21" s="105">
        <f>VLOOKUP(IDs!F21,file!$A$2:$J$2731,3,FALSE)</f>
        <v>151392.641587046</v>
      </c>
      <c r="G21" s="105">
        <f>VLOOKUP(IDs!G21,file!$A$2:$J$2731,3,FALSE)</f>
        <v>29967.330185054601</v>
      </c>
      <c r="H21" s="105">
        <f>VLOOKUP(IDs!H21,file!$A$2:$J$2731,3,FALSE)</f>
        <v>26170.287067367201</v>
      </c>
      <c r="I21" s="105">
        <f>VLOOKUP(IDs!I21,file!$A$2:$J$2731,3,FALSE)</f>
        <v>0</v>
      </c>
      <c r="J21" s="105">
        <f>VLOOKUP(IDs!J21,file!$A$2:$J$2731,3,FALSE)</f>
        <v>0</v>
      </c>
      <c r="K21" s="105">
        <f>VLOOKUP(IDs!K21,file!$A$2:$J$2731,3,FALSE)</f>
        <v>0</v>
      </c>
      <c r="L21" s="105">
        <f>VLOOKUP(IDs!L21,file!$A$2:$J$2731,3,FALSE)</f>
        <v>47938.099456457901</v>
      </c>
      <c r="M21" s="105">
        <f>VLOOKUP(IDs!M21,file!$A$2:$J$2731,3,FALSE)</f>
        <v>23850.088608157399</v>
      </c>
      <c r="N21" s="105">
        <f>VLOOKUP(IDs!N21,file!$A$2:$J$2731,3,FALSE)</f>
        <v>26349.436069645399</v>
      </c>
      <c r="O21" s="105">
        <f>VLOOKUP(IDs!O21,file!$A$2:$J$2731,3,FALSE)</f>
        <v>16373626.5382699</v>
      </c>
      <c r="P21" s="105">
        <f>VLOOKUP(IDs!P21,file!$A$2:$J$2731,3,FALSE)</f>
        <v>76028.232312251406</v>
      </c>
      <c r="Q21" s="105">
        <f>VLOOKUP(IDs!Q21,file!$A$2:$J$2731,3,FALSE)</f>
        <v>233674.22877768101</v>
      </c>
      <c r="R21" s="105">
        <f>VLOOKUP(IDs!R21,file!$A$2:$J$2731,3,FALSE)</f>
        <v>258549.76322122099</v>
      </c>
      <c r="S21" s="105">
        <f>VLOOKUP(IDs!S21,file!$A$2:$J$2731,3,FALSE)</f>
        <v>81947.508704546504</v>
      </c>
      <c r="T21" s="105">
        <f>VLOOKUP(IDs!T21,file!$A$2:$J$2731,3,FALSE)</f>
        <v>16676.4713547055</v>
      </c>
      <c r="U21" s="105">
        <f>VLOOKUP(IDs!U21,file!$A$2:$J$2731,3,FALSE)</f>
        <v>17704.4657770595</v>
      </c>
      <c r="V21" s="105">
        <f>VLOOKUP(IDs!V21,file!$A$2:$J$2731,3,FALSE)</f>
        <v>0</v>
      </c>
      <c r="W21" s="105">
        <f>VLOOKUP(IDs!W21,file!$A$2:$J$2731,3,FALSE)</f>
        <v>0</v>
      </c>
      <c r="X21" s="105">
        <f>VLOOKUP(IDs!X21,file!$A$2:$J$2731,3,FALSE)</f>
        <v>0</v>
      </c>
      <c r="Y21" s="105">
        <f>VLOOKUP(IDs!Y21,file!$A$2:$J$2731,3,FALSE)</f>
        <v>31228.403342211801</v>
      </c>
      <c r="Z21" s="105">
        <f>VLOOKUP(IDs!Z21,file!$A$2:$J$2731,3,FALSE)</f>
        <v>20504.195855295999</v>
      </c>
      <c r="AA21" s="105">
        <f>VLOOKUP(IDs!AA21,file!$A$2:$J$2731,3,FALSE)</f>
        <v>29717.7429766522</v>
      </c>
      <c r="AB21" s="105">
        <f>VLOOKUP(IDs!AB21,file!$A$2:$J$2731,3,FALSE)</f>
        <v>18098.770545741801</v>
      </c>
      <c r="AC21" s="105">
        <f>VLOOKUP(IDs!AC21,file!$A$2:$J$2731,3,FALSE)</f>
        <v>3731.9157427791201</v>
      </c>
      <c r="AD21" s="105">
        <f>VLOOKUP(IDs!AD21,file!$A$2:$J$2731,3,FALSE)</f>
        <v>11219.835221483299</v>
      </c>
      <c r="AE21" s="105">
        <f>VLOOKUP(IDs!AE21,file!$A$2:$J$2731,3,FALSE)</f>
        <v>12327.832702945099</v>
      </c>
      <c r="AF21" s="105">
        <f>VLOOKUP(IDs!AF21,file!$A$2:$J$2731,3,FALSE)</f>
        <v>3898.2333835592799</v>
      </c>
      <c r="AG21" s="105">
        <f>VLOOKUP(IDs!AG21,file!$A$2:$J$2731,3,FALSE)</f>
        <v>781.96185142326794</v>
      </c>
      <c r="AH21" s="105">
        <f>VLOOKUP(IDs!AH21,file!$A$2:$J$2731,3,FALSE)</f>
        <v>761.471801976503</v>
      </c>
      <c r="AI21" s="105">
        <f>VLOOKUP(IDs!AI21,file!$A$2:$J$2731,3,FALSE)</f>
        <v>0</v>
      </c>
      <c r="AJ21" s="105">
        <f>VLOOKUP(IDs!AJ21,file!$A$2:$J$2731,3,FALSE)</f>
        <v>0</v>
      </c>
      <c r="AK21" s="105">
        <f>VLOOKUP(IDs!AK21,file!$A$2:$J$2731,3,FALSE)</f>
        <v>0</v>
      </c>
      <c r="AL21" s="105">
        <f>VLOOKUP(IDs!AL21,file!$A$2:$J$2731,3,FALSE)</f>
        <v>1365.2990850701401</v>
      </c>
      <c r="AM21" s="105">
        <f>VLOOKUP(IDs!AM21,file!$A$2:$J$2731,3,FALSE)</f>
        <v>795.74972282033195</v>
      </c>
      <c r="AN21" s="105">
        <f>VLOOKUP(IDs!AN21,file!$A$2:$J$2731,3,FALSE)</f>
        <v>1037.3606624689801</v>
      </c>
      <c r="AO21" s="105">
        <f>VLOOKUP(IDs!AO21,file!$A$2:$J$2731,3,FALSE)</f>
        <v>824795.34578843997</v>
      </c>
      <c r="AP21" s="105">
        <f>VLOOKUP(IDs!AP21,file!$A$2:$J$2731,3,FALSE)</f>
        <v>7073.0039958670995</v>
      </c>
      <c r="AQ21" s="105">
        <f>VLOOKUP(IDs!AQ21,file!$A$2:$J$2731,3,FALSE)</f>
        <v>19881.1244732251</v>
      </c>
      <c r="AR21" s="105">
        <f>VLOOKUP(IDs!AR21,file!$A$2:$J$2731,3,FALSE)</f>
        <v>19490.383985442601</v>
      </c>
      <c r="AS21" s="105">
        <f>VLOOKUP(IDs!AS21,file!$A$2:$J$2731,3,FALSE)</f>
        <v>5562.9756756147699</v>
      </c>
      <c r="AT21" s="105">
        <f>VLOOKUP(IDs!AT21,file!$A$2:$J$2731,3,FALSE)</f>
        <v>1026.0596499239</v>
      </c>
      <c r="AU21" s="105">
        <f>VLOOKUP(IDs!AU21,file!$A$2:$J$2731,3,FALSE)</f>
        <v>829.029959151713</v>
      </c>
      <c r="AV21" s="105">
        <f>VLOOKUP(IDs!AV21,file!$A$2:$J$2731,3,FALSE)</f>
        <v>0</v>
      </c>
      <c r="AW21" s="105">
        <f>VLOOKUP(IDs!AW21,file!$A$2:$J$2731,3,FALSE)</f>
        <v>0</v>
      </c>
      <c r="AX21" s="105">
        <f>VLOOKUP(IDs!AX21,file!$A$2:$J$2731,3,FALSE)</f>
        <v>0</v>
      </c>
      <c r="AY21" s="105">
        <f>VLOOKUP(IDs!AY21,file!$A$2:$J$2731,3,FALSE)</f>
        <v>1538.94661574271</v>
      </c>
      <c r="AZ21" s="105">
        <f>VLOOKUP(IDs!AZ21,file!$A$2:$J$2731,3,FALSE)</f>
        <v>741.83716801656794</v>
      </c>
      <c r="BA21" s="105">
        <f>VLOOKUP(IDs!BA21,file!$A$2:$J$2731,3,FALSE)</f>
        <v>827.02131437707806</v>
      </c>
      <c r="BB21" s="105">
        <f>VLOOKUP(IDs!BB21,file!$A$2:$J$2731,3,FALSE)</f>
        <v>30787.425362886301</v>
      </c>
      <c r="BC21" s="105">
        <f>VLOOKUP(IDs!BC21,file!$A$2:$J$2731,3,FALSE)</f>
        <v>5977.9483430275204</v>
      </c>
      <c r="BD21" s="105">
        <f>VLOOKUP(IDs!BD21,file!$A$2:$J$2731,3,FALSE)</f>
        <v>16804.985707132699</v>
      </c>
      <c r="BE21" s="105">
        <f>VLOOKUP(IDs!BE21,file!$A$2:$J$2731,3,FALSE)</f>
        <v>16089.7816952827</v>
      </c>
      <c r="BF21" s="105">
        <f>VLOOKUP(IDs!BF21,file!$A$2:$J$2731,3,FALSE)</f>
        <v>4429.0761246020802</v>
      </c>
      <c r="BG21" s="105">
        <f>VLOOKUP(IDs!BG21,file!$A$2:$J$2731,3,FALSE)</f>
        <v>789.75063559863202</v>
      </c>
      <c r="BH21" s="105">
        <f>VLOOKUP(IDs!BH21,file!$A$2:$J$2731,3,FALSE)</f>
        <v>592.91310417406601</v>
      </c>
      <c r="BI21" s="105">
        <f>VLOOKUP(IDs!BI21,file!$A$2:$J$2731,3,FALSE)</f>
        <v>0</v>
      </c>
      <c r="BJ21" s="105">
        <f>VLOOKUP(IDs!BJ21,file!$A$2:$J$2731,3,FALSE)</f>
        <v>0</v>
      </c>
      <c r="BK21" s="105">
        <f>VLOOKUP(IDs!BK21,file!$A$2:$J$2731,3,FALSE)</f>
        <v>0</v>
      </c>
      <c r="BL21" s="105">
        <f>VLOOKUP(IDs!BL21,file!$A$2:$J$2731,3,FALSE)</f>
        <v>1119.78125555471</v>
      </c>
      <c r="BM21" s="105">
        <f>VLOOKUP(IDs!BM21,file!$A$2:$J$2731,3,FALSE)</f>
        <v>501.09786054604501</v>
      </c>
      <c r="BN21" s="105">
        <f>VLOOKUP(IDs!BN21,file!$A$2:$J$2731,3,FALSE)</f>
        <v>522.91535288827095</v>
      </c>
      <c r="BO21" s="106">
        <f t="shared" si="4"/>
        <v>35291116.421421342</v>
      </c>
      <c r="BP21" s="105">
        <f t="shared" si="5"/>
        <v>17138059.03604205</v>
      </c>
      <c r="BQ21" s="29">
        <f t="shared" si="6"/>
        <v>17139657.550591521</v>
      </c>
      <c r="BR21" s="29">
        <f t="shared" si="7"/>
        <v>54018.430720267825</v>
      </c>
      <c r="BS21" s="29">
        <f t="shared" si="8"/>
        <v>881765.72862580162</v>
      </c>
      <c r="BT21" s="107">
        <f t="shared" si="9"/>
        <v>77615.67544169302</v>
      </c>
      <c r="BU21" s="106">
        <f t="shared" si="10"/>
        <v>2221690.3386246655</v>
      </c>
      <c r="BV21" s="29">
        <f t="shared" si="11"/>
        <v>1315941.0332123465</v>
      </c>
      <c r="BW21" s="29">
        <f t="shared" si="12"/>
        <v>766031.01232162502</v>
      </c>
      <c r="BX21" s="29">
        <f t="shared" si="13"/>
        <v>35919.66017452602</v>
      </c>
      <c r="BY21" s="29">
        <f t="shared" si="14"/>
        <v>56970.382837361532</v>
      </c>
      <c r="BZ21" s="107">
        <f t="shared" si="15"/>
        <v>46828.250078806734</v>
      </c>
      <c r="CA21" s="108">
        <f t="shared" si="21"/>
        <v>6.2953246139760041E-2</v>
      </c>
      <c r="CB21" s="109">
        <f t="shared" si="21"/>
        <v>7.6784718178696199E-2</v>
      </c>
      <c r="CC21" s="109">
        <f t="shared" si="21"/>
        <v>4.4693484106115518E-2</v>
      </c>
      <c r="CD21" s="109">
        <f t="shared" si="21"/>
        <v>0.66495193761800431</v>
      </c>
      <c r="CE21" s="109">
        <f t="shared" si="21"/>
        <v>6.4609431947585116E-2</v>
      </c>
      <c r="CF21" s="110">
        <f t="shared" si="21"/>
        <v>0.60333495537232518</v>
      </c>
      <c r="CG21" s="121">
        <f>-SUM([1]Dynamics!BO20:BO21,[1]Dynamics!CB20:CB21,[1]Dynamics!CO20:CO21,[1]Dynamics!DB20:DB21,[1]Dynamics!DO20:DO21)/BO20*100000</f>
        <v>1318.5994604446603</v>
      </c>
      <c r="CH21" s="112">
        <f>-SUM([1]Dynamics!BO20:BO21)/BP20*100000</f>
        <v>1590.7761680156295</v>
      </c>
      <c r="CI21" s="112">
        <f>-SUM([1]Dynamics!CB20:CB21)/BQ20*100000</f>
        <v>918.15301654476036</v>
      </c>
      <c r="CJ21" s="112">
        <f>-SUM([1]Dynamics!CO20:CO21)/BR20*100000</f>
        <v>14294.789370072802</v>
      </c>
      <c r="CK21" s="112">
        <f>-SUM([1]Dynamics!DB20:DB21)/BS20*100000</f>
        <v>1680.6868700361642</v>
      </c>
      <c r="CL21" s="122">
        <f>-SUM([1]Dynamics!DO20:DO21)/BT20*100000</f>
        <v>16265.095960722223</v>
      </c>
      <c r="CM21" s="113">
        <f t="shared" si="16"/>
        <v>177063.24554084134</v>
      </c>
      <c r="CN21" s="113">
        <f>step*SUMPRODUCT(B21:N21,'[1]By group'!B$22:N$22)</f>
        <v>105908.10439519025</v>
      </c>
      <c r="CO21" s="113">
        <f>step*SUMPRODUCT(O21:AA21,'[1]By group'!O$22:AA$22)</f>
        <v>60541.108935661679</v>
      </c>
      <c r="CP21" s="113">
        <f>step*SUMPRODUCT(AB21:AN21,'[1]By group'!AB$22:AN$22)</f>
        <v>2836.0773625326451</v>
      </c>
      <c r="CQ21" s="113">
        <f>step*SUMPRODUCT(AO21:BA21,'[1]By group'!AO$22:BA$22)</f>
        <v>4290.6127018253292</v>
      </c>
      <c r="CR21" s="114">
        <f>step*SUMPRODUCT(BB21:BN21,'[1]By group'!BB$22:BN$22)</f>
        <v>3487.3421456314463</v>
      </c>
      <c r="CS21" s="115">
        <f t="shared" si="22"/>
        <v>224585.88286298217</v>
      </c>
      <c r="CT21" s="113">
        <f t="shared" si="22"/>
        <v>689055.669356358</v>
      </c>
      <c r="CU21" s="113">
        <f t="shared" si="22"/>
        <v>777480.63419761625</v>
      </c>
      <c r="CV21" s="113">
        <f t="shared" si="22"/>
        <v>330420.96523040585</v>
      </c>
      <c r="CW21" s="113">
        <f t="shared" si="22"/>
        <v>95634.542891542238</v>
      </c>
      <c r="CX21" s="116">
        <f t="shared" si="22"/>
        <v>104512.6440857609</v>
      </c>
      <c r="CY21" s="111">
        <f t="shared" si="17"/>
        <v>3.1417615860030003E-3</v>
      </c>
      <c r="CZ21" s="117">
        <f t="shared" si="18"/>
        <v>4.8933091200460112E-2</v>
      </c>
      <c r="DA21" s="118">
        <f t="shared" si="19"/>
        <v>2.1992978208697617E-3</v>
      </c>
      <c r="DB21" s="123"/>
      <c r="DC21" s="9">
        <f>(SUMPRODUCT($B21:$N21,'[1]By group'!$B$27:$N$27)-(1-prop_idu_part)*SUMPRODUCT(Population!$BB21:$BN21,'[1]By group'!$BB$27:$BN$27)*(1-prop_idu_male))/BQ21</f>
        <v>1.4974147536826838</v>
      </c>
      <c r="DD21" s="9">
        <f>(1-prop_idu_part)*SUMPRODUCT(Population!$BB21:$BN21,'[1]By group'!$BB$27:$BN$27)*prop_idu_male/BQ21</f>
        <v>9.7814007344779793E-3</v>
      </c>
      <c r="DE21" s="9">
        <f>SUMPRODUCT(AB21:AN21,'[1]By group'!AB$27:AN$27)/prop_sw_use/BP21</f>
        <v>3.7823487903733892</v>
      </c>
      <c r="DF21" s="9">
        <f t="shared" si="2"/>
        <v>1.5356336088915958</v>
      </c>
      <c r="DG21" s="9">
        <f t="shared" si="20"/>
        <v>0</v>
      </c>
    </row>
    <row r="22" spans="1:166" x14ac:dyDescent="0.25">
      <c r="A22">
        <f t="shared" si="3"/>
        <v>9</v>
      </c>
      <c r="B22" s="105">
        <f>VLOOKUP(IDs!B22,file!$A$2:$J$2731,3,FALSE)</f>
        <v>15846964.592506399</v>
      </c>
      <c r="C22" s="105">
        <f>VLOOKUP(IDs!C22,file!$A$2:$J$2731,3,FALSE)</f>
        <v>130254.535598918</v>
      </c>
      <c r="D22" s="105">
        <f>VLOOKUP(IDs!D22,file!$A$2:$J$2731,3,FALSE)</f>
        <v>400690.25210929499</v>
      </c>
      <c r="E22" s="105">
        <f>VLOOKUP(IDs!E22,file!$A$2:$J$2731,3,FALSE)</f>
        <v>459824.636594854</v>
      </c>
      <c r="F22" s="105">
        <f>VLOOKUP(IDs!F22,file!$A$2:$J$2731,3,FALSE)</f>
        <v>148212.84505018999</v>
      </c>
      <c r="G22" s="105">
        <f>VLOOKUP(IDs!G22,file!$A$2:$J$2731,3,FALSE)</f>
        <v>29519.084662600701</v>
      </c>
      <c r="H22" s="105">
        <f>VLOOKUP(IDs!H22,file!$A$2:$J$2731,3,FALSE)</f>
        <v>26075.977724370401</v>
      </c>
      <c r="I22" s="105">
        <f>VLOOKUP(IDs!I22,file!$A$2:$J$2731,3,FALSE)</f>
        <v>0</v>
      </c>
      <c r="J22" s="105">
        <f>VLOOKUP(IDs!J22,file!$A$2:$J$2731,3,FALSE)</f>
        <v>0</v>
      </c>
      <c r="K22" s="105">
        <f>VLOOKUP(IDs!K22,file!$A$2:$J$2731,3,FALSE)</f>
        <v>0</v>
      </c>
      <c r="L22" s="105">
        <f>VLOOKUP(IDs!L22,file!$A$2:$J$2731,3,FALSE)</f>
        <v>48554.444583401601</v>
      </c>
      <c r="M22" s="105">
        <f>VLOOKUP(IDs!M22,file!$A$2:$J$2731,3,FALSE)</f>
        <v>24047.463983281501</v>
      </c>
      <c r="N22" s="105">
        <f>VLOOKUP(IDs!N22,file!$A$2:$J$2731,3,FALSE)</f>
        <v>25687.267803103001</v>
      </c>
      <c r="O22" s="105">
        <f>VLOOKUP(IDs!O22,file!$A$2:$J$2731,3,FALSE)</f>
        <v>16429198.052782301</v>
      </c>
      <c r="P22" s="105">
        <f>VLOOKUP(IDs!P22,file!$A$2:$J$2731,3,FALSE)</f>
        <v>74790.714653560004</v>
      </c>
      <c r="Q22" s="105">
        <f>VLOOKUP(IDs!Q22,file!$A$2:$J$2731,3,FALSE)</f>
        <v>230199.99106307299</v>
      </c>
      <c r="R22" s="105">
        <f>VLOOKUP(IDs!R22,file!$A$2:$J$2731,3,FALSE)</f>
        <v>254857.187100629</v>
      </c>
      <c r="S22" s="105">
        <f>VLOOKUP(IDs!S22,file!$A$2:$J$2731,3,FALSE)</f>
        <v>80702.238978374196</v>
      </c>
      <c r="T22" s="105">
        <f>VLOOKUP(IDs!T22,file!$A$2:$J$2731,3,FALSE)</f>
        <v>16374.674422175</v>
      </c>
      <c r="U22" s="105">
        <f>VLOOKUP(IDs!U22,file!$A$2:$J$2731,3,FALSE)</f>
        <v>17035.345374254499</v>
      </c>
      <c r="V22" s="105">
        <f>VLOOKUP(IDs!V22,file!$A$2:$J$2731,3,FALSE)</f>
        <v>0</v>
      </c>
      <c r="W22" s="105">
        <f>VLOOKUP(IDs!W22,file!$A$2:$J$2731,3,FALSE)</f>
        <v>0</v>
      </c>
      <c r="X22" s="105">
        <f>VLOOKUP(IDs!X22,file!$A$2:$J$2731,3,FALSE)</f>
        <v>0</v>
      </c>
      <c r="Y22" s="105">
        <f>VLOOKUP(IDs!Y22,file!$A$2:$J$2731,3,FALSE)</f>
        <v>30790.177192799001</v>
      </c>
      <c r="Z22" s="105">
        <f>VLOOKUP(IDs!Z22,file!$A$2:$J$2731,3,FALSE)</f>
        <v>19716.117171264501</v>
      </c>
      <c r="AA22" s="105">
        <f>VLOOKUP(IDs!AA22,file!$A$2:$J$2731,3,FALSE)</f>
        <v>28054.254780146599</v>
      </c>
      <c r="AB22" s="105">
        <f>VLOOKUP(IDs!AB22,file!$A$2:$J$2731,3,FALSE)</f>
        <v>18382.720043458499</v>
      </c>
      <c r="AC22" s="105">
        <f>VLOOKUP(IDs!AC22,file!$A$2:$J$2731,3,FALSE)</f>
        <v>3723.1427661958401</v>
      </c>
      <c r="AD22" s="105">
        <f>VLOOKUP(IDs!AD22,file!$A$2:$J$2731,3,FALSE)</f>
        <v>11179.059669537701</v>
      </c>
      <c r="AE22" s="105">
        <f>VLOOKUP(IDs!AE22,file!$A$2:$J$2731,3,FALSE)</f>
        <v>12220.8570068181</v>
      </c>
      <c r="AF22" s="105">
        <f>VLOOKUP(IDs!AF22,file!$A$2:$J$2731,3,FALSE)</f>
        <v>3854.5884497228599</v>
      </c>
      <c r="AG22" s="105">
        <f>VLOOKUP(IDs!AG22,file!$A$2:$J$2731,3,FALSE)</f>
        <v>772.46756985899299</v>
      </c>
      <c r="AH22" s="105">
        <f>VLOOKUP(IDs!AH22,file!$A$2:$J$2731,3,FALSE)</f>
        <v>746.44032399962305</v>
      </c>
      <c r="AI22" s="105">
        <f>VLOOKUP(IDs!AI22,file!$A$2:$J$2731,3,FALSE)</f>
        <v>0</v>
      </c>
      <c r="AJ22" s="105">
        <f>VLOOKUP(IDs!AJ22,file!$A$2:$J$2731,3,FALSE)</f>
        <v>0</v>
      </c>
      <c r="AK22" s="105">
        <f>VLOOKUP(IDs!AK22,file!$A$2:$J$2731,3,FALSE)</f>
        <v>0</v>
      </c>
      <c r="AL22" s="105">
        <f>VLOOKUP(IDs!AL22,file!$A$2:$J$2731,3,FALSE)</f>
        <v>1368.1976602029199</v>
      </c>
      <c r="AM22" s="105">
        <f>VLOOKUP(IDs!AM22,file!$A$2:$J$2731,3,FALSE)</f>
        <v>783.93344705739003</v>
      </c>
      <c r="AN22" s="105">
        <f>VLOOKUP(IDs!AN22,file!$A$2:$J$2731,3,FALSE)</f>
        <v>997.06038044937304</v>
      </c>
      <c r="AO22" s="105">
        <f>VLOOKUP(IDs!AO22,file!$A$2:$J$2731,3,FALSE)</f>
        <v>824040.684696657</v>
      </c>
      <c r="AP22" s="105">
        <f>VLOOKUP(IDs!AP22,file!$A$2:$J$2731,3,FALSE)</f>
        <v>7182.4330745098196</v>
      </c>
      <c r="AQ22" s="105">
        <f>VLOOKUP(IDs!AQ22,file!$A$2:$J$2731,3,FALSE)</f>
        <v>20194.546148195601</v>
      </c>
      <c r="AR22" s="105">
        <f>VLOOKUP(IDs!AR22,file!$A$2:$J$2731,3,FALSE)</f>
        <v>19782.972947242699</v>
      </c>
      <c r="AS22" s="105">
        <f>VLOOKUP(IDs!AS22,file!$A$2:$J$2731,3,FALSE)</f>
        <v>5659.0760098435803</v>
      </c>
      <c r="AT22" s="105">
        <f>VLOOKUP(IDs!AT22,file!$A$2:$J$2731,3,FALSE)</f>
        <v>1046.8309357268799</v>
      </c>
      <c r="AU22" s="105">
        <f>VLOOKUP(IDs!AU22,file!$A$2:$J$2731,3,FALSE)</f>
        <v>845.07596735932702</v>
      </c>
      <c r="AV22" s="105">
        <f>VLOOKUP(IDs!AV22,file!$A$2:$J$2731,3,FALSE)</f>
        <v>0</v>
      </c>
      <c r="AW22" s="105">
        <f>VLOOKUP(IDs!AW22,file!$A$2:$J$2731,3,FALSE)</f>
        <v>0</v>
      </c>
      <c r="AX22" s="105">
        <f>VLOOKUP(IDs!AX22,file!$A$2:$J$2731,3,FALSE)</f>
        <v>0</v>
      </c>
      <c r="AY22" s="105">
        <f>VLOOKUP(IDs!AY22,file!$A$2:$J$2731,3,FALSE)</f>
        <v>1593.94814024075</v>
      </c>
      <c r="AZ22" s="105">
        <f>VLOOKUP(IDs!AZ22,file!$A$2:$J$2731,3,FALSE)</f>
        <v>755.10272025733104</v>
      </c>
      <c r="BA22" s="105">
        <f>VLOOKUP(IDs!BA22,file!$A$2:$J$2731,3,FALSE)</f>
        <v>806.32211301024302</v>
      </c>
      <c r="BB22" s="105">
        <f>VLOOKUP(IDs!BB22,file!$A$2:$J$2731,3,FALSE)</f>
        <v>30588.754530127</v>
      </c>
      <c r="BC22" s="105">
        <f>VLOOKUP(IDs!BC22,file!$A$2:$J$2731,3,FALSE)</f>
        <v>5959.8119379985201</v>
      </c>
      <c r="BD22" s="105">
        <f>VLOOKUP(IDs!BD22,file!$A$2:$J$2731,3,FALSE)</f>
        <v>16762.675933934101</v>
      </c>
      <c r="BE22" s="105">
        <f>VLOOKUP(IDs!BE22,file!$A$2:$J$2731,3,FALSE)</f>
        <v>16141.7500458287</v>
      </c>
      <c r="BF22" s="105">
        <f>VLOOKUP(IDs!BF22,file!$A$2:$J$2731,3,FALSE)</f>
        <v>4482.5840667583598</v>
      </c>
      <c r="BG22" s="105">
        <f>VLOOKUP(IDs!BG22,file!$A$2:$J$2731,3,FALSE)</f>
        <v>805.13906611890604</v>
      </c>
      <c r="BH22" s="105">
        <f>VLOOKUP(IDs!BH22,file!$A$2:$J$2731,3,FALSE)</f>
        <v>606.90255767421399</v>
      </c>
      <c r="BI22" s="105">
        <f>VLOOKUP(IDs!BI22,file!$A$2:$J$2731,3,FALSE)</f>
        <v>0</v>
      </c>
      <c r="BJ22" s="105">
        <f>VLOOKUP(IDs!BJ22,file!$A$2:$J$2731,3,FALSE)</f>
        <v>0</v>
      </c>
      <c r="BK22" s="105">
        <f>VLOOKUP(IDs!BK22,file!$A$2:$J$2731,3,FALSE)</f>
        <v>0</v>
      </c>
      <c r="BL22" s="105">
        <f>VLOOKUP(IDs!BL22,file!$A$2:$J$2731,3,FALSE)</f>
        <v>1160.2615125698901</v>
      </c>
      <c r="BM22" s="105">
        <f>VLOOKUP(IDs!BM22,file!$A$2:$J$2731,3,FALSE)</f>
        <v>511.02487905224501</v>
      </c>
      <c r="BN22" s="105">
        <f>VLOOKUP(IDs!BN22,file!$A$2:$J$2731,3,FALSE)</f>
        <v>507.13267336929999</v>
      </c>
      <c r="BO22" s="106">
        <f t="shared" si="4"/>
        <v>35335011.35140875</v>
      </c>
      <c r="BP22" s="105">
        <f t="shared" si="5"/>
        <v>17139831.100616414</v>
      </c>
      <c r="BQ22" s="29">
        <f t="shared" si="6"/>
        <v>17181718.753518578</v>
      </c>
      <c r="BR22" s="29">
        <f t="shared" si="7"/>
        <v>54028.4673173013</v>
      </c>
      <c r="BS22" s="29">
        <f t="shared" si="8"/>
        <v>881906.99275304331</v>
      </c>
      <c r="BT22" s="107">
        <f t="shared" si="9"/>
        <v>77526.037203431231</v>
      </c>
      <c r="BU22" s="106">
        <f t="shared" si="10"/>
        <v>2185836.5468498236</v>
      </c>
      <c r="BV22" s="29">
        <f t="shared" si="11"/>
        <v>1292866.508110014</v>
      </c>
      <c r="BW22" s="29">
        <f t="shared" si="12"/>
        <v>752520.70073627587</v>
      </c>
      <c r="BX22" s="29">
        <f t="shared" si="13"/>
        <v>35645.747273842797</v>
      </c>
      <c r="BY22" s="29">
        <f t="shared" si="14"/>
        <v>57866.308056386231</v>
      </c>
      <c r="BZ22" s="107">
        <f t="shared" si="15"/>
        <v>46937.282673304231</v>
      </c>
      <c r="CA22" s="108">
        <f t="shared" si="21"/>
        <v>6.1860360680559903E-2</v>
      </c>
      <c r="CB22" s="109">
        <f t="shared" si="21"/>
        <v>7.5430527904298758E-2</v>
      </c>
      <c r="CC22" s="109">
        <f t="shared" si="21"/>
        <v>4.3797754551311699E-2</v>
      </c>
      <c r="CD22" s="109">
        <f t="shared" si="21"/>
        <v>0.65975862436556876</v>
      </c>
      <c r="CE22" s="109">
        <f t="shared" si="21"/>
        <v>6.5614978146102856E-2</v>
      </c>
      <c r="CF22" s="110">
        <f t="shared" si="21"/>
        <v>0.60543895143432958</v>
      </c>
      <c r="CG22" s="108"/>
      <c r="CH22" s="111"/>
      <c r="CI22" s="112"/>
      <c r="CJ22" s="111"/>
      <c r="CK22" s="111"/>
      <c r="CL22" s="110"/>
      <c r="CM22" s="113">
        <f t="shared" si="16"/>
        <v>173988.51640545879</v>
      </c>
      <c r="CN22" s="113">
        <f>step*SUMPRODUCT(B22:N22,'[1]By group'!B$22:N$22)</f>
        <v>103851.14656898611</v>
      </c>
      <c r="CO22" s="113">
        <f>step*SUMPRODUCT(O22:AA22,'[1]By group'!O$22:AA$22)</f>
        <v>59464.275719157551</v>
      </c>
      <c r="CP22" s="113">
        <f>step*SUMPRODUCT(AB22:AN22,'[1]By group'!AB$22:AN$22)</f>
        <v>2808.9111271019369</v>
      </c>
      <c r="CQ22" s="113">
        <f>step*SUMPRODUCT(AO22:BA22,'[1]By group'!AO$22:BA$22)</f>
        <v>4358.7645526448905</v>
      </c>
      <c r="CR22" s="114">
        <f>step*SUMPRODUCT(BB22:BN22,'[1]By group'!BB$22:BN$22)</f>
        <v>3505.4184375683067</v>
      </c>
      <c r="CS22" s="115">
        <f t="shared" si="22"/>
        <v>221910.63803118217</v>
      </c>
      <c r="CT22" s="113">
        <f t="shared" si="22"/>
        <v>679026.52492403542</v>
      </c>
      <c r="CU22" s="113">
        <f t="shared" si="22"/>
        <v>762827.40369537252</v>
      </c>
      <c r="CV22" s="113">
        <f t="shared" si="22"/>
        <v>326378.36164410313</v>
      </c>
      <c r="CW22" s="113">
        <f t="shared" si="22"/>
        <v>94331.83885739345</v>
      </c>
      <c r="CX22" s="116">
        <f t="shared" si="22"/>
        <v>101361.77969773658</v>
      </c>
      <c r="CY22" s="111">
        <f t="shared" si="17"/>
        <v>3.1346750811004926E-3</v>
      </c>
      <c r="CZ22" s="117">
        <f t="shared" si="18"/>
        <v>4.8935734621374495E-2</v>
      </c>
      <c r="DA22" s="118">
        <f t="shared" si="19"/>
        <v>2.1940289316007364E-3</v>
      </c>
      <c r="DB22" s="123">
        <f>(BO22-BO20)/BO20</f>
        <v>2.3924835304321651E-3</v>
      </c>
      <c r="DC22" s="9">
        <f>(SUMPRODUCT($B22:$N22,'[1]By group'!$B$27:$N$27)-(1-prop_idu_part)*SUMPRODUCT(Population!$BB22:$BN22,'[1]By group'!$BB$27:$BN$27)*(1-prop_idu_male))/BQ22</f>
        <v>1.4939065735538446</v>
      </c>
      <c r="DD22" s="9">
        <f>(1-prop_idu_part)*SUMPRODUCT(Population!$BB22:$BN22,'[1]By group'!$BB$27:$BN$27)*prop_idu_male/BQ22</f>
        <v>9.7461867908365529E-3</v>
      </c>
      <c r="DE22" s="9">
        <f>SUMPRODUCT(AB22:AN22,'[1]By group'!AB$27:AN$27)/prop_sw_use/BP22</f>
        <v>3.7826604241409285</v>
      </c>
      <c r="DF22" s="9">
        <f t="shared" si="2"/>
        <v>1.5357601322012169</v>
      </c>
      <c r="DG22" s="9">
        <f t="shared" si="20"/>
        <v>0</v>
      </c>
    </row>
    <row r="23" spans="1:166" x14ac:dyDescent="0.25">
      <c r="A23">
        <f t="shared" si="3"/>
        <v>9.5</v>
      </c>
      <c r="B23" s="105">
        <f>VLOOKUP(IDs!B23,file!$A$2:$J$2731,3,FALSE)</f>
        <v>15873272.2126208</v>
      </c>
      <c r="C23" s="105">
        <f>VLOOKUP(IDs!C23,file!$A$2:$J$2731,3,FALSE)</f>
        <v>128846.8950396</v>
      </c>
      <c r="D23" s="105">
        <f>VLOOKUP(IDs!D23,file!$A$2:$J$2731,3,FALSE)</f>
        <v>394692.07899955998</v>
      </c>
      <c r="E23" s="105">
        <f>VLOOKUP(IDs!E23,file!$A$2:$J$2731,3,FALSE)</f>
        <v>449618.232617589</v>
      </c>
      <c r="F23" s="105">
        <f>VLOOKUP(IDs!F23,file!$A$2:$J$2731,3,FALSE)</f>
        <v>145009.92977503099</v>
      </c>
      <c r="G23" s="105">
        <f>VLOOKUP(IDs!G23,file!$A$2:$J$2731,3,FALSE)</f>
        <v>28999.870711852102</v>
      </c>
      <c r="H23" s="105">
        <f>VLOOKUP(IDs!H23,file!$A$2:$J$2731,3,FALSE)</f>
        <v>25882.766631342201</v>
      </c>
      <c r="I23" s="105">
        <f>VLOOKUP(IDs!I23,file!$A$2:$J$2731,3,FALSE)</f>
        <v>0</v>
      </c>
      <c r="J23" s="105">
        <f>VLOOKUP(IDs!J23,file!$A$2:$J$2731,3,FALSE)</f>
        <v>0</v>
      </c>
      <c r="K23" s="105">
        <f>VLOOKUP(IDs!K23,file!$A$2:$J$2731,3,FALSE)</f>
        <v>0</v>
      </c>
      <c r="L23" s="105">
        <f>VLOOKUP(IDs!L23,file!$A$2:$J$2731,3,FALSE)</f>
        <v>48922.4038804702</v>
      </c>
      <c r="M23" s="105">
        <f>VLOOKUP(IDs!M23,file!$A$2:$J$2731,3,FALSE)</f>
        <v>24222.6424779593</v>
      </c>
      <c r="N23" s="105">
        <f>VLOOKUP(IDs!N23,file!$A$2:$J$2731,3,FALSE)</f>
        <v>25109.744244643902</v>
      </c>
      <c r="O23" s="105">
        <f>VLOOKUP(IDs!O23,file!$A$2:$J$2731,3,FALSE)</f>
        <v>16484781.7943436</v>
      </c>
      <c r="P23" s="105">
        <f>VLOOKUP(IDs!P23,file!$A$2:$J$2731,3,FALSE)</f>
        <v>73574.428193339103</v>
      </c>
      <c r="Q23" s="105">
        <f>VLOOKUP(IDs!Q23,file!$A$2:$J$2731,3,FALSE)</f>
        <v>226670.589287768</v>
      </c>
      <c r="R23" s="105">
        <f>VLOOKUP(IDs!R23,file!$A$2:$J$2731,3,FALSE)</f>
        <v>251183.296341779</v>
      </c>
      <c r="S23" s="105">
        <f>VLOOKUP(IDs!S23,file!$A$2:$J$2731,3,FALSE)</f>
        <v>79500.476030613703</v>
      </c>
      <c r="T23" s="105">
        <f>VLOOKUP(IDs!T23,file!$A$2:$J$2731,3,FALSE)</f>
        <v>16091.701248368399</v>
      </c>
      <c r="U23" s="105">
        <f>VLOOKUP(IDs!U23,file!$A$2:$J$2731,3,FALSE)</f>
        <v>16460.158493417501</v>
      </c>
      <c r="V23" s="105">
        <f>VLOOKUP(IDs!V23,file!$A$2:$J$2731,3,FALSE)</f>
        <v>0</v>
      </c>
      <c r="W23" s="105">
        <f>VLOOKUP(IDs!W23,file!$A$2:$J$2731,3,FALSE)</f>
        <v>0</v>
      </c>
      <c r="X23" s="105">
        <f>VLOOKUP(IDs!X23,file!$A$2:$J$2731,3,FALSE)</f>
        <v>0</v>
      </c>
      <c r="Y23" s="105">
        <f>VLOOKUP(IDs!Y23,file!$A$2:$J$2731,3,FALSE)</f>
        <v>30353.392188740301</v>
      </c>
      <c r="Z23" s="105">
        <f>VLOOKUP(IDs!Z23,file!$A$2:$J$2731,3,FALSE)</f>
        <v>19013.436113821299</v>
      </c>
      <c r="AA23" s="105">
        <f>VLOOKUP(IDs!AA23,file!$A$2:$J$2731,3,FALSE)</f>
        <v>26518.006209563198</v>
      </c>
      <c r="AB23" s="105">
        <f>VLOOKUP(IDs!AB23,file!$A$2:$J$2731,3,FALSE)</f>
        <v>18678.558728286</v>
      </c>
      <c r="AC23" s="105">
        <f>VLOOKUP(IDs!AC23,file!$A$2:$J$2731,3,FALSE)</f>
        <v>3715.8587759928901</v>
      </c>
      <c r="AD23" s="105">
        <f>VLOOKUP(IDs!AD23,file!$A$2:$J$2731,3,FALSE)</f>
        <v>11142.434496235801</v>
      </c>
      <c r="AE23" s="105">
        <f>VLOOKUP(IDs!AE23,file!$A$2:$J$2731,3,FALSE)</f>
        <v>12128.5212561793</v>
      </c>
      <c r="AF23" s="105">
        <f>VLOOKUP(IDs!AF23,file!$A$2:$J$2731,3,FALSE)</f>
        <v>3814.89321957318</v>
      </c>
      <c r="AG23" s="105">
        <f>VLOOKUP(IDs!AG23,file!$A$2:$J$2731,3,FALSE)</f>
        <v>763.37349668586205</v>
      </c>
      <c r="AH23" s="105">
        <f>VLOOKUP(IDs!AH23,file!$A$2:$J$2731,3,FALSE)</f>
        <v>732.59952671800204</v>
      </c>
      <c r="AI23" s="105">
        <f>VLOOKUP(IDs!AI23,file!$A$2:$J$2731,3,FALSE)</f>
        <v>0</v>
      </c>
      <c r="AJ23" s="105">
        <f>VLOOKUP(IDs!AJ23,file!$A$2:$J$2731,3,FALSE)</f>
        <v>0</v>
      </c>
      <c r="AK23" s="105">
        <f>VLOOKUP(IDs!AK23,file!$A$2:$J$2731,3,FALSE)</f>
        <v>0</v>
      </c>
      <c r="AL23" s="105">
        <f>VLOOKUP(IDs!AL23,file!$A$2:$J$2731,3,FALSE)</f>
        <v>1368.3549809669701</v>
      </c>
      <c r="AM23" s="105">
        <f>VLOOKUP(IDs!AM23,file!$A$2:$J$2731,3,FALSE)</f>
        <v>773.41202580032598</v>
      </c>
      <c r="AN23" s="105">
        <f>VLOOKUP(IDs!AN23,file!$A$2:$J$2731,3,FALSE)</f>
        <v>959.85544883121895</v>
      </c>
      <c r="AO23" s="105">
        <f>VLOOKUP(IDs!AO23,file!$A$2:$J$2731,3,FALSE)</f>
        <v>823252.62291507097</v>
      </c>
      <c r="AP23" s="105">
        <f>VLOOKUP(IDs!AP23,file!$A$2:$J$2731,3,FALSE)</f>
        <v>7291.02484107489</v>
      </c>
      <c r="AQ23" s="105">
        <f>VLOOKUP(IDs!AQ23,file!$A$2:$J$2731,3,FALSE)</f>
        <v>20510.833532318899</v>
      </c>
      <c r="AR23" s="105">
        <f>VLOOKUP(IDs!AR23,file!$A$2:$J$2731,3,FALSE)</f>
        <v>20083.695976953299</v>
      </c>
      <c r="AS23" s="105">
        <f>VLOOKUP(IDs!AS23,file!$A$2:$J$2731,3,FALSE)</f>
        <v>5753.1361647270496</v>
      </c>
      <c r="AT23" s="105">
        <f>VLOOKUP(IDs!AT23,file!$A$2:$J$2731,3,FALSE)</f>
        <v>1066.3273994251599</v>
      </c>
      <c r="AU23" s="105">
        <f>VLOOKUP(IDs!AU23,file!$A$2:$J$2731,3,FALSE)</f>
        <v>860.74282439811702</v>
      </c>
      <c r="AV23" s="105">
        <f>VLOOKUP(IDs!AV23,file!$A$2:$J$2731,3,FALSE)</f>
        <v>0</v>
      </c>
      <c r="AW23" s="105">
        <f>VLOOKUP(IDs!AW23,file!$A$2:$J$2731,3,FALSE)</f>
        <v>0</v>
      </c>
      <c r="AX23" s="105">
        <f>VLOOKUP(IDs!AX23,file!$A$2:$J$2731,3,FALSE)</f>
        <v>0</v>
      </c>
      <c r="AY23" s="105">
        <f>VLOOKUP(IDs!AY23,file!$A$2:$J$2731,3,FALSE)</f>
        <v>1645.7794603980201</v>
      </c>
      <c r="AZ23" s="105">
        <f>VLOOKUP(IDs!AZ23,file!$A$2:$J$2731,3,FALSE)</f>
        <v>770.10075241582695</v>
      </c>
      <c r="BA23" s="105">
        <f>VLOOKUP(IDs!BA23,file!$A$2:$J$2731,3,FALSE)</f>
        <v>789.57239382984699</v>
      </c>
      <c r="BB23" s="105">
        <f>VLOOKUP(IDs!BB23,file!$A$2:$J$2731,3,FALSE)</f>
        <v>30431.512877051598</v>
      </c>
      <c r="BC23" s="105">
        <f>VLOOKUP(IDs!BC23,file!$A$2:$J$2731,3,FALSE)</f>
        <v>5943.2078180482804</v>
      </c>
      <c r="BD23" s="105">
        <f>VLOOKUP(IDs!BD23,file!$A$2:$J$2731,3,FALSE)</f>
        <v>16716.954646484799</v>
      </c>
      <c r="BE23" s="105">
        <f>VLOOKUP(IDs!BE23,file!$A$2:$J$2731,3,FALSE)</f>
        <v>16168.8768460747</v>
      </c>
      <c r="BF23" s="105">
        <f>VLOOKUP(IDs!BF23,file!$A$2:$J$2731,3,FALSE)</f>
        <v>4522.8087117138903</v>
      </c>
      <c r="BG23" s="105">
        <f>VLOOKUP(IDs!BG23,file!$A$2:$J$2731,3,FALSE)</f>
        <v>817.469134838782</v>
      </c>
      <c r="BH23" s="105">
        <f>VLOOKUP(IDs!BH23,file!$A$2:$J$2731,3,FALSE)</f>
        <v>619.61781498859102</v>
      </c>
      <c r="BI23" s="105">
        <f>VLOOKUP(IDs!BI23,file!$A$2:$J$2731,3,FALSE)</f>
        <v>0</v>
      </c>
      <c r="BJ23" s="105">
        <f>VLOOKUP(IDs!BJ23,file!$A$2:$J$2731,3,FALSE)</f>
        <v>0</v>
      </c>
      <c r="BK23" s="105">
        <f>VLOOKUP(IDs!BK23,file!$A$2:$J$2731,3,FALSE)</f>
        <v>0</v>
      </c>
      <c r="BL23" s="105">
        <f>VLOOKUP(IDs!BL23,file!$A$2:$J$2731,3,FALSE)</f>
        <v>1196.7407581957</v>
      </c>
      <c r="BM23" s="105">
        <f>VLOOKUP(IDs!BM23,file!$A$2:$J$2731,3,FALSE)</f>
        <v>521.97707947841195</v>
      </c>
      <c r="BN23" s="105">
        <f>VLOOKUP(IDs!BN23,file!$A$2:$J$2731,3,FALSE)</f>
        <v>494.64147716207799</v>
      </c>
      <c r="BO23" s="106">
        <f t="shared" si="4"/>
        <v>35382259.560829774</v>
      </c>
      <c r="BP23" s="105">
        <f t="shared" si="5"/>
        <v>17144576.776998844</v>
      </c>
      <c r="BQ23" s="29">
        <f t="shared" si="6"/>
        <v>17224147.278451011</v>
      </c>
      <c r="BR23" s="29">
        <f t="shared" si="7"/>
        <v>54077.861955269553</v>
      </c>
      <c r="BS23" s="29">
        <f t="shared" si="8"/>
        <v>882023.83626061201</v>
      </c>
      <c r="BT23" s="107">
        <f t="shared" si="9"/>
        <v>77433.807164036829</v>
      </c>
      <c r="BU23" s="106">
        <f t="shared" si="10"/>
        <v>2151842.8593449686</v>
      </c>
      <c r="BV23" s="29">
        <f t="shared" si="11"/>
        <v>1271304.5643780478</v>
      </c>
      <c r="BW23" s="29">
        <f t="shared" si="12"/>
        <v>739365.48410741054</v>
      </c>
      <c r="BX23" s="29">
        <f t="shared" si="13"/>
        <v>35399.303226983546</v>
      </c>
      <c r="BY23" s="29">
        <f t="shared" si="14"/>
        <v>58771.213345541109</v>
      </c>
      <c r="BZ23" s="107">
        <f t="shared" si="15"/>
        <v>47002.294286985234</v>
      </c>
      <c r="CA23" s="108">
        <f t="shared" si="21"/>
        <v>6.0816999424400366E-2</v>
      </c>
      <c r="CB23" s="109">
        <f t="shared" si="21"/>
        <v>7.4151994587794631E-2</v>
      </c>
      <c r="CC23" s="109">
        <f t="shared" si="21"/>
        <v>4.292610090674414E-2</v>
      </c>
      <c r="CD23" s="109">
        <f t="shared" si="21"/>
        <v>0.65459879416579081</v>
      </c>
      <c r="CE23" s="109">
        <f t="shared" si="21"/>
        <v>6.6632227984568831E-2</v>
      </c>
      <c r="CF23" s="110">
        <f t="shared" si="21"/>
        <v>0.60699965568546743</v>
      </c>
      <c r="CG23" s="121">
        <f>-SUM([1]Dynamics!BO22:BO23,[1]Dynamics!CB22:CB23,[1]Dynamics!CO22:CO23,[1]Dynamics!DB22:DB23,[1]Dynamics!DO22:DO23)/BO22*100000</f>
        <v>1285.5067133521691</v>
      </c>
      <c r="CH23" s="112">
        <f>-SUM([1]Dynamics!BO22:BO23)/BP22*100000</f>
        <v>1556.389518078769</v>
      </c>
      <c r="CI23" s="112">
        <f>-SUM([1]Dynamics!CB22:CB23)/BQ22*100000</f>
        <v>884.2953935051396</v>
      </c>
      <c r="CJ23" s="112">
        <f>-SUM([1]Dynamics!CO22:CO23)/BR22*100000</f>
        <v>14247.819616610466</v>
      </c>
      <c r="CK23" s="112">
        <f>-SUM([1]Dynamics!DB22:DB23)/BS22*100000</f>
        <v>1731.3629139243596</v>
      </c>
      <c r="CL23" s="122">
        <f>-SUM([1]Dynamics!DO22:DO23)/BT22*100000</f>
        <v>16210.517444017731</v>
      </c>
      <c r="CM23" s="113">
        <f t="shared" si="16"/>
        <v>171047.5289895171</v>
      </c>
      <c r="CN23" s="113">
        <f>step*SUMPRODUCT(B23:N23,'[1]By group'!B$22:N$22)</f>
        <v>101889.12706140186</v>
      </c>
      <c r="CO23" s="113">
        <f>step*SUMPRODUCT(O23:AA23,'[1]By group'!O$22:AA$22)</f>
        <v>58428.435965592013</v>
      </c>
      <c r="CP23" s="113">
        <f>step*SUMPRODUCT(AB23:AN23,'[1]By group'!AB$22:AN$22)</f>
        <v>2784.4966063611587</v>
      </c>
      <c r="CQ23" s="113">
        <f>step*SUMPRODUCT(AO23:BA23,'[1]By group'!AO$22:BA$22)</f>
        <v>4427.4182099641557</v>
      </c>
      <c r="CR23" s="114">
        <f>step*SUMPRODUCT(BB23:BN23,'[1]By group'!BB$22:BN$22)</f>
        <v>3518.0511461979045</v>
      </c>
      <c r="CS23" s="115">
        <f t="shared" si="22"/>
        <v>219371.41466805516</v>
      </c>
      <c r="CT23" s="113">
        <f t="shared" si="22"/>
        <v>669732.89096236753</v>
      </c>
      <c r="CU23" s="113">
        <f t="shared" si="22"/>
        <v>749182.62303857529</v>
      </c>
      <c r="CV23" s="113">
        <f t="shared" si="22"/>
        <v>322087.91517042997</v>
      </c>
      <c r="CW23" s="113">
        <f t="shared" si="22"/>
        <v>93040.31044064548</v>
      </c>
      <c r="CX23" s="116">
        <f t="shared" si="22"/>
        <v>98427.705064894661</v>
      </c>
      <c r="CY23" s="111">
        <f t="shared" si="17"/>
        <v>3.1298273703359073E-3</v>
      </c>
      <c r="CZ23" s="117">
        <f t="shared" si="18"/>
        <v>4.8929016356630203E-2</v>
      </c>
      <c r="DA23" s="118">
        <f t="shared" si="19"/>
        <v>2.1884924288374328E-3</v>
      </c>
      <c r="DB23" s="123"/>
      <c r="DC23" s="9">
        <f>(SUMPRODUCT($B23:$N23,'[1]By group'!$B$27:$N$27)-(1-prop_idu_part)*SUMPRODUCT(Population!$BB23:$BN23,'[1]By group'!$BB$27:$BN$27)*(1-prop_idu_male))/BQ23</f>
        <v>1.4906427873936925</v>
      </c>
      <c r="DD23" s="9">
        <f>(1-prop_idu_part)*SUMPRODUCT(Population!$BB23:$BN23,'[1]By group'!$BB$27:$BN$27)*prop_idu_male/BQ23</f>
        <v>9.7106127096099268E-3</v>
      </c>
      <c r="DE23" s="9">
        <f>SUMPRODUCT(AB23:AN23,'[1]By group'!AB$27:AN$27)/prop_sw_use/BP23</f>
        <v>3.785070648893734</v>
      </c>
      <c r="DF23" s="9">
        <f t="shared" si="2"/>
        <v>1.5367386834508558</v>
      </c>
      <c r="DG23" s="9">
        <f t="shared" si="20"/>
        <v>0</v>
      </c>
    </row>
    <row r="24" spans="1:166" x14ac:dyDescent="0.25">
      <c r="A24">
        <f t="shared" si="3"/>
        <v>10</v>
      </c>
      <c r="B24" s="105">
        <f>VLOOKUP(IDs!B24,file!$A$2:$J$2731,3,FALSE)</f>
        <v>15900952.491752099</v>
      </c>
      <c r="C24" s="105">
        <f>VLOOKUP(IDs!C24,file!$A$2:$J$2731,3,FALSE)</f>
        <v>127540.05569209599</v>
      </c>
      <c r="D24" s="105">
        <f>VLOOKUP(IDs!D24,file!$A$2:$J$2731,3,FALSE)</f>
        <v>389325.938609918</v>
      </c>
      <c r="E24" s="105">
        <f>VLOOKUP(IDs!E24,file!$A$2:$J$2731,3,FALSE)</f>
        <v>440362.33589284797</v>
      </c>
      <c r="F24" s="105">
        <f>VLOOKUP(IDs!F24,file!$A$2:$J$2731,3,FALSE)</f>
        <v>141884.729250848</v>
      </c>
      <c r="G24" s="105">
        <f>VLOOKUP(IDs!G24,file!$A$2:$J$2731,3,FALSE)</f>
        <v>28445.147669664701</v>
      </c>
      <c r="H24" s="105">
        <f>VLOOKUP(IDs!H24,file!$A$2:$J$2731,3,FALSE)</f>
        <v>25606.186642354802</v>
      </c>
      <c r="I24" s="105">
        <f>VLOOKUP(IDs!I24,file!$A$2:$J$2731,3,FALSE)</f>
        <v>0</v>
      </c>
      <c r="J24" s="105">
        <f>VLOOKUP(IDs!J24,file!$A$2:$J$2731,3,FALSE)</f>
        <v>0</v>
      </c>
      <c r="K24" s="105">
        <f>VLOOKUP(IDs!K24,file!$A$2:$J$2731,3,FALSE)</f>
        <v>0</v>
      </c>
      <c r="L24" s="105">
        <f>VLOOKUP(IDs!L24,file!$A$2:$J$2731,3,FALSE)</f>
        <v>49076.849295250599</v>
      </c>
      <c r="M24" s="105">
        <f>VLOOKUP(IDs!M24,file!$A$2:$J$2731,3,FALSE)</f>
        <v>24363.098128617399</v>
      </c>
      <c r="N24" s="105">
        <f>VLOOKUP(IDs!N24,file!$A$2:$J$2731,3,FALSE)</f>
        <v>24600.6492605167</v>
      </c>
      <c r="O24" s="105">
        <f>VLOOKUP(IDs!O24,file!$A$2:$J$2731,3,FALSE)</f>
        <v>16540414.897818699</v>
      </c>
      <c r="P24" s="105">
        <f>VLOOKUP(IDs!P24,file!$A$2:$J$2731,3,FALSE)</f>
        <v>72395.140349610097</v>
      </c>
      <c r="Q24" s="105">
        <f>VLOOKUP(IDs!Q24,file!$A$2:$J$2731,3,FALSE)</f>
        <v>223126.04001189501</v>
      </c>
      <c r="R24" s="105">
        <f>VLOOKUP(IDs!R24,file!$A$2:$J$2731,3,FALSE)</f>
        <v>247509.844757421</v>
      </c>
      <c r="S24" s="105">
        <f>VLOOKUP(IDs!S24,file!$A$2:$J$2731,3,FALSE)</f>
        <v>78329.3263698011</v>
      </c>
      <c r="T24" s="105">
        <f>VLOOKUP(IDs!T24,file!$A$2:$J$2731,3,FALSE)</f>
        <v>15823.8669425352</v>
      </c>
      <c r="U24" s="105">
        <f>VLOOKUP(IDs!U24,file!$A$2:$J$2731,3,FALSE)</f>
        <v>15957.1730672007</v>
      </c>
      <c r="V24" s="105">
        <f>VLOOKUP(IDs!V24,file!$A$2:$J$2731,3,FALSE)</f>
        <v>0</v>
      </c>
      <c r="W24" s="105">
        <f>VLOOKUP(IDs!W24,file!$A$2:$J$2731,3,FALSE)</f>
        <v>0</v>
      </c>
      <c r="X24" s="105">
        <f>VLOOKUP(IDs!X24,file!$A$2:$J$2731,3,FALSE)</f>
        <v>0</v>
      </c>
      <c r="Y24" s="105">
        <f>VLOOKUP(IDs!Y24,file!$A$2:$J$2731,3,FALSE)</f>
        <v>29920.0072253127</v>
      </c>
      <c r="Z24" s="105">
        <f>VLOOKUP(IDs!Z24,file!$A$2:$J$2731,3,FALSE)</f>
        <v>18383.9026747715</v>
      </c>
      <c r="AA24" s="105">
        <f>VLOOKUP(IDs!AA24,file!$A$2:$J$2731,3,FALSE)</f>
        <v>25102.658370470599</v>
      </c>
      <c r="AB24" s="105">
        <f>VLOOKUP(IDs!AB24,file!$A$2:$J$2731,3,FALSE)</f>
        <v>18983.931084808701</v>
      </c>
      <c r="AC24" s="105">
        <f>VLOOKUP(IDs!AC24,file!$A$2:$J$2731,3,FALSE)</f>
        <v>3710.37176630658</v>
      </c>
      <c r="AD24" s="105">
        <f>VLOOKUP(IDs!AD24,file!$A$2:$J$2731,3,FALSE)</f>
        <v>11110.010634054201</v>
      </c>
      <c r="AE24" s="105">
        <f>VLOOKUP(IDs!AE24,file!$A$2:$J$2731,3,FALSE)</f>
        <v>12048.318464517301</v>
      </c>
      <c r="AF24" s="105">
        <f>VLOOKUP(IDs!AF24,file!$A$2:$J$2731,3,FALSE)</f>
        <v>3779.2034348206598</v>
      </c>
      <c r="AG24" s="105">
        <f>VLOOKUP(IDs!AG24,file!$A$2:$J$2731,3,FALSE)</f>
        <v>754.89550771061897</v>
      </c>
      <c r="AH24" s="105">
        <f>VLOOKUP(IDs!AH24,file!$A$2:$J$2731,3,FALSE)</f>
        <v>719.77698492530703</v>
      </c>
      <c r="AI24" s="105">
        <f>VLOOKUP(IDs!AI24,file!$A$2:$J$2731,3,FALSE)</f>
        <v>0</v>
      </c>
      <c r="AJ24" s="105">
        <f>VLOOKUP(IDs!AJ24,file!$A$2:$J$2731,3,FALSE)</f>
        <v>0</v>
      </c>
      <c r="AK24" s="105">
        <f>VLOOKUP(IDs!AK24,file!$A$2:$J$2731,3,FALSE)</f>
        <v>0</v>
      </c>
      <c r="AL24" s="105">
        <f>VLOOKUP(IDs!AL24,file!$A$2:$J$2731,3,FALSE)</f>
        <v>1366.3732999096301</v>
      </c>
      <c r="AM24" s="105">
        <f>VLOOKUP(IDs!AM24,file!$A$2:$J$2731,3,FALSE)</f>
        <v>763.89008645356296</v>
      </c>
      <c r="AN24" s="105">
        <f>VLOOKUP(IDs!AN24,file!$A$2:$J$2731,3,FALSE)</f>
        <v>925.52913583817997</v>
      </c>
      <c r="AO24" s="105">
        <f>VLOOKUP(IDs!AO24,file!$A$2:$J$2731,3,FALSE)</f>
        <v>822436.87156062503</v>
      </c>
      <c r="AP24" s="105">
        <f>VLOOKUP(IDs!AP24,file!$A$2:$J$2731,3,FALSE)</f>
        <v>7399.0474501334902</v>
      </c>
      <c r="AQ24" s="105">
        <f>VLOOKUP(IDs!AQ24,file!$A$2:$J$2731,3,FALSE)</f>
        <v>20828.174972405399</v>
      </c>
      <c r="AR24" s="105">
        <f>VLOOKUP(IDs!AR24,file!$A$2:$J$2731,3,FALSE)</f>
        <v>20391.317325564301</v>
      </c>
      <c r="AS24" s="105">
        <f>VLOOKUP(IDs!AS24,file!$A$2:$J$2731,3,FALSE)</f>
        <v>5846.5839529251398</v>
      </c>
      <c r="AT24" s="105">
        <f>VLOOKUP(IDs!AT24,file!$A$2:$J$2731,3,FALSE)</f>
        <v>1085.07673901867</v>
      </c>
      <c r="AU24" s="105">
        <f>VLOOKUP(IDs!AU24,file!$A$2:$J$2731,3,FALSE)</f>
        <v>875.92999441474694</v>
      </c>
      <c r="AV24" s="105">
        <f>VLOOKUP(IDs!AV24,file!$A$2:$J$2731,3,FALSE)</f>
        <v>0</v>
      </c>
      <c r="AW24" s="105">
        <f>VLOOKUP(IDs!AW24,file!$A$2:$J$2731,3,FALSE)</f>
        <v>0</v>
      </c>
      <c r="AX24" s="105">
        <f>VLOOKUP(IDs!AX24,file!$A$2:$J$2731,3,FALSE)</f>
        <v>0</v>
      </c>
      <c r="AY24" s="105">
        <f>VLOOKUP(IDs!AY24,file!$A$2:$J$2731,3,FALSE)</f>
        <v>1694.79824687666</v>
      </c>
      <c r="AZ24" s="105">
        <f>VLOOKUP(IDs!AZ24,file!$A$2:$J$2731,3,FALSE)</f>
        <v>786.34047878253295</v>
      </c>
      <c r="BA24" s="105">
        <f>VLOOKUP(IDs!BA24,file!$A$2:$J$2731,3,FALSE)</f>
        <v>776.36588541096205</v>
      </c>
      <c r="BB24" s="105">
        <f>VLOOKUP(IDs!BB24,file!$A$2:$J$2731,3,FALSE)</f>
        <v>30311.833257882899</v>
      </c>
      <c r="BC24" s="105">
        <f>VLOOKUP(IDs!BC24,file!$A$2:$J$2731,3,FALSE)</f>
        <v>5928.5706568176602</v>
      </c>
      <c r="BD24" s="105">
        <f>VLOOKUP(IDs!BD24,file!$A$2:$J$2731,3,FALSE)</f>
        <v>16670.619382016001</v>
      </c>
      <c r="BE24" s="105">
        <f>VLOOKUP(IDs!BE24,file!$A$2:$J$2731,3,FALSE)</f>
        <v>16176.822272637501</v>
      </c>
      <c r="BF24" s="105">
        <f>VLOOKUP(IDs!BF24,file!$A$2:$J$2731,3,FALSE)</f>
        <v>4551.9508780427796</v>
      </c>
      <c r="BG24" s="105">
        <f>VLOOKUP(IDs!BG24,file!$A$2:$J$2731,3,FALSE)</f>
        <v>827.14867571519903</v>
      </c>
      <c r="BH24" s="105">
        <f>VLOOKUP(IDs!BH24,file!$A$2:$J$2731,3,FALSE)</f>
        <v>630.80337119014996</v>
      </c>
      <c r="BI24" s="105">
        <f>VLOOKUP(IDs!BI24,file!$A$2:$J$2731,3,FALSE)</f>
        <v>0</v>
      </c>
      <c r="BJ24" s="105">
        <f>VLOOKUP(IDs!BJ24,file!$A$2:$J$2731,3,FALSE)</f>
        <v>0</v>
      </c>
      <c r="BK24" s="105">
        <f>VLOOKUP(IDs!BK24,file!$A$2:$J$2731,3,FALSE)</f>
        <v>0</v>
      </c>
      <c r="BL24" s="105">
        <f>VLOOKUP(IDs!BL24,file!$A$2:$J$2731,3,FALSE)</f>
        <v>1229.20324736883</v>
      </c>
      <c r="BM24" s="105">
        <f>VLOOKUP(IDs!BM24,file!$A$2:$J$2731,3,FALSE)</f>
        <v>533.42509258908103</v>
      </c>
      <c r="BN24" s="105">
        <f>VLOOKUP(IDs!BN24,file!$A$2:$J$2731,3,FALSE)</f>
        <v>484.97860638387402</v>
      </c>
      <c r="BO24" s="106">
        <f t="shared" si="4"/>
        <v>35432748.502228089</v>
      </c>
      <c r="BP24" s="105">
        <f t="shared" si="5"/>
        <v>17152157.482194215</v>
      </c>
      <c r="BQ24" s="29">
        <f t="shared" si="6"/>
        <v>17266962.857587717</v>
      </c>
      <c r="BR24" s="29">
        <f t="shared" si="7"/>
        <v>54162.300399344742</v>
      </c>
      <c r="BS24" s="29">
        <f t="shared" si="8"/>
        <v>882120.50660615705</v>
      </c>
      <c r="BT24" s="107">
        <f t="shared" si="9"/>
        <v>77345.35544064398</v>
      </c>
      <c r="BU24" s="106">
        <f t="shared" si="10"/>
        <v>2119648.4767539608</v>
      </c>
      <c r="BV24" s="29">
        <f t="shared" si="11"/>
        <v>1251204.9904421142</v>
      </c>
      <c r="BW24" s="29">
        <f t="shared" si="12"/>
        <v>726547.95976901788</v>
      </c>
      <c r="BX24" s="29">
        <f t="shared" si="13"/>
        <v>35178.369314536038</v>
      </c>
      <c r="BY24" s="29">
        <f t="shared" si="14"/>
        <v>59683.635045531897</v>
      </c>
      <c r="BZ24" s="107">
        <f t="shared" si="15"/>
        <v>47033.52218276108</v>
      </c>
      <c r="CA24" s="108">
        <f t="shared" si="21"/>
        <v>5.9821734591677889E-2</v>
      </c>
      <c r="CB24" s="109">
        <f t="shared" si="21"/>
        <v>7.2947382376881711E-2</v>
      </c>
      <c r="CC24" s="109">
        <f t="shared" si="21"/>
        <v>4.207734537691131E-2</v>
      </c>
      <c r="CD24" s="109">
        <f t="shared" si="21"/>
        <v>0.64949917295170179</v>
      </c>
      <c r="CE24" s="109">
        <f t="shared" si="21"/>
        <v>6.7659276253713735E-2</v>
      </c>
      <c r="CF24" s="110">
        <f t="shared" si="21"/>
        <v>0.60809756338705212</v>
      </c>
      <c r="CG24" s="108"/>
      <c r="CH24" s="111"/>
      <c r="CI24" s="112"/>
      <c r="CJ24" s="111"/>
      <c r="CK24" s="111"/>
      <c r="CL24" s="110"/>
      <c r="CM24" s="113">
        <f t="shared" si="16"/>
        <v>168246.42317234131</v>
      </c>
      <c r="CN24" s="113">
        <f>step*SUMPRODUCT(B24:N24,'[1]By group'!B$22:N$22)</f>
        <v>100035.52654920131</v>
      </c>
      <c r="CO24" s="113">
        <f>step*SUMPRODUCT(O24:AA24,'[1]By group'!O$22:AA$22)</f>
        <v>57425.425294560344</v>
      </c>
      <c r="CP24" s="113">
        <f>step*SUMPRODUCT(AB24:AN24,'[1]By group'!AB$22:AN$22)</f>
        <v>2762.592721454389</v>
      </c>
      <c r="CQ24" s="113">
        <f>step*SUMPRODUCT(AO24:BA24,'[1]By group'!AO$22:BA$22)</f>
        <v>4496.6253609177274</v>
      </c>
      <c r="CR24" s="114">
        <f>step*SUMPRODUCT(BB24:BN24,'[1]By group'!BB$22:BN$22)</f>
        <v>3526.2532462075324</v>
      </c>
      <c r="CS24" s="115">
        <f t="shared" si="22"/>
        <v>216973.1859149638</v>
      </c>
      <c r="CT24" s="113">
        <f t="shared" si="22"/>
        <v>661060.78361028864</v>
      </c>
      <c r="CU24" s="113">
        <f t="shared" si="22"/>
        <v>736488.638712988</v>
      </c>
      <c r="CV24" s="113">
        <f t="shared" si="22"/>
        <v>317679.02520115615</v>
      </c>
      <c r="CW24" s="113">
        <f t="shared" si="22"/>
        <v>91766.791995858468</v>
      </c>
      <c r="CX24" s="116">
        <f t="shared" si="22"/>
        <v>95680.051318706028</v>
      </c>
      <c r="CY24" s="111">
        <f t="shared" si="17"/>
        <v>3.1269504668621135E-3</v>
      </c>
      <c r="CZ24" s="117">
        <f t="shared" si="18"/>
        <v>4.8913547143610105E-2</v>
      </c>
      <c r="DA24" s="118">
        <f t="shared" si="19"/>
        <v>2.1828776685438424E-3</v>
      </c>
      <c r="DB24" s="123">
        <f>(BO24-BO22)/BO22</f>
        <v>2.766014416900484E-3</v>
      </c>
      <c r="DC24" s="9">
        <f>(SUMPRODUCT($B24:$N24,'[1]By group'!$B$27:$N$27)-(1-prop_idu_part)*SUMPRODUCT(Population!$BB24:$BN24,'[1]By group'!$BB$27:$BN$27)*(1-prop_idu_male))/BQ24</f>
        <v>1.4876078638268353</v>
      </c>
      <c r="DD24" s="9">
        <f>(1-prop_idu_part)*SUMPRODUCT(Population!$BB24:$BN24,'[1]By group'!$BB$27:$BN$27)*prop_idu_male/BQ24</f>
        <v>9.6754692258098091E-3</v>
      </c>
      <c r="DE24" s="9">
        <f>SUMPRODUCT(AB24:AN24,'[1]By group'!AB$27:AN$27)/prop_sw_use/BP24</f>
        <v>3.7893052548453592</v>
      </c>
      <c r="DF24" s="9">
        <f t="shared" si="2"/>
        <v>1.5384579334672157</v>
      </c>
      <c r="DG24" s="9">
        <f t="shared" si="20"/>
        <v>0</v>
      </c>
    </row>
    <row r="25" spans="1:166" x14ac:dyDescent="0.25">
      <c r="A25">
        <f t="shared" si="3"/>
        <v>10.5</v>
      </c>
      <c r="B25" s="105">
        <f>VLOOKUP(IDs!B25,file!$A$2:$J$2731,3,FALSE)</f>
        <v>15929926.730122199</v>
      </c>
      <c r="C25" s="105">
        <f>VLOOKUP(IDs!C25,file!$A$2:$J$2731,3,FALSE)</f>
        <v>126325.82525333299</v>
      </c>
      <c r="D25" s="105">
        <f>VLOOKUP(IDs!D25,file!$A$2:$J$2731,3,FALSE)</f>
        <v>384477.709352037</v>
      </c>
      <c r="E25" s="105">
        <f>VLOOKUP(IDs!E25,file!$A$2:$J$2731,3,FALSE)</f>
        <v>431986.78303292202</v>
      </c>
      <c r="F25" s="105">
        <f>VLOOKUP(IDs!F25,file!$A$2:$J$2731,3,FALSE)</f>
        <v>138900.528124868</v>
      </c>
      <c r="G25" s="105">
        <f>VLOOKUP(IDs!G25,file!$A$2:$J$2731,3,FALSE)</f>
        <v>27880.995306803601</v>
      </c>
      <c r="H25" s="105">
        <f>VLOOKUP(IDs!H25,file!$A$2:$J$2731,3,FALSE)</f>
        <v>25265.3363860145</v>
      </c>
      <c r="I25" s="105">
        <f>VLOOKUP(IDs!I25,file!$A$2:$J$2731,3,FALSE)</f>
        <v>0</v>
      </c>
      <c r="J25" s="105">
        <f>VLOOKUP(IDs!J25,file!$A$2:$J$2731,3,FALSE)</f>
        <v>0</v>
      </c>
      <c r="K25" s="105">
        <f>VLOOKUP(IDs!K25,file!$A$2:$J$2731,3,FALSE)</f>
        <v>0</v>
      </c>
      <c r="L25" s="105">
        <f>VLOOKUP(IDs!L25,file!$A$2:$J$2731,3,FALSE)</f>
        <v>49052.636271906602</v>
      </c>
      <c r="M25" s="105">
        <f>VLOOKUP(IDs!M25,file!$A$2:$J$2731,3,FALSE)</f>
        <v>24461.7636230321</v>
      </c>
      <c r="N25" s="105">
        <f>VLOOKUP(IDs!N25,file!$A$2:$J$2731,3,FALSE)</f>
        <v>24145.863752773101</v>
      </c>
      <c r="O25" s="105">
        <f>VLOOKUP(IDs!O25,file!$A$2:$J$2731,3,FALSE)</f>
        <v>16596118.1490342</v>
      </c>
      <c r="P25" s="105">
        <f>VLOOKUP(IDs!P25,file!$A$2:$J$2731,3,FALSE)</f>
        <v>71264.528013824194</v>
      </c>
      <c r="Q25" s="105">
        <f>VLOOKUP(IDs!Q25,file!$A$2:$J$2731,3,FALSE)</f>
        <v>219608.50778862301</v>
      </c>
      <c r="R25" s="105">
        <f>VLOOKUP(IDs!R25,file!$A$2:$J$2731,3,FALSE)</f>
        <v>243832.96967377799</v>
      </c>
      <c r="S25" s="105">
        <f>VLOOKUP(IDs!S25,file!$A$2:$J$2731,3,FALSE)</f>
        <v>77178.509363327597</v>
      </c>
      <c r="T25" s="105">
        <f>VLOOKUP(IDs!T25,file!$A$2:$J$2731,3,FALSE)</f>
        <v>15567.8826972152</v>
      </c>
      <c r="U25" s="105">
        <f>VLOOKUP(IDs!U25,file!$A$2:$J$2731,3,FALSE)</f>
        <v>15510.430101918</v>
      </c>
      <c r="V25" s="105">
        <f>VLOOKUP(IDs!V25,file!$A$2:$J$2731,3,FALSE)</f>
        <v>0</v>
      </c>
      <c r="W25" s="105">
        <f>VLOOKUP(IDs!W25,file!$A$2:$J$2731,3,FALSE)</f>
        <v>0</v>
      </c>
      <c r="X25" s="105">
        <f>VLOOKUP(IDs!X25,file!$A$2:$J$2731,3,FALSE)</f>
        <v>0</v>
      </c>
      <c r="Y25" s="105">
        <f>VLOOKUP(IDs!Y25,file!$A$2:$J$2731,3,FALSE)</f>
        <v>29491.053302950699</v>
      </c>
      <c r="Z25" s="105">
        <f>VLOOKUP(IDs!Z25,file!$A$2:$J$2731,3,FALSE)</f>
        <v>17817.082830607</v>
      </c>
      <c r="AA25" s="105">
        <f>VLOOKUP(IDs!AA25,file!$A$2:$J$2731,3,FALSE)</f>
        <v>23800.935594880899</v>
      </c>
      <c r="AB25" s="105">
        <f>VLOOKUP(IDs!AB25,file!$A$2:$J$2731,3,FALSE)</f>
        <v>19296.4365890521</v>
      </c>
      <c r="AC25" s="105">
        <f>VLOOKUP(IDs!AC25,file!$A$2:$J$2731,3,FALSE)</f>
        <v>3706.8296360346799</v>
      </c>
      <c r="AD25" s="105">
        <f>VLOOKUP(IDs!AD25,file!$A$2:$J$2731,3,FALSE)</f>
        <v>11082.1415702008</v>
      </c>
      <c r="AE25" s="105">
        <f>VLOOKUP(IDs!AE25,file!$A$2:$J$2731,3,FALSE)</f>
        <v>11978.3568488127</v>
      </c>
      <c r="AF25" s="105">
        <f>VLOOKUP(IDs!AF25,file!$A$2:$J$2731,3,FALSE)</f>
        <v>3747.3162352549998</v>
      </c>
      <c r="AG25" s="105">
        <f>VLOOKUP(IDs!AG25,file!$A$2:$J$2731,3,FALSE)</f>
        <v>747.12945050377402</v>
      </c>
      <c r="AH25" s="105">
        <f>VLOOKUP(IDs!AH25,file!$A$2:$J$2731,3,FALSE)</f>
        <v>707.89704945529195</v>
      </c>
      <c r="AI25" s="105">
        <f>VLOOKUP(IDs!AI25,file!$A$2:$J$2731,3,FALSE)</f>
        <v>0</v>
      </c>
      <c r="AJ25" s="105">
        <f>VLOOKUP(IDs!AJ25,file!$A$2:$J$2731,3,FALSE)</f>
        <v>0</v>
      </c>
      <c r="AK25" s="105">
        <f>VLOOKUP(IDs!AK25,file!$A$2:$J$2731,3,FALSE)</f>
        <v>0</v>
      </c>
      <c r="AL25" s="105">
        <f>VLOOKUP(IDs!AL25,file!$A$2:$J$2731,3,FALSE)</f>
        <v>1362.76941208158</v>
      </c>
      <c r="AM25" s="105">
        <f>VLOOKUP(IDs!AM25,file!$A$2:$J$2731,3,FALSE)</f>
        <v>755.15600902057099</v>
      </c>
      <c r="AN25" s="105">
        <f>VLOOKUP(IDs!AN25,file!$A$2:$J$2731,3,FALSE)</f>
        <v>893.86596777808802</v>
      </c>
      <c r="AO25" s="105">
        <f>VLOOKUP(IDs!AO25,file!$A$2:$J$2731,3,FALSE)</f>
        <v>821598.52913579799</v>
      </c>
      <c r="AP25" s="105">
        <f>VLOOKUP(IDs!AP25,file!$A$2:$J$2731,3,FALSE)</f>
        <v>7506.7477294030796</v>
      </c>
      <c r="AQ25" s="105">
        <f>VLOOKUP(IDs!AQ25,file!$A$2:$J$2731,3,FALSE)</f>
        <v>21145.642931921</v>
      </c>
      <c r="AR25" s="105">
        <f>VLOOKUP(IDs!AR25,file!$A$2:$J$2731,3,FALSE)</f>
        <v>20704.444910530201</v>
      </c>
      <c r="AS25" s="105">
        <f>VLOOKUP(IDs!AS25,file!$A$2:$J$2731,3,FALSE)</f>
        <v>5940.2470976589402</v>
      </c>
      <c r="AT25" s="105">
        <f>VLOOKUP(IDs!AT25,file!$A$2:$J$2731,3,FALSE)</f>
        <v>1103.4522072106599</v>
      </c>
      <c r="AU25" s="105">
        <f>VLOOKUP(IDs!AU25,file!$A$2:$J$2731,3,FALSE)</f>
        <v>890.69037806404401</v>
      </c>
      <c r="AV25" s="105">
        <f>VLOOKUP(IDs!AV25,file!$A$2:$J$2731,3,FALSE)</f>
        <v>0</v>
      </c>
      <c r="AW25" s="105">
        <f>VLOOKUP(IDs!AW25,file!$A$2:$J$2731,3,FALSE)</f>
        <v>0</v>
      </c>
      <c r="AX25" s="105">
        <f>VLOOKUP(IDs!AX25,file!$A$2:$J$2731,3,FALSE)</f>
        <v>0</v>
      </c>
      <c r="AY25" s="105">
        <f>VLOOKUP(IDs!AY25,file!$A$2:$J$2731,3,FALSE)</f>
        <v>1741.3816987258001</v>
      </c>
      <c r="AZ25" s="105">
        <f>VLOOKUP(IDs!AZ25,file!$A$2:$J$2731,3,FALSE)</f>
        <v>803.451453866007</v>
      </c>
      <c r="BA25" s="105">
        <f>VLOOKUP(IDs!BA25,file!$A$2:$J$2731,3,FALSE)</f>
        <v>766.31550282151102</v>
      </c>
      <c r="BB25" s="105">
        <f>VLOOKUP(IDs!BB25,file!$A$2:$J$2731,3,FALSE)</f>
        <v>30225.768292056098</v>
      </c>
      <c r="BC25" s="105">
        <f>VLOOKUP(IDs!BC25,file!$A$2:$J$2731,3,FALSE)</f>
        <v>5916.1645300392202</v>
      </c>
      <c r="BD25" s="105">
        <f>VLOOKUP(IDs!BD25,file!$A$2:$J$2731,3,FALSE)</f>
        <v>16625.8890673317</v>
      </c>
      <c r="BE25" s="105">
        <f>VLOOKUP(IDs!BE25,file!$A$2:$J$2731,3,FALSE)</f>
        <v>16170.470412947399</v>
      </c>
      <c r="BF25" s="105">
        <f>VLOOKUP(IDs!BF25,file!$A$2:$J$2731,3,FALSE)</f>
        <v>4571.9887805446797</v>
      </c>
      <c r="BG25" s="105">
        <f>VLOOKUP(IDs!BG25,file!$A$2:$J$2731,3,FALSE)</f>
        <v>834.56551086294496</v>
      </c>
      <c r="BH25" s="105">
        <f>VLOOKUP(IDs!BH25,file!$A$2:$J$2731,3,FALSE)</f>
        <v>640.37942340964503</v>
      </c>
      <c r="BI25" s="105">
        <f>VLOOKUP(IDs!BI25,file!$A$2:$J$2731,3,FALSE)</f>
        <v>0</v>
      </c>
      <c r="BJ25" s="105">
        <f>VLOOKUP(IDs!BJ25,file!$A$2:$J$2731,3,FALSE)</f>
        <v>0</v>
      </c>
      <c r="BK25" s="105">
        <f>VLOOKUP(IDs!BK25,file!$A$2:$J$2731,3,FALSE)</f>
        <v>0</v>
      </c>
      <c r="BL25" s="105">
        <f>VLOOKUP(IDs!BL25,file!$A$2:$J$2731,3,FALSE)</f>
        <v>1257.74771779404</v>
      </c>
      <c r="BM25" s="105">
        <f>VLOOKUP(IDs!BM25,file!$A$2:$J$2731,3,FALSE)</f>
        <v>544.95063381647503</v>
      </c>
      <c r="BN25" s="105">
        <f>VLOOKUP(IDs!BN25,file!$A$2:$J$2731,3,FALSE)</f>
        <v>477.70544326968502</v>
      </c>
      <c r="BO25" s="106">
        <f t="shared" si="4"/>
        <v>35486358.651253492</v>
      </c>
      <c r="BP25" s="105">
        <f t="shared" si="5"/>
        <v>17162424.171225891</v>
      </c>
      <c r="BQ25" s="29">
        <f t="shared" si="6"/>
        <v>17310190.048401322</v>
      </c>
      <c r="BR25" s="29">
        <f t="shared" si="7"/>
        <v>54277.89876819458</v>
      </c>
      <c r="BS25" s="29">
        <f t="shared" si="8"/>
        <v>882200.90304599912</v>
      </c>
      <c r="BT25" s="107">
        <f t="shared" si="9"/>
        <v>77265.6298120719</v>
      </c>
      <c r="BU25" s="106">
        <f t="shared" si="10"/>
        <v>2089193.0380801738</v>
      </c>
      <c r="BV25" s="29">
        <f t="shared" si="11"/>
        <v>1232497.4411036896</v>
      </c>
      <c r="BW25" s="29">
        <f t="shared" si="12"/>
        <v>714071.89936712466</v>
      </c>
      <c r="BX25" s="29">
        <f t="shared" si="13"/>
        <v>34981.46217914248</v>
      </c>
      <c r="BY25" s="29">
        <f t="shared" si="14"/>
        <v>60602.373910201248</v>
      </c>
      <c r="BZ25" s="107">
        <f t="shared" si="15"/>
        <v>47039.861520015773</v>
      </c>
      <c r="CA25" s="108">
        <f t="shared" si="21"/>
        <v>5.8873130901143524E-2</v>
      </c>
      <c r="CB25" s="109">
        <f t="shared" si="21"/>
        <v>7.1813715172595799E-2</v>
      </c>
      <c r="CC25" s="109">
        <f t="shared" si="21"/>
        <v>4.1251534348871723E-2</v>
      </c>
      <c r="CD25" s="109">
        <f t="shared" si="21"/>
        <v>0.6444881429279038</v>
      </c>
      <c r="CE25" s="109">
        <f t="shared" si="21"/>
        <v>6.8694527177378506E-2</v>
      </c>
      <c r="CF25" s="110">
        <f t="shared" si="21"/>
        <v>0.60880706770174176</v>
      </c>
      <c r="CG25" s="121">
        <f>-SUM([1]Dynamics!BO24:BO25,[1]Dynamics!CB24:CB25,[1]Dynamics!CO24:CO25,[1]Dynamics!DB24:DB25,[1]Dynamics!DO24:DO25)/BO24*100000</f>
        <v>1255.446283446026</v>
      </c>
      <c r="CH25" s="112">
        <f>-SUM([1]Dynamics!BO24:BO25)/BP24*100000</f>
        <v>1525.6969573061531</v>
      </c>
      <c r="CI25" s="112">
        <f>-SUM([1]Dynamics!CB24:CB25)/BQ24*100000</f>
        <v>852.68493164368192</v>
      </c>
      <c r="CJ25" s="112">
        <f>-SUM([1]Dynamics!CO24:CO25)/BR24*100000</f>
        <v>14187.387962946781</v>
      </c>
      <c r="CK25" s="112">
        <f>-SUM([1]Dynamics!DB24:DB25)/BS24*100000</f>
        <v>1781.7637886635657</v>
      </c>
      <c r="CL25" s="122">
        <f>-SUM([1]Dynamics!DO24:DO25)/BT24*100000</f>
        <v>16180.505498936798</v>
      </c>
      <c r="CM25" s="113">
        <f t="shared" si="16"/>
        <v>165587.32707791714</v>
      </c>
      <c r="CN25" s="113">
        <f>step*SUMPRODUCT(B25:N25,'[1]By group'!B$22:N$22)</f>
        <v>98296.614877319225</v>
      </c>
      <c r="CO25" s="113">
        <f>step*SUMPRODUCT(O25:AA25,'[1]By group'!O$22:AA$22)</f>
        <v>56450.388443713942</v>
      </c>
      <c r="CP25" s="113">
        <f>step*SUMPRODUCT(AB25:AN25,'[1]By group'!AB$22:AN$22)</f>
        <v>2742.9948758588207</v>
      </c>
      <c r="CQ25" s="113">
        <f>step*SUMPRODUCT(AO25:BA25,'[1]By group'!AO$22:BA$22)</f>
        <v>4566.3863405760494</v>
      </c>
      <c r="CR25" s="114">
        <f>step*SUMPRODUCT(BB25:BN25,'[1]By group'!BB$22:BN$22)</f>
        <v>3530.9425404490985</v>
      </c>
      <c r="CS25" s="115">
        <f t="shared" si="22"/>
        <v>214720.09516263416</v>
      </c>
      <c r="CT25" s="113">
        <f t="shared" si="22"/>
        <v>652939.89071011345</v>
      </c>
      <c r="CU25" s="113">
        <f t="shared" si="22"/>
        <v>724673.02487899025</v>
      </c>
      <c r="CV25" s="113">
        <f t="shared" si="22"/>
        <v>313244.17800511286</v>
      </c>
      <c r="CW25" s="113">
        <f t="shared" si="22"/>
        <v>90516.429722938352</v>
      </c>
      <c r="CX25" s="116">
        <f t="shared" si="22"/>
        <v>93099.419600384761</v>
      </c>
      <c r="CY25" s="111">
        <f t="shared" si="17"/>
        <v>3.1258025833749842E-3</v>
      </c>
      <c r="CZ25" s="117">
        <f t="shared" si="18"/>
        <v>4.8889954732495119E-2</v>
      </c>
      <c r="DA25" s="118">
        <f t="shared" si="19"/>
        <v>2.1773332837953106E-3</v>
      </c>
      <c r="DB25" s="123"/>
      <c r="DC25" s="9">
        <f>(SUMPRODUCT($B25:$N25,'[1]By group'!$B$27:$N$27)-(1-prop_idu_part)*SUMPRODUCT(Population!$BB25:$BN25,'[1]By group'!$BB$27:$BN$27)*(1-prop_idu_male))/BQ25</f>
        <v>1.4847851320450409</v>
      </c>
      <c r="DD25" s="9">
        <f>(1-prop_idu_part)*SUMPRODUCT(Population!$BB25:$BN25,'[1]By group'!$BB$27:$BN$27)*prop_idu_male/BQ25</f>
        <v>9.6413592183228931E-3</v>
      </c>
      <c r="DE25" s="9">
        <f>SUMPRODUCT(AB25:AN25,'[1]By group'!AB$27:AN$27)/prop_sw_use/BP25</f>
        <v>3.7951211246156431</v>
      </c>
      <c r="DF25" s="9">
        <f t="shared" si="2"/>
        <v>1.540819176593951</v>
      </c>
      <c r="DG25" s="9">
        <f t="shared" si="20"/>
        <v>0</v>
      </c>
    </row>
    <row r="26" spans="1:166" x14ac:dyDescent="0.25">
      <c r="A26">
        <f t="shared" si="3"/>
        <v>11</v>
      </c>
      <c r="B26" s="105">
        <f>VLOOKUP(IDs!B26,file!$A$2:$J$2731,3,FALSE)</f>
        <v>15960123.009563301</v>
      </c>
      <c r="C26" s="105">
        <f>VLOOKUP(IDs!C26,file!$A$2:$J$2731,3,FALSE)</f>
        <v>125198.21240121999</v>
      </c>
      <c r="D26" s="105">
        <f>VLOOKUP(IDs!D26,file!$A$2:$J$2731,3,FALSE)</f>
        <v>380063.88464689901</v>
      </c>
      <c r="E26" s="105">
        <f>VLOOKUP(IDs!E26,file!$A$2:$J$2731,3,FALSE)</f>
        <v>424409.72356032801</v>
      </c>
      <c r="F26" s="105">
        <f>VLOOKUP(IDs!F26,file!$A$2:$J$2731,3,FALSE)</f>
        <v>136092.94638474999</v>
      </c>
      <c r="G26" s="105">
        <f>VLOOKUP(IDs!G26,file!$A$2:$J$2731,3,FALSE)</f>
        <v>27325.560842288302</v>
      </c>
      <c r="H26" s="105">
        <f>VLOOKUP(IDs!H26,file!$A$2:$J$2731,3,FALSE)</f>
        <v>24879.464423651702</v>
      </c>
      <c r="I26" s="105">
        <f>VLOOKUP(IDs!I26,file!$A$2:$J$2731,3,FALSE)</f>
        <v>0</v>
      </c>
      <c r="J26" s="105">
        <f>VLOOKUP(IDs!J26,file!$A$2:$J$2731,3,FALSE)</f>
        <v>0</v>
      </c>
      <c r="K26" s="105">
        <f>VLOOKUP(IDs!K26,file!$A$2:$J$2731,3,FALSE)</f>
        <v>0</v>
      </c>
      <c r="L26" s="105">
        <f>VLOOKUP(IDs!L26,file!$A$2:$J$2731,3,FALSE)</f>
        <v>48882.728716636098</v>
      </c>
      <c r="M26" s="105">
        <f>VLOOKUP(IDs!M26,file!$A$2:$J$2731,3,FALSE)</f>
        <v>24515.714146292499</v>
      </c>
      <c r="N26" s="105">
        <f>VLOOKUP(IDs!N26,file!$A$2:$J$2731,3,FALSE)</f>
        <v>23733.565134358199</v>
      </c>
      <c r="O26" s="105">
        <f>VLOOKUP(IDs!O26,file!$A$2:$J$2731,3,FALSE)</f>
        <v>16651900.426939599</v>
      </c>
      <c r="P26" s="105">
        <f>VLOOKUP(IDs!P26,file!$A$2:$J$2731,3,FALSE)</f>
        <v>70190.493152434297</v>
      </c>
      <c r="Q26" s="105">
        <f>VLOOKUP(IDs!Q26,file!$A$2:$J$2731,3,FALSE)</f>
        <v>216157.484307187</v>
      </c>
      <c r="R26" s="105">
        <f>VLOOKUP(IDs!R26,file!$A$2:$J$2731,3,FALSE)</f>
        <v>240160.273366076</v>
      </c>
      <c r="S26" s="105">
        <f>VLOOKUP(IDs!S26,file!$A$2:$J$2731,3,FALSE)</f>
        <v>76040.882451722195</v>
      </c>
      <c r="T26" s="105">
        <f>VLOOKUP(IDs!T26,file!$A$2:$J$2731,3,FALSE)</f>
        <v>15320.948149464501</v>
      </c>
      <c r="U26" s="105">
        <f>VLOOKUP(IDs!U26,file!$A$2:$J$2731,3,FALSE)</f>
        <v>15107.9989874603</v>
      </c>
      <c r="V26" s="105">
        <f>VLOOKUP(IDs!V26,file!$A$2:$J$2731,3,FALSE)</f>
        <v>0</v>
      </c>
      <c r="W26" s="105">
        <f>VLOOKUP(IDs!W26,file!$A$2:$J$2731,3,FALSE)</f>
        <v>0</v>
      </c>
      <c r="X26" s="105">
        <f>VLOOKUP(IDs!X26,file!$A$2:$J$2731,3,FALSE)</f>
        <v>0</v>
      </c>
      <c r="Y26" s="105">
        <f>VLOOKUP(IDs!Y26,file!$A$2:$J$2731,3,FALSE)</f>
        <v>29066.898829495</v>
      </c>
      <c r="Z26" s="105">
        <f>VLOOKUP(IDs!Z26,file!$A$2:$J$2731,3,FALSE)</f>
        <v>17304.050051422098</v>
      </c>
      <c r="AA26" s="105">
        <f>VLOOKUP(IDs!AA26,file!$A$2:$J$2731,3,FALSE)</f>
        <v>22605.117638746</v>
      </c>
      <c r="AB26" s="105">
        <f>VLOOKUP(IDs!AB26,file!$A$2:$J$2731,3,FALSE)</f>
        <v>19613.759685413799</v>
      </c>
      <c r="AC26" s="105">
        <f>VLOOKUP(IDs!AC26,file!$A$2:$J$2731,3,FALSE)</f>
        <v>3705.2528921865501</v>
      </c>
      <c r="AD26" s="105">
        <f>VLOOKUP(IDs!AD26,file!$A$2:$J$2731,3,FALSE)</f>
        <v>11059.2202707783</v>
      </c>
      <c r="AE26" s="105">
        <f>VLOOKUP(IDs!AE26,file!$A$2:$J$2731,3,FALSE)</f>
        <v>11917.2905964279</v>
      </c>
      <c r="AF26" s="105">
        <f>VLOOKUP(IDs!AF26,file!$A$2:$J$2731,3,FALSE)</f>
        <v>3718.9188976724699</v>
      </c>
      <c r="AG26" s="105">
        <f>VLOOKUP(IDs!AG26,file!$A$2:$J$2731,3,FALSE)</f>
        <v>740.09261216565596</v>
      </c>
      <c r="AH26" s="105">
        <f>VLOOKUP(IDs!AH26,file!$A$2:$J$2731,3,FALSE)</f>
        <v>696.92187710420797</v>
      </c>
      <c r="AI26" s="105">
        <f>VLOOKUP(IDs!AI26,file!$A$2:$J$2731,3,FALSE)</f>
        <v>0</v>
      </c>
      <c r="AJ26" s="105">
        <f>VLOOKUP(IDs!AJ26,file!$A$2:$J$2731,3,FALSE)</f>
        <v>0</v>
      </c>
      <c r="AK26" s="105">
        <f>VLOOKUP(IDs!AK26,file!$A$2:$J$2731,3,FALSE)</f>
        <v>0</v>
      </c>
      <c r="AL26" s="105">
        <f>VLOOKUP(IDs!AL26,file!$A$2:$J$2731,3,FALSE)</f>
        <v>1357.9740515531801</v>
      </c>
      <c r="AM26" s="105">
        <f>VLOOKUP(IDs!AM26,file!$A$2:$J$2731,3,FALSE)</f>
        <v>747.05900557828102</v>
      </c>
      <c r="AN26" s="105">
        <f>VLOOKUP(IDs!AN26,file!$A$2:$J$2731,3,FALSE)</f>
        <v>864.66032032752901</v>
      </c>
      <c r="AO26" s="105">
        <f>VLOOKUP(IDs!AO26,file!$A$2:$J$2731,3,FALSE)</f>
        <v>820742.14732135099</v>
      </c>
      <c r="AP26" s="105">
        <f>VLOOKUP(IDs!AP26,file!$A$2:$J$2731,3,FALSE)</f>
        <v>7614.3242224995502</v>
      </c>
      <c r="AQ26" s="105">
        <f>VLOOKUP(IDs!AQ26,file!$A$2:$J$2731,3,FALSE)</f>
        <v>21462.872064470899</v>
      </c>
      <c r="AR26" s="105">
        <f>VLOOKUP(IDs!AR26,file!$A$2:$J$2731,3,FALSE)</f>
        <v>21021.788864983198</v>
      </c>
      <c r="AS26" s="105">
        <f>VLOOKUP(IDs!AS26,file!$A$2:$J$2731,3,FALSE)</f>
        <v>6034.5421179760697</v>
      </c>
      <c r="AT26" s="105">
        <f>VLOOKUP(IDs!AT26,file!$A$2:$J$2731,3,FALSE)</f>
        <v>1121.6990114294499</v>
      </c>
      <c r="AU26" s="105">
        <f>VLOOKUP(IDs!AU26,file!$A$2:$J$2731,3,FALSE)</f>
        <v>905.14384834707505</v>
      </c>
      <c r="AV26" s="105">
        <f>VLOOKUP(IDs!AV26,file!$A$2:$J$2731,3,FALSE)</f>
        <v>0</v>
      </c>
      <c r="AW26" s="105">
        <f>VLOOKUP(IDs!AW26,file!$A$2:$J$2731,3,FALSE)</f>
        <v>0</v>
      </c>
      <c r="AX26" s="105">
        <f>VLOOKUP(IDs!AX26,file!$A$2:$J$2731,3,FALSE)</f>
        <v>0</v>
      </c>
      <c r="AY26" s="105">
        <f>VLOOKUP(IDs!AY26,file!$A$2:$J$2731,3,FALSE)</f>
        <v>1785.89370729351</v>
      </c>
      <c r="AZ26" s="105">
        <f>VLOOKUP(IDs!AZ26,file!$A$2:$J$2731,3,FALSE)</f>
        <v>821.1581738136</v>
      </c>
      <c r="BA26" s="105">
        <f>VLOOKUP(IDs!BA26,file!$A$2:$J$2731,3,FALSE)</f>
        <v>759.06473407943201</v>
      </c>
      <c r="BB26" s="105">
        <f>VLOOKUP(IDs!BB26,file!$A$2:$J$2731,3,FALSE)</f>
        <v>30169.436935471502</v>
      </c>
      <c r="BC26" s="105">
        <f>VLOOKUP(IDs!BC26,file!$A$2:$J$2731,3,FALSE)</f>
        <v>5906.1204161823898</v>
      </c>
      <c r="BD26" s="105">
        <f>VLOOKUP(IDs!BD26,file!$A$2:$J$2731,3,FALSE)</f>
        <v>16584.4439606284</v>
      </c>
      <c r="BE26" s="105">
        <f>VLOOKUP(IDs!BE26,file!$A$2:$J$2731,3,FALSE)</f>
        <v>16153.9857894874</v>
      </c>
      <c r="BF26" s="105">
        <f>VLOOKUP(IDs!BF26,file!$A$2:$J$2731,3,FALSE)</f>
        <v>4584.6817073455204</v>
      </c>
      <c r="BG26" s="105">
        <f>VLOOKUP(IDs!BG26,file!$A$2:$J$2731,3,FALSE)</f>
        <v>840.07872775314797</v>
      </c>
      <c r="BH26" s="105">
        <f>VLOOKUP(IDs!BH26,file!$A$2:$J$2731,3,FALSE)</f>
        <v>648.37906177577804</v>
      </c>
      <c r="BI26" s="105">
        <f>VLOOKUP(IDs!BI26,file!$A$2:$J$2731,3,FALSE)</f>
        <v>0</v>
      </c>
      <c r="BJ26" s="105">
        <f>VLOOKUP(IDs!BJ26,file!$A$2:$J$2731,3,FALSE)</f>
        <v>0</v>
      </c>
      <c r="BK26" s="105">
        <f>VLOOKUP(IDs!BK26,file!$A$2:$J$2731,3,FALSE)</f>
        <v>0</v>
      </c>
      <c r="BL26" s="105">
        <f>VLOOKUP(IDs!BL26,file!$A$2:$J$2731,3,FALSE)</f>
        <v>1282.55730570633</v>
      </c>
      <c r="BM26" s="105">
        <f>VLOOKUP(IDs!BM26,file!$A$2:$J$2731,3,FALSE)</f>
        <v>556.23213405905005</v>
      </c>
      <c r="BN26" s="105">
        <f>VLOOKUP(IDs!BN26,file!$A$2:$J$2731,3,FALSE)</f>
        <v>472.41886822412698</v>
      </c>
      <c r="BO26" s="106">
        <f t="shared" si="4"/>
        <v>35542967.502875388</v>
      </c>
      <c r="BP26" s="105">
        <f t="shared" si="5"/>
        <v>17175224.809819728</v>
      </c>
      <c r="BQ26" s="29">
        <f t="shared" si="6"/>
        <v>17353854.573873598</v>
      </c>
      <c r="BR26" s="29">
        <f t="shared" si="7"/>
        <v>54421.150209207874</v>
      </c>
      <c r="BS26" s="29">
        <f t="shared" si="8"/>
        <v>882268.63406624389</v>
      </c>
      <c r="BT26" s="107">
        <f t="shared" si="9"/>
        <v>77198.334906633638</v>
      </c>
      <c r="BU26" s="106">
        <f t="shared" si="10"/>
        <v>2060418.7224302804</v>
      </c>
      <c r="BV26" s="29">
        <f t="shared" si="11"/>
        <v>1215101.8002564239</v>
      </c>
      <c r="BW26" s="29">
        <f t="shared" si="12"/>
        <v>701954.14693400741</v>
      </c>
      <c r="BX26" s="29">
        <f t="shared" si="13"/>
        <v>34807.390523794071</v>
      </c>
      <c r="BY26" s="29">
        <f t="shared" si="14"/>
        <v>61526.486744892783</v>
      </c>
      <c r="BZ26" s="107">
        <f t="shared" si="15"/>
        <v>47028.89797116215</v>
      </c>
      <c r="CA26" s="108">
        <f t="shared" si="21"/>
        <v>5.7969800137357544E-2</v>
      </c>
      <c r="CB26" s="109">
        <f t="shared" si="21"/>
        <v>7.074735927542003E-2</v>
      </c>
      <c r="CC26" s="109">
        <f t="shared" si="21"/>
        <v>4.0449465791352571E-2</v>
      </c>
      <c r="CD26" s="109">
        <f t="shared" si="21"/>
        <v>0.63959306978970798</v>
      </c>
      <c r="CE26" s="109">
        <f t="shared" si="21"/>
        <v>6.9736681515386562E-2</v>
      </c>
      <c r="CF26" s="110">
        <f t="shared" si="21"/>
        <v>0.60919575568618856</v>
      </c>
      <c r="CG26" s="108"/>
      <c r="CH26" s="111"/>
      <c r="CI26" s="112"/>
      <c r="CJ26" s="111"/>
      <c r="CK26" s="111"/>
      <c r="CL26" s="110"/>
      <c r="CM26" s="113">
        <f t="shared" si="16"/>
        <v>163069.66801442744</v>
      </c>
      <c r="CN26" s="113">
        <f>step*SUMPRODUCT(B26:N26,'[1]By group'!B$22:N$22)</f>
        <v>96673.556719610031</v>
      </c>
      <c r="CO26" s="113">
        <f>step*SUMPRODUCT(O26:AA26,'[1]By group'!O$22:AA$22)</f>
        <v>55500.973758869499</v>
      </c>
      <c r="CP26" s="113">
        <f>step*SUMPRODUCT(AB26:AN26,'[1]By group'!AB$22:AN$22)</f>
        <v>2725.5317520018943</v>
      </c>
      <c r="CQ26" s="113">
        <f>step*SUMPRODUCT(AO26:BA26,'[1]By group'!AO$22:BA$22)</f>
        <v>4636.6726741279754</v>
      </c>
      <c r="CR26" s="114">
        <f>step*SUMPRODUCT(BB26:BN26,'[1]By group'!BB$22:BN$22)</f>
        <v>3532.9331098180473</v>
      </c>
      <c r="CS26" s="115">
        <f t="shared" si="22"/>
        <v>212614.40308452278</v>
      </c>
      <c r="CT26" s="113">
        <f t="shared" si="22"/>
        <v>645327.90524996351</v>
      </c>
      <c r="CU26" s="113">
        <f t="shared" si="22"/>
        <v>713663.06217730255</v>
      </c>
      <c r="CV26" s="113">
        <f t="shared" si="22"/>
        <v>308848.02417015034</v>
      </c>
      <c r="CW26" s="113">
        <f t="shared" si="22"/>
        <v>89292.592854266593</v>
      </c>
      <c r="CX26" s="116">
        <f t="shared" si="22"/>
        <v>90672.73489407434</v>
      </c>
      <c r="CY26" s="111">
        <f t="shared" si="17"/>
        <v>3.1261654555437123E-3</v>
      </c>
      <c r="CZ26" s="117">
        <f t="shared" si="18"/>
        <v>4.8858864980785489E-2</v>
      </c>
      <c r="DA26" s="118">
        <f t="shared" si="19"/>
        <v>2.1719721320508307E-3</v>
      </c>
      <c r="DB26" s="123">
        <f>(BO26-BO24)/BO24</f>
        <v>3.1106534295629981E-3</v>
      </c>
      <c r="DC26" s="9">
        <f>(SUMPRODUCT($B26:$N26,'[1]By group'!$B$27:$N$27)-(1-prop_idu_part)*SUMPRODUCT(Population!$BB26:$BN26,'[1]By group'!$BB$27:$BN$27)*(1-prop_idu_male))/BQ26</f>
        <v>1.4821577537363637</v>
      </c>
      <c r="DD26" s="9">
        <f>(1-prop_idu_part)*SUMPRODUCT(Population!$BB26:$BN26,'[1]By group'!$BB$27:$BN$27)*prop_idu_male/BQ26</f>
        <v>9.60872425710943E-3</v>
      </c>
      <c r="DE26" s="9">
        <f>SUMPRODUCT(AB26:AN26,'[1]By group'!AB$27:AN$27)/prop_sw_use/BP26</f>
        <v>3.8023013366155118</v>
      </c>
      <c r="DF26" s="9">
        <f t="shared" si="2"/>
        <v>1.5437343426658976</v>
      </c>
      <c r="DG26" s="9">
        <f t="shared" si="20"/>
        <v>0</v>
      </c>
    </row>
    <row r="27" spans="1:166" x14ac:dyDescent="0.25">
      <c r="A27">
        <f t="shared" si="3"/>
        <v>11.5</v>
      </c>
      <c r="B27" s="105">
        <f>VLOOKUP(IDs!B27,file!$A$2:$J$2731,3,FALSE)</f>
        <v>15991474.4182289</v>
      </c>
      <c r="C27" s="105">
        <f>VLOOKUP(IDs!C27,file!$A$2:$J$2731,3,FALSE)</f>
        <v>124152.574276332</v>
      </c>
      <c r="D27" s="105">
        <f>VLOOKUP(IDs!D27,file!$A$2:$J$2731,3,FALSE)</f>
        <v>376023.36320721701</v>
      </c>
      <c r="E27" s="105">
        <f>VLOOKUP(IDs!E27,file!$A$2:$J$2731,3,FALSE)</f>
        <v>417548.07905969099</v>
      </c>
      <c r="F27" s="105">
        <f>VLOOKUP(IDs!F27,file!$A$2:$J$2731,3,FALSE)</f>
        <v>133478.130702369</v>
      </c>
      <c r="G27" s="105">
        <f>VLOOKUP(IDs!G27,file!$A$2:$J$2731,3,FALSE)</f>
        <v>26790.6800109902</v>
      </c>
      <c r="H27" s="105">
        <f>VLOOKUP(IDs!H27,file!$A$2:$J$2731,3,FALSE)</f>
        <v>24465.996301398602</v>
      </c>
      <c r="I27" s="105">
        <f>VLOOKUP(IDs!I27,file!$A$2:$J$2731,3,FALSE)</f>
        <v>0</v>
      </c>
      <c r="J27" s="105">
        <f>VLOOKUP(IDs!J27,file!$A$2:$J$2731,3,FALSE)</f>
        <v>0</v>
      </c>
      <c r="K27" s="105">
        <f>VLOOKUP(IDs!K27,file!$A$2:$J$2731,3,FALSE)</f>
        <v>0</v>
      </c>
      <c r="L27" s="105">
        <f>VLOOKUP(IDs!L27,file!$A$2:$J$2731,3,FALSE)</f>
        <v>48597.090142402201</v>
      </c>
      <c r="M27" s="105">
        <f>VLOOKUP(IDs!M27,file!$A$2:$J$2731,3,FALSE)</f>
        <v>24525.0338937122</v>
      </c>
      <c r="N27" s="105">
        <f>VLOOKUP(IDs!N27,file!$A$2:$J$2731,3,FALSE)</f>
        <v>23354.166258739901</v>
      </c>
      <c r="O27" s="105">
        <f>VLOOKUP(IDs!O27,file!$A$2:$J$2731,3,FALSE)</f>
        <v>16707762.4890434</v>
      </c>
      <c r="P27" s="105">
        <f>VLOOKUP(IDs!P27,file!$A$2:$J$2731,3,FALSE)</f>
        <v>69177.717883383593</v>
      </c>
      <c r="Q27" s="105">
        <f>VLOOKUP(IDs!Q27,file!$A$2:$J$2731,3,FALSE)</f>
        <v>212806.92325966599</v>
      </c>
      <c r="R27" s="105">
        <f>VLOOKUP(IDs!R27,file!$A$2:$J$2731,3,FALSE)</f>
        <v>236507.40058540099</v>
      </c>
      <c r="S27" s="105">
        <f>VLOOKUP(IDs!S27,file!$A$2:$J$2731,3,FALSE)</f>
        <v>74912.502754318906</v>
      </c>
      <c r="T27" s="105">
        <f>VLOOKUP(IDs!T27,file!$A$2:$J$2731,3,FALSE)</f>
        <v>15080.8387472513</v>
      </c>
      <c r="U27" s="105">
        <f>VLOOKUP(IDs!U27,file!$A$2:$J$2731,3,FALSE)</f>
        <v>14740.818241164099</v>
      </c>
      <c r="V27" s="105">
        <f>VLOOKUP(IDs!V27,file!$A$2:$J$2731,3,FALSE)</f>
        <v>0</v>
      </c>
      <c r="W27" s="105">
        <f>VLOOKUP(IDs!W27,file!$A$2:$J$2731,3,FALSE)</f>
        <v>0</v>
      </c>
      <c r="X27" s="105">
        <f>VLOOKUP(IDs!X27,file!$A$2:$J$2731,3,FALSE)</f>
        <v>0</v>
      </c>
      <c r="Y27" s="105">
        <f>VLOOKUP(IDs!Y27,file!$A$2:$J$2731,3,FALSE)</f>
        <v>28647.502619062001</v>
      </c>
      <c r="Z27" s="105">
        <f>VLOOKUP(IDs!Z27,file!$A$2:$J$2731,3,FALSE)</f>
        <v>16837.1425593596</v>
      </c>
      <c r="AA27" s="105">
        <f>VLOOKUP(IDs!AA27,file!$A$2:$J$2731,3,FALSE)</f>
        <v>21507.370006233901</v>
      </c>
      <c r="AB27" s="105">
        <f>VLOOKUP(IDs!AB27,file!$A$2:$J$2731,3,FALSE)</f>
        <v>19933.7594738306</v>
      </c>
      <c r="AC27" s="105">
        <f>VLOOKUP(IDs!AC27,file!$A$2:$J$2731,3,FALSE)</f>
        <v>3705.5694530627202</v>
      </c>
      <c r="AD27" s="105">
        <f>VLOOKUP(IDs!AD27,file!$A$2:$J$2731,3,FALSE)</f>
        <v>11041.537465515399</v>
      </c>
      <c r="AE27" s="105">
        <f>VLOOKUP(IDs!AE27,file!$A$2:$J$2731,3,FALSE)</f>
        <v>11864.200776498599</v>
      </c>
      <c r="AF27" s="105">
        <f>VLOOKUP(IDs!AF27,file!$A$2:$J$2731,3,FALSE)</f>
        <v>3693.6798508867901</v>
      </c>
      <c r="AG27" s="105">
        <f>VLOOKUP(IDs!AG27,file!$A$2:$J$2731,3,FALSE)</f>
        <v>733.757019417332</v>
      </c>
      <c r="AH27" s="105">
        <f>VLOOKUP(IDs!AH27,file!$A$2:$J$2731,3,FALSE)</f>
        <v>686.82124186946203</v>
      </c>
      <c r="AI27" s="105">
        <f>VLOOKUP(IDs!AI27,file!$A$2:$J$2731,3,FALSE)</f>
        <v>0</v>
      </c>
      <c r="AJ27" s="105">
        <f>VLOOKUP(IDs!AJ27,file!$A$2:$J$2731,3,FALSE)</f>
        <v>0</v>
      </c>
      <c r="AK27" s="105">
        <f>VLOOKUP(IDs!AK27,file!$A$2:$J$2731,3,FALSE)</f>
        <v>0</v>
      </c>
      <c r="AL27" s="105">
        <f>VLOOKUP(IDs!AL27,file!$A$2:$J$2731,3,FALSE)</f>
        <v>1352.33889348156</v>
      </c>
      <c r="AM27" s="105">
        <f>VLOOKUP(IDs!AM27,file!$A$2:$J$2731,3,FALSE)</f>
        <v>739.49176040107102</v>
      </c>
      <c r="AN27" s="105">
        <f>VLOOKUP(IDs!AN27,file!$A$2:$J$2731,3,FALSE)</f>
        <v>837.72001051315499</v>
      </c>
      <c r="AO27" s="105">
        <f>VLOOKUP(IDs!AO27,file!$A$2:$J$2731,3,FALSE)</f>
        <v>819871.80693320895</v>
      </c>
      <c r="AP27" s="105">
        <f>VLOOKUP(IDs!AP27,file!$A$2:$J$2731,3,FALSE)</f>
        <v>7721.9199671228098</v>
      </c>
      <c r="AQ27" s="105">
        <f>VLOOKUP(IDs!AQ27,file!$A$2:$J$2731,3,FALSE)</f>
        <v>21779.8197850504</v>
      </c>
      <c r="AR27" s="105">
        <f>VLOOKUP(IDs!AR27,file!$A$2:$J$2731,3,FALSE)</f>
        <v>21342.277553504999</v>
      </c>
      <c r="AS27" s="105">
        <f>VLOOKUP(IDs!AS27,file!$A$2:$J$2731,3,FALSE)</f>
        <v>6129.6240270448598</v>
      </c>
      <c r="AT27" s="105">
        <f>VLOOKUP(IDs!AT27,file!$A$2:$J$2731,3,FALSE)</f>
        <v>1139.9647114004899</v>
      </c>
      <c r="AU27" s="105">
        <f>VLOOKUP(IDs!AU27,file!$A$2:$J$2731,3,FALSE)</f>
        <v>919.42490732709496</v>
      </c>
      <c r="AV27" s="105">
        <f>VLOOKUP(IDs!AV27,file!$A$2:$J$2731,3,FALSE)</f>
        <v>0</v>
      </c>
      <c r="AW27" s="105">
        <f>VLOOKUP(IDs!AW27,file!$A$2:$J$2731,3,FALSE)</f>
        <v>0</v>
      </c>
      <c r="AX27" s="105">
        <f>VLOOKUP(IDs!AX27,file!$A$2:$J$2731,3,FALSE)</f>
        <v>0</v>
      </c>
      <c r="AY27" s="105">
        <f>VLOOKUP(IDs!AY27,file!$A$2:$J$2731,3,FALSE)</f>
        <v>1828.6662256347499</v>
      </c>
      <c r="AZ27" s="105">
        <f>VLOOKUP(IDs!AZ27,file!$A$2:$J$2731,3,FALSE)</f>
        <v>839.25829280864002</v>
      </c>
      <c r="BA27" s="105">
        <f>VLOOKUP(IDs!BA27,file!$A$2:$J$2731,3,FALSE)</f>
        <v>754.29206709793402</v>
      </c>
      <c r="BB27" s="105">
        <f>VLOOKUP(IDs!BB27,file!$A$2:$J$2731,3,FALSE)</f>
        <v>30139.127531060702</v>
      </c>
      <c r="BC27" s="105">
        <f>VLOOKUP(IDs!BC27,file!$A$2:$J$2731,3,FALSE)</f>
        <v>5898.4693873292899</v>
      </c>
      <c r="BD27" s="105">
        <f>VLOOKUP(IDs!BD27,file!$A$2:$J$2731,3,FALSE)</f>
        <v>16547.487952838201</v>
      </c>
      <c r="BE27" s="105">
        <f>VLOOKUP(IDs!BE27,file!$A$2:$J$2731,3,FALSE)</f>
        <v>16130.8658763557</v>
      </c>
      <c r="BF27" s="105">
        <f>VLOOKUP(IDs!BF27,file!$A$2:$J$2731,3,FALSE)</f>
        <v>4591.57779347825</v>
      </c>
      <c r="BG27" s="105">
        <f>VLOOKUP(IDs!BG27,file!$A$2:$J$2731,3,FALSE)</f>
        <v>844.01492793783802</v>
      </c>
      <c r="BH27" s="105">
        <f>VLOOKUP(IDs!BH27,file!$A$2:$J$2731,3,FALSE)</f>
        <v>654.90434603607196</v>
      </c>
      <c r="BI27" s="105">
        <f>VLOOKUP(IDs!BI27,file!$A$2:$J$2731,3,FALSE)</f>
        <v>0</v>
      </c>
      <c r="BJ27" s="105">
        <f>VLOOKUP(IDs!BJ27,file!$A$2:$J$2731,3,FALSE)</f>
        <v>0</v>
      </c>
      <c r="BK27" s="105">
        <f>VLOOKUP(IDs!BK27,file!$A$2:$J$2731,3,FALSE)</f>
        <v>0</v>
      </c>
      <c r="BL27" s="105">
        <f>VLOOKUP(IDs!BL27,file!$A$2:$J$2731,3,FALSE)</f>
        <v>1303.8745334135101</v>
      </c>
      <c r="BM27" s="105">
        <f>VLOOKUP(IDs!BM27,file!$A$2:$J$2731,3,FALSE)</f>
        <v>567.03086566146703</v>
      </c>
      <c r="BN27" s="105">
        <f>VLOOKUP(IDs!BN27,file!$A$2:$J$2731,3,FALSE)</f>
        <v>468.75685777291199</v>
      </c>
      <c r="BO27" s="106">
        <f t="shared" si="4"/>
        <v>35602452.278268531</v>
      </c>
      <c r="BP27" s="105">
        <f t="shared" si="5"/>
        <v>17190409.532081753</v>
      </c>
      <c r="BQ27" s="29">
        <f t="shared" si="6"/>
        <v>17397980.705699243</v>
      </c>
      <c r="BR27" s="29">
        <f t="shared" si="7"/>
        <v>54588.875945476677</v>
      </c>
      <c r="BS27" s="29">
        <f t="shared" si="8"/>
        <v>882327.05447020091</v>
      </c>
      <c r="BT27" s="107">
        <f t="shared" si="9"/>
        <v>77146.110071883944</v>
      </c>
      <c r="BU27" s="106">
        <f t="shared" si="10"/>
        <v>2033270.6770581536</v>
      </c>
      <c r="BV27" s="29">
        <f t="shared" si="11"/>
        <v>1198935.113852852</v>
      </c>
      <c r="BW27" s="29">
        <f t="shared" si="12"/>
        <v>690218.21665584028</v>
      </c>
      <c r="BX27" s="29">
        <f t="shared" si="13"/>
        <v>34655.116471646092</v>
      </c>
      <c r="BY27" s="29">
        <f t="shared" si="14"/>
        <v>62455.247536991985</v>
      </c>
      <c r="BZ27" s="107">
        <f t="shared" si="15"/>
        <v>47006.982540823235</v>
      </c>
      <c r="CA27" s="108">
        <f t="shared" si="21"/>
        <v>5.7110410855019854E-2</v>
      </c>
      <c r="CB27" s="109">
        <f t="shared" si="21"/>
        <v>6.9744418340664235E-2</v>
      </c>
      <c r="CC27" s="109">
        <f t="shared" si="21"/>
        <v>3.9672317628777348E-2</v>
      </c>
      <c r="CD27" s="109">
        <f t="shared" si="21"/>
        <v>0.63483843313168042</v>
      </c>
      <c r="CE27" s="109">
        <f t="shared" si="21"/>
        <v>7.078469057541667E-2</v>
      </c>
      <c r="CF27" s="110">
        <f t="shared" si="21"/>
        <v>0.60932407994418147</v>
      </c>
      <c r="CG27" s="121">
        <f>-SUM([1]Dynamics!BO26:BO27,[1]Dynamics!CB26:CB27,[1]Dynamics!CO26:CO27,[1]Dynamics!DB26:DB27,[1]Dynamics!DO26:DO27)/BO26*100000</f>
        <v>1228.5609508424393</v>
      </c>
      <c r="CH27" s="112">
        <f>-SUM([1]Dynamics!BO26:BO27)/BP26*100000</f>
        <v>1498.2206202755572</v>
      </c>
      <c r="CI27" s="112">
        <f>-SUM([1]Dynamics!CB26:CB27)/BQ26*100000</f>
        <v>824.08578493068944</v>
      </c>
      <c r="CJ27" s="112">
        <f>-SUM([1]Dynamics!CO26:CO27)/BR26*100000</f>
        <v>14123.856842536306</v>
      </c>
      <c r="CK27" s="112">
        <f>-SUM([1]Dynamics!DB26:DB27)/BS26*100000</f>
        <v>1832.2079416438999</v>
      </c>
      <c r="CL27" s="122">
        <f>-SUM([1]Dynamics!DO26:DO27)/BT26*100000</f>
        <v>16169.0661310213</v>
      </c>
      <c r="CM27" s="113">
        <f t="shared" si="16"/>
        <v>160691.13870809475</v>
      </c>
      <c r="CN27" s="113">
        <f>step*SUMPRODUCT(B27:N27,'[1]By group'!B$22:N$22)</f>
        <v>95164.074045949266</v>
      </c>
      <c r="CO27" s="113">
        <f>step*SUMPRODUCT(O27:AA27,'[1]By group'!O$22:AA$22)</f>
        <v>54576.629619672523</v>
      </c>
      <c r="CP27" s="113">
        <f>step*SUMPRODUCT(AB27:AN27,'[1]By group'!AB$22:AN$22)</f>
        <v>2710.0595496614569</v>
      </c>
      <c r="CQ27" s="113">
        <f>step*SUMPRODUCT(AO27:BA27,'[1]By group'!AO$22:BA$22)</f>
        <v>4707.4422772602184</v>
      </c>
      <c r="CR27" s="114">
        <f>step*SUMPRODUCT(BB27:BN27,'[1]By group'!BB$22:BN$22)</f>
        <v>3532.9332155512757</v>
      </c>
      <c r="CS27" s="115">
        <f t="shared" si="22"/>
        <v>210656.25096723044</v>
      </c>
      <c r="CT27" s="113">
        <f t="shared" si="22"/>
        <v>638199.131670287</v>
      </c>
      <c r="CU27" s="113">
        <f t="shared" si="22"/>
        <v>703392.82385145139</v>
      </c>
      <c r="CV27" s="113">
        <f t="shared" si="22"/>
        <v>304534.98754209187</v>
      </c>
      <c r="CW27" s="113">
        <f t="shared" si="22"/>
        <v>88097.212788940116</v>
      </c>
      <c r="CX27" s="116">
        <f t="shared" si="22"/>
        <v>88390.270238153127</v>
      </c>
      <c r="CY27" s="111">
        <f t="shared" si="17"/>
        <v>3.1278417593526798E-3</v>
      </c>
      <c r="CZ27" s="117">
        <f t="shared" si="18"/>
        <v>4.8820888316755885E-2</v>
      </c>
      <c r="DA27" s="118">
        <f t="shared" si="19"/>
        <v>2.1668763002309632E-3</v>
      </c>
      <c r="DB27" s="123"/>
      <c r="DC27" s="9">
        <f>(SUMPRODUCT($B27:$N27,'[1]By group'!$B$27:$N$27)-(1-prop_idu_part)*SUMPRODUCT(Population!$BB27:$BN27,'[1]By group'!$BB$27:$BN$27)*(1-prop_idu_male))/BQ27</f>
        <v>1.479709388932164</v>
      </c>
      <c r="DD27" s="9">
        <f>(1-prop_idu_part)*SUMPRODUCT(Population!$BB27:$BN27,'[1]By group'!$BB$27:$BN$27)*prop_idu_male/BQ27</f>
        <v>9.5778700168740131E-3</v>
      </c>
      <c r="DE27" s="9">
        <f>SUMPRODUCT(AB27:AN27,'[1]By group'!AB$27:AN$27)/prop_sw_use/BP27</f>
        <v>3.8106509918986893</v>
      </c>
      <c r="DF27" s="9">
        <f t="shared" si="2"/>
        <v>1.5471243027108676</v>
      </c>
      <c r="DG27" s="9">
        <f t="shared" si="20"/>
        <v>0</v>
      </c>
    </row>
    <row r="28" spans="1:166" x14ac:dyDescent="0.25">
      <c r="A28">
        <f t="shared" si="3"/>
        <v>12</v>
      </c>
      <c r="B28" s="105">
        <f>VLOOKUP(IDs!B28,file!$A$2:$J$2731,3,FALSE)</f>
        <v>16023917.955004301</v>
      </c>
      <c r="C28" s="105">
        <f>VLOOKUP(IDs!C28,file!$A$2:$J$2731,3,FALSE)</f>
        <v>123185.10294741001</v>
      </c>
      <c r="D28" s="105">
        <f>VLOOKUP(IDs!D28,file!$A$2:$J$2731,3,FALSE)</f>
        <v>372311.17852348997</v>
      </c>
      <c r="E28" s="105">
        <f>VLOOKUP(IDs!E28,file!$A$2:$J$2731,3,FALSE)</f>
        <v>411323.439187121</v>
      </c>
      <c r="F28" s="105">
        <f>VLOOKUP(IDs!F28,file!$A$2:$J$2731,3,FALSE)</f>
        <v>131059.178505893</v>
      </c>
      <c r="G28" s="105">
        <f>VLOOKUP(IDs!G28,file!$A$2:$J$2731,3,FALSE)</f>
        <v>26283.413470426</v>
      </c>
      <c r="H28" s="105">
        <f>VLOOKUP(IDs!H28,file!$A$2:$J$2731,3,FALSE)</f>
        <v>24039.586914380601</v>
      </c>
      <c r="I28" s="105">
        <f>VLOOKUP(IDs!I28,file!$A$2:$J$2731,3,FALSE)</f>
        <v>0</v>
      </c>
      <c r="J28" s="105">
        <f>VLOOKUP(IDs!J28,file!$A$2:$J$2731,3,FALSE)</f>
        <v>0</v>
      </c>
      <c r="K28" s="105">
        <f>VLOOKUP(IDs!K28,file!$A$2:$J$2731,3,FALSE)</f>
        <v>0</v>
      </c>
      <c r="L28" s="105">
        <f>VLOOKUP(IDs!L28,file!$A$2:$J$2731,3,FALSE)</f>
        <v>48222.145217309298</v>
      </c>
      <c r="M28" s="105">
        <f>VLOOKUP(IDs!M28,file!$A$2:$J$2731,3,FALSE)</f>
        <v>24491.883939865598</v>
      </c>
      <c r="N28" s="105">
        <f>VLOOKUP(IDs!N28,file!$A$2:$J$2731,3,FALSE)</f>
        <v>23000.1063599566</v>
      </c>
      <c r="O28" s="105">
        <f>VLOOKUP(IDs!O28,file!$A$2:$J$2731,3,FALSE)</f>
        <v>16763700.002729399</v>
      </c>
      <c r="P28" s="105">
        <f>VLOOKUP(IDs!P28,file!$A$2:$J$2731,3,FALSE)</f>
        <v>68228.304675714899</v>
      </c>
      <c r="Q28" s="105">
        <f>VLOOKUP(IDs!Q28,file!$A$2:$J$2731,3,FALSE)</f>
        <v>209583.90507992401</v>
      </c>
      <c r="R28" s="105">
        <f>VLOOKUP(IDs!R28,file!$A$2:$J$2731,3,FALSE)</f>
        <v>232894.72209753399</v>
      </c>
      <c r="S28" s="105">
        <f>VLOOKUP(IDs!S28,file!$A$2:$J$2731,3,FALSE)</f>
        <v>73792.332012864106</v>
      </c>
      <c r="T28" s="105">
        <f>VLOOKUP(IDs!T28,file!$A$2:$J$2731,3,FALSE)</f>
        <v>14845.946082586301</v>
      </c>
      <c r="U28" s="105">
        <f>VLOOKUP(IDs!U28,file!$A$2:$J$2731,3,FALSE)</f>
        <v>14401.9318460167</v>
      </c>
      <c r="V28" s="105">
        <f>VLOOKUP(IDs!V28,file!$A$2:$J$2731,3,FALSE)</f>
        <v>0</v>
      </c>
      <c r="W28" s="105">
        <f>VLOOKUP(IDs!W28,file!$A$2:$J$2731,3,FALSE)</f>
        <v>0</v>
      </c>
      <c r="X28" s="105">
        <f>VLOOKUP(IDs!X28,file!$A$2:$J$2731,3,FALSE)</f>
        <v>0</v>
      </c>
      <c r="Y28" s="105">
        <f>VLOOKUP(IDs!Y28,file!$A$2:$J$2731,3,FALSE)</f>
        <v>28232.633214566999</v>
      </c>
      <c r="Z28" s="105">
        <f>VLOOKUP(IDs!Z28,file!$A$2:$J$2731,3,FALSE)</f>
        <v>16409.775271405699</v>
      </c>
      <c r="AA28" s="105">
        <f>VLOOKUP(IDs!AA28,file!$A$2:$J$2731,3,FALSE)</f>
        <v>20499.964428741801</v>
      </c>
      <c r="AB28" s="105">
        <f>VLOOKUP(IDs!AB28,file!$A$2:$J$2731,3,FALSE)</f>
        <v>20254.5236483306</v>
      </c>
      <c r="AC28" s="105">
        <f>VLOOKUP(IDs!AC28,file!$A$2:$J$2731,3,FALSE)</f>
        <v>3707.64640818509</v>
      </c>
      <c r="AD28" s="105">
        <f>VLOOKUP(IDs!AD28,file!$A$2:$J$2731,3,FALSE)</f>
        <v>11029.222413617001</v>
      </c>
      <c r="AE28" s="105">
        <f>VLOOKUP(IDs!AE28,file!$A$2:$J$2731,3,FALSE)</f>
        <v>11818.468674752099</v>
      </c>
      <c r="AF28" s="105">
        <f>VLOOKUP(IDs!AF28,file!$A$2:$J$2731,3,FALSE)</f>
        <v>3671.29680277126</v>
      </c>
      <c r="AG28" s="105">
        <f>VLOOKUP(IDs!AG28,file!$A$2:$J$2731,3,FALSE)</f>
        <v>728.07336710631103</v>
      </c>
      <c r="AH28" s="105">
        <f>VLOOKUP(IDs!AH28,file!$A$2:$J$2731,3,FALSE)</f>
        <v>677.55999816541896</v>
      </c>
      <c r="AI28" s="105">
        <f>VLOOKUP(IDs!AI28,file!$A$2:$J$2731,3,FALSE)</f>
        <v>0</v>
      </c>
      <c r="AJ28" s="105">
        <f>VLOOKUP(IDs!AJ28,file!$A$2:$J$2731,3,FALSE)</f>
        <v>0</v>
      </c>
      <c r="AK28" s="105">
        <f>VLOOKUP(IDs!AK28,file!$A$2:$J$2731,3,FALSE)</f>
        <v>0</v>
      </c>
      <c r="AL28" s="105">
        <f>VLOOKUP(IDs!AL28,file!$A$2:$J$2731,3,FALSE)</f>
        <v>1346.14715002309</v>
      </c>
      <c r="AM28" s="105">
        <f>VLOOKUP(IDs!AM28,file!$A$2:$J$2731,3,FALSE)</f>
        <v>732.37774655065505</v>
      </c>
      <c r="AN28" s="105">
        <f>VLOOKUP(IDs!AN28,file!$A$2:$J$2731,3,FALSE)</f>
        <v>812.86717034069102</v>
      </c>
      <c r="AO28" s="105">
        <f>VLOOKUP(IDs!AO28,file!$A$2:$J$2731,3,FALSE)</f>
        <v>818991.19042496104</v>
      </c>
      <c r="AP28" s="105">
        <f>VLOOKUP(IDs!AP28,file!$A$2:$J$2731,3,FALSE)</f>
        <v>7829.6262452871597</v>
      </c>
      <c r="AQ28" s="105">
        <f>VLOOKUP(IDs!AQ28,file!$A$2:$J$2731,3,FALSE)</f>
        <v>22096.601025256001</v>
      </c>
      <c r="AR28" s="105">
        <f>VLOOKUP(IDs!AR28,file!$A$2:$J$2731,3,FALSE)</f>
        <v>21665.085886926401</v>
      </c>
      <c r="AS28" s="105">
        <f>VLOOKUP(IDs!AS28,file!$A$2:$J$2731,3,FALSE)</f>
        <v>6225.4962688409796</v>
      </c>
      <c r="AT28" s="105">
        <f>VLOOKUP(IDs!AT28,file!$A$2:$J$2731,3,FALSE)</f>
        <v>1158.32762726893</v>
      </c>
      <c r="AU28" s="105">
        <f>VLOOKUP(IDs!AU28,file!$A$2:$J$2731,3,FALSE)</f>
        <v>933.65454104663195</v>
      </c>
      <c r="AV28" s="105">
        <f>VLOOKUP(IDs!AV28,file!$A$2:$J$2731,3,FALSE)</f>
        <v>0</v>
      </c>
      <c r="AW28" s="105">
        <f>VLOOKUP(IDs!AW28,file!$A$2:$J$2731,3,FALSE)</f>
        <v>0</v>
      </c>
      <c r="AX28" s="105">
        <f>VLOOKUP(IDs!AX28,file!$A$2:$J$2731,3,FALSE)</f>
        <v>0</v>
      </c>
      <c r="AY28" s="105">
        <f>VLOOKUP(IDs!AY28,file!$A$2:$J$2731,3,FALSE)</f>
        <v>1869.9908242699501</v>
      </c>
      <c r="AZ28" s="105">
        <f>VLOOKUP(IDs!AZ28,file!$A$2:$J$2731,3,FALSE)</f>
        <v>857.60480427506297</v>
      </c>
      <c r="BA28" s="105">
        <f>VLOOKUP(IDs!BA28,file!$A$2:$J$2731,3,FALSE)</f>
        <v>751.71117905296899</v>
      </c>
      <c r="BB28" s="105">
        <f>VLOOKUP(IDs!BB28,file!$A$2:$J$2731,3,FALSE)</f>
        <v>30131.3655375034</v>
      </c>
      <c r="BC28" s="105">
        <f>VLOOKUP(IDs!BC28,file!$A$2:$J$2731,3,FALSE)</f>
        <v>5893.1703089760304</v>
      </c>
      <c r="BD28" s="105">
        <f>VLOOKUP(IDs!BD28,file!$A$2:$J$2731,3,FALSE)</f>
        <v>16515.821068276098</v>
      </c>
      <c r="BE28" s="105">
        <f>VLOOKUP(IDs!BE28,file!$A$2:$J$2731,3,FALSE)</f>
        <v>16103.9958808135</v>
      </c>
      <c r="BF28" s="105">
        <f>VLOOKUP(IDs!BF28,file!$A$2:$J$2731,3,FALSE)</f>
        <v>4594.0240338007998</v>
      </c>
      <c r="BG28" s="105">
        <f>VLOOKUP(IDs!BG28,file!$A$2:$J$2731,3,FALSE)</f>
        <v>846.66709298073204</v>
      </c>
      <c r="BH28" s="105">
        <f>VLOOKUP(IDs!BH28,file!$A$2:$J$2731,3,FALSE)</f>
        <v>660.09614861799298</v>
      </c>
      <c r="BI28" s="105">
        <f>VLOOKUP(IDs!BI28,file!$A$2:$J$2731,3,FALSE)</f>
        <v>0</v>
      </c>
      <c r="BJ28" s="105">
        <f>VLOOKUP(IDs!BJ28,file!$A$2:$J$2731,3,FALSE)</f>
        <v>0</v>
      </c>
      <c r="BK28" s="105">
        <f>VLOOKUP(IDs!BK28,file!$A$2:$J$2731,3,FALSE)</f>
        <v>0</v>
      </c>
      <c r="BL28" s="105">
        <f>VLOOKUP(IDs!BL28,file!$A$2:$J$2731,3,FALSE)</f>
        <v>1321.9807735322499</v>
      </c>
      <c r="BM28" s="105">
        <f>VLOOKUP(IDs!BM28,file!$A$2:$J$2731,3,FALSE)</f>
        <v>577.177991431083</v>
      </c>
      <c r="BN28" s="105">
        <f>VLOOKUP(IDs!BN28,file!$A$2:$J$2731,3,FALSE)</f>
        <v>466.40042155416398</v>
      </c>
      <c r="BO28" s="106">
        <f t="shared" si="4"/>
        <v>35664691.678973407</v>
      </c>
      <c r="BP28" s="105">
        <f t="shared" si="5"/>
        <v>17207833.990070153</v>
      </c>
      <c r="BQ28" s="29">
        <f t="shared" si="6"/>
        <v>17442589.517438751</v>
      </c>
      <c r="BR28" s="29">
        <f t="shared" si="7"/>
        <v>54778.183379842223</v>
      </c>
      <c r="BS28" s="29">
        <f t="shared" si="8"/>
        <v>882379.28882718505</v>
      </c>
      <c r="BT28" s="107">
        <f t="shared" si="9"/>
        <v>77110.699257486049</v>
      </c>
      <c r="BU28" s="106">
        <f t="shared" si="10"/>
        <v>2007696.6416289248</v>
      </c>
      <c r="BV28" s="29">
        <f t="shared" si="11"/>
        <v>1183916.0350658519</v>
      </c>
      <c r="BW28" s="29">
        <f t="shared" si="12"/>
        <v>678889.51470935449</v>
      </c>
      <c r="BX28" s="29">
        <f t="shared" si="13"/>
        <v>34523.659731511616</v>
      </c>
      <c r="BY28" s="29">
        <f t="shared" si="14"/>
        <v>63388.098402224088</v>
      </c>
      <c r="BZ28" s="107">
        <f t="shared" si="15"/>
        <v>46979.333719982649</v>
      </c>
      <c r="CA28" s="108">
        <f t="shared" si="21"/>
        <v>5.6293677222859294E-2</v>
      </c>
      <c r="CB28" s="109">
        <f t="shared" si="21"/>
        <v>6.8800991208366788E-2</v>
      </c>
      <c r="CC28" s="109">
        <f t="shared" si="21"/>
        <v>3.8921371968916332E-2</v>
      </c>
      <c r="CD28" s="109">
        <f t="shared" si="21"/>
        <v>0.63024469964836305</v>
      </c>
      <c r="CE28" s="109">
        <f t="shared" si="21"/>
        <v>7.1837699733950489E-2</v>
      </c>
      <c r="CF28" s="110">
        <f t="shared" si="21"/>
        <v>0.60924533394659641</v>
      </c>
      <c r="CG28" s="108"/>
      <c r="CH28" s="111"/>
      <c r="CI28" s="112"/>
      <c r="CJ28" s="111"/>
      <c r="CK28" s="111"/>
      <c r="CL28" s="110"/>
      <c r="CM28" s="113">
        <f t="shared" si="16"/>
        <v>158448.37630710588</v>
      </c>
      <c r="CN28" s="113">
        <f>step*SUMPRODUCT(B28:N28,'[1]By group'!B$22:N$22)</f>
        <v>93763.714934502903</v>
      </c>
      <c r="CO28" s="113">
        <f>step*SUMPRODUCT(O28:AA28,'[1]By group'!O$22:AA$22)</f>
        <v>53678.009198424268</v>
      </c>
      <c r="CP28" s="113">
        <f>step*SUMPRODUCT(AB28:AN28,'[1]By group'!AB$22:AN$22)</f>
        <v>2696.4554003116878</v>
      </c>
      <c r="CQ28" s="113">
        <f>step*SUMPRODUCT(AO28:BA28,'[1]By group'!AO$22:BA$22)</f>
        <v>4778.6489092178799</v>
      </c>
      <c r="CR28" s="114">
        <f>step*SUMPRODUCT(BB28:BN28,'[1]By group'!BB$22:BN$22)</f>
        <v>3531.5478646491597</v>
      </c>
      <c r="CS28" s="115">
        <f t="shared" si="22"/>
        <v>208843.85058557318</v>
      </c>
      <c r="CT28" s="113">
        <f t="shared" si="22"/>
        <v>631536.72811056301</v>
      </c>
      <c r="CU28" s="113">
        <f t="shared" si="22"/>
        <v>693805.71172714687</v>
      </c>
      <c r="CV28" s="113">
        <f t="shared" si="22"/>
        <v>300335.22480387171</v>
      </c>
      <c r="CW28" s="113">
        <f t="shared" si="22"/>
        <v>86931.247393896367</v>
      </c>
      <c r="CX28" s="116">
        <f t="shared" si="22"/>
        <v>86243.879007873576</v>
      </c>
      <c r="CY28" s="111">
        <f t="shared" si="17"/>
        <v>3.1306528111242405E-3</v>
      </c>
      <c r="CZ28" s="117">
        <f t="shared" si="18"/>
        <v>4.8776610602844654E-2</v>
      </c>
      <c r="DA28" s="118">
        <f t="shared" si="19"/>
        <v>2.1621019452958763E-3</v>
      </c>
      <c r="DB28" s="123">
        <f>(BO28-BO26)/BO26</f>
        <v>3.424704931803219E-3</v>
      </c>
      <c r="DC28" s="9">
        <f>(SUMPRODUCT($B28:$N28,'[1]By group'!$B$27:$N$27)-(1-prop_idu_part)*SUMPRODUCT(Population!$BB28:$BN28,'[1]By group'!$BB$27:$BN$27)*(1-prop_idu_male))/BQ28</f>
        <v>1.4774246210255504</v>
      </c>
      <c r="DD28" s="9">
        <f>(1-prop_idu_part)*SUMPRODUCT(Population!$BB28:$BN28,'[1]By group'!$BB$27:$BN$27)*prop_idu_male/BQ28</f>
        <v>9.5489898578217051E-3</v>
      </c>
      <c r="DE28" s="9">
        <f>SUMPRODUCT(AB28:AN28,'[1]By group'!AB$27:AN$27)/prop_sw_use/BP28</f>
        <v>3.8199938524361996</v>
      </c>
      <c r="DF28" s="9">
        <f t="shared" si="2"/>
        <v>1.550917504089097</v>
      </c>
      <c r="DG28" s="9">
        <f t="shared" si="20"/>
        <v>0</v>
      </c>
    </row>
    <row r="29" spans="1:166" s="43" customFormat="1" x14ac:dyDescent="0.25">
      <c r="A29" s="43">
        <f t="shared" si="3"/>
        <v>12.5</v>
      </c>
      <c r="B29" s="105">
        <f>VLOOKUP(IDs!B29,file!$A$2:$J$2731,3,FALSE)</f>
        <v>16057393.851868801</v>
      </c>
      <c r="C29" s="105">
        <f>VLOOKUP(IDs!C29,file!$A$2:$J$2731,3,FALSE)</f>
        <v>122292.511385802</v>
      </c>
      <c r="D29" s="105">
        <f>VLOOKUP(IDs!D29,file!$A$2:$J$2731,3,FALSE)</f>
        <v>368893.84711251501</v>
      </c>
      <c r="E29" s="105">
        <f>VLOOKUP(IDs!E29,file!$A$2:$J$2731,3,FALSE)</f>
        <v>405664.97472063103</v>
      </c>
      <c r="F29" s="105">
        <f>VLOOKUP(IDs!F29,file!$A$2:$J$2731,3,FALSE)</f>
        <v>128830.953686993</v>
      </c>
      <c r="G29" s="105">
        <f>VLOOKUP(IDs!G29,file!$A$2:$J$2731,3,FALSE)</f>
        <v>25807.372574859601</v>
      </c>
      <c r="H29" s="105">
        <f>VLOOKUP(IDs!H29,file!$A$2:$J$2731,3,FALSE)</f>
        <v>23611.850295148201</v>
      </c>
      <c r="I29" s="105">
        <f>VLOOKUP(IDs!I29,file!$A$2:$J$2731,3,FALSE)</f>
        <v>0</v>
      </c>
      <c r="J29" s="105">
        <f>VLOOKUP(IDs!J29,file!$A$2:$J$2731,3,FALSE)</f>
        <v>0</v>
      </c>
      <c r="K29" s="105">
        <f>VLOOKUP(IDs!K29,file!$A$2:$J$2731,3,FALSE)</f>
        <v>0</v>
      </c>
      <c r="L29" s="105">
        <f>VLOOKUP(IDs!L29,file!$A$2:$J$2731,3,FALSE)</f>
        <v>47780.6406165261</v>
      </c>
      <c r="M29" s="105">
        <f>VLOOKUP(IDs!M29,file!$A$2:$J$2731,3,FALSE)</f>
        <v>24419.7645307352</v>
      </c>
      <c r="N29" s="105">
        <f>VLOOKUP(IDs!N29,file!$A$2:$J$2731,3,FALSE)</f>
        <v>22665.573102206701</v>
      </c>
      <c r="O29" s="105">
        <f>VLOOKUP(IDs!O29,file!$A$2:$J$2731,3,FALSE)</f>
        <v>16819705.841000099</v>
      </c>
      <c r="P29" s="105">
        <f>VLOOKUP(IDs!P29,file!$A$2:$J$2731,3,FALSE)</f>
        <v>67342.403463605602</v>
      </c>
      <c r="Q29" s="105">
        <f>VLOOKUP(IDs!Q29,file!$A$2:$J$2731,3,FALSE)</f>
        <v>206508.39619235299</v>
      </c>
      <c r="R29" s="105">
        <f>VLOOKUP(IDs!R29,file!$A$2:$J$2731,3,FALSE)</f>
        <v>229344.481202936</v>
      </c>
      <c r="S29" s="105">
        <f>VLOOKUP(IDs!S29,file!$A$2:$J$2731,3,FALSE)</f>
        <v>72681.715915131295</v>
      </c>
      <c r="T29" s="105">
        <f>VLOOKUP(IDs!T29,file!$A$2:$J$2731,3,FALSE)</f>
        <v>14615.262283362899</v>
      </c>
      <c r="U29" s="105">
        <f>VLOOKUP(IDs!U29,file!$A$2:$J$2731,3,FALSE)</f>
        <v>14085.9819726203</v>
      </c>
      <c r="V29" s="105">
        <f>VLOOKUP(IDs!V29,file!$A$2:$J$2731,3,FALSE)</f>
        <v>0</v>
      </c>
      <c r="W29" s="105">
        <f>VLOOKUP(IDs!W29,file!$A$2:$J$2731,3,FALSE)</f>
        <v>0</v>
      </c>
      <c r="X29" s="105">
        <f>VLOOKUP(IDs!X29,file!$A$2:$J$2731,3,FALSE)</f>
        <v>0</v>
      </c>
      <c r="Y29" s="105">
        <f>VLOOKUP(IDs!Y29,file!$A$2:$J$2731,3,FALSE)</f>
        <v>27822.041604771199</v>
      </c>
      <c r="Z29" s="105">
        <f>VLOOKUP(IDs!Z29,file!$A$2:$J$2731,3,FALSE)</f>
        <v>16016.293907556599</v>
      </c>
      <c r="AA29" s="105">
        <f>VLOOKUP(IDs!AA29,file!$A$2:$J$2731,3,FALSE)</f>
        <v>19575.425225552401</v>
      </c>
      <c r="AB29" s="105">
        <f>VLOOKUP(IDs!AB29,file!$A$2:$J$2731,3,FALSE)</f>
        <v>20574.393476029501</v>
      </c>
      <c r="AC29" s="105">
        <f>VLOOKUP(IDs!AC29,file!$A$2:$J$2731,3,FALSE)</f>
        <v>3711.3164371207299</v>
      </c>
      <c r="AD29" s="105">
        <f>VLOOKUP(IDs!AD29,file!$A$2:$J$2731,3,FALSE)</f>
        <v>11022.2353166622</v>
      </c>
      <c r="AE29" s="105">
        <f>VLOOKUP(IDs!AE29,file!$A$2:$J$2731,3,FALSE)</f>
        <v>11779.664041158199</v>
      </c>
      <c r="AF29" s="105">
        <f>VLOOKUP(IDs!AF29,file!$A$2:$J$2731,3,FALSE)</f>
        <v>3651.5158936517601</v>
      </c>
      <c r="AG29" s="105">
        <f>VLOOKUP(IDs!AG29,file!$A$2:$J$2731,3,FALSE)</f>
        <v>722.98647321680596</v>
      </c>
      <c r="AH29" s="105">
        <f>VLOOKUP(IDs!AH29,file!$A$2:$J$2731,3,FALSE)</f>
        <v>669.09529933679801</v>
      </c>
      <c r="AI29" s="105">
        <f>VLOOKUP(IDs!AI29,file!$A$2:$J$2731,3,FALSE)</f>
        <v>0</v>
      </c>
      <c r="AJ29" s="105">
        <f>VLOOKUP(IDs!AJ29,file!$A$2:$J$2731,3,FALSE)</f>
        <v>0</v>
      </c>
      <c r="AK29" s="105">
        <f>VLOOKUP(IDs!AK29,file!$A$2:$J$2731,3,FALSE)</f>
        <v>0</v>
      </c>
      <c r="AL29" s="105">
        <f>VLOOKUP(IDs!AL29,file!$A$2:$J$2731,3,FALSE)</f>
        <v>1339.6250754976199</v>
      </c>
      <c r="AM29" s="105">
        <f>VLOOKUP(IDs!AM29,file!$A$2:$J$2731,3,FALSE)</f>
        <v>725.66220990681904</v>
      </c>
      <c r="AN29" s="105">
        <f>VLOOKUP(IDs!AN29,file!$A$2:$J$2731,3,FALSE)</f>
        <v>789.93781853838198</v>
      </c>
      <c r="AO29" s="105">
        <f>VLOOKUP(IDs!AO29,file!$A$2:$J$2731,3,FALSE)</f>
        <v>818103.64449869597</v>
      </c>
      <c r="AP29" s="105">
        <f>VLOOKUP(IDs!AP29,file!$A$2:$J$2731,3,FALSE)</f>
        <v>7937.4913982994303</v>
      </c>
      <c r="AQ29" s="105">
        <f>VLOOKUP(IDs!AQ29,file!$A$2:$J$2731,3,FALSE)</f>
        <v>22413.382921956101</v>
      </c>
      <c r="AR29" s="105">
        <f>VLOOKUP(IDs!AR29,file!$A$2:$J$2731,3,FALSE)</f>
        <v>21989.615530378</v>
      </c>
      <c r="AS29" s="105">
        <f>VLOOKUP(IDs!AS29,file!$A$2:$J$2731,3,FALSE)</f>
        <v>6322.0858967344302</v>
      </c>
      <c r="AT29" s="105">
        <f>VLOOKUP(IDs!AT29,file!$A$2:$J$2731,3,FALSE)</f>
        <v>1176.8204555346799</v>
      </c>
      <c r="AU29" s="105">
        <f>VLOOKUP(IDs!AU29,file!$A$2:$J$2731,3,FALSE)</f>
        <v>947.92804691050003</v>
      </c>
      <c r="AV29" s="105">
        <f>VLOOKUP(IDs!AV29,file!$A$2:$J$2731,3,FALSE)</f>
        <v>0</v>
      </c>
      <c r="AW29" s="105">
        <f>VLOOKUP(IDs!AW29,file!$A$2:$J$2731,3,FALSE)</f>
        <v>0</v>
      </c>
      <c r="AX29" s="105">
        <f>VLOOKUP(IDs!AX29,file!$A$2:$J$2731,3,FALSE)</f>
        <v>0</v>
      </c>
      <c r="AY29" s="105">
        <f>VLOOKUP(IDs!AY29,file!$A$2:$J$2731,3,FALSE)</f>
        <v>1910.11696819286</v>
      </c>
      <c r="AZ29" s="105">
        <f>VLOOKUP(IDs!AZ29,file!$A$2:$J$2731,3,FALSE)</f>
        <v>876.09198218937297</v>
      </c>
      <c r="BA29" s="105">
        <f>VLOOKUP(IDs!BA29,file!$A$2:$J$2731,3,FALSE)</f>
        <v>751.06880483269697</v>
      </c>
      <c r="BB29" s="105">
        <f>VLOOKUP(IDs!BB29,file!$A$2:$J$2731,3,FALSE)</f>
        <v>30142.953769690699</v>
      </c>
      <c r="BC29" s="105">
        <f>VLOOKUP(IDs!BC29,file!$A$2:$J$2731,3,FALSE)</f>
        <v>5890.1320071300197</v>
      </c>
      <c r="BD29" s="105">
        <f>VLOOKUP(IDs!BD29,file!$A$2:$J$2731,3,FALSE)</f>
        <v>16489.913173692701</v>
      </c>
      <c r="BE29" s="105">
        <f>VLOOKUP(IDs!BE29,file!$A$2:$J$2731,3,FALSE)</f>
        <v>16075.707527553101</v>
      </c>
      <c r="BF29" s="105">
        <f>VLOOKUP(IDs!BF29,file!$A$2:$J$2731,3,FALSE)</f>
        <v>4593.1779609730402</v>
      </c>
      <c r="BG29" s="105">
        <f>VLOOKUP(IDs!BG29,file!$A$2:$J$2731,3,FALSE)</f>
        <v>848.29484199108299</v>
      </c>
      <c r="BH29" s="105">
        <f>VLOOKUP(IDs!BH29,file!$A$2:$J$2731,3,FALSE)</f>
        <v>664.11378413072896</v>
      </c>
      <c r="BI29" s="105">
        <f>VLOOKUP(IDs!BI29,file!$A$2:$J$2731,3,FALSE)</f>
        <v>0</v>
      </c>
      <c r="BJ29" s="105">
        <f>VLOOKUP(IDs!BJ29,file!$A$2:$J$2731,3,FALSE)</f>
        <v>0</v>
      </c>
      <c r="BK29" s="105">
        <f>VLOOKUP(IDs!BK29,file!$A$2:$J$2731,3,FALSE)</f>
        <v>0</v>
      </c>
      <c r="BL29" s="105">
        <f>VLOOKUP(IDs!BL29,file!$A$2:$J$2731,3,FALSE)</f>
        <v>1337.17958939504</v>
      </c>
      <c r="BM29" s="105">
        <f>VLOOKUP(IDs!BM29,file!$A$2:$J$2731,3,FALSE)</f>
        <v>586.56274251814102</v>
      </c>
      <c r="BN29" s="105">
        <f>VLOOKUP(IDs!BN29,file!$A$2:$J$2731,3,FALSE)</f>
        <v>465.07311301523703</v>
      </c>
      <c r="BO29" s="106">
        <f t="shared" si="4"/>
        <v>35729566.96971713</v>
      </c>
      <c r="BP29" s="125">
        <f t="shared" si="5"/>
        <v>17227361.339894217</v>
      </c>
      <c r="BQ29" s="124">
        <f t="shared" si="6"/>
        <v>17487697.842767991</v>
      </c>
      <c r="BR29" s="124">
        <f t="shared" si="7"/>
        <v>54986.432041118816</v>
      </c>
      <c r="BS29" s="124">
        <f t="shared" si="8"/>
        <v>882428.24650372402</v>
      </c>
      <c r="BT29" s="107">
        <f t="shared" si="9"/>
        <v>77093.108510089805</v>
      </c>
      <c r="BU29" s="106">
        <f t="shared" si="10"/>
        <v>1983646.2851038221</v>
      </c>
      <c r="BV29" s="29">
        <f t="shared" si="11"/>
        <v>1169967.4880254166</v>
      </c>
      <c r="BW29" s="29">
        <f t="shared" si="12"/>
        <v>667992.00176788925</v>
      </c>
      <c r="BX29" s="29">
        <f t="shared" si="13"/>
        <v>34412.038565089315</v>
      </c>
      <c r="BY29" s="29">
        <f t="shared" si="14"/>
        <v>64324.602005028071</v>
      </c>
      <c r="BZ29" s="107">
        <f t="shared" si="15"/>
        <v>46950.154740399092</v>
      </c>
      <c r="CA29" s="126">
        <f t="shared" si="21"/>
        <v>5.5518341064280934E-2</v>
      </c>
      <c r="CB29" s="127">
        <f t="shared" si="21"/>
        <v>6.7913330715137873E-2</v>
      </c>
      <c r="CC29" s="127">
        <f t="shared" si="21"/>
        <v>3.8197823851590408E-2</v>
      </c>
      <c r="CD29" s="127">
        <f t="shared" si="21"/>
        <v>0.62582781402066634</v>
      </c>
      <c r="CE29" s="127">
        <f t="shared" si="21"/>
        <v>7.2894994306776886E-2</v>
      </c>
      <c r="CF29" s="110">
        <f t="shared" si="21"/>
        <v>0.60900585860089351</v>
      </c>
      <c r="CG29" s="121">
        <f>-SUM([1]Dynamics!BO28:BO29,[1]Dynamics!CB28:CB29,[1]Dynamics!CO28:CO29,[1]Dynamics!DB28:DB29,[1]Dynamics!DO28:DO29)/BO28*100000</f>
        <v>1204.8106238826826</v>
      </c>
      <c r="CH29" s="112">
        <f>-SUM([1]Dynamics!BO28:BO29)/BP28*100000</f>
        <v>1473.7143051040789</v>
      </c>
      <c r="CI29" s="112">
        <f>-SUM([1]Dynamics!CB28:CB29)/BQ28*100000</f>
        <v>798.69190783356282</v>
      </c>
      <c r="CJ29" s="112">
        <f>-SUM([1]Dynamics!CO28:CO29)/BR28*100000</f>
        <v>14060.979987751971</v>
      </c>
      <c r="CK29" s="112">
        <f>-SUM([1]Dynamics!DB28:DB29)/BS28*100000</f>
        <v>1882.8305865795003</v>
      </c>
      <c r="CL29" s="122">
        <f>-SUM([1]Dynamics!DO28:DO29)/BT28*100000</f>
        <v>16170.357419052018</v>
      </c>
      <c r="CM29" s="113">
        <f t="shared" si="16"/>
        <v>156337.41830559881</v>
      </c>
      <c r="CN29" s="113">
        <f>step*SUMPRODUCT(B29:N29,'[1]By group'!B$22:N$22)</f>
        <v>92466.790032464618</v>
      </c>
      <c r="CO29" s="113">
        <f>step*SUMPRODUCT(O29:AA29,'[1]By group'!O$22:AA$22)</f>
        <v>52806.485109543872</v>
      </c>
      <c r="CP29" s="113">
        <f>step*SUMPRODUCT(AB29:AN29,'[1]By group'!AB$22:AN$22)</f>
        <v>2684.611111671647</v>
      </c>
      <c r="CQ29" s="113">
        <f>step*SUMPRODUCT(AO29:BA29,'[1]By group'!AO$22:BA$22)</f>
        <v>4850.2474579067284</v>
      </c>
      <c r="CR29" s="114">
        <f>step*SUMPRODUCT(BB29:BN29,'[1]By group'!BB$22:BN$22)</f>
        <v>3529.2845940119469</v>
      </c>
      <c r="CS29" s="115">
        <f t="shared" si="22"/>
        <v>207173.85469195779</v>
      </c>
      <c r="CT29" s="113">
        <f t="shared" si="22"/>
        <v>625327.77471717901</v>
      </c>
      <c r="CU29" s="113">
        <f t="shared" si="22"/>
        <v>684854.44302265625</v>
      </c>
      <c r="CV29" s="113">
        <f t="shared" si="22"/>
        <v>296269.05320786638</v>
      </c>
      <c r="CW29" s="113">
        <f t="shared" si="22"/>
        <v>85795.112001871195</v>
      </c>
      <c r="CX29" s="116">
        <f t="shared" si="22"/>
        <v>84226.047462291957</v>
      </c>
      <c r="CY29" s="128">
        <f t="shared" si="17"/>
        <v>3.1344366221125043E-3</v>
      </c>
      <c r="CZ29" s="129">
        <f t="shared" si="18"/>
        <v>4.8726587478769269E-2</v>
      </c>
      <c r="DA29" s="118">
        <f t="shared" si="19"/>
        <v>2.1576838189903244E-3</v>
      </c>
      <c r="DB29" s="123"/>
      <c r="DC29" s="9">
        <f>(SUMPRODUCT($B29:$N29,'[1]By group'!$B$27:$N$27)-(1-prop_idu_part)*SUMPRODUCT(Population!$BB29:$BN29,'[1]By group'!$BB$27:$BN$27)*(1-prop_idu_male))/BQ29</f>
        <v>1.4752891983386585</v>
      </c>
      <c r="DD29" s="9">
        <f>(1-prop_idu_part)*SUMPRODUCT(Population!$BB29:$BN29,'[1]By group'!$BB$27:$BN$27)*prop_idu_male/BQ29</f>
        <v>9.5221861607506248E-3</v>
      </c>
      <c r="DE29" s="9">
        <f>SUMPRODUCT(AB29:AN29,'[1]By group'!AB$27:AN$27)/prop_sw_use/BP29</f>
        <v>3.8301697600398588</v>
      </c>
      <c r="DF29" s="130">
        <f t="shared" si="2"/>
        <v>1.5550489225761825</v>
      </c>
      <c r="DG29" s="9">
        <f t="shared" si="20"/>
        <v>0</v>
      </c>
    </row>
    <row r="30" spans="1:166" s="43" customFormat="1" x14ac:dyDescent="0.25">
      <c r="A30" s="43">
        <f t="shared" si="3"/>
        <v>13</v>
      </c>
      <c r="B30" s="105">
        <f>VLOOKUP(IDs!B30,file!$A$2:$J$2731,3,FALSE)</f>
        <v>16091845.1585427</v>
      </c>
      <c r="C30" s="105">
        <f>VLOOKUP(IDs!C30,file!$A$2:$J$2731,3,FALSE)</f>
        <v>121471.83526665599</v>
      </c>
      <c r="D30" s="105">
        <f>VLOOKUP(IDs!D30,file!$A$2:$J$2731,3,FALSE)</f>
        <v>365745.98457728699</v>
      </c>
      <c r="E30" s="105">
        <f>VLOOKUP(IDs!E30,file!$A$2:$J$2731,3,FALSE)</f>
        <v>400510.48840197601</v>
      </c>
      <c r="F30" s="105">
        <f>VLOOKUP(IDs!F30,file!$A$2:$J$2731,3,FALSE)</f>
        <v>126783.552554562</v>
      </c>
      <c r="G30" s="105">
        <f>VLOOKUP(IDs!G30,file!$A$2:$J$2731,3,FALSE)</f>
        <v>25363.792293155399</v>
      </c>
      <c r="H30" s="105">
        <f>VLOOKUP(IDs!H30,file!$A$2:$J$2731,3,FALSE)</f>
        <v>23191.499024585901</v>
      </c>
      <c r="I30" s="105">
        <f>VLOOKUP(IDs!I30,file!$A$2:$J$2731,3,FALSE)</f>
        <v>0</v>
      </c>
      <c r="J30" s="105">
        <f>VLOOKUP(IDs!J30,file!$A$2:$J$2731,3,FALSE)</f>
        <v>0</v>
      </c>
      <c r="K30" s="105">
        <f>VLOOKUP(IDs!K30,file!$A$2:$J$2731,3,FALSE)</f>
        <v>0</v>
      </c>
      <c r="L30" s="105">
        <f>VLOOKUP(IDs!L30,file!$A$2:$J$2731,3,FALSE)</f>
        <v>47291.766840999298</v>
      </c>
      <c r="M30" s="105">
        <f>VLOOKUP(IDs!M30,file!$A$2:$J$2731,3,FALSE)</f>
        <v>24312.951087343099</v>
      </c>
      <c r="N30" s="105">
        <f>VLOOKUP(IDs!N30,file!$A$2:$J$2731,3,FALSE)</f>
        <v>22346.207601354501</v>
      </c>
      <c r="O30" s="105">
        <f>VLOOKUP(IDs!O30,file!$A$2:$J$2731,3,FALSE)</f>
        <v>16875771.726060402</v>
      </c>
      <c r="P30" s="105">
        <f>VLOOKUP(IDs!P30,file!$A$2:$J$2731,3,FALSE)</f>
        <v>66518.770361564093</v>
      </c>
      <c r="Q30" s="105">
        <f>VLOOKUP(IDs!Q30,file!$A$2:$J$2731,3,FALSE)</f>
        <v>203593.717297578</v>
      </c>
      <c r="R30" s="105">
        <f>VLOOKUP(IDs!R30,file!$A$2:$J$2731,3,FALSE)</f>
        <v>225878.565625227</v>
      </c>
      <c r="S30" s="105">
        <f>VLOOKUP(IDs!S30,file!$A$2:$J$2731,3,FALSE)</f>
        <v>71583.759648902196</v>
      </c>
      <c r="T30" s="105">
        <f>VLOOKUP(IDs!T30,file!$A$2:$J$2731,3,FALSE)</f>
        <v>14388.317162778099</v>
      </c>
      <c r="U30" s="105">
        <f>VLOOKUP(IDs!U30,file!$A$2:$J$2731,3,FALSE)</f>
        <v>13788.861420695899</v>
      </c>
      <c r="V30" s="105">
        <f>VLOOKUP(IDs!V30,file!$A$2:$J$2731,3,FALSE)</f>
        <v>0</v>
      </c>
      <c r="W30" s="105">
        <f>VLOOKUP(IDs!W30,file!$A$2:$J$2731,3,FALSE)</f>
        <v>0</v>
      </c>
      <c r="X30" s="105">
        <f>VLOOKUP(IDs!X30,file!$A$2:$J$2731,3,FALSE)</f>
        <v>0</v>
      </c>
      <c r="Y30" s="105">
        <f>VLOOKUP(IDs!Y30,file!$A$2:$J$2731,3,FALSE)</f>
        <v>27415.582831350701</v>
      </c>
      <c r="Z30" s="105">
        <f>VLOOKUP(IDs!Z30,file!$A$2:$J$2731,3,FALSE)</f>
        <v>15651.8595958315</v>
      </c>
      <c r="AA30" s="105">
        <f>VLOOKUP(IDs!AA30,file!$A$2:$J$2731,3,FALSE)</f>
        <v>18726.625390405701</v>
      </c>
      <c r="AB30" s="105">
        <f>VLOOKUP(IDs!AB30,file!$A$2:$J$2731,3,FALSE)</f>
        <v>20891.9670209705</v>
      </c>
      <c r="AC30" s="105">
        <f>VLOOKUP(IDs!AC30,file!$A$2:$J$2731,3,FALSE)</f>
        <v>3716.3982570892599</v>
      </c>
      <c r="AD30" s="105">
        <f>VLOOKUP(IDs!AD30,file!$A$2:$J$2731,3,FALSE)</f>
        <v>11020.3886766838</v>
      </c>
      <c r="AE30" s="105">
        <f>VLOOKUP(IDs!AE30,file!$A$2:$J$2731,3,FALSE)</f>
        <v>11747.457684703801</v>
      </c>
      <c r="AF30" s="105">
        <f>VLOOKUP(IDs!AF30,file!$A$2:$J$2731,3,FALSE)</f>
        <v>3634.13324585384</v>
      </c>
      <c r="AG30" s="105">
        <f>VLOOKUP(IDs!AG30,file!$A$2:$J$2731,3,FALSE)</f>
        <v>718.444034794544</v>
      </c>
      <c r="AH30" s="105">
        <f>VLOOKUP(IDs!AH30,file!$A$2:$J$2731,3,FALSE)</f>
        <v>661.37840015681195</v>
      </c>
      <c r="AI30" s="105">
        <f>VLOOKUP(IDs!AI30,file!$A$2:$J$2731,3,FALSE)</f>
        <v>0</v>
      </c>
      <c r="AJ30" s="105">
        <f>VLOOKUP(IDs!AJ30,file!$A$2:$J$2731,3,FALSE)</f>
        <v>0</v>
      </c>
      <c r="AK30" s="105">
        <f>VLOOKUP(IDs!AK30,file!$A$2:$J$2731,3,FALSE)</f>
        <v>0</v>
      </c>
      <c r="AL30" s="105">
        <f>VLOOKUP(IDs!AL30,file!$A$2:$J$2731,3,FALSE)</f>
        <v>1332.9527840257399</v>
      </c>
      <c r="AM30" s="105">
        <f>VLOOKUP(IDs!AM30,file!$A$2:$J$2731,3,FALSE)</f>
        <v>719.30587745448304</v>
      </c>
      <c r="AN30" s="105">
        <f>VLOOKUP(IDs!AN30,file!$A$2:$J$2731,3,FALSE)</f>
        <v>768.78093879727703</v>
      </c>
      <c r="AO30" s="105">
        <f>VLOOKUP(IDs!AO30,file!$A$2:$J$2731,3,FALSE)</f>
        <v>817212.23086810997</v>
      </c>
      <c r="AP30" s="105">
        <f>VLOOKUP(IDs!AP30,file!$A$2:$J$2731,3,FALSE)</f>
        <v>8045.5310356380096</v>
      </c>
      <c r="AQ30" s="105">
        <f>VLOOKUP(IDs!AQ30,file!$A$2:$J$2731,3,FALSE)</f>
        <v>22730.3241267905</v>
      </c>
      <c r="AR30" s="105">
        <f>VLOOKUP(IDs!AR30,file!$A$2:$J$2731,3,FALSE)</f>
        <v>22315.453533576299</v>
      </c>
      <c r="AS30" s="105">
        <f>VLOOKUP(IDs!AS30,file!$A$2:$J$2731,3,FALSE)</f>
        <v>6419.2911690873598</v>
      </c>
      <c r="AT30" s="105">
        <f>VLOOKUP(IDs!AT30,file!$A$2:$J$2731,3,FALSE)</f>
        <v>1195.4482987741301</v>
      </c>
      <c r="AU30" s="105">
        <f>VLOOKUP(IDs!AU30,file!$A$2:$J$2731,3,FALSE)</f>
        <v>962.31254613818101</v>
      </c>
      <c r="AV30" s="105">
        <f>VLOOKUP(IDs!AV30,file!$A$2:$J$2731,3,FALSE)</f>
        <v>0</v>
      </c>
      <c r="AW30" s="105">
        <f>VLOOKUP(IDs!AW30,file!$A$2:$J$2731,3,FALSE)</f>
        <v>0</v>
      </c>
      <c r="AX30" s="105">
        <f>VLOOKUP(IDs!AX30,file!$A$2:$J$2731,3,FALSE)</f>
        <v>0</v>
      </c>
      <c r="AY30" s="105">
        <f>VLOOKUP(IDs!AY30,file!$A$2:$J$2731,3,FALSE)</f>
        <v>1949.2543026416199</v>
      </c>
      <c r="AZ30" s="105">
        <f>VLOOKUP(IDs!AZ30,file!$A$2:$J$2731,3,FALSE)</f>
        <v>894.64459613639701</v>
      </c>
      <c r="BA30" s="105">
        <f>VLOOKUP(IDs!BA30,file!$A$2:$J$2731,3,FALSE)</f>
        <v>752.14154970776701</v>
      </c>
      <c r="BB30" s="105">
        <f>VLOOKUP(IDs!BB30,file!$A$2:$J$2731,3,FALSE)</f>
        <v>30170.991992204399</v>
      </c>
      <c r="BC30" s="105">
        <f>VLOOKUP(IDs!BC30,file!$A$2:$J$2731,3,FALSE)</f>
        <v>5889.2304529456096</v>
      </c>
      <c r="BD30" s="105">
        <f>VLOOKUP(IDs!BD30,file!$A$2:$J$2731,3,FALSE)</f>
        <v>16469.973063482499</v>
      </c>
      <c r="BE30" s="105">
        <f>VLOOKUP(IDs!BE30,file!$A$2:$J$2731,3,FALSE)</f>
        <v>16047.840980479499</v>
      </c>
      <c r="BF30" s="105">
        <f>VLOOKUP(IDs!BF30,file!$A$2:$J$2731,3,FALSE)</f>
        <v>4590.0207942989</v>
      </c>
      <c r="BG30" s="105">
        <f>VLOOKUP(IDs!BG30,file!$A$2:$J$2731,3,FALSE)</f>
        <v>849.12548265294697</v>
      </c>
      <c r="BH30" s="105">
        <f>VLOOKUP(IDs!BH30,file!$A$2:$J$2731,3,FALSE)</f>
        <v>667.12147931585503</v>
      </c>
      <c r="BI30" s="105">
        <f>VLOOKUP(IDs!BI30,file!$A$2:$J$2731,3,FALSE)</f>
        <v>0</v>
      </c>
      <c r="BJ30" s="105">
        <f>VLOOKUP(IDs!BJ30,file!$A$2:$J$2731,3,FALSE)</f>
        <v>0</v>
      </c>
      <c r="BK30" s="105">
        <f>VLOOKUP(IDs!BK30,file!$A$2:$J$2731,3,FALSE)</f>
        <v>0</v>
      </c>
      <c r="BL30" s="105">
        <f>VLOOKUP(IDs!BL30,file!$A$2:$J$2731,3,FALSE)</f>
        <v>1349.7834123661601</v>
      </c>
      <c r="BM30" s="105">
        <f>VLOOKUP(IDs!BM30,file!$A$2:$J$2731,3,FALSE)</f>
        <v>595.12180265731001</v>
      </c>
      <c r="BN30" s="105">
        <f>VLOOKUP(IDs!BN30,file!$A$2:$J$2731,3,FALSE)</f>
        <v>464.53899247498299</v>
      </c>
      <c r="BO30" s="106">
        <f t="shared" si="4"/>
        <v>35796962.608985372</v>
      </c>
      <c r="BP30" s="125">
        <f t="shared" si="5"/>
        <v>17248863.236190617</v>
      </c>
      <c r="BQ30" s="124">
        <f t="shared" si="6"/>
        <v>17533317.785394732</v>
      </c>
      <c r="BR30" s="124">
        <f t="shared" si="7"/>
        <v>55211.20692053005</v>
      </c>
      <c r="BS30" s="124">
        <f t="shared" si="8"/>
        <v>882476.6320266003</v>
      </c>
      <c r="BT30" s="107">
        <f t="shared" si="9"/>
        <v>77093.748452878135</v>
      </c>
      <c r="BU30" s="106">
        <f t="shared" si="10"/>
        <v>1961070.5345009761</v>
      </c>
      <c r="BV30" s="29">
        <f t="shared" si="11"/>
        <v>1157018.0776479191</v>
      </c>
      <c r="BW30" s="29">
        <f t="shared" si="12"/>
        <v>657546.05933433317</v>
      </c>
      <c r="BX30" s="29">
        <f t="shared" si="13"/>
        <v>34319.239899559558</v>
      </c>
      <c r="BY30" s="29">
        <f t="shared" si="14"/>
        <v>65264.401158490262</v>
      </c>
      <c r="BZ30" s="107">
        <f t="shared" si="15"/>
        <v>46922.756460673765</v>
      </c>
      <c r="CA30" s="126">
        <f t="shared" si="21"/>
        <v>5.4783154535260184E-2</v>
      </c>
      <c r="CB30" s="127">
        <f t="shared" si="21"/>
        <v>6.7077932139917917E-2</v>
      </c>
      <c r="CC30" s="127">
        <f t="shared" si="21"/>
        <v>3.7502660214261879E-2</v>
      </c>
      <c r="CD30" s="127">
        <f t="shared" si="21"/>
        <v>0.62159916099928791</v>
      </c>
      <c r="CE30" s="127">
        <f t="shared" si="21"/>
        <v>7.3955953948164163E-2</v>
      </c>
      <c r="CF30" s="110">
        <f t="shared" si="21"/>
        <v>0.60864541421739626</v>
      </c>
      <c r="CG30" s="108"/>
      <c r="CH30" s="111"/>
      <c r="CI30" s="112"/>
      <c r="CJ30" s="111"/>
      <c r="CK30" s="111"/>
      <c r="CL30" s="110"/>
      <c r="CM30" s="113">
        <f t="shared" si="16"/>
        <v>154353.99469149398</v>
      </c>
      <c r="CN30" s="113">
        <f>step*SUMPRODUCT(B30:N30,'[1]By group'!B$22:N$22)</f>
        <v>91267.039158207364</v>
      </c>
      <c r="CO30" s="113">
        <f>step*SUMPRODUCT(O30:AA30,'[1]By group'!O$22:AA$22)</f>
        <v>51963.769892195225</v>
      </c>
      <c r="CP30" s="113">
        <f>step*SUMPRODUCT(AB30:AN30,'[1]By group'!AB$22:AN$22)</f>
        <v>2674.4279064296393</v>
      </c>
      <c r="CQ30" s="113">
        <f>step*SUMPRODUCT(AO30:BA30,'[1]By group'!AO$22:BA$22)</f>
        <v>4922.1964158548071</v>
      </c>
      <c r="CR30" s="114">
        <f>step*SUMPRODUCT(BB30:BN30,'[1]By group'!BB$22:BN$22)</f>
        <v>3526.5613188069678</v>
      </c>
      <c r="CS30" s="115">
        <f t="shared" si="22"/>
        <v>205641.76537389294</v>
      </c>
      <c r="CT30" s="113">
        <f t="shared" si="22"/>
        <v>619560.38774182182</v>
      </c>
      <c r="CU30" s="113">
        <f t="shared" si="22"/>
        <v>676499.80622596259</v>
      </c>
      <c r="CV30" s="113">
        <f t="shared" si="22"/>
        <v>292350.09758408781</v>
      </c>
      <c r="CW30" s="113">
        <f t="shared" si="22"/>
        <v>84689.010231577908</v>
      </c>
      <c r="CX30" s="116">
        <f t="shared" si="22"/>
        <v>82329.467343632889</v>
      </c>
      <c r="CY30" s="128">
        <f t="shared" si="17"/>
        <v>3.1390463036819506E-3</v>
      </c>
      <c r="CZ30" s="129">
        <f t="shared" si="18"/>
        <v>4.8671341359251163E-2</v>
      </c>
      <c r="DA30" s="118">
        <f t="shared" si="19"/>
        <v>2.1536393826197668E-3</v>
      </c>
      <c r="DB30" s="123">
        <f>(BO30-BO28)/BO28</f>
        <v>3.7087361136489911E-3</v>
      </c>
      <c r="DC30" s="9">
        <f>(SUMPRODUCT($B30:$N30,'[1]By group'!$B$27:$N$27)-(1-prop_idu_part)*SUMPRODUCT(Population!$BB30:$BN30,'[1]By group'!$BB$27:$BN$27)*(1-prop_idu_male))/BQ30</f>
        <v>1.4732901408790511</v>
      </c>
      <c r="DD30" s="9">
        <f>(1-prop_idu_part)*SUMPRODUCT(Population!$BB30:$BN30,'[1]By group'!$BB$27:$BN$27)*prop_idu_male/BQ30</f>
        <v>9.4974892200339976E-3</v>
      </c>
      <c r="DE30" s="9">
        <f>SUMPRODUCT(AB30:AN30,'[1]By group'!AB$27:AN$27)/prop_sw_use/BP30</f>
        <v>3.8410327334282948</v>
      </c>
      <c r="DF30" s="130">
        <f t="shared" si="2"/>
        <v>1.5594592897718875</v>
      </c>
      <c r="DG30" s="9">
        <f t="shared" si="20"/>
        <v>0</v>
      </c>
    </row>
    <row r="31" spans="1:166" s="43" customFormat="1" x14ac:dyDescent="0.25">
      <c r="A31" s="43">
        <f t="shared" si="3"/>
        <v>13.5</v>
      </c>
      <c r="B31" s="105">
        <f>VLOOKUP(IDs!B31,file!$A$2:$J$2731,3,FALSE)</f>
        <v>16127217.495883901</v>
      </c>
      <c r="C31" s="105">
        <f>VLOOKUP(IDs!C31,file!$A$2:$J$2731,3,FALSE)</f>
        <v>120720.302985577</v>
      </c>
      <c r="D31" s="105">
        <f>VLOOKUP(IDs!D31,file!$A$2:$J$2731,3,FALSE)</f>
        <v>362847.87418520497</v>
      </c>
      <c r="E31" s="105">
        <f>VLOOKUP(IDs!E31,file!$A$2:$J$2731,3,FALSE)</f>
        <v>395806.36754632101</v>
      </c>
      <c r="F31" s="105">
        <f>VLOOKUP(IDs!F31,file!$A$2:$J$2731,3,FALSE)</f>
        <v>124904.69932210101</v>
      </c>
      <c r="G31" s="105">
        <f>VLOOKUP(IDs!G31,file!$A$2:$J$2731,3,FALSE)</f>
        <v>24952.3571929346</v>
      </c>
      <c r="H31" s="105">
        <f>VLOOKUP(IDs!H31,file!$A$2:$J$2731,3,FALSE)</f>
        <v>22784.7005747904</v>
      </c>
      <c r="I31" s="105">
        <f>VLOOKUP(IDs!I31,file!$A$2:$J$2731,3,FALSE)</f>
        <v>0</v>
      </c>
      <c r="J31" s="105">
        <f>VLOOKUP(IDs!J31,file!$A$2:$J$2731,3,FALSE)</f>
        <v>0</v>
      </c>
      <c r="K31" s="105">
        <f>VLOOKUP(IDs!K31,file!$A$2:$J$2731,3,FALSE)</f>
        <v>0</v>
      </c>
      <c r="L31" s="105">
        <f>VLOOKUP(IDs!L31,file!$A$2:$J$2731,3,FALSE)</f>
        <v>46771.43566245</v>
      </c>
      <c r="M31" s="105">
        <f>VLOOKUP(IDs!M31,file!$A$2:$J$2731,3,FALSE)</f>
        <v>24176.0773925746</v>
      </c>
      <c r="N31" s="105">
        <f>VLOOKUP(IDs!N31,file!$A$2:$J$2731,3,FALSE)</f>
        <v>22038.823629087499</v>
      </c>
      <c r="O31" s="105">
        <f>VLOOKUP(IDs!O31,file!$A$2:$J$2731,3,FALSE)</f>
        <v>16931889.332927</v>
      </c>
      <c r="P31" s="105">
        <f>VLOOKUP(IDs!P31,file!$A$2:$J$2731,3,FALSE)</f>
        <v>65755.2330248254</v>
      </c>
      <c r="Q31" s="105">
        <f>VLOOKUP(IDs!Q31,file!$A$2:$J$2731,3,FALSE)</f>
        <v>200847.411047795</v>
      </c>
      <c r="R31" s="105">
        <f>VLOOKUP(IDs!R31,file!$A$2:$J$2731,3,FALSE)</f>
        <v>222516.93178103899</v>
      </c>
      <c r="S31" s="105">
        <f>VLOOKUP(IDs!S31,file!$A$2:$J$2731,3,FALSE)</f>
        <v>70502.6962194433</v>
      </c>
      <c r="T31" s="105">
        <f>VLOOKUP(IDs!T31,file!$A$2:$J$2731,3,FALSE)</f>
        <v>14165.084022508399</v>
      </c>
      <c r="U31" s="105">
        <f>VLOOKUP(IDs!U31,file!$A$2:$J$2731,3,FALSE)</f>
        <v>13507.4623567789</v>
      </c>
      <c r="V31" s="105">
        <f>VLOOKUP(IDs!V31,file!$A$2:$J$2731,3,FALSE)</f>
        <v>0</v>
      </c>
      <c r="W31" s="105">
        <f>VLOOKUP(IDs!W31,file!$A$2:$J$2731,3,FALSE)</f>
        <v>0</v>
      </c>
      <c r="X31" s="105">
        <f>VLOOKUP(IDs!X31,file!$A$2:$J$2731,3,FALSE)</f>
        <v>0</v>
      </c>
      <c r="Y31" s="105">
        <f>VLOOKUP(IDs!Y31,file!$A$2:$J$2731,3,FALSE)</f>
        <v>27013.288724721398</v>
      </c>
      <c r="Z31" s="105">
        <f>VLOOKUP(IDs!Z31,file!$A$2:$J$2731,3,FALSE)</f>
        <v>15312.354325673199</v>
      </c>
      <c r="AA31" s="105">
        <f>VLOOKUP(IDs!AA31,file!$A$2:$J$2731,3,FALSE)</f>
        <v>17946.847964013501</v>
      </c>
      <c r="AB31" s="105">
        <f>VLOOKUP(IDs!AB31,file!$A$2:$J$2731,3,FALSE)</f>
        <v>21206.087257900999</v>
      </c>
      <c r="AC31" s="105">
        <f>VLOOKUP(IDs!AC31,file!$A$2:$J$2731,3,FALSE)</f>
        <v>3722.7113876785202</v>
      </c>
      <c r="AD31" s="105">
        <f>VLOOKUP(IDs!AD31,file!$A$2:$J$2731,3,FALSE)</f>
        <v>11023.381927198099</v>
      </c>
      <c r="AE31" s="105">
        <f>VLOOKUP(IDs!AE31,file!$A$2:$J$2731,3,FALSE)</f>
        <v>11721.5599350217</v>
      </c>
      <c r="AF31" s="105">
        <f>VLOOKUP(IDs!AF31,file!$A$2:$J$2731,3,FALSE)</f>
        <v>3618.9873251146</v>
      </c>
      <c r="AG31" s="105">
        <f>VLOOKUP(IDs!AG31,file!$A$2:$J$2731,3,FALSE)</f>
        <v>714.40061258908304</v>
      </c>
      <c r="AH31" s="105">
        <f>VLOOKUP(IDs!AH31,file!$A$2:$J$2731,3,FALSE)</f>
        <v>654.35794870180098</v>
      </c>
      <c r="AI31" s="105">
        <f>VLOOKUP(IDs!AI31,file!$A$2:$J$2731,3,FALSE)</f>
        <v>0</v>
      </c>
      <c r="AJ31" s="105">
        <f>VLOOKUP(IDs!AJ31,file!$A$2:$J$2731,3,FALSE)</f>
        <v>0</v>
      </c>
      <c r="AK31" s="105">
        <f>VLOOKUP(IDs!AK31,file!$A$2:$J$2731,3,FALSE)</f>
        <v>0</v>
      </c>
      <c r="AL31" s="105">
        <f>VLOOKUP(IDs!AL31,file!$A$2:$J$2731,3,FALSE)</f>
        <v>1326.2735855240401</v>
      </c>
      <c r="AM31" s="105">
        <f>VLOOKUP(IDs!AM31,file!$A$2:$J$2731,3,FALSE)</f>
        <v>713.28060057516598</v>
      </c>
      <c r="AN31" s="105">
        <f>VLOOKUP(IDs!AN31,file!$A$2:$J$2731,3,FALSE)</f>
        <v>749.25747529229704</v>
      </c>
      <c r="AO31" s="105">
        <f>VLOOKUP(IDs!AO31,file!$A$2:$J$2731,3,FALSE)</f>
        <v>816319.76573577803</v>
      </c>
      <c r="AP31" s="105">
        <f>VLOOKUP(IDs!AP31,file!$A$2:$J$2731,3,FALSE)</f>
        <v>8153.7375912912603</v>
      </c>
      <c r="AQ31" s="105">
        <f>VLOOKUP(IDs!AQ31,file!$A$2:$J$2731,3,FALSE)</f>
        <v>23047.544959319701</v>
      </c>
      <c r="AR31" s="105">
        <f>VLOOKUP(IDs!AR31,file!$A$2:$J$2731,3,FALSE)</f>
        <v>22642.325717215601</v>
      </c>
      <c r="AS31" s="105">
        <f>VLOOKUP(IDs!AS31,file!$A$2:$J$2731,3,FALSE)</f>
        <v>6517.0088825213297</v>
      </c>
      <c r="AT31" s="105">
        <f>VLOOKUP(IDs!AT31,file!$A$2:$J$2731,3,FALSE)</f>
        <v>1214.2014492482399</v>
      </c>
      <c r="AU31" s="105">
        <f>VLOOKUP(IDs!AU31,file!$A$2:$J$2731,3,FALSE)</f>
        <v>976.84970754088101</v>
      </c>
      <c r="AV31" s="105">
        <f>VLOOKUP(IDs!AV31,file!$A$2:$J$2731,3,FALSE)</f>
        <v>0</v>
      </c>
      <c r="AW31" s="105">
        <f>VLOOKUP(IDs!AW31,file!$A$2:$J$2731,3,FALSE)</f>
        <v>0</v>
      </c>
      <c r="AX31" s="105">
        <f>VLOOKUP(IDs!AX31,file!$A$2:$J$2731,3,FALSE)</f>
        <v>0</v>
      </c>
      <c r="AY31" s="105">
        <f>VLOOKUP(IDs!AY31,file!$A$2:$J$2731,3,FALSE)</f>
        <v>1987.5769872129499</v>
      </c>
      <c r="AZ31" s="105">
        <f>VLOOKUP(IDs!AZ31,file!$A$2:$J$2731,3,FALSE)</f>
        <v>913.20981380604303</v>
      </c>
      <c r="BA31" s="105">
        <f>VLOOKUP(IDs!BA31,file!$A$2:$J$2731,3,FALSE)</f>
        <v>754.73242085656398</v>
      </c>
      <c r="BB31" s="105">
        <f>VLOOKUP(IDs!BB31,file!$A$2:$J$2731,3,FALSE)</f>
        <v>30212.881502995999</v>
      </c>
      <c r="BC31" s="105">
        <f>VLOOKUP(IDs!BC31,file!$A$2:$J$2731,3,FALSE)</f>
        <v>5890.3217532615199</v>
      </c>
      <c r="BD31" s="105">
        <f>VLOOKUP(IDs!BD31,file!$A$2:$J$2731,3,FALSE)</f>
        <v>16456.009702708601</v>
      </c>
      <c r="BE31" s="105">
        <f>VLOOKUP(IDs!BE31,file!$A$2:$J$2731,3,FALSE)</f>
        <v>16021.8078679798</v>
      </c>
      <c r="BF31" s="105">
        <f>VLOOKUP(IDs!BF31,file!$A$2:$J$2731,3,FALSE)</f>
        <v>4585.3718541994403</v>
      </c>
      <c r="BG31" s="105">
        <f>VLOOKUP(IDs!BG31,file!$A$2:$J$2731,3,FALSE)</f>
        <v>849.35557351401803</v>
      </c>
      <c r="BH31" s="105">
        <f>VLOOKUP(IDs!BH31,file!$A$2:$J$2731,3,FALSE)</f>
        <v>669.27957902052196</v>
      </c>
      <c r="BI31" s="105">
        <f>VLOOKUP(IDs!BI31,file!$A$2:$J$2731,3,FALSE)</f>
        <v>0</v>
      </c>
      <c r="BJ31" s="105">
        <f>VLOOKUP(IDs!BJ31,file!$A$2:$J$2731,3,FALSE)</f>
        <v>0</v>
      </c>
      <c r="BK31" s="105">
        <f>VLOOKUP(IDs!BK31,file!$A$2:$J$2731,3,FALSE)</f>
        <v>0</v>
      </c>
      <c r="BL31" s="105">
        <f>VLOOKUP(IDs!BL31,file!$A$2:$J$2731,3,FALSE)</f>
        <v>1360.10308901245</v>
      </c>
      <c r="BM31" s="105">
        <f>VLOOKUP(IDs!BM31,file!$A$2:$J$2731,3,FALSE)</f>
        <v>602.82990420699605</v>
      </c>
      <c r="BN31" s="105">
        <f>VLOOKUP(IDs!BN31,file!$A$2:$J$2731,3,FALSE)</f>
        <v>464.59965842785999</v>
      </c>
      <c r="BO31" s="106">
        <f t="shared" si="4"/>
        <v>35866766.588574447</v>
      </c>
      <c r="BP31" s="125">
        <f t="shared" si="5"/>
        <v>17272220.134374939</v>
      </c>
      <c r="BQ31" s="124">
        <f t="shared" si="6"/>
        <v>17579456.642393798</v>
      </c>
      <c r="BR31" s="124">
        <f t="shared" si="7"/>
        <v>55450.298055596293</v>
      </c>
      <c r="BS31" s="124">
        <f t="shared" si="8"/>
        <v>882526.9532647907</v>
      </c>
      <c r="BT31" s="107">
        <f t="shared" si="9"/>
        <v>77112.560485327223</v>
      </c>
      <c r="BU31" s="106">
        <f t="shared" si="10"/>
        <v>1939921.0252668783</v>
      </c>
      <c r="BV31" s="29">
        <f t="shared" si="11"/>
        <v>1145002.6384910413</v>
      </c>
      <c r="BW31" s="29">
        <f t="shared" si="12"/>
        <v>647567.30946679809</v>
      </c>
      <c r="BX31" s="29">
        <f t="shared" si="13"/>
        <v>34244.210797695305</v>
      </c>
      <c r="BY31" s="29">
        <f t="shared" si="14"/>
        <v>66207.18752901259</v>
      </c>
      <c r="BZ31" s="107">
        <f t="shared" si="15"/>
        <v>46899.678982331214</v>
      </c>
      <c r="CA31" s="126">
        <f t="shared" si="21"/>
        <v>5.4086866751039964E-2</v>
      </c>
      <c r="CB31" s="127">
        <f t="shared" si="21"/>
        <v>6.6291572802055276E-2</v>
      </c>
      <c r="CC31" s="127">
        <f t="shared" si="21"/>
        <v>3.6836594135973177E-2</v>
      </c>
      <c r="CD31" s="127">
        <f t="shared" si="21"/>
        <v>0.61756585624410765</v>
      </c>
      <c r="CE31" s="127">
        <f t="shared" si="21"/>
        <v>7.5020017557637111E-2</v>
      </c>
      <c r="CF31" s="110">
        <f t="shared" si="21"/>
        <v>0.60819766179668178</v>
      </c>
      <c r="CG31" s="121">
        <f>-SUM([1]Dynamics!BO30:BO31,[1]Dynamics!CB30:CB31,[1]Dynamics!CO30:CO31,[1]Dynamics!DB30:DB31,[1]Dynamics!DO30:DO31)/BO30*100000</f>
        <v>1184.0194291426837</v>
      </c>
      <c r="CH31" s="112">
        <f>-SUM([1]Dynamics!BO30:BO31)/BP30*100000</f>
        <v>1452.0025420330232</v>
      </c>
      <c r="CI31" s="112">
        <f>-SUM([1]Dynamics!CB30:CB31)/BQ30*100000</f>
        <v>776.3653013188981</v>
      </c>
      <c r="CJ31" s="112">
        <f>-SUM([1]Dynamics!CO30:CO31)/BR30*100000</f>
        <v>13999.471765456232</v>
      </c>
      <c r="CK31" s="112">
        <f>-SUM([1]Dynamics!DB30:DB31)/BS30*100000</f>
        <v>1933.6258882450088</v>
      </c>
      <c r="CL31" s="122">
        <f>-SUM([1]Dynamics!DO30:DO31)/BT30*100000</f>
        <v>16179.509399649176</v>
      </c>
      <c r="CM31" s="113">
        <f t="shared" si="16"/>
        <v>152493.70576013555</v>
      </c>
      <c r="CN31" s="113">
        <f>step*SUMPRODUCT(B31:N31,'[1]By group'!B$22:N$22)</f>
        <v>90158.085895298573</v>
      </c>
      <c r="CO31" s="113">
        <f>step*SUMPRODUCT(O31:AA31,'[1]By group'!O$22:AA$22)</f>
        <v>51151.633470976398</v>
      </c>
      <c r="CP31" s="113">
        <f>step*SUMPRODUCT(AB31:AN31,'[1]By group'!AB$22:AN$22)</f>
        <v>2665.8124423347913</v>
      </c>
      <c r="CQ31" s="113">
        <f>step*SUMPRODUCT(AO31:BA31,'[1]By group'!AO$22:BA$22)</f>
        <v>4994.4586114278327</v>
      </c>
      <c r="CR31" s="114">
        <f>step*SUMPRODUCT(BB31:BN31,'[1]By group'!BB$22:BN$22)</f>
        <v>3523.7153400979332</v>
      </c>
      <c r="CS31" s="115">
        <f t="shared" si="22"/>
        <v>204242.30674263369</v>
      </c>
      <c r="CT31" s="113">
        <f t="shared" si="22"/>
        <v>614222.22182222642</v>
      </c>
      <c r="CU31" s="113">
        <f t="shared" si="22"/>
        <v>668708.99284757709</v>
      </c>
      <c r="CV31" s="113">
        <f t="shared" si="22"/>
        <v>288587.44165230048</v>
      </c>
      <c r="CW31" s="113">
        <f t="shared" si="22"/>
        <v>83613.150887630327</v>
      </c>
      <c r="CX31" s="116">
        <f t="shared" si="22"/>
        <v>80546.911314510231</v>
      </c>
      <c r="CY31" s="128">
        <f t="shared" si="17"/>
        <v>3.1443487761429172E-3</v>
      </c>
      <c r="CZ31" s="129">
        <f t="shared" si="18"/>
        <v>4.8611360378886262E-2</v>
      </c>
      <c r="DA31" s="118">
        <f t="shared" si="19"/>
        <v>2.1499724625272422E-3</v>
      </c>
      <c r="DB31" s="123"/>
      <c r="DC31" s="9">
        <f>(SUMPRODUCT($B31:$N31,'[1]By group'!$B$27:$N$27)-(1-prop_idu_part)*SUMPRODUCT(Population!$BB31:$BN31,'[1]By group'!$BB$27:$BN$27)*(1-prop_idu_male))/BQ31</f>
        <v>1.4714157522093965</v>
      </c>
      <c r="DD31" s="9">
        <f>(1-prop_idu_part)*SUMPRODUCT(Population!$BB31:$BN31,'[1]By group'!$BB$27:$BN$27)*prop_idu_male/BQ31</f>
        <v>9.4748736571658842E-3</v>
      </c>
      <c r="DE31" s="9">
        <f>SUMPRODUCT(AB31:AN31,'[1]By group'!AB$27:AN$27)/prop_sw_use/BP31</f>
        <v>3.8524496068856737</v>
      </c>
      <c r="DF31" s="130">
        <f t="shared" si="2"/>
        <v>1.5640945403955835</v>
      </c>
      <c r="DG31" s="9">
        <f t="shared" si="20"/>
        <v>0</v>
      </c>
    </row>
    <row r="32" spans="1:166" s="43" customFormat="1" x14ac:dyDescent="0.25">
      <c r="A32" s="43">
        <f t="shared" si="3"/>
        <v>14</v>
      </c>
      <c r="B32" s="105">
        <f>VLOOKUP(IDs!B32,file!$A$2:$J$2731,3,FALSE)</f>
        <v>16163458.919581501</v>
      </c>
      <c r="C32" s="105">
        <f>VLOOKUP(IDs!C32,file!$A$2:$J$2731,3,FALSE)</f>
        <v>120035.248084972</v>
      </c>
      <c r="D32" s="105">
        <f>VLOOKUP(IDs!D32,file!$A$2:$J$2731,3,FALSE)</f>
        <v>360183.73227526702</v>
      </c>
      <c r="E32" s="105">
        <f>VLOOKUP(IDs!E32,file!$A$2:$J$2731,3,FALSE)</f>
        <v>391506.94018007198</v>
      </c>
      <c r="F32" s="105">
        <f>VLOOKUP(IDs!F32,file!$A$2:$J$2731,3,FALSE)</f>
        <v>123181.329208436</v>
      </c>
      <c r="G32" s="105">
        <f>VLOOKUP(IDs!G32,file!$A$2:$J$2731,3,FALSE)</f>
        <v>24571.810480583601</v>
      </c>
      <c r="H32" s="105">
        <f>VLOOKUP(IDs!H32,file!$A$2:$J$2731,3,FALSE)</f>
        <v>22395.520861213001</v>
      </c>
      <c r="I32" s="105">
        <f>VLOOKUP(IDs!I32,file!$A$2:$J$2731,3,FALSE)</f>
        <v>0</v>
      </c>
      <c r="J32" s="105">
        <f>VLOOKUP(IDs!J32,file!$A$2:$J$2731,3,FALSE)</f>
        <v>0</v>
      </c>
      <c r="K32" s="105">
        <f>VLOOKUP(IDs!K32,file!$A$2:$J$2731,3,FALSE)</f>
        <v>0</v>
      </c>
      <c r="L32" s="105">
        <f>VLOOKUP(IDs!L32,file!$A$2:$J$2731,3,FALSE)</f>
        <v>46232.637098087398</v>
      </c>
      <c r="M32" s="105">
        <f>VLOOKUP(IDs!M32,file!$A$2:$J$2731,3,FALSE)</f>
        <v>24013.838575213598</v>
      </c>
      <c r="N32" s="105">
        <f>VLOOKUP(IDs!N32,file!$A$2:$J$2731,3,FALSE)</f>
        <v>21741.157502742801</v>
      </c>
      <c r="O32" s="105">
        <f>VLOOKUP(IDs!O32,file!$A$2:$J$2731,3,FALSE)</f>
        <v>16988050.970471501</v>
      </c>
      <c r="P32" s="105">
        <f>VLOOKUP(IDs!P32,file!$A$2:$J$2731,3,FALSE)</f>
        <v>65049.057554991501</v>
      </c>
      <c r="Q32" s="105">
        <f>VLOOKUP(IDs!Q32,file!$A$2:$J$2731,3,FALSE)</f>
        <v>198272.27985761201</v>
      </c>
      <c r="R32" s="105">
        <f>VLOOKUP(IDs!R32,file!$A$2:$J$2731,3,FALSE)</f>
        <v>219276.62454348899</v>
      </c>
      <c r="S32" s="105">
        <f>VLOOKUP(IDs!S32,file!$A$2:$J$2731,3,FALSE)</f>
        <v>69443.313986846202</v>
      </c>
      <c r="T32" s="105">
        <f>VLOOKUP(IDs!T32,file!$A$2:$J$2731,3,FALSE)</f>
        <v>13945.8708332308</v>
      </c>
      <c r="U32" s="105">
        <f>VLOOKUP(IDs!U32,file!$A$2:$J$2731,3,FALSE)</f>
        <v>13239.482280555199</v>
      </c>
      <c r="V32" s="105">
        <f>VLOOKUP(IDs!V32,file!$A$2:$J$2731,3,FALSE)</f>
        <v>0</v>
      </c>
      <c r="W32" s="105">
        <f>VLOOKUP(IDs!W32,file!$A$2:$J$2731,3,FALSE)</f>
        <v>0</v>
      </c>
      <c r="X32" s="105">
        <f>VLOOKUP(IDs!X32,file!$A$2:$J$2731,3,FALSE)</f>
        <v>0</v>
      </c>
      <c r="Y32" s="105">
        <f>VLOOKUP(IDs!Y32,file!$A$2:$J$2731,3,FALSE)</f>
        <v>26615.3985066118</v>
      </c>
      <c r="Z32" s="105">
        <f>VLOOKUP(IDs!Z32,file!$A$2:$J$2731,3,FALSE)</f>
        <v>14994.3000049399</v>
      </c>
      <c r="AA32" s="105">
        <f>VLOOKUP(IDs!AA32,file!$A$2:$J$2731,3,FALSE)</f>
        <v>17229.822727345101</v>
      </c>
      <c r="AB32" s="105">
        <f>VLOOKUP(IDs!AB32,file!$A$2:$J$2731,3,FALSE)</f>
        <v>21515.820707607501</v>
      </c>
      <c r="AC32" s="105">
        <f>VLOOKUP(IDs!AC32,file!$A$2:$J$2731,3,FALSE)</f>
        <v>3730.0859776419802</v>
      </c>
      <c r="AD32" s="105">
        <f>VLOOKUP(IDs!AD32,file!$A$2:$J$2731,3,FALSE)</f>
        <v>11030.8392281256</v>
      </c>
      <c r="AE32" s="105">
        <f>VLOOKUP(IDs!AE32,file!$A$2:$J$2731,3,FALSE)</f>
        <v>11701.682212112801</v>
      </c>
      <c r="AF32" s="105">
        <f>VLOOKUP(IDs!AF32,file!$A$2:$J$2731,3,FALSE)</f>
        <v>3605.9478082689502</v>
      </c>
      <c r="AG32" s="105">
        <f>VLOOKUP(IDs!AG32,file!$A$2:$J$2731,3,FALSE)</f>
        <v>710.81855299209701</v>
      </c>
      <c r="AH32" s="105">
        <f>VLOOKUP(IDs!AH32,file!$A$2:$J$2731,3,FALSE)</f>
        <v>647.98312872559097</v>
      </c>
      <c r="AI32" s="105">
        <f>VLOOKUP(IDs!AI32,file!$A$2:$J$2731,3,FALSE)</f>
        <v>0</v>
      </c>
      <c r="AJ32" s="105">
        <f>VLOOKUP(IDs!AJ32,file!$A$2:$J$2731,3,FALSE)</f>
        <v>0</v>
      </c>
      <c r="AK32" s="105">
        <f>VLOOKUP(IDs!AK32,file!$A$2:$J$2731,3,FALSE)</f>
        <v>0</v>
      </c>
      <c r="AL32" s="105">
        <f>VLOOKUP(IDs!AL32,file!$A$2:$J$2731,3,FALSE)</f>
        <v>1319.7015845323899</v>
      </c>
      <c r="AM32" s="105">
        <f>VLOOKUP(IDs!AM32,file!$A$2:$J$2731,3,FALSE)</f>
        <v>707.56632218793504</v>
      </c>
      <c r="AN32" s="105">
        <f>VLOOKUP(IDs!AN32,file!$A$2:$J$2731,3,FALSE)</f>
        <v>731.23941642204295</v>
      </c>
      <c r="AO32" s="105">
        <f>VLOOKUP(IDs!AO32,file!$A$2:$J$2731,3,FALSE)</f>
        <v>815428.84973663103</v>
      </c>
      <c r="AP32" s="105">
        <f>VLOOKUP(IDs!AP32,file!$A$2:$J$2731,3,FALSE)</f>
        <v>8262.0882782105491</v>
      </c>
      <c r="AQ32" s="105">
        <f>VLOOKUP(IDs!AQ32,file!$A$2:$J$2731,3,FALSE)</f>
        <v>23365.1172644422</v>
      </c>
      <c r="AR32" s="105">
        <f>VLOOKUP(IDs!AR32,file!$A$2:$J$2731,3,FALSE)</f>
        <v>22970.053784913802</v>
      </c>
      <c r="AS32" s="105">
        <f>VLOOKUP(IDs!AS32,file!$A$2:$J$2731,3,FALSE)</f>
        <v>6615.1478588659702</v>
      </c>
      <c r="AT32" s="105">
        <f>VLOOKUP(IDs!AT32,file!$A$2:$J$2731,3,FALSE)</f>
        <v>1233.06380025147</v>
      </c>
      <c r="AU32" s="105">
        <f>VLOOKUP(IDs!AU32,file!$A$2:$J$2731,3,FALSE)</f>
        <v>991.56072249897898</v>
      </c>
      <c r="AV32" s="105">
        <f>VLOOKUP(IDs!AV32,file!$A$2:$J$2731,3,FALSE)</f>
        <v>0</v>
      </c>
      <c r="AW32" s="105">
        <f>VLOOKUP(IDs!AW32,file!$A$2:$J$2731,3,FALSE)</f>
        <v>0</v>
      </c>
      <c r="AX32" s="105">
        <f>VLOOKUP(IDs!AX32,file!$A$2:$J$2731,3,FALSE)</f>
        <v>0</v>
      </c>
      <c r="AY32" s="105">
        <f>VLOOKUP(IDs!AY32,file!$A$2:$J$2731,3,FALSE)</f>
        <v>2025.22876819314</v>
      </c>
      <c r="AZ32" s="105">
        <f>VLOOKUP(IDs!AZ32,file!$A$2:$J$2731,3,FALSE)</f>
        <v>931.75121448916695</v>
      </c>
      <c r="BA32" s="105">
        <f>VLOOKUP(IDs!BA32,file!$A$2:$J$2731,3,FALSE)</f>
        <v>758.66750642112299</v>
      </c>
      <c r="BB32" s="105">
        <f>VLOOKUP(IDs!BB32,file!$A$2:$J$2731,3,FALSE)</f>
        <v>30266.3191652243</v>
      </c>
      <c r="BC32" s="105">
        <f>VLOOKUP(IDs!BC32,file!$A$2:$J$2731,3,FALSE)</f>
        <v>5893.2517660923604</v>
      </c>
      <c r="BD32" s="105">
        <f>VLOOKUP(IDs!BD32,file!$A$2:$J$2731,3,FALSE)</f>
        <v>16447.8843258013</v>
      </c>
      <c r="BE32" s="105">
        <f>VLOOKUP(IDs!BE32,file!$A$2:$J$2731,3,FALSE)</f>
        <v>15998.6531417684</v>
      </c>
      <c r="BF32" s="105">
        <f>VLOOKUP(IDs!BF32,file!$A$2:$J$2731,3,FALSE)</f>
        <v>4579.9039147098802</v>
      </c>
      <c r="BG32" s="105">
        <f>VLOOKUP(IDs!BG32,file!$A$2:$J$2731,3,FALSE)</f>
        <v>849.152854096032</v>
      </c>
      <c r="BH32" s="105">
        <f>VLOOKUP(IDs!BH32,file!$A$2:$J$2731,3,FALSE)</f>
        <v>670.73902109757398</v>
      </c>
      <c r="BI32" s="105">
        <f>VLOOKUP(IDs!BI32,file!$A$2:$J$2731,3,FALSE)</f>
        <v>0</v>
      </c>
      <c r="BJ32" s="105">
        <f>VLOOKUP(IDs!BJ32,file!$A$2:$J$2731,3,FALSE)</f>
        <v>0</v>
      </c>
      <c r="BK32" s="105">
        <f>VLOOKUP(IDs!BK32,file!$A$2:$J$2731,3,FALSE)</f>
        <v>0</v>
      </c>
      <c r="BL32" s="105">
        <f>VLOOKUP(IDs!BL32,file!$A$2:$J$2731,3,FALSE)</f>
        <v>1368.4398927913801</v>
      </c>
      <c r="BM32" s="105">
        <f>VLOOKUP(IDs!BM32,file!$A$2:$J$2731,3,FALSE)</f>
        <v>609.69160119737705</v>
      </c>
      <c r="BN32" s="105">
        <f>VLOOKUP(IDs!BN32,file!$A$2:$J$2731,3,FALSE)</f>
        <v>465.09077404022599</v>
      </c>
      <c r="BO32" s="106">
        <f t="shared" si="4"/>
        <v>35938870.594945543</v>
      </c>
      <c r="BP32" s="125">
        <f t="shared" si="5"/>
        <v>17297321.13384809</v>
      </c>
      <c r="BQ32" s="124">
        <f t="shared" si="6"/>
        <v>17626117.12076712</v>
      </c>
      <c r="BR32" s="124">
        <f t="shared" si="7"/>
        <v>55701.684938616891</v>
      </c>
      <c r="BS32" s="124">
        <f t="shared" si="8"/>
        <v>882581.52893491753</v>
      </c>
      <c r="BT32" s="107">
        <f t="shared" si="9"/>
        <v>77149.126456818834</v>
      </c>
      <c r="BU32" s="106">
        <f t="shared" si="10"/>
        <v>1920149.7152830993</v>
      </c>
      <c r="BV32" s="29">
        <f t="shared" si="11"/>
        <v>1133862.2142665873</v>
      </c>
      <c r="BW32" s="29">
        <f t="shared" si="12"/>
        <v>638066.15029562148</v>
      </c>
      <c r="BX32" s="29">
        <f t="shared" si="13"/>
        <v>34185.864231009393</v>
      </c>
      <c r="BY32" s="29">
        <f t="shared" si="14"/>
        <v>67152.679198286394</v>
      </c>
      <c r="BZ32" s="107">
        <f t="shared" si="15"/>
        <v>46882.80729159453</v>
      </c>
      <c r="CA32" s="126">
        <f t="shared" si="21"/>
        <v>5.3428215286018196E-2</v>
      </c>
      <c r="CB32" s="127">
        <f t="shared" si="21"/>
        <v>6.5551318929253172E-2</v>
      </c>
      <c r="CC32" s="127">
        <f t="shared" si="21"/>
        <v>3.6200040310855018E-2</v>
      </c>
      <c r="CD32" s="127">
        <f t="shared" si="21"/>
        <v>0.61373124114076849</v>
      </c>
      <c r="CE32" s="127">
        <f t="shared" si="21"/>
        <v>7.6086658282238193E-2</v>
      </c>
      <c r="CF32" s="110">
        <f t="shared" si="21"/>
        <v>0.60769070817458082</v>
      </c>
      <c r="CG32" s="108"/>
      <c r="CH32" s="111"/>
      <c r="CI32" s="112"/>
      <c r="CJ32" s="111"/>
      <c r="CK32" s="111"/>
      <c r="CL32" s="110"/>
      <c r="CM32" s="113">
        <f t="shared" si="16"/>
        <v>150752.12397797918</v>
      </c>
      <c r="CN32" s="113">
        <f>step*SUMPRODUCT(B32:N32,'[1]By group'!B$22:N$22)</f>
        <v>89133.730621527604</v>
      </c>
      <c r="CO32" s="113">
        <f>step*SUMPRODUCT(O32:AA32,'[1]By group'!O$22:AA$22)</f>
        <v>50371.70543042745</v>
      </c>
      <c r="CP32" s="113">
        <f>step*SUMPRODUCT(AB32:AN32,'[1]By group'!AB$22:AN$22)</f>
        <v>2658.6741367462814</v>
      </c>
      <c r="CQ32" s="113">
        <f>step*SUMPRODUCT(AO32:BA32,'[1]By group'!AO$22:BA$22)</f>
        <v>5067.0009676344744</v>
      </c>
      <c r="CR32" s="114">
        <f>step*SUMPRODUCT(BB32:BN32,'[1]By group'!BB$22:BN$22)</f>
        <v>3521.0128216433968</v>
      </c>
      <c r="CS32" s="115">
        <f t="shared" si="22"/>
        <v>202969.73166190839</v>
      </c>
      <c r="CT32" s="113">
        <f t="shared" si="22"/>
        <v>609299.85295124806</v>
      </c>
      <c r="CU32" s="113">
        <f t="shared" si="22"/>
        <v>661453.95386235602</v>
      </c>
      <c r="CV32" s="113">
        <f t="shared" si="22"/>
        <v>284987.04862734315</v>
      </c>
      <c r="CW32" s="113">
        <f t="shared" si="22"/>
        <v>82567.864239181989</v>
      </c>
      <c r="CX32" s="116">
        <f t="shared" si="22"/>
        <v>78871.263941061639</v>
      </c>
      <c r="CY32" s="128">
        <f t="shared" si="17"/>
        <v>3.1502237157097516E-3</v>
      </c>
      <c r="CZ32" s="129">
        <f t="shared" si="18"/>
        <v>4.8547098700461942E-2</v>
      </c>
      <c r="DA32" s="118">
        <f t="shared" si="19"/>
        <v>2.1466764308299973E-3</v>
      </c>
      <c r="DB32" s="123">
        <f>(BO32-BO30)/BO30</f>
        <v>3.9642465622083366E-3</v>
      </c>
      <c r="DC32" s="9">
        <f>(SUMPRODUCT($B32:$N32,'[1]By group'!$B$27:$N$27)-(1-prop_idu_part)*SUMPRODUCT(Population!$BB32:$BN32,'[1]By group'!$BB$27:$BN$27)*(1-prop_idu_male))/BQ32</f>
        <v>1.4696555682116135</v>
      </c>
      <c r="DD32" s="9">
        <f>(1-prop_idu_part)*SUMPRODUCT(Population!$BB32:$BN32,'[1]By group'!$BB$27:$BN$27)*prop_idu_male/BQ32</f>
        <v>9.4542724302217815E-3</v>
      </c>
      <c r="DE32" s="9">
        <f>SUMPRODUCT(AB32:AN32,'[1]By group'!AB$27:AN$27)/prop_sw_use/BP32</f>
        <v>3.8642990674169271</v>
      </c>
      <c r="DF32" s="130">
        <f t="shared" si="2"/>
        <v>1.5689054213712723</v>
      </c>
      <c r="DG32" s="9">
        <f t="shared" si="20"/>
        <v>0</v>
      </c>
    </row>
    <row r="33" spans="1:111" s="43" customFormat="1" x14ac:dyDescent="0.25">
      <c r="A33" s="43">
        <f t="shared" si="3"/>
        <v>14.5</v>
      </c>
      <c r="B33" s="105">
        <f>VLOOKUP(IDs!B33,file!$A$2:$J$2731,3,FALSE)</f>
        <v>16200519.855191</v>
      </c>
      <c r="C33" s="105">
        <f>VLOOKUP(IDs!C33,file!$A$2:$J$2731,3,FALSE)</f>
        <v>119414.05051029701</v>
      </c>
      <c r="D33" s="105">
        <f>VLOOKUP(IDs!D33,file!$A$2:$J$2731,3,FALSE)</f>
        <v>357740.47594615398</v>
      </c>
      <c r="E33" s="105">
        <f>VLOOKUP(IDs!E33,file!$A$2:$J$2731,3,FALSE)</f>
        <v>387573.55209703901</v>
      </c>
      <c r="F33" s="105">
        <f>VLOOKUP(IDs!F33,file!$A$2:$J$2731,3,FALSE)</f>
        <v>121600.57774503699</v>
      </c>
      <c r="G33" s="105">
        <f>VLOOKUP(IDs!G33,file!$A$2:$J$2731,3,FALSE)</f>
        <v>24220.3850141109</v>
      </c>
      <c r="H33" s="105">
        <f>VLOOKUP(IDs!H33,file!$A$2:$J$2731,3,FALSE)</f>
        <v>22026.374060284801</v>
      </c>
      <c r="I33" s="105">
        <f>VLOOKUP(IDs!I33,file!$A$2:$J$2731,3,FALSE)</f>
        <v>0</v>
      </c>
      <c r="J33" s="105">
        <f>VLOOKUP(IDs!J33,file!$A$2:$J$2731,3,FALSE)</f>
        <v>0</v>
      </c>
      <c r="K33" s="105">
        <f>VLOOKUP(IDs!K33,file!$A$2:$J$2731,3,FALSE)</f>
        <v>0</v>
      </c>
      <c r="L33" s="105">
        <f>VLOOKUP(IDs!L33,file!$A$2:$J$2731,3,FALSE)</f>
        <v>45685.823760218802</v>
      </c>
      <c r="M33" s="105">
        <f>VLOOKUP(IDs!M33,file!$A$2:$J$2731,3,FALSE)</f>
        <v>23830.7884460524</v>
      </c>
      <c r="N33" s="105">
        <f>VLOOKUP(IDs!N33,file!$A$2:$J$2731,3,FALSE)</f>
        <v>21451.655327252702</v>
      </c>
      <c r="O33" s="105">
        <f>VLOOKUP(IDs!O33,file!$A$2:$J$2731,3,FALSE)</f>
        <v>17044249.948651701</v>
      </c>
      <c r="P33" s="105">
        <f>VLOOKUP(IDs!P33,file!$A$2:$J$2731,3,FALSE)</f>
        <v>64397.223629023501</v>
      </c>
      <c r="Q33" s="105">
        <f>VLOOKUP(IDs!Q33,file!$A$2:$J$2731,3,FALSE)</f>
        <v>195867.437497665</v>
      </c>
      <c r="R33" s="105">
        <f>VLOOKUP(IDs!R33,file!$A$2:$J$2731,3,FALSE)</f>
        <v>216171.291963989</v>
      </c>
      <c r="S33" s="105">
        <f>VLOOKUP(IDs!S33,file!$A$2:$J$2731,3,FALSE)</f>
        <v>68410.481755075496</v>
      </c>
      <c r="T33" s="105">
        <f>VLOOKUP(IDs!T33,file!$A$2:$J$2731,3,FALSE)</f>
        <v>13731.2109482707</v>
      </c>
      <c r="U33" s="105">
        <f>VLOOKUP(IDs!U33,file!$A$2:$J$2731,3,FALSE)</f>
        <v>12983.264899865901</v>
      </c>
      <c r="V33" s="105">
        <f>VLOOKUP(IDs!V33,file!$A$2:$J$2731,3,FALSE)</f>
        <v>0</v>
      </c>
      <c r="W33" s="105">
        <f>VLOOKUP(IDs!W33,file!$A$2:$J$2731,3,FALSE)</f>
        <v>0</v>
      </c>
      <c r="X33" s="105">
        <f>VLOOKUP(IDs!X33,file!$A$2:$J$2731,3,FALSE)</f>
        <v>0</v>
      </c>
      <c r="Y33" s="105">
        <f>VLOOKUP(IDs!Y33,file!$A$2:$J$2731,3,FALSE)</f>
        <v>26222.3563401762</v>
      </c>
      <c r="Z33" s="105">
        <f>VLOOKUP(IDs!Z33,file!$A$2:$J$2731,3,FALSE)</f>
        <v>14694.786172718101</v>
      </c>
      <c r="AA33" s="105">
        <f>VLOOKUP(IDs!AA33,file!$A$2:$J$2731,3,FALSE)</f>
        <v>16569.7447276481</v>
      </c>
      <c r="AB33" s="105">
        <f>VLOOKUP(IDs!AB33,file!$A$2:$J$2731,3,FALSE)</f>
        <v>21820.431065248798</v>
      </c>
      <c r="AC33" s="105">
        <f>VLOOKUP(IDs!AC33,file!$A$2:$J$2731,3,FALSE)</f>
        <v>3738.36861664358</v>
      </c>
      <c r="AD33" s="105">
        <f>VLOOKUP(IDs!AD33,file!$A$2:$J$2731,3,FALSE)</f>
        <v>11042.344454091801</v>
      </c>
      <c r="AE33" s="105">
        <f>VLOOKUP(IDs!AE33,file!$A$2:$J$2731,3,FALSE)</f>
        <v>11687.5170700699</v>
      </c>
      <c r="AF33" s="105">
        <f>VLOOKUP(IDs!AF33,file!$A$2:$J$2731,3,FALSE)</f>
        <v>3594.9044389574801</v>
      </c>
      <c r="AG33" s="105">
        <f>VLOOKUP(IDs!AG33,file!$A$2:$J$2731,3,FALSE)</f>
        <v>707.66718812544696</v>
      </c>
      <c r="AH33" s="105">
        <f>VLOOKUP(IDs!AH33,file!$A$2:$J$2731,3,FALSE)</f>
        <v>642.20595369795797</v>
      </c>
      <c r="AI33" s="105">
        <f>VLOOKUP(IDs!AI33,file!$A$2:$J$2731,3,FALSE)</f>
        <v>0</v>
      </c>
      <c r="AJ33" s="105">
        <f>VLOOKUP(IDs!AJ33,file!$A$2:$J$2731,3,FALSE)</f>
        <v>0</v>
      </c>
      <c r="AK33" s="105">
        <f>VLOOKUP(IDs!AK33,file!$A$2:$J$2731,3,FALSE)</f>
        <v>0</v>
      </c>
      <c r="AL33" s="105">
        <f>VLOOKUP(IDs!AL33,file!$A$2:$J$2731,3,FALSE)</f>
        <v>1313.3276107792899</v>
      </c>
      <c r="AM33" s="105">
        <f>VLOOKUP(IDs!AM33,file!$A$2:$J$2731,3,FALSE)</f>
        <v>702.14892332104205</v>
      </c>
      <c r="AN33" s="105">
        <f>VLOOKUP(IDs!AN33,file!$A$2:$J$2731,3,FALSE)</f>
        <v>714.60900727422302</v>
      </c>
      <c r="AO33" s="105">
        <f>VLOOKUP(IDs!AO33,file!$A$2:$J$2731,3,FALSE)</f>
        <v>814541.89046081202</v>
      </c>
      <c r="AP33" s="105">
        <f>VLOOKUP(IDs!AP33,file!$A$2:$J$2731,3,FALSE)</f>
        <v>8370.5511745394197</v>
      </c>
      <c r="AQ33" s="105">
        <f>VLOOKUP(IDs!AQ33,file!$A$2:$J$2731,3,FALSE)</f>
        <v>23683.065672742399</v>
      </c>
      <c r="AR33" s="105">
        <f>VLOOKUP(IDs!AR33,file!$A$2:$J$2731,3,FALSE)</f>
        <v>23298.520192645101</v>
      </c>
      <c r="AS33" s="105">
        <f>VLOOKUP(IDs!AS33,file!$A$2:$J$2731,3,FALSE)</f>
        <v>6713.6336845477499</v>
      </c>
      <c r="AT33" s="105">
        <f>VLOOKUP(IDs!AT33,file!$A$2:$J$2731,3,FALSE)</f>
        <v>1252.0179143645</v>
      </c>
      <c r="AU33" s="105">
        <f>VLOOKUP(IDs!AU33,file!$A$2:$J$2731,3,FALSE)</f>
        <v>1006.45173263519</v>
      </c>
      <c r="AV33" s="105">
        <f>VLOOKUP(IDs!AV33,file!$A$2:$J$2731,3,FALSE)</f>
        <v>0</v>
      </c>
      <c r="AW33" s="105">
        <f>VLOOKUP(IDs!AW33,file!$A$2:$J$2731,3,FALSE)</f>
        <v>0</v>
      </c>
      <c r="AX33" s="105">
        <f>VLOOKUP(IDs!AX33,file!$A$2:$J$2731,3,FALSE)</f>
        <v>0</v>
      </c>
      <c r="AY33" s="105">
        <f>VLOOKUP(IDs!AY33,file!$A$2:$J$2731,3,FALSE)</f>
        <v>2062.3279897484299</v>
      </c>
      <c r="AZ33" s="105">
        <f>VLOOKUP(IDs!AZ33,file!$A$2:$J$2731,3,FALSE)</f>
        <v>950.24440466557701</v>
      </c>
      <c r="BA33" s="105">
        <f>VLOOKUP(IDs!BA33,file!$A$2:$J$2731,3,FALSE)</f>
        <v>763.79300249999505</v>
      </c>
      <c r="BB33" s="105">
        <f>VLOOKUP(IDs!BB33,file!$A$2:$J$2731,3,FALSE)</f>
        <v>30329.2843065364</v>
      </c>
      <c r="BC33" s="105">
        <f>VLOOKUP(IDs!BC33,file!$A$2:$J$2731,3,FALSE)</f>
        <v>5897.8630840440301</v>
      </c>
      <c r="BD33" s="105">
        <f>VLOOKUP(IDs!BD33,file!$A$2:$J$2731,3,FALSE)</f>
        <v>16445.353352562899</v>
      </c>
      <c r="BE33" s="105">
        <f>VLOOKUP(IDs!BE33,file!$A$2:$J$2731,3,FALSE)</f>
        <v>15979.1137866238</v>
      </c>
      <c r="BF33" s="105">
        <f>VLOOKUP(IDs!BF33,file!$A$2:$J$2731,3,FALSE)</f>
        <v>4574.1590634835002</v>
      </c>
      <c r="BG33" s="105">
        <f>VLOOKUP(IDs!BG33,file!$A$2:$J$2731,3,FALSE)</f>
        <v>848.65844844075298</v>
      </c>
      <c r="BH33" s="105">
        <f>VLOOKUP(IDs!BH33,file!$A$2:$J$2731,3,FALSE)</f>
        <v>671.63807120882404</v>
      </c>
      <c r="BI33" s="105">
        <f>VLOOKUP(IDs!BI33,file!$A$2:$J$2731,3,FALSE)</f>
        <v>0</v>
      </c>
      <c r="BJ33" s="105">
        <f>VLOOKUP(IDs!BJ33,file!$A$2:$J$2731,3,FALSE)</f>
        <v>0</v>
      </c>
      <c r="BK33" s="105">
        <f>VLOOKUP(IDs!BK33,file!$A$2:$J$2731,3,FALSE)</f>
        <v>0</v>
      </c>
      <c r="BL33" s="105">
        <f>VLOOKUP(IDs!BL33,file!$A$2:$J$2731,3,FALSE)</f>
        <v>1375.0796420126101</v>
      </c>
      <c r="BM33" s="105">
        <f>VLOOKUP(IDs!BM33,file!$A$2:$J$2731,3,FALSE)</f>
        <v>615.73416152103505</v>
      </c>
      <c r="BN33" s="105">
        <f>VLOOKUP(IDs!BN33,file!$A$2:$J$2731,3,FALSE)</f>
        <v>465.87838218474099</v>
      </c>
      <c r="BO33" s="106">
        <f t="shared" si="4"/>
        <v>36013170.06753958</v>
      </c>
      <c r="BP33" s="125">
        <f t="shared" si="5"/>
        <v>17324063.538097445</v>
      </c>
      <c r="BQ33" s="124">
        <f t="shared" si="6"/>
        <v>17673297.746586133</v>
      </c>
      <c r="BR33" s="124">
        <f t="shared" si="7"/>
        <v>55963.524328209518</v>
      </c>
      <c r="BS33" s="124">
        <f t="shared" si="8"/>
        <v>882642.49622920027</v>
      </c>
      <c r="BT33" s="107">
        <f t="shared" si="9"/>
        <v>77202.762298618603</v>
      </c>
      <c r="BU33" s="106">
        <f t="shared" si="10"/>
        <v>1901708.6578643101</v>
      </c>
      <c r="BV33" s="29">
        <f t="shared" si="11"/>
        <v>1123543.6829064467</v>
      </c>
      <c r="BW33" s="29">
        <f t="shared" si="12"/>
        <v>629047.79793443205</v>
      </c>
      <c r="BX33" s="29">
        <f t="shared" si="13"/>
        <v>34143.093262960727</v>
      </c>
      <c r="BY33" s="29">
        <f t="shared" si="14"/>
        <v>68100.605768388356</v>
      </c>
      <c r="BZ33" s="107">
        <f t="shared" si="15"/>
        <v>46873.477992082189</v>
      </c>
      <c r="CA33" s="126">
        <f t="shared" si="21"/>
        <v>5.2805922230612305E-2</v>
      </c>
      <c r="CB33" s="127">
        <f t="shared" si="21"/>
        <v>6.4854511785624402E-2</v>
      </c>
      <c r="CC33" s="127">
        <f t="shared" si="21"/>
        <v>3.5593119459323447E-2</v>
      </c>
      <c r="CD33" s="127">
        <f t="shared" si="21"/>
        <v>0.61009548045476159</v>
      </c>
      <c r="CE33" s="127">
        <f t="shared" si="21"/>
        <v>7.7155367047616441E-2</v>
      </c>
      <c r="CF33" s="110">
        <f t="shared" si="21"/>
        <v>0.6071476796487747</v>
      </c>
      <c r="CG33" s="121">
        <f>-SUM([1]Dynamics!BO32:BO33,[1]Dynamics!CB32:CB33,[1]Dynamics!CO32:CO33,[1]Dynamics!DB32:DB33,[1]Dynamics!DO32:DO33)/BO32*100000</f>
        <v>1165.942664439352</v>
      </c>
      <c r="CH33" s="112">
        <f>-SUM([1]Dynamics!BO32:BO33)/BP32*100000</f>
        <v>1432.9194528801825</v>
      </c>
      <c r="CI33" s="112">
        <f>-SUM([1]Dynamics!CB32:CB33)/BQ32*100000</f>
        <v>756.81998373720148</v>
      </c>
      <c r="CJ33" s="112">
        <f>-SUM([1]Dynamics!CO32:CO33)/BR32*100000</f>
        <v>13939.199737749977</v>
      </c>
      <c r="CK33" s="112">
        <f>-SUM([1]Dynamics!DB32:DB33)/BS32*100000</f>
        <v>1984.5131282922985</v>
      </c>
      <c r="CL33" s="122">
        <f>-SUM([1]Dynamics!DO32:DO33)/BT32*100000</f>
        <v>16192.864969993952</v>
      </c>
      <c r="CM33" s="113">
        <f t="shared" si="16"/>
        <v>149124.84804360243</v>
      </c>
      <c r="CN33" s="113">
        <f>step*SUMPRODUCT(B33:N33,'[1]By group'!B$22:N$22)</f>
        <v>88188.124128800948</v>
      </c>
      <c r="CO33" s="113">
        <f>step*SUMPRODUCT(O33:AA33,'[1]By group'!O$22:AA$22)</f>
        <v>49625.348223802102</v>
      </c>
      <c r="CP33" s="113">
        <f>step*SUMPRODUCT(AB33:AN33,'[1]By group'!AB$22:AN$22)</f>
        <v>2652.9236534186348</v>
      </c>
      <c r="CQ33" s="113">
        <f>step*SUMPRODUCT(AO33:BA33,'[1]By group'!AO$22:BA$22)</f>
        <v>5139.7938093161856</v>
      </c>
      <c r="CR33" s="114">
        <f>step*SUMPRODUCT(BB33:BN33,'[1]By group'!BB$22:BN$22)</f>
        <v>3518.6582282645663</v>
      </c>
      <c r="CS33" s="115">
        <f t="shared" si="22"/>
        <v>201818.05701454752</v>
      </c>
      <c r="CT33" s="113">
        <f t="shared" si="22"/>
        <v>604778.67692321609</v>
      </c>
      <c r="CU33" s="113">
        <f t="shared" si="22"/>
        <v>654709.99511036684</v>
      </c>
      <c r="CV33" s="113">
        <f t="shared" si="22"/>
        <v>281552.67203003645</v>
      </c>
      <c r="CW33" s="113">
        <f t="shared" si="22"/>
        <v>81553.641621590461</v>
      </c>
      <c r="CX33" s="116">
        <f t="shared" si="22"/>
        <v>77295.615164552451</v>
      </c>
      <c r="CY33" s="128">
        <f t="shared" si="17"/>
        <v>3.156562671904453E-3</v>
      </c>
      <c r="CZ33" s="129">
        <f t="shared" si="18"/>
        <v>4.8478977722004164E-2</v>
      </c>
      <c r="DA33" s="118">
        <f t="shared" si="19"/>
        <v>2.1437369205163418E-3</v>
      </c>
      <c r="DB33" s="123"/>
      <c r="DC33" s="9">
        <f>(SUMPRODUCT($B33:$N33,'[1]By group'!$B$27:$N$27)-(1-prop_idu_part)*SUMPRODUCT(Population!$BB33:$BN33,'[1]By group'!$BB$27:$BN$27)*(1-prop_idu_male))/BQ33</f>
        <v>1.4680002672685395</v>
      </c>
      <c r="DD33" s="9">
        <f>(1-prop_idu_part)*SUMPRODUCT(Population!$BB33:$BN33,'[1]By group'!$BB$27:$BN$27)*prop_idu_male/BQ33</f>
        <v>9.4355885899804984E-3</v>
      </c>
      <c r="DE33" s="9">
        <f>SUMPRODUCT(AB33:AN33,'[1]By group'!AB$27:AN$27)/prop_sw_use/BP33</f>
        <v>3.8764709588006179</v>
      </c>
      <c r="DF33" s="130">
        <f t="shared" si="2"/>
        <v>1.5738472092730507</v>
      </c>
      <c r="DG33" s="9">
        <f t="shared" si="20"/>
        <v>0</v>
      </c>
    </row>
    <row r="34" spans="1:111" s="43" customFormat="1" x14ac:dyDescent="0.25">
      <c r="A34" s="43">
        <f t="shared" si="3"/>
        <v>15</v>
      </c>
      <c r="B34" s="105">
        <f>VLOOKUP(IDs!B34,file!$A$2:$J$2731,3,FALSE)</f>
        <v>16238353.076676199</v>
      </c>
      <c r="C34" s="105">
        <f>VLOOKUP(IDs!C34,file!$A$2:$J$2731,3,FALSE)</f>
        <v>118854.099368807</v>
      </c>
      <c r="D34" s="105">
        <f>VLOOKUP(IDs!D34,file!$A$2:$J$2731,3,FALSE)</f>
        <v>355506.85105336399</v>
      </c>
      <c r="E34" s="105">
        <f>VLOOKUP(IDs!E34,file!$A$2:$J$2731,3,FALSE)</f>
        <v>383973.55739633797</v>
      </c>
      <c r="F34" s="105">
        <f>VLOOKUP(IDs!F34,file!$A$2:$J$2731,3,FALSE)</f>
        <v>120150.350985634</v>
      </c>
      <c r="G34" s="105">
        <f>VLOOKUP(IDs!G34,file!$A$2:$J$2731,3,FALSE)</f>
        <v>23896.0954119091</v>
      </c>
      <c r="H34" s="105">
        <f>VLOOKUP(IDs!H34,file!$A$2:$J$2731,3,FALSE)</f>
        <v>21678.433145869702</v>
      </c>
      <c r="I34" s="105">
        <f>VLOOKUP(IDs!I34,file!$A$2:$J$2731,3,FALSE)</f>
        <v>0</v>
      </c>
      <c r="J34" s="105">
        <f>VLOOKUP(IDs!J34,file!$A$2:$J$2731,3,FALSE)</f>
        <v>0</v>
      </c>
      <c r="K34" s="105">
        <f>VLOOKUP(IDs!K34,file!$A$2:$J$2731,3,FALSE)</f>
        <v>0</v>
      </c>
      <c r="L34" s="105">
        <f>VLOOKUP(IDs!L34,file!$A$2:$J$2731,3,FALSE)</f>
        <v>45139.288920607898</v>
      </c>
      <c r="M34" s="105">
        <f>VLOOKUP(IDs!M34,file!$A$2:$J$2731,3,FALSE)</f>
        <v>23631.2090243079</v>
      </c>
      <c r="N34" s="105">
        <f>VLOOKUP(IDs!N34,file!$A$2:$J$2731,3,FALSE)</f>
        <v>21169.2981359388</v>
      </c>
      <c r="O34" s="105">
        <f>VLOOKUP(IDs!O34,file!$A$2:$J$2731,3,FALSE)</f>
        <v>17100480.725061499</v>
      </c>
      <c r="P34" s="105">
        <f>VLOOKUP(IDs!P34,file!$A$2:$J$2731,3,FALSE)</f>
        <v>63796.6205220224</v>
      </c>
      <c r="Q34" s="105">
        <f>VLOOKUP(IDs!Q34,file!$A$2:$J$2731,3,FALSE)</f>
        <v>193629.277996094</v>
      </c>
      <c r="R34" s="105">
        <f>VLOOKUP(IDs!R34,file!$A$2:$J$2731,3,FALSE)</f>
        <v>213211.079480949</v>
      </c>
      <c r="S34" s="105">
        <f>VLOOKUP(IDs!S34,file!$A$2:$J$2731,3,FALSE)</f>
        <v>67408.786880508196</v>
      </c>
      <c r="T34" s="105">
        <f>VLOOKUP(IDs!T34,file!$A$2:$J$2731,3,FALSE)</f>
        <v>13521.763569921901</v>
      </c>
      <c r="U34" s="105">
        <f>VLOOKUP(IDs!U34,file!$A$2:$J$2731,3,FALSE)</f>
        <v>12737.6643329785</v>
      </c>
      <c r="V34" s="105">
        <f>VLOOKUP(IDs!V34,file!$A$2:$J$2731,3,FALSE)</f>
        <v>0</v>
      </c>
      <c r="W34" s="105">
        <f>VLOOKUP(IDs!W34,file!$A$2:$J$2731,3,FALSE)</f>
        <v>0</v>
      </c>
      <c r="X34" s="105">
        <f>VLOOKUP(IDs!X34,file!$A$2:$J$2731,3,FALSE)</f>
        <v>0</v>
      </c>
      <c r="Y34" s="105">
        <f>VLOOKUP(IDs!Y34,file!$A$2:$J$2731,3,FALSE)</f>
        <v>25834.785505301501</v>
      </c>
      <c r="Z34" s="105">
        <f>VLOOKUP(IDs!Z34,file!$A$2:$J$2731,3,FALSE)</f>
        <v>14411.403349541901</v>
      </c>
      <c r="AA34" s="105">
        <f>VLOOKUP(IDs!AA34,file!$A$2:$J$2731,3,FALSE)</f>
        <v>15961.2790021745</v>
      </c>
      <c r="AB34" s="105">
        <f>VLOOKUP(IDs!AB34,file!$A$2:$J$2731,3,FALSE)</f>
        <v>22119.3511621121</v>
      </c>
      <c r="AC34" s="105">
        <f>VLOOKUP(IDs!AC34,file!$A$2:$J$2731,3,FALSE)</f>
        <v>3747.4250683404898</v>
      </c>
      <c r="AD34" s="105">
        <f>VLOOKUP(IDs!AD34,file!$A$2:$J$2731,3,FALSE)</f>
        <v>11057.4703264583</v>
      </c>
      <c r="AE34" s="105">
        <f>VLOOKUP(IDs!AE34,file!$A$2:$J$2731,3,FALSE)</f>
        <v>11678.7316816901</v>
      </c>
      <c r="AF34" s="105">
        <f>VLOOKUP(IDs!AF34,file!$A$2:$J$2731,3,FALSE)</f>
        <v>3585.7577104175398</v>
      </c>
      <c r="AG34" s="105">
        <f>VLOOKUP(IDs!AG34,file!$A$2:$J$2731,3,FALSE)</f>
        <v>704.92126883064702</v>
      </c>
      <c r="AH34" s="105">
        <f>VLOOKUP(IDs!AH34,file!$A$2:$J$2731,3,FALSE)</f>
        <v>636.98256508203303</v>
      </c>
      <c r="AI34" s="105">
        <f>VLOOKUP(IDs!AI34,file!$A$2:$J$2731,3,FALSE)</f>
        <v>0</v>
      </c>
      <c r="AJ34" s="105">
        <f>VLOOKUP(IDs!AJ34,file!$A$2:$J$2731,3,FALSE)</f>
        <v>0</v>
      </c>
      <c r="AK34" s="105">
        <f>VLOOKUP(IDs!AK34,file!$A$2:$J$2731,3,FALSE)</f>
        <v>0</v>
      </c>
      <c r="AL34" s="105">
        <f>VLOOKUP(IDs!AL34,file!$A$2:$J$2731,3,FALSE)</f>
        <v>1307.22371703927</v>
      </c>
      <c r="AM34" s="105">
        <f>VLOOKUP(IDs!AM34,file!$A$2:$J$2731,3,FALSE)</f>
        <v>697.01864369503005</v>
      </c>
      <c r="AN34" s="105">
        <f>VLOOKUP(IDs!AN34,file!$A$2:$J$2731,3,FALSE)</f>
        <v>699.25807115237501</v>
      </c>
      <c r="AO34" s="105">
        <f>VLOOKUP(IDs!AO34,file!$A$2:$J$2731,3,FALSE)</f>
        <v>813661.119564433</v>
      </c>
      <c r="AP34" s="105">
        <f>VLOOKUP(IDs!AP34,file!$A$2:$J$2731,3,FALSE)</f>
        <v>8479.0895569468994</v>
      </c>
      <c r="AQ34" s="105">
        <f>VLOOKUP(IDs!AQ34,file!$A$2:$J$2731,3,FALSE)</f>
        <v>24001.374518549401</v>
      </c>
      <c r="AR34" s="105">
        <f>VLOOKUP(IDs!AR34,file!$A$2:$J$2731,3,FALSE)</f>
        <v>23627.641764595799</v>
      </c>
      <c r="AS34" s="105">
        <f>VLOOKUP(IDs!AS34,file!$A$2:$J$2731,3,FALSE)</f>
        <v>6812.4084508097403</v>
      </c>
      <c r="AT34" s="105">
        <f>VLOOKUP(IDs!AT34,file!$A$2:$J$2731,3,FALSE)</f>
        <v>1271.0477191790801</v>
      </c>
      <c r="AU34" s="105">
        <f>VLOOKUP(IDs!AU34,file!$A$2:$J$2731,3,FALSE)</f>
        <v>1021.51874050873</v>
      </c>
      <c r="AV34" s="105">
        <f>VLOOKUP(IDs!AV34,file!$A$2:$J$2731,3,FALSE)</f>
        <v>0</v>
      </c>
      <c r="AW34" s="105">
        <f>VLOOKUP(IDs!AW34,file!$A$2:$J$2731,3,FALSE)</f>
        <v>0</v>
      </c>
      <c r="AX34" s="105">
        <f>VLOOKUP(IDs!AX34,file!$A$2:$J$2731,3,FALSE)</f>
        <v>0</v>
      </c>
      <c r="AY34" s="105">
        <f>VLOOKUP(IDs!AY34,file!$A$2:$J$2731,3,FALSE)</f>
        <v>2098.9721154622998</v>
      </c>
      <c r="AZ34" s="105">
        <f>VLOOKUP(IDs!AZ34,file!$A$2:$J$2731,3,FALSE)</f>
        <v>968.67381714805902</v>
      </c>
      <c r="BA34" s="105">
        <f>VLOOKUP(IDs!BA34,file!$A$2:$J$2731,3,FALSE)</f>
        <v>769.97264906503403</v>
      </c>
      <c r="BB34" s="105">
        <f>VLOOKUP(IDs!BB34,file!$A$2:$J$2731,3,FALSE)</f>
        <v>30400.021047657501</v>
      </c>
      <c r="BC34" s="105">
        <f>VLOOKUP(IDs!BC34,file!$A$2:$J$2731,3,FALSE)</f>
        <v>5904.0000093917797</v>
      </c>
      <c r="BD34" s="105">
        <f>VLOOKUP(IDs!BD34,file!$A$2:$J$2731,3,FALSE)</f>
        <v>16448.102822353601</v>
      </c>
      <c r="BE34" s="105">
        <f>VLOOKUP(IDs!BE34,file!$A$2:$J$2731,3,FALSE)</f>
        <v>15963.672915377399</v>
      </c>
      <c r="BF34" s="105">
        <f>VLOOKUP(IDs!BF34,file!$A$2:$J$2731,3,FALSE)</f>
        <v>4568.5645994576298</v>
      </c>
      <c r="BG34" s="105">
        <f>VLOOKUP(IDs!BG34,file!$A$2:$J$2731,3,FALSE)</f>
        <v>847.98925873116104</v>
      </c>
      <c r="BH34" s="105">
        <f>VLOOKUP(IDs!BH34,file!$A$2:$J$2731,3,FALSE)</f>
        <v>672.10062525600097</v>
      </c>
      <c r="BI34" s="105">
        <f>VLOOKUP(IDs!BI34,file!$A$2:$J$2731,3,FALSE)</f>
        <v>0</v>
      </c>
      <c r="BJ34" s="105">
        <f>VLOOKUP(IDs!BJ34,file!$A$2:$J$2731,3,FALSE)</f>
        <v>0</v>
      </c>
      <c r="BK34" s="105">
        <f>VLOOKUP(IDs!BK34,file!$A$2:$J$2731,3,FALSE)</f>
        <v>0</v>
      </c>
      <c r="BL34" s="105">
        <f>VLOOKUP(IDs!BL34,file!$A$2:$J$2731,3,FALSE)</f>
        <v>1380.28860131342</v>
      </c>
      <c r="BM34" s="105">
        <f>VLOOKUP(IDs!BM34,file!$A$2:$J$2731,3,FALSE)</f>
        <v>621.00150638423202</v>
      </c>
      <c r="BN34" s="105">
        <f>VLOOKUP(IDs!BN34,file!$A$2:$J$2731,3,FALSE)</f>
        <v>466.85520856078699</v>
      </c>
      <c r="BO34" s="106">
        <f t="shared" si="4"/>
        <v>36089564.201525986</v>
      </c>
      <c r="BP34" s="125">
        <f t="shared" si="5"/>
        <v>17352352.260118976</v>
      </c>
      <c r="BQ34" s="124">
        <f t="shared" si="6"/>
        <v>17720993.38570099</v>
      </c>
      <c r="BR34" s="124">
        <f t="shared" si="7"/>
        <v>56234.14021481789</v>
      </c>
      <c r="BS34" s="124">
        <f t="shared" si="8"/>
        <v>882711.81889669807</v>
      </c>
      <c r="BT34" s="107">
        <f t="shared" si="9"/>
        <v>77272.596594483504</v>
      </c>
      <c r="BU34" s="106">
        <f t="shared" si="10"/>
        <v>1884549.9080140651</v>
      </c>
      <c r="BV34" s="29">
        <f t="shared" si="11"/>
        <v>1113999.1834427763</v>
      </c>
      <c r="BW34" s="29">
        <f t="shared" si="12"/>
        <v>620512.6606394921</v>
      </c>
      <c r="BX34" s="29">
        <f t="shared" si="13"/>
        <v>34114.78905270579</v>
      </c>
      <c r="BY34" s="29">
        <f t="shared" si="14"/>
        <v>69050.699332265038</v>
      </c>
      <c r="BZ34" s="107">
        <f t="shared" si="15"/>
        <v>46872.575546826018</v>
      </c>
      <c r="CA34" s="126">
        <f t="shared" si="21"/>
        <v>5.2218693955145633E-2</v>
      </c>
      <c r="CB34" s="127">
        <f t="shared" si="21"/>
        <v>6.4198741861821687E-2</v>
      </c>
      <c r="CC34" s="127">
        <f t="shared" si="21"/>
        <v>3.5015681521566491E-2</v>
      </c>
      <c r="CD34" s="127">
        <f t="shared" si="21"/>
        <v>0.60665618648004904</v>
      </c>
      <c r="CE34" s="127">
        <f t="shared" si="21"/>
        <v>7.8225642677551929E-2</v>
      </c>
      <c r="CF34" s="110">
        <f t="shared" si="21"/>
        <v>0.6065872976005604</v>
      </c>
      <c r="CG34" s="108"/>
      <c r="CH34" s="111"/>
      <c r="CI34" s="112"/>
      <c r="CJ34" s="111"/>
      <c r="CK34" s="111"/>
      <c r="CL34" s="110"/>
      <c r="CM34" s="113">
        <f t="shared" si="16"/>
        <v>147607.52875476965</v>
      </c>
      <c r="CN34" s="113">
        <f>step*SUMPRODUCT(B34:N34,'[1]By group'!B$22:N$22)</f>
        <v>87315.855906416778</v>
      </c>
      <c r="CO34" s="113">
        <f>step*SUMPRODUCT(O34:AA34,'[1]By group'!O$22:AA$22)</f>
        <v>48913.587113140697</v>
      </c>
      <c r="CP34" s="113">
        <f>step*SUMPRODUCT(AB34:AN34,'[1]By group'!AB$22:AN$22)</f>
        <v>2648.4723231365024</v>
      </c>
      <c r="CQ34" s="113">
        <f>step*SUMPRODUCT(AO34:BA34,'[1]By group'!AO$22:BA$22)</f>
        <v>5212.8100423071601</v>
      </c>
      <c r="CR34" s="114">
        <f>step*SUMPRODUCT(BB34:BN34,'[1]By group'!BB$22:BN$22)</f>
        <v>3516.8033697685123</v>
      </c>
      <c r="CS34" s="115">
        <f t="shared" si="22"/>
        <v>200781.23452550857</v>
      </c>
      <c r="CT34" s="113">
        <f t="shared" si="22"/>
        <v>600643.07671681931</v>
      </c>
      <c r="CU34" s="113">
        <f t="shared" si="22"/>
        <v>648454.68323895021</v>
      </c>
      <c r="CV34" s="113">
        <f t="shared" si="22"/>
        <v>278286.4274865514</v>
      </c>
      <c r="CW34" s="113">
        <f t="shared" si="22"/>
        <v>80571.123569649018</v>
      </c>
      <c r="CX34" s="116">
        <f t="shared" si="22"/>
        <v>75813.362476586466</v>
      </c>
      <c r="CY34" s="128">
        <f t="shared" si="17"/>
        <v>3.1632682955111662E-3</v>
      </c>
      <c r="CZ34" s="129">
        <f t="shared" si="18"/>
        <v>4.8407387825551672E-2</v>
      </c>
      <c r="DA34" s="118">
        <f t="shared" si="19"/>
        <v>2.1411341007885089E-3</v>
      </c>
      <c r="DB34" s="123">
        <f>(BO34-BO32)/BO32</f>
        <v>4.1930534845921758E-3</v>
      </c>
      <c r="DC34" s="9">
        <f>(SUMPRODUCT($B34:$N34,'[1]By group'!$B$27:$N$27)-(1-prop_idu_part)*SUMPRODUCT(Population!$BB34:$BN34,'[1]By group'!$BB$27:$BN$27)*(1-prop_idu_male))/BQ34</f>
        <v>1.4664415601546417</v>
      </c>
      <c r="DD34" s="9">
        <f>(1-prop_idu_part)*SUMPRODUCT(Population!$BB34:$BN34,'[1]By group'!$BB$27:$BN$27)*prop_idu_male/BQ34</f>
        <v>9.4187049795279847E-3</v>
      </c>
      <c r="DE34" s="9">
        <f>SUMPRODUCT(AB34:AN34,'[1]By group'!AB$27:AN$27)/prop_sw_use/BP34</f>
        <v>3.888865742592917</v>
      </c>
      <c r="DF34" s="130">
        <f t="shared" si="2"/>
        <v>1.5788794914927242</v>
      </c>
      <c r="DG34" s="9">
        <f t="shared" si="20"/>
        <v>0</v>
      </c>
    </row>
    <row r="35" spans="1:111" s="43" customFormat="1" x14ac:dyDescent="0.25">
      <c r="A35" s="43">
        <f t="shared" si="3"/>
        <v>15.5</v>
      </c>
      <c r="B35" s="105">
        <f>VLOOKUP(IDs!B35,file!$A$2:$J$2731,3,FALSE)</f>
        <v>16276913.707599601</v>
      </c>
      <c r="C35" s="105">
        <f>VLOOKUP(IDs!C35,file!$A$2:$J$2731,3,FALSE)</f>
        <v>118352.772692791</v>
      </c>
      <c r="D35" s="105">
        <f>VLOOKUP(IDs!D35,file!$A$2:$J$2731,3,FALSE)</f>
        <v>353472.81949381402</v>
      </c>
      <c r="E35" s="105">
        <f>VLOOKUP(IDs!E35,file!$A$2:$J$2731,3,FALSE)</f>
        <v>380679.33334743802</v>
      </c>
      <c r="F35" s="105">
        <f>VLOOKUP(IDs!F35,file!$A$2:$J$2731,3,FALSE)</f>
        <v>118819.61032337</v>
      </c>
      <c r="G35" s="105">
        <f>VLOOKUP(IDs!G35,file!$A$2:$J$2731,3,FALSE)</f>
        <v>23596.9261675897</v>
      </c>
      <c r="H35" s="105">
        <f>VLOOKUP(IDs!H35,file!$A$2:$J$2731,3,FALSE)</f>
        <v>21351.9797417142</v>
      </c>
      <c r="I35" s="105">
        <f>VLOOKUP(IDs!I35,file!$A$2:$J$2731,3,FALSE)</f>
        <v>0</v>
      </c>
      <c r="J35" s="105">
        <f>VLOOKUP(IDs!J35,file!$A$2:$J$2731,3,FALSE)</f>
        <v>0</v>
      </c>
      <c r="K35" s="105">
        <f>VLOOKUP(IDs!K35,file!$A$2:$J$2731,3,FALSE)</f>
        <v>0</v>
      </c>
      <c r="L35" s="105">
        <f>VLOOKUP(IDs!L35,file!$A$2:$J$2731,3,FALSE)</f>
        <v>44599.518246587599</v>
      </c>
      <c r="M35" s="105">
        <f>VLOOKUP(IDs!M35,file!$A$2:$J$2731,3,FALSE)</f>
        <v>23419.033801895599</v>
      </c>
      <c r="N35" s="105">
        <f>VLOOKUP(IDs!N35,file!$A$2:$J$2731,3,FALSE)</f>
        <v>20893.462025853201</v>
      </c>
      <c r="O35" s="105">
        <f>VLOOKUP(IDs!O35,file!$A$2:$J$2731,3,FALSE)</f>
        <v>17156738.905938301</v>
      </c>
      <c r="P35" s="105">
        <f>VLOOKUP(IDs!P35,file!$A$2:$J$2731,3,FALSE)</f>
        <v>63244.178824432398</v>
      </c>
      <c r="Q35" s="105">
        <f>VLOOKUP(IDs!Q35,file!$A$2:$J$2731,3,FALSE)</f>
        <v>191552.310871047</v>
      </c>
      <c r="R35" s="105">
        <f>VLOOKUP(IDs!R35,file!$A$2:$J$2731,3,FALSE)</f>
        <v>210402.791766118</v>
      </c>
      <c r="S35" s="105">
        <f>VLOOKUP(IDs!S35,file!$A$2:$J$2731,3,FALSE)</f>
        <v>66442.285302668795</v>
      </c>
      <c r="T35" s="105">
        <f>VLOOKUP(IDs!T35,file!$A$2:$J$2731,3,FALSE)</f>
        <v>13318.2301395538</v>
      </c>
      <c r="U35" s="105">
        <f>VLOOKUP(IDs!U35,file!$A$2:$J$2731,3,FALSE)</f>
        <v>12501.92737254</v>
      </c>
      <c r="V35" s="105">
        <f>VLOOKUP(IDs!V35,file!$A$2:$J$2731,3,FALSE)</f>
        <v>0</v>
      </c>
      <c r="W35" s="105">
        <f>VLOOKUP(IDs!W35,file!$A$2:$J$2731,3,FALSE)</f>
        <v>0</v>
      </c>
      <c r="X35" s="105">
        <f>VLOOKUP(IDs!X35,file!$A$2:$J$2731,3,FALSE)</f>
        <v>0</v>
      </c>
      <c r="Y35" s="105">
        <f>VLOOKUP(IDs!Y35,file!$A$2:$J$2731,3,FALSE)</f>
        <v>25453.448244081999</v>
      </c>
      <c r="Z35" s="105">
        <f>VLOOKUP(IDs!Z35,file!$A$2:$J$2731,3,FALSE)</f>
        <v>14142.180469606101</v>
      </c>
      <c r="AA35" s="105">
        <f>VLOOKUP(IDs!AA35,file!$A$2:$J$2731,3,FALSE)</f>
        <v>15399.554609223</v>
      </c>
      <c r="AB35" s="105">
        <f>VLOOKUP(IDs!AB35,file!$A$2:$J$2731,3,FALSE)</f>
        <v>22412.1555936558</v>
      </c>
      <c r="AC35" s="105">
        <f>VLOOKUP(IDs!AC35,file!$A$2:$J$2731,3,FALSE)</f>
        <v>3757.1407823370801</v>
      </c>
      <c r="AD35" s="105">
        <f>VLOOKUP(IDs!AD35,file!$A$2:$J$2731,3,FALSE)</f>
        <v>11075.8005913856</v>
      </c>
      <c r="AE35" s="105">
        <f>VLOOKUP(IDs!AE35,file!$A$2:$J$2731,3,FALSE)</f>
        <v>11674.9701543391</v>
      </c>
      <c r="AF35" s="105">
        <f>VLOOKUP(IDs!AF35,file!$A$2:$J$2731,3,FALSE)</f>
        <v>3578.4120917586802</v>
      </c>
      <c r="AG35" s="105">
        <f>VLOOKUP(IDs!AG35,file!$A$2:$J$2731,3,FALSE)</f>
        <v>702.55924669512797</v>
      </c>
      <c r="AH35" s="105">
        <f>VLOOKUP(IDs!AH35,file!$A$2:$J$2731,3,FALSE)</f>
        <v>632.27366895485295</v>
      </c>
      <c r="AI35" s="105">
        <f>VLOOKUP(IDs!AI35,file!$A$2:$J$2731,3,FALSE)</f>
        <v>0</v>
      </c>
      <c r="AJ35" s="105">
        <f>VLOOKUP(IDs!AJ35,file!$A$2:$J$2731,3,FALSE)</f>
        <v>0</v>
      </c>
      <c r="AK35" s="105">
        <f>VLOOKUP(IDs!AK35,file!$A$2:$J$2731,3,FALSE)</f>
        <v>0</v>
      </c>
      <c r="AL35" s="105">
        <f>VLOOKUP(IDs!AL35,file!$A$2:$J$2731,3,FALSE)</f>
        <v>1301.44653994845</v>
      </c>
      <c r="AM35" s="105">
        <f>VLOOKUP(IDs!AM35,file!$A$2:$J$2731,3,FALSE)</f>
        <v>692.16887761142198</v>
      </c>
      <c r="AN35" s="105">
        <f>VLOOKUP(IDs!AN35,file!$A$2:$J$2731,3,FALSE)</f>
        <v>685.08740157571401</v>
      </c>
      <c r="AO35" s="105">
        <f>VLOOKUP(IDs!AO35,file!$A$2:$J$2731,3,FALSE)</f>
        <v>812788.60615207604</v>
      </c>
      <c r="AP35" s="105">
        <f>VLOOKUP(IDs!AP35,file!$A$2:$J$2731,3,FALSE)</f>
        <v>8587.6647742185905</v>
      </c>
      <c r="AQ35" s="105">
        <f>VLOOKUP(IDs!AQ35,file!$A$2:$J$2731,3,FALSE)</f>
        <v>24319.996739189501</v>
      </c>
      <c r="AR35" s="105">
        <f>VLOOKUP(IDs!AR35,file!$A$2:$J$2731,3,FALSE)</f>
        <v>23957.351370730201</v>
      </c>
      <c r="AS35" s="105">
        <f>VLOOKUP(IDs!AS35,file!$A$2:$J$2731,3,FALSE)</f>
        <v>6911.4280568805698</v>
      </c>
      <c r="AT35" s="105">
        <f>VLOOKUP(IDs!AT35,file!$A$2:$J$2731,3,FALSE)</f>
        <v>1290.1396413320499</v>
      </c>
      <c r="AU35" s="105">
        <f>VLOOKUP(IDs!AU35,file!$A$2:$J$2731,3,FALSE)</f>
        <v>1036.75158326988</v>
      </c>
      <c r="AV35" s="105">
        <f>VLOOKUP(IDs!AV35,file!$A$2:$J$2731,3,FALSE)</f>
        <v>0</v>
      </c>
      <c r="AW35" s="105">
        <f>VLOOKUP(IDs!AW35,file!$A$2:$J$2731,3,FALSE)</f>
        <v>0</v>
      </c>
      <c r="AX35" s="105">
        <f>VLOOKUP(IDs!AX35,file!$A$2:$J$2731,3,FALSE)</f>
        <v>0</v>
      </c>
      <c r="AY35" s="105">
        <f>VLOOKUP(IDs!AY35,file!$A$2:$J$2731,3,FALSE)</f>
        <v>2135.2415812607501</v>
      </c>
      <c r="AZ35" s="105">
        <f>VLOOKUP(IDs!AZ35,file!$A$2:$J$2731,3,FALSE)</f>
        <v>987.03036722217996</v>
      </c>
      <c r="BA35" s="105">
        <f>VLOOKUP(IDs!BA35,file!$A$2:$J$2731,3,FALSE)</f>
        <v>777.08555906006995</v>
      </c>
      <c r="BB35" s="105">
        <f>VLOOKUP(IDs!BB35,file!$A$2:$J$2731,3,FALSE)</f>
        <v>30477.0179446322</v>
      </c>
      <c r="BC35" s="105">
        <f>VLOOKUP(IDs!BC35,file!$A$2:$J$2731,3,FALSE)</f>
        <v>5911.51201879989</v>
      </c>
      <c r="BD35" s="105">
        <f>VLOOKUP(IDs!BD35,file!$A$2:$J$2731,3,FALSE)</f>
        <v>16455.7754067272</v>
      </c>
      <c r="BE35" s="105">
        <f>VLOOKUP(IDs!BE35,file!$A$2:$J$2731,3,FALSE)</f>
        <v>15952.608343874201</v>
      </c>
      <c r="BF35" s="105">
        <f>VLOOKUP(IDs!BF35,file!$A$2:$J$2731,3,FALSE)</f>
        <v>4563.4485224268501</v>
      </c>
      <c r="BG35" s="105">
        <f>VLOOKUP(IDs!BG35,file!$A$2:$J$2731,3,FALSE)</f>
        <v>847.24046600736096</v>
      </c>
      <c r="BH35" s="105">
        <f>VLOOKUP(IDs!BH35,file!$A$2:$J$2731,3,FALSE)</f>
        <v>672.23560047220406</v>
      </c>
      <c r="BI35" s="105">
        <f>VLOOKUP(IDs!BI35,file!$A$2:$J$2731,3,FALSE)</f>
        <v>0</v>
      </c>
      <c r="BJ35" s="105">
        <f>VLOOKUP(IDs!BJ35,file!$A$2:$J$2731,3,FALSE)</f>
        <v>0</v>
      </c>
      <c r="BK35" s="105">
        <f>VLOOKUP(IDs!BK35,file!$A$2:$J$2731,3,FALSE)</f>
        <v>0</v>
      </c>
      <c r="BL35" s="105">
        <f>VLOOKUP(IDs!BL35,file!$A$2:$J$2731,3,FALSE)</f>
        <v>1384.31087250069</v>
      </c>
      <c r="BM35" s="105">
        <f>VLOOKUP(IDs!BM35,file!$A$2:$J$2731,3,FALSE)</f>
        <v>625.54911616195602</v>
      </c>
      <c r="BN35" s="105">
        <f>VLOOKUP(IDs!BN35,file!$A$2:$J$2731,3,FALSE)</f>
        <v>467.93708651991</v>
      </c>
      <c r="BO35" s="106">
        <f t="shared" si="4"/>
        <v>36167955.923129849</v>
      </c>
      <c r="BP35" s="125">
        <f t="shared" si="5"/>
        <v>17382099.163440652</v>
      </c>
      <c r="BQ35" s="124">
        <f t="shared" si="6"/>
        <v>17769195.813537575</v>
      </c>
      <c r="BR35" s="124">
        <f t="shared" si="7"/>
        <v>56512.014948261822</v>
      </c>
      <c r="BS35" s="124">
        <f t="shared" si="8"/>
        <v>882791.29582523985</v>
      </c>
      <c r="BT35" s="107">
        <f t="shared" si="9"/>
        <v>77357.63537812249</v>
      </c>
      <c r="BU35" s="106">
        <f t="shared" si="10"/>
        <v>1868625.5299015841</v>
      </c>
      <c r="BV35" s="29">
        <f t="shared" si="11"/>
        <v>1105185.455841053</v>
      </c>
      <c r="BW35" s="29">
        <f t="shared" si="12"/>
        <v>612456.90759927116</v>
      </c>
      <c r="BX35" s="29">
        <f t="shared" si="13"/>
        <v>34099.859354606029</v>
      </c>
      <c r="BY35" s="29">
        <f t="shared" si="14"/>
        <v>70002.689673163797</v>
      </c>
      <c r="BZ35" s="107">
        <f t="shared" si="15"/>
        <v>46880.617433490261</v>
      </c>
      <c r="CA35" s="126">
        <f t="shared" si="21"/>
        <v>5.1665223599395488E-2</v>
      </c>
      <c r="CB35" s="127">
        <f t="shared" si="21"/>
        <v>6.3581817446166852E-2</v>
      </c>
      <c r="CC35" s="127">
        <f t="shared" si="21"/>
        <v>3.4467339660507704E-2</v>
      </c>
      <c r="CD35" s="127">
        <f t="shared" si="21"/>
        <v>0.60340901639811129</v>
      </c>
      <c r="CE35" s="127">
        <f t="shared" si="21"/>
        <v>7.9296986733115402E-2</v>
      </c>
      <c r="CF35" s="110">
        <f t="shared" si="21"/>
        <v>0.60602443707513542</v>
      </c>
      <c r="CG35" s="121">
        <f>-SUM([1]Dynamics!BO34:BO35,[1]Dynamics!CB34:CB35,[1]Dynamics!CO34:CO35,[1]Dynamics!DB34:DB35,[1]Dynamics!DO34:DO35)/BO34*100000</f>
        <v>1150.3138535521373</v>
      </c>
      <c r="CH35" s="112">
        <f>-SUM([1]Dynamics!BO34:BO35)/BP34*100000</f>
        <v>1416.28591420115</v>
      </c>
      <c r="CI35" s="112">
        <f>-SUM([1]Dynamics!CB34:CB35)/BQ34*100000</f>
        <v>739.73342664437905</v>
      </c>
      <c r="CJ35" s="112">
        <f>-SUM([1]Dynamics!CO34:CO35)/BR34*100000</f>
        <v>13880.166885772196</v>
      </c>
      <c r="CK35" s="112">
        <f>-SUM([1]Dynamics!DB34:DB35)/BS34*100000</f>
        <v>2035.3837535441799</v>
      </c>
      <c r="CL35" s="122">
        <f>-SUM([1]Dynamics!DO34:DO35)/BT34*100000</f>
        <v>16207.891720448708</v>
      </c>
      <c r="CM35" s="113">
        <f t="shared" si="16"/>
        <v>146195.87966007751</v>
      </c>
      <c r="CN35" s="113">
        <f>step*SUMPRODUCT(B35:N35,'[1]By group'!B$22:N$22)</f>
        <v>86511.983844239017</v>
      </c>
      <c r="CO35" s="113">
        <f>step*SUMPRODUCT(O35:AA35,'[1]By group'!O$22:AA$22)</f>
        <v>48237.083371910703</v>
      </c>
      <c r="CP35" s="113">
        <f>step*SUMPRODUCT(AB35:AN35,'[1]By group'!AB$22:AN$22)</f>
        <v>2645.2322420104342</v>
      </c>
      <c r="CQ35" s="113">
        <f>step*SUMPRODUCT(AO35:BA35,'[1]By group'!AO$22:BA$22)</f>
        <v>5286.0243849417266</v>
      </c>
      <c r="CR35" s="114">
        <f>step*SUMPRODUCT(BB35:BN35,'[1]By group'!BB$22:BN$22)</f>
        <v>3515.5558169756196</v>
      </c>
      <c r="CS35" s="115">
        <f t="shared" si="22"/>
        <v>199853.26909257896</v>
      </c>
      <c r="CT35" s="113">
        <f t="shared" si="22"/>
        <v>596876.70310216327</v>
      </c>
      <c r="CU35" s="113">
        <f t="shared" si="22"/>
        <v>642667.05498249957</v>
      </c>
      <c r="CV35" s="113">
        <f t="shared" si="22"/>
        <v>275189.14978148433</v>
      </c>
      <c r="CW35" s="113">
        <f t="shared" si="22"/>
        <v>79621.058293675305</v>
      </c>
      <c r="CX35" s="116">
        <f t="shared" si="22"/>
        <v>74418.294649183037</v>
      </c>
      <c r="CY35" s="128">
        <f t="shared" si="17"/>
        <v>3.1702536298701418E-3</v>
      </c>
      <c r="CZ35" s="129">
        <f t="shared" si="18"/>
        <v>4.8332690403702604E-2</v>
      </c>
      <c r="DA35" s="118">
        <f t="shared" si="19"/>
        <v>2.138844549095774E-3</v>
      </c>
      <c r="DB35" s="123"/>
      <c r="DC35" s="9">
        <f>(SUMPRODUCT($B35:$N35,'[1]By group'!$B$27:$N$27)-(1-prop_idu_part)*SUMPRODUCT(Population!$BB35:$BN35,'[1]By group'!$BB$27:$BN$27)*(1-prop_idu_male))/BQ35</f>
        <v>1.4649720727498894</v>
      </c>
      <c r="DD35" s="9">
        <f>(1-prop_idu_part)*SUMPRODUCT(Population!$BB35:$BN35,'[1]By group'!$BB$27:$BN$27)*prop_idu_male/BQ35</f>
        <v>9.4034920977934221E-3</v>
      </c>
      <c r="DE35" s="9">
        <f>SUMPRODUCT(AB35:AN35,'[1]By group'!AB$27:AN$27)/prop_sw_use/BP35</f>
        <v>3.9013940318869311</v>
      </c>
      <c r="DF35" s="130">
        <f t="shared" si="2"/>
        <v>1.5839659769460939</v>
      </c>
      <c r="DG35" s="9">
        <f t="shared" si="20"/>
        <v>0</v>
      </c>
    </row>
    <row r="36" spans="1:111" x14ac:dyDescent="0.25">
      <c r="A36">
        <f t="shared" si="3"/>
        <v>16</v>
      </c>
      <c r="B36" s="105">
        <f>VLOOKUP(IDs!B36,file!$A$2:$J$2731,3,FALSE)</f>
        <v>16316159.229172699</v>
      </c>
      <c r="C36" s="105">
        <f>VLOOKUP(IDs!C36,file!$A$2:$J$2731,3,FALSE)</f>
        <v>117907.43078521499</v>
      </c>
      <c r="D36" s="105">
        <f>VLOOKUP(IDs!D36,file!$A$2:$J$2731,3,FALSE)</f>
        <v>351629.13461078302</v>
      </c>
      <c r="E36" s="105">
        <f>VLOOKUP(IDs!E36,file!$A$2:$J$2731,3,FALSE)</f>
        <v>377667.37856384</v>
      </c>
      <c r="F36" s="105">
        <f>VLOOKUP(IDs!F36,file!$A$2:$J$2731,3,FALSE)</f>
        <v>117598.470737639</v>
      </c>
      <c r="G36" s="105">
        <f>VLOOKUP(IDs!G36,file!$A$2:$J$2731,3,FALSE)</f>
        <v>23320.944737023201</v>
      </c>
      <c r="H36" s="105">
        <f>VLOOKUP(IDs!H36,file!$A$2:$J$2731,3,FALSE)</f>
        <v>21046.687284903001</v>
      </c>
      <c r="I36" s="105">
        <f>VLOOKUP(IDs!I36,file!$A$2:$J$2731,3,FALSE)</f>
        <v>0</v>
      </c>
      <c r="J36" s="105">
        <f>VLOOKUP(IDs!J36,file!$A$2:$J$2731,3,FALSE)</f>
        <v>0</v>
      </c>
      <c r="K36" s="105">
        <f>VLOOKUP(IDs!K36,file!$A$2:$J$2731,3,FALSE)</f>
        <v>0</v>
      </c>
      <c r="L36" s="105">
        <f>VLOOKUP(IDs!L36,file!$A$2:$J$2731,3,FALSE)</f>
        <v>44071.504758393297</v>
      </c>
      <c r="M36" s="105">
        <f>VLOOKUP(IDs!M36,file!$A$2:$J$2731,3,FALSE)</f>
        <v>23197.8098975145</v>
      </c>
      <c r="N36" s="105">
        <f>VLOOKUP(IDs!N36,file!$A$2:$J$2731,3,FALSE)</f>
        <v>20623.808739280401</v>
      </c>
      <c r="O36" s="105">
        <f>VLOOKUP(IDs!O36,file!$A$2:$J$2731,3,FALSE)</f>
        <v>17213021.159226</v>
      </c>
      <c r="P36" s="105">
        <f>VLOOKUP(IDs!P36,file!$A$2:$J$2731,3,FALSE)</f>
        <v>62736.9524093953</v>
      </c>
      <c r="Q36" s="105">
        <f>VLOOKUP(IDs!Q36,file!$A$2:$J$2731,3,FALSE)</f>
        <v>189629.843865259</v>
      </c>
      <c r="R36" s="105">
        <f>VLOOKUP(IDs!R36,file!$A$2:$J$2731,3,FALSE)</f>
        <v>207750.22448653</v>
      </c>
      <c r="S36" s="105">
        <f>VLOOKUP(IDs!S36,file!$A$2:$J$2731,3,FALSE)</f>
        <v>65514.351816304399</v>
      </c>
      <c r="T36" s="105">
        <f>VLOOKUP(IDs!T36,file!$A$2:$J$2731,3,FALSE)</f>
        <v>13121.2893409836</v>
      </c>
      <c r="U36" s="105">
        <f>VLOOKUP(IDs!U36,file!$A$2:$J$2731,3,FALSE)</f>
        <v>12275.591826968899</v>
      </c>
      <c r="V36" s="105">
        <f>VLOOKUP(IDs!V36,file!$A$2:$J$2731,3,FALSE)</f>
        <v>0</v>
      </c>
      <c r="W36" s="105">
        <f>VLOOKUP(IDs!W36,file!$A$2:$J$2731,3,FALSE)</f>
        <v>0</v>
      </c>
      <c r="X36" s="105">
        <f>VLOOKUP(IDs!X36,file!$A$2:$J$2731,3,FALSE)</f>
        <v>0</v>
      </c>
      <c r="Y36" s="105">
        <f>VLOOKUP(IDs!Y36,file!$A$2:$J$2731,3,FALSE)</f>
        <v>25079.198952614199</v>
      </c>
      <c r="Z36" s="105">
        <f>VLOOKUP(IDs!Z36,file!$A$2:$J$2731,3,FALSE)</f>
        <v>13885.5258415021</v>
      </c>
      <c r="AA36" s="105">
        <f>VLOOKUP(IDs!AA36,file!$A$2:$J$2731,3,FALSE)</f>
        <v>14880.1503607268</v>
      </c>
      <c r="AB36" s="105">
        <f>VLOOKUP(IDs!AB36,file!$A$2:$J$2731,3,FALSE)</f>
        <v>22698.535505696102</v>
      </c>
      <c r="AC36" s="105">
        <f>VLOOKUP(IDs!AC36,file!$A$2:$J$2731,3,FALSE)</f>
        <v>3767.4199174089099</v>
      </c>
      <c r="AD36" s="105">
        <f>VLOOKUP(IDs!AD36,file!$A$2:$J$2731,3,FALSE)</f>
        <v>11096.945364434399</v>
      </c>
      <c r="AE36" s="105">
        <f>VLOOKUP(IDs!AE36,file!$A$2:$J$2731,3,FALSE)</f>
        <v>11675.8608772881</v>
      </c>
      <c r="AF36" s="105">
        <f>VLOOKUP(IDs!AF36,file!$A$2:$J$2731,3,FALSE)</f>
        <v>3572.7718148547501</v>
      </c>
      <c r="AG36" s="105">
        <f>VLOOKUP(IDs!AG36,file!$A$2:$J$2731,3,FALSE)</f>
        <v>700.56175552104003</v>
      </c>
      <c r="AH36" s="105">
        <f>VLOOKUP(IDs!AH36,file!$A$2:$J$2731,3,FALSE)</f>
        <v>628.04435398662395</v>
      </c>
      <c r="AI36" s="105">
        <f>VLOOKUP(IDs!AI36,file!$A$2:$J$2731,3,FALSE)</f>
        <v>0</v>
      </c>
      <c r="AJ36" s="105">
        <f>VLOOKUP(IDs!AJ36,file!$A$2:$J$2731,3,FALSE)</f>
        <v>0</v>
      </c>
      <c r="AK36" s="105">
        <f>VLOOKUP(IDs!AK36,file!$A$2:$J$2731,3,FALSE)</f>
        <v>0</v>
      </c>
      <c r="AL36" s="105">
        <f>VLOOKUP(IDs!AL36,file!$A$2:$J$2731,3,FALSE)</f>
        <v>1296.0398143672101</v>
      </c>
      <c r="AM36" s="105">
        <f>VLOOKUP(IDs!AM36,file!$A$2:$J$2731,3,FALSE)</f>
        <v>687.59522286068295</v>
      </c>
      <c r="AN36" s="105">
        <f>VLOOKUP(IDs!AN36,file!$A$2:$J$2731,3,FALSE)</f>
        <v>672.00618859377005</v>
      </c>
      <c r="AO36" s="105">
        <f>VLOOKUP(IDs!AO36,file!$A$2:$J$2731,3,FALSE)</f>
        <v>811926.26772357302</v>
      </c>
      <c r="AP36" s="105">
        <f>VLOOKUP(IDs!AP36,file!$A$2:$J$2731,3,FALSE)</f>
        <v>8696.2380049724798</v>
      </c>
      <c r="AQ36" s="105">
        <f>VLOOKUP(IDs!AQ36,file!$A$2:$J$2731,3,FALSE)</f>
        <v>24638.862622083601</v>
      </c>
      <c r="AR36" s="105">
        <f>VLOOKUP(IDs!AR36,file!$A$2:$J$2731,3,FALSE)</f>
        <v>24287.586226552299</v>
      </c>
      <c r="AS36" s="105">
        <f>VLOOKUP(IDs!AS36,file!$A$2:$J$2731,3,FALSE)</f>
        <v>7010.6586941457199</v>
      </c>
      <c r="AT36" s="105">
        <f>VLOOKUP(IDs!AT36,file!$A$2:$J$2731,3,FALSE)</f>
        <v>1309.28279988135</v>
      </c>
      <c r="AU36" s="105">
        <f>VLOOKUP(IDs!AU36,file!$A$2:$J$2731,3,FALSE)</f>
        <v>1052.13688384938</v>
      </c>
      <c r="AV36" s="105">
        <f>VLOOKUP(IDs!AV36,file!$A$2:$J$2731,3,FALSE)</f>
        <v>0</v>
      </c>
      <c r="AW36" s="105">
        <f>VLOOKUP(IDs!AW36,file!$A$2:$J$2731,3,FALSE)</f>
        <v>0</v>
      </c>
      <c r="AX36" s="105">
        <f>VLOOKUP(IDs!AX36,file!$A$2:$J$2731,3,FALSE)</f>
        <v>0</v>
      </c>
      <c r="AY36" s="105">
        <f>VLOOKUP(IDs!AY36,file!$A$2:$J$2731,3,FALSE)</f>
        <v>2171.2029548219698</v>
      </c>
      <c r="AZ36" s="105">
        <f>VLOOKUP(IDs!AZ36,file!$A$2:$J$2731,3,FALSE)</f>
        <v>1005.30972143238</v>
      </c>
      <c r="BA36" s="105">
        <f>VLOOKUP(IDs!BA36,file!$A$2:$J$2731,3,FALSE)</f>
        <v>785.02438949746499</v>
      </c>
      <c r="BB36" s="105">
        <f>VLOOKUP(IDs!BB36,file!$A$2:$J$2731,3,FALSE)</f>
        <v>30558.986309860102</v>
      </c>
      <c r="BC36" s="105">
        <f>VLOOKUP(IDs!BC36,file!$A$2:$J$2731,3,FALSE)</f>
        <v>5920.2561018877996</v>
      </c>
      <c r="BD36" s="105">
        <f>VLOOKUP(IDs!BD36,file!$A$2:$J$2731,3,FALSE)</f>
        <v>16467.9911693125</v>
      </c>
      <c r="BE36" s="105">
        <f>VLOOKUP(IDs!BE36,file!$A$2:$J$2731,3,FALSE)</f>
        <v>15946.0352411528</v>
      </c>
      <c r="BF36" s="105">
        <f>VLOOKUP(IDs!BF36,file!$A$2:$J$2731,3,FALSE)</f>
        <v>4559.0542380560601</v>
      </c>
      <c r="BG36" s="105">
        <f>VLOOKUP(IDs!BG36,file!$A$2:$J$2731,3,FALSE)</f>
        <v>846.48805693542897</v>
      </c>
      <c r="BH36" s="105">
        <f>VLOOKUP(IDs!BH36,file!$A$2:$J$2731,3,FALSE)</f>
        <v>672.13707799449605</v>
      </c>
      <c r="BI36" s="105">
        <f>VLOOKUP(IDs!BI36,file!$A$2:$J$2731,3,FALSE)</f>
        <v>0</v>
      </c>
      <c r="BJ36" s="105">
        <f>VLOOKUP(IDs!BJ36,file!$A$2:$J$2731,3,FALSE)</f>
        <v>0</v>
      </c>
      <c r="BK36" s="105">
        <f>VLOOKUP(IDs!BK36,file!$A$2:$J$2731,3,FALSE)</f>
        <v>0</v>
      </c>
      <c r="BL36" s="105">
        <f>VLOOKUP(IDs!BL36,file!$A$2:$J$2731,3,FALSE)</f>
        <v>1387.3670063530701</v>
      </c>
      <c r="BM36" s="105">
        <f>VLOOKUP(IDs!BM36,file!$A$2:$J$2731,3,FALSE)</f>
        <v>629.43981610516698</v>
      </c>
      <c r="BN36" s="105">
        <f>VLOOKUP(IDs!BN36,file!$A$2:$J$2731,3,FALSE)</f>
        <v>469.05959050760703</v>
      </c>
      <c r="BO36" s="106">
        <f t="shared" si="4"/>
        <v>36248251.852857582</v>
      </c>
      <c r="BP36" s="105">
        <f t="shared" si="5"/>
        <v>17413222.399287291</v>
      </c>
      <c r="BQ36" s="29">
        <f t="shared" si="6"/>
        <v>17817894.288126282</v>
      </c>
      <c r="BR36" s="29">
        <f t="shared" si="7"/>
        <v>56795.780815011589</v>
      </c>
      <c r="BS36" s="29">
        <f t="shared" si="8"/>
        <v>882882.57002080965</v>
      </c>
      <c r="BT36" s="107">
        <f t="shared" si="9"/>
        <v>77456.814608165034</v>
      </c>
      <c r="BU36" s="106">
        <f t="shared" si="10"/>
        <v>1853887.6749197326</v>
      </c>
      <c r="BV36" s="29">
        <f t="shared" si="11"/>
        <v>1097063.1701145915</v>
      </c>
      <c r="BW36" s="29">
        <f t="shared" si="12"/>
        <v>604873.1289002843</v>
      </c>
      <c r="BX36" s="29">
        <f t="shared" si="13"/>
        <v>34097.245309315484</v>
      </c>
      <c r="BY36" s="29">
        <f t="shared" si="14"/>
        <v>70956.302297236645</v>
      </c>
      <c r="BZ36" s="107">
        <f t="shared" si="15"/>
        <v>46897.828298304928</v>
      </c>
      <c r="CA36" s="108">
        <f t="shared" si="21"/>
        <v>5.1144195379275482E-2</v>
      </c>
      <c r="CB36" s="109">
        <f t="shared" si="21"/>
        <v>6.3001731957405729E-2</v>
      </c>
      <c r="CC36" s="109">
        <f t="shared" si="21"/>
        <v>3.3947509123082371E-2</v>
      </c>
      <c r="CD36" s="109">
        <f t="shared" si="21"/>
        <v>0.60034820932162103</v>
      </c>
      <c r="CE36" s="109">
        <f t="shared" si="21"/>
        <v>8.0368901489995662E-2</v>
      </c>
      <c r="CF36" s="110">
        <f t="shared" si="21"/>
        <v>0.60547065530062782</v>
      </c>
      <c r="CG36" s="108"/>
      <c r="CH36" s="111"/>
      <c r="CI36" s="112"/>
      <c r="CJ36" s="111"/>
      <c r="CK36" s="111"/>
      <c r="CL36" s="110"/>
      <c r="CM36" s="113">
        <f t="shared" si="16"/>
        <v>144885.6806099283</v>
      </c>
      <c r="CN36" s="113">
        <f>step*SUMPRODUCT(B36:N36,'[1]By group'!B$22:N$22)</f>
        <v>85772.025803389624</v>
      </c>
      <c r="CO36" s="113">
        <f>step*SUMPRODUCT(O36:AA36,'[1]By group'!O$22:AA$22)</f>
        <v>47596.138715704808</v>
      </c>
      <c r="CP36" s="113">
        <f>step*SUMPRODUCT(AB36:AN36,'[1]By group'!AB$22:AN$22)</f>
        <v>2643.1168026480423</v>
      </c>
      <c r="CQ36" s="113">
        <f>step*SUMPRODUCT(AO36:BA36,'[1]By group'!AO$22:BA$22)</f>
        <v>5359.412735647963</v>
      </c>
      <c r="CR36" s="114">
        <f>step*SUMPRODUCT(BB36:BN36,'[1]By group'!BB$22:BN$22)</f>
        <v>3514.9865525378791</v>
      </c>
      <c r="CS36" s="115">
        <f t="shared" si="22"/>
        <v>199028.29721887948</v>
      </c>
      <c r="CT36" s="113">
        <f t="shared" si="22"/>
        <v>593462.77763187257</v>
      </c>
      <c r="CU36" s="113">
        <f t="shared" si="22"/>
        <v>637327.08539536316</v>
      </c>
      <c r="CV36" s="113">
        <f t="shared" si="22"/>
        <v>272260.62078754971</v>
      </c>
      <c r="CW36" s="113">
        <f t="shared" si="22"/>
        <v>78704.247189759422</v>
      </c>
      <c r="CX36" s="116">
        <f t="shared" si="22"/>
        <v>73104.646696308453</v>
      </c>
      <c r="CY36" s="111">
        <f t="shared" si="17"/>
        <v>3.1774414323244016E-3</v>
      </c>
      <c r="CZ36" s="117">
        <f t="shared" si="18"/>
        <v>4.8255219977249478E-2</v>
      </c>
      <c r="DA36" s="118">
        <f t="shared" si="19"/>
        <v>2.1368427620340213E-3</v>
      </c>
      <c r="DB36" s="123">
        <f>(BO36-BO34)/BO34</f>
        <v>4.3970509160342324E-3</v>
      </c>
      <c r="DC36" s="9">
        <f>(SUMPRODUCT($B36:$N36,'[1]By group'!$B$27:$N$27)-(1-prop_idu_part)*SUMPRODUCT(Population!$BB36:$BN36,'[1]By group'!$BB$27:$BN$27)*(1-prop_idu_male))/BQ36</f>
        <v>1.4635852305185535</v>
      </c>
      <c r="DD36" s="9">
        <f>(1-prop_idu_part)*SUMPRODUCT(Population!$BB36:$BN36,'[1]By group'!$BB$27:$BN$27)*prop_idu_male/BQ36</f>
        <v>9.3898143545013898E-3</v>
      </c>
      <c r="DE36" s="9">
        <f>SUMPRODUCT(AB36:AN36,'[1]By group'!AB$27:AN$27)/prop_sw_use/BP36</f>
        <v>3.9139761392356323</v>
      </c>
      <c r="DF36" s="9">
        <f t="shared" si="2"/>
        <v>1.5890743125296667</v>
      </c>
      <c r="DG36" s="9">
        <f t="shared" si="20"/>
        <v>0</v>
      </c>
    </row>
    <row r="37" spans="1:111" x14ac:dyDescent="0.25">
      <c r="A37">
        <f t="shared" ref="A37:A68" si="23">A36+step</f>
        <v>16.5</v>
      </c>
      <c r="B37" s="105">
        <f>VLOOKUP(IDs!B37,file!$A$2:$J$2731,3,FALSE)</f>
        <v>16356049.4835846</v>
      </c>
      <c r="C37" s="105">
        <f>VLOOKUP(IDs!C37,file!$A$2:$J$2731,3,FALSE)</f>
        <v>117515.42005519599</v>
      </c>
      <c r="D37" s="105">
        <f>VLOOKUP(IDs!D37,file!$A$2:$J$2731,3,FALSE)</f>
        <v>349967.054330541</v>
      </c>
      <c r="E37" s="105">
        <f>VLOOKUP(IDs!E37,file!$A$2:$J$2731,3,FALSE)</f>
        <v>374917.521516515</v>
      </c>
      <c r="F37" s="105">
        <f>VLOOKUP(IDs!F37,file!$A$2:$J$2731,3,FALSE)</f>
        <v>116478.18332515701</v>
      </c>
      <c r="G37" s="105">
        <f>VLOOKUP(IDs!G37,file!$A$2:$J$2731,3,FALSE)</f>
        <v>23066.362431562498</v>
      </c>
      <c r="H37" s="105">
        <f>VLOOKUP(IDs!H37,file!$A$2:$J$2731,3,FALSE)</f>
        <v>20761.840514981501</v>
      </c>
      <c r="I37" s="105">
        <f>VLOOKUP(IDs!I37,file!$A$2:$J$2731,3,FALSE)</f>
        <v>0</v>
      </c>
      <c r="J37" s="105">
        <f>VLOOKUP(IDs!J37,file!$A$2:$J$2731,3,FALSE)</f>
        <v>0</v>
      </c>
      <c r="K37" s="105">
        <f>VLOOKUP(IDs!K37,file!$A$2:$J$2731,3,FALSE)</f>
        <v>0</v>
      </c>
      <c r="L37" s="105">
        <f>VLOOKUP(IDs!L37,file!$A$2:$J$2731,3,FALSE)</f>
        <v>43559.023014111102</v>
      </c>
      <c r="M37" s="105">
        <f>VLOOKUP(IDs!M37,file!$A$2:$J$2731,3,FALSE)</f>
        <v>22970.687480453598</v>
      </c>
      <c r="N37" s="105">
        <f>VLOOKUP(IDs!N37,file!$A$2:$J$2731,3,FALSE)</f>
        <v>20360.2016464015</v>
      </c>
      <c r="O37" s="105">
        <f>VLOOKUP(IDs!O37,file!$A$2:$J$2731,3,FALSE)</f>
        <v>17269325.0817159</v>
      </c>
      <c r="P37" s="105">
        <f>VLOOKUP(IDs!P37,file!$A$2:$J$2731,3,FALSE)</f>
        <v>62272.163660674902</v>
      </c>
      <c r="Q37" s="105">
        <f>VLOOKUP(IDs!Q37,file!$A$2:$J$2731,3,FALSE)</f>
        <v>187854.51531825899</v>
      </c>
      <c r="R37" s="105">
        <f>VLOOKUP(IDs!R37,file!$A$2:$J$2731,3,FALSE)</f>
        <v>205254.58703075699</v>
      </c>
      <c r="S37" s="105">
        <f>VLOOKUP(IDs!S37,file!$A$2:$J$2731,3,FALSE)</f>
        <v>64627.613299257901</v>
      </c>
      <c r="T37" s="105">
        <f>VLOOKUP(IDs!T37,file!$A$2:$J$2731,3,FALSE)</f>
        <v>12931.5507722816</v>
      </c>
      <c r="U37" s="105">
        <f>VLOOKUP(IDs!U37,file!$A$2:$J$2731,3,FALSE)</f>
        <v>12058.400313595699</v>
      </c>
      <c r="V37" s="105">
        <f>VLOOKUP(IDs!V37,file!$A$2:$J$2731,3,FALSE)</f>
        <v>0</v>
      </c>
      <c r="W37" s="105">
        <f>VLOOKUP(IDs!W37,file!$A$2:$J$2731,3,FALSE)</f>
        <v>0</v>
      </c>
      <c r="X37" s="105">
        <f>VLOOKUP(IDs!X37,file!$A$2:$J$2731,3,FALSE)</f>
        <v>0</v>
      </c>
      <c r="Y37" s="105">
        <f>VLOOKUP(IDs!Y37,file!$A$2:$J$2731,3,FALSE)</f>
        <v>24712.936696213001</v>
      </c>
      <c r="Z37" s="105">
        <f>VLOOKUP(IDs!Z37,file!$A$2:$J$2731,3,FALSE)</f>
        <v>13640.171687956299</v>
      </c>
      <c r="AA37" s="105">
        <f>VLOOKUP(IDs!AA37,file!$A$2:$J$2731,3,FALSE)</f>
        <v>14399.0742354961</v>
      </c>
      <c r="AB37" s="105">
        <f>VLOOKUP(IDs!AB37,file!$A$2:$J$2731,3,FALSE)</f>
        <v>22978.2763669454</v>
      </c>
      <c r="AC37" s="105">
        <f>VLOOKUP(IDs!AC37,file!$A$2:$J$2731,3,FALSE)</f>
        <v>3778.1834667593298</v>
      </c>
      <c r="AD37" s="105">
        <f>VLOOKUP(IDs!AD37,file!$A$2:$J$2731,3,FALSE)</f>
        <v>11120.5504476841</v>
      </c>
      <c r="AE37" s="105">
        <f>VLOOKUP(IDs!AE37,file!$A$2:$J$2731,3,FALSE)</f>
        <v>11681.0260230003</v>
      </c>
      <c r="AF37" s="105">
        <f>VLOOKUP(IDs!AF37,file!$A$2:$J$2731,3,FALSE)</f>
        <v>3568.7388568998799</v>
      </c>
      <c r="AG37" s="105">
        <f>VLOOKUP(IDs!AG37,file!$A$2:$J$2731,3,FALSE)</f>
        <v>698.91045201016402</v>
      </c>
      <c r="AH37" s="105">
        <f>VLOOKUP(IDs!AH37,file!$A$2:$J$2731,3,FALSE)</f>
        <v>624.263542739066</v>
      </c>
      <c r="AI37" s="105">
        <f>VLOOKUP(IDs!AI37,file!$A$2:$J$2731,3,FALSE)</f>
        <v>0</v>
      </c>
      <c r="AJ37" s="105">
        <f>VLOOKUP(IDs!AJ37,file!$A$2:$J$2731,3,FALSE)</f>
        <v>0</v>
      </c>
      <c r="AK37" s="105">
        <f>VLOOKUP(IDs!AK37,file!$A$2:$J$2731,3,FALSE)</f>
        <v>0</v>
      </c>
      <c r="AL37" s="105">
        <f>VLOOKUP(IDs!AL37,file!$A$2:$J$2731,3,FALSE)</f>
        <v>1291.03629217657</v>
      </c>
      <c r="AM37" s="105">
        <f>VLOOKUP(IDs!AM37,file!$A$2:$J$2731,3,FALSE)</f>
        <v>683.29471150698896</v>
      </c>
      <c r="AN37" s="105">
        <f>VLOOKUP(IDs!AN37,file!$A$2:$J$2731,3,FALSE)</f>
        <v>659.93145444161701</v>
      </c>
      <c r="AO37" s="105">
        <f>VLOOKUP(IDs!AO37,file!$A$2:$J$2731,3,FALSE)</f>
        <v>811075.87960600306</v>
      </c>
      <c r="AP37" s="105">
        <f>VLOOKUP(IDs!AP37,file!$A$2:$J$2731,3,FALSE)</f>
        <v>8804.7712228929795</v>
      </c>
      <c r="AQ37" s="105">
        <f>VLOOKUP(IDs!AQ37,file!$A$2:$J$2731,3,FALSE)</f>
        <v>24957.887335547701</v>
      </c>
      <c r="AR37" s="105">
        <f>VLOOKUP(IDs!AR37,file!$A$2:$J$2731,3,FALSE)</f>
        <v>24618.281187700701</v>
      </c>
      <c r="AS37" s="105">
        <f>VLOOKUP(IDs!AS37,file!$A$2:$J$2731,3,FALSE)</f>
        <v>7110.0734346619602</v>
      </c>
      <c r="AT37" s="105">
        <f>VLOOKUP(IDs!AT37,file!$A$2:$J$2731,3,FALSE)</f>
        <v>1328.4687003957999</v>
      </c>
      <c r="AU37" s="105">
        <f>VLOOKUP(IDs!AU37,file!$A$2:$J$2731,3,FALSE)</f>
        <v>1067.6600751445999</v>
      </c>
      <c r="AV37" s="105">
        <f>VLOOKUP(IDs!AV37,file!$A$2:$J$2731,3,FALSE)</f>
        <v>0</v>
      </c>
      <c r="AW37" s="105">
        <f>VLOOKUP(IDs!AW37,file!$A$2:$J$2731,3,FALSE)</f>
        <v>0</v>
      </c>
      <c r="AX37" s="105">
        <f>VLOOKUP(IDs!AX37,file!$A$2:$J$2731,3,FALSE)</f>
        <v>0</v>
      </c>
      <c r="AY37" s="105">
        <f>VLOOKUP(IDs!AY37,file!$A$2:$J$2731,3,FALSE)</f>
        <v>2206.9114610800698</v>
      </c>
      <c r="AZ37" s="105">
        <f>VLOOKUP(IDs!AZ37,file!$A$2:$J$2731,3,FALSE)</f>
        <v>1023.51100234552</v>
      </c>
      <c r="BA37" s="105">
        <f>VLOOKUP(IDs!BA37,file!$A$2:$J$2731,3,FALSE)</f>
        <v>793.693793021857</v>
      </c>
      <c r="BB37" s="105">
        <f>VLOOKUP(IDs!BB37,file!$A$2:$J$2731,3,FALSE)</f>
        <v>30644.8381875044</v>
      </c>
      <c r="BC37" s="105">
        <f>VLOOKUP(IDs!BC37,file!$A$2:$J$2731,3,FALSE)</f>
        <v>5930.09826338312</v>
      </c>
      <c r="BD37" s="105">
        <f>VLOOKUP(IDs!BD37,file!$A$2:$J$2731,3,FALSE)</f>
        <v>16484.363200496198</v>
      </c>
      <c r="BE37" s="105">
        <f>VLOOKUP(IDs!BE37,file!$A$2:$J$2731,3,FALSE)</f>
        <v>15943.9428456476</v>
      </c>
      <c r="BF37" s="105">
        <f>VLOOKUP(IDs!BF37,file!$A$2:$J$2731,3,FALSE)</f>
        <v>4555.5541946219801</v>
      </c>
      <c r="BG37" s="105">
        <f>VLOOKUP(IDs!BG37,file!$A$2:$J$2731,3,FALSE)</f>
        <v>845.79130275518503</v>
      </c>
      <c r="BH37" s="105">
        <f>VLOOKUP(IDs!BH37,file!$A$2:$J$2731,3,FALSE)</f>
        <v>671.88495425678195</v>
      </c>
      <c r="BI37" s="105">
        <f>VLOOKUP(IDs!BI37,file!$A$2:$J$2731,3,FALSE)</f>
        <v>0</v>
      </c>
      <c r="BJ37" s="105">
        <f>VLOOKUP(IDs!BJ37,file!$A$2:$J$2731,3,FALSE)</f>
        <v>0</v>
      </c>
      <c r="BK37" s="105">
        <f>VLOOKUP(IDs!BK37,file!$A$2:$J$2731,3,FALSE)</f>
        <v>0</v>
      </c>
      <c r="BL37" s="105">
        <f>VLOOKUP(IDs!BL37,file!$A$2:$J$2731,3,FALSE)</f>
        <v>1389.65359234222</v>
      </c>
      <c r="BM37" s="105">
        <f>VLOOKUP(IDs!BM37,file!$A$2:$J$2731,3,FALSE)</f>
        <v>632.740352265723</v>
      </c>
      <c r="BN37" s="105">
        <f>VLOOKUP(IDs!BN37,file!$A$2:$J$2731,3,FALSE)</f>
        <v>470.17493155794898</v>
      </c>
      <c r="BO37" s="106">
        <f t="shared" si="4"/>
        <v>36330362.263887674</v>
      </c>
      <c r="BP37" s="105">
        <f t="shared" si="5"/>
        <v>17445645.777899519</v>
      </c>
      <c r="BQ37" s="29">
        <f t="shared" si="6"/>
        <v>17867076.094730396</v>
      </c>
      <c r="BR37" s="29">
        <f t="shared" si="7"/>
        <v>57084.211614163411</v>
      </c>
      <c r="BS37" s="29">
        <f t="shared" si="8"/>
        <v>882987.13781879423</v>
      </c>
      <c r="BT37" s="107">
        <f t="shared" si="9"/>
        <v>77569.041824831147</v>
      </c>
      <c r="BU37" s="106">
        <f t="shared" si="10"/>
        <v>1840288.7044267466</v>
      </c>
      <c r="BV37" s="29">
        <f t="shared" si="11"/>
        <v>1089596.2943149193</v>
      </c>
      <c r="BW37" s="29">
        <f t="shared" si="12"/>
        <v>597751.01301449141</v>
      </c>
      <c r="BX37" s="29">
        <f t="shared" si="13"/>
        <v>34105.935247218018</v>
      </c>
      <c r="BY37" s="29">
        <f t="shared" si="14"/>
        <v>71911.258212791174</v>
      </c>
      <c r="BZ37" s="107">
        <f t="shared" si="15"/>
        <v>46924.203637326762</v>
      </c>
      <c r="CA37" s="108">
        <f t="shared" si="21"/>
        <v>5.0654289958897293E-2</v>
      </c>
      <c r="CB37" s="109">
        <f t="shared" si="21"/>
        <v>6.2456632914973026E-2</v>
      </c>
      <c r="CC37" s="109">
        <f t="shared" si="21"/>
        <v>3.3455446758341639E-2</v>
      </c>
      <c r="CD37" s="109">
        <f t="shared" si="21"/>
        <v>0.5974670453144324</v>
      </c>
      <c r="CE37" s="109">
        <f t="shared" si="21"/>
        <v>8.1440889830434571E-2</v>
      </c>
      <c r="CF37" s="110">
        <f t="shared" si="21"/>
        <v>0.60493468184501331</v>
      </c>
      <c r="CG37" s="121">
        <f>-SUM([1]Dynamics!BO36:BO37,[1]Dynamics!CB36:CB37,[1]Dynamics!CO36:CO37,[1]Dynamics!DB36:DB37,[1]Dynamics!DO36:DO37)/BO36*100000</f>
        <v>1136.8703213586923</v>
      </c>
      <c r="CH37" s="112">
        <f>-SUM([1]Dynamics!BO36:BO37)/BP36*100000</f>
        <v>1401.9046100215703</v>
      </c>
      <c r="CI37" s="112">
        <f>-SUM([1]Dynamics!CB36:CB37)/BQ36*100000</f>
        <v>724.80104966950887</v>
      </c>
      <c r="CJ37" s="112">
        <f>-SUM([1]Dynamics!CO36:CO37)/BR36*100000</f>
        <v>13822.744753050814</v>
      </c>
      <c r="CK37" s="112">
        <f>-SUM([1]Dynamics!DB36:DB37)/BS36*100000</f>
        <v>2086.1255909348151</v>
      </c>
      <c r="CL37" s="122">
        <f>-SUM([1]Dynamics!DO36:DO37)/BT36*100000</f>
        <v>16222.962367002789</v>
      </c>
      <c r="CM37" s="113">
        <f t="shared" si="16"/>
        <v>143672.77892995017</v>
      </c>
      <c r="CN37" s="113">
        <f>step*SUMPRODUCT(B37:N37,'[1]By group'!B$22:N$22)</f>
        <v>85091.928249329008</v>
      </c>
      <c r="CO37" s="113">
        <f>step*SUMPRODUCT(O37:AA37,'[1]By group'!O$22:AA$22)</f>
        <v>46990.720740249613</v>
      </c>
      <c r="CP37" s="113">
        <f>step*SUMPRODUCT(AB37:AN37,'[1]By group'!AB$22:AN$22)</f>
        <v>2642.0414479574051</v>
      </c>
      <c r="CQ37" s="113">
        <f>step*SUMPRODUCT(AO37:BA37,'[1]By group'!AO$22:BA$22)</f>
        <v>5432.9517002758703</v>
      </c>
      <c r="CR37" s="114">
        <f>step*SUMPRODUCT(BB37:BN37,'[1]By group'!BB$22:BN$22)</f>
        <v>3515.136792138263</v>
      </c>
      <c r="CS37" s="115">
        <f t="shared" si="22"/>
        <v>198300.63666890631</v>
      </c>
      <c r="CT37" s="113">
        <f t="shared" si="22"/>
        <v>590384.37063252798</v>
      </c>
      <c r="CU37" s="113">
        <f t="shared" si="22"/>
        <v>632415.35860362044</v>
      </c>
      <c r="CV37" s="113">
        <f t="shared" si="22"/>
        <v>269499.72416652169</v>
      </c>
      <c r="CW37" s="113">
        <f t="shared" si="22"/>
        <v>77821.488893533373</v>
      </c>
      <c r="CX37" s="116">
        <f t="shared" si="22"/>
        <v>71867.12546163665</v>
      </c>
      <c r="CY37" s="111">
        <f t="shared" si="17"/>
        <v>3.1847635057111988E-3</v>
      </c>
      <c r="CZ37" s="117">
        <f t="shared" si="18"/>
        <v>4.817528627907431E-2</v>
      </c>
      <c r="DA37" s="118">
        <f t="shared" si="19"/>
        <v>2.1351023494179319E-3</v>
      </c>
      <c r="DB37" s="123"/>
      <c r="DC37" s="9">
        <f>(SUMPRODUCT($B37:$N37,'[1]By group'!$B$27:$N$27)-(1-prop_idu_part)*SUMPRODUCT(Population!$BB37:$BN37,'[1]By group'!$BB$27:$BN$27)*(1-prop_idu_male))/BQ37</f>
        <v>1.4622751504354696</v>
      </c>
      <c r="DD37" s="9">
        <f>(1-prop_idu_part)*SUMPRODUCT(Population!$BB37:$BN37,'[1]By group'!$BB$27:$BN$27)*prop_idu_male/BQ37</f>
        <v>9.3775349393094721E-3</v>
      </c>
      <c r="DE37" s="9">
        <f>SUMPRODUCT(AB37:AN37,'[1]By group'!AB$27:AN$27)/prop_sw_use/BP37</f>
        <v>3.926541602935361</v>
      </c>
      <c r="DF37" s="9">
        <f t="shared" si="2"/>
        <v>1.5941758907917565</v>
      </c>
      <c r="DG37" s="9">
        <f t="shared" ref="DG37:DG68" si="24">DG36+step*circ*(1-DG36)</f>
        <v>0</v>
      </c>
    </row>
    <row r="38" spans="1:111" x14ac:dyDescent="0.25">
      <c r="A38">
        <f t="shared" si="23"/>
        <v>17</v>
      </c>
      <c r="B38" s="105">
        <f>VLOOKUP(IDs!B38,file!$A$2:$J$2731,3,FALSE)</f>
        <v>16396546.6647436</v>
      </c>
      <c r="C38" s="105">
        <f>VLOOKUP(IDs!C38,file!$A$2:$J$2731,3,FALSE)</f>
        <v>117174.084380085</v>
      </c>
      <c r="D38" s="105">
        <f>VLOOKUP(IDs!D38,file!$A$2:$J$2731,3,FALSE)</f>
        <v>348478.15568422101</v>
      </c>
      <c r="E38" s="105">
        <f>VLOOKUP(IDs!E38,file!$A$2:$J$2731,3,FALSE)</f>
        <v>372412.24733225198</v>
      </c>
      <c r="F38" s="105">
        <f>VLOOKUP(IDs!F38,file!$A$2:$J$2731,3,FALSE)</f>
        <v>115451.051478945</v>
      </c>
      <c r="G38" s="105">
        <f>VLOOKUP(IDs!G38,file!$A$2:$J$2731,3,FALSE)</f>
        <v>22831.560414880601</v>
      </c>
      <c r="H38" s="105">
        <f>VLOOKUP(IDs!H38,file!$A$2:$J$2731,3,FALSE)</f>
        <v>20496.498935981701</v>
      </c>
      <c r="I38" s="105">
        <f>VLOOKUP(IDs!I38,file!$A$2:$J$2731,3,FALSE)</f>
        <v>0</v>
      </c>
      <c r="J38" s="105">
        <f>VLOOKUP(IDs!J38,file!$A$2:$J$2731,3,FALSE)</f>
        <v>0</v>
      </c>
      <c r="K38" s="105">
        <f>VLOOKUP(IDs!K38,file!$A$2:$J$2731,3,FALSE)</f>
        <v>0</v>
      </c>
      <c r="L38" s="105">
        <f>VLOOKUP(IDs!L38,file!$A$2:$J$2731,3,FALSE)</f>
        <v>43064.862650603201</v>
      </c>
      <c r="M38" s="105">
        <f>VLOOKUP(IDs!M38,file!$A$2:$J$2731,3,FALSE)</f>
        <v>22740.427587735201</v>
      </c>
      <c r="N38" s="105">
        <f>VLOOKUP(IDs!N38,file!$A$2:$J$2731,3,FALSE)</f>
        <v>20102.6422595146</v>
      </c>
      <c r="O38" s="105">
        <f>VLOOKUP(IDs!O38,file!$A$2:$J$2731,3,FALSE)</f>
        <v>17325649.049345799</v>
      </c>
      <c r="P38" s="105">
        <f>VLOOKUP(IDs!P38,file!$A$2:$J$2731,3,FALSE)</f>
        <v>61847.222854331798</v>
      </c>
      <c r="Q38" s="105">
        <f>VLOOKUP(IDs!Q38,file!$A$2:$J$2731,3,FALSE)</f>
        <v>186218.69059737999</v>
      </c>
      <c r="R38" s="105">
        <f>VLOOKUP(IDs!R38,file!$A$2:$J$2731,3,FALSE)</f>
        <v>202914.95675082301</v>
      </c>
      <c r="S38" s="105">
        <f>VLOOKUP(IDs!S38,file!$A$2:$J$2731,3,FALSE)</f>
        <v>63783.945747104597</v>
      </c>
      <c r="T38" s="105">
        <f>VLOOKUP(IDs!T38,file!$A$2:$J$2731,3,FALSE)</f>
        <v>12749.525584473</v>
      </c>
      <c r="U38" s="105">
        <f>VLOOKUP(IDs!U38,file!$A$2:$J$2731,3,FALSE)</f>
        <v>11850.2291390665</v>
      </c>
      <c r="V38" s="105">
        <f>VLOOKUP(IDs!V38,file!$A$2:$J$2731,3,FALSE)</f>
        <v>0</v>
      </c>
      <c r="W38" s="105">
        <f>VLOOKUP(IDs!W38,file!$A$2:$J$2731,3,FALSE)</f>
        <v>0</v>
      </c>
      <c r="X38" s="105">
        <f>VLOOKUP(IDs!X38,file!$A$2:$J$2731,3,FALSE)</f>
        <v>0</v>
      </c>
      <c r="Y38" s="105">
        <f>VLOOKUP(IDs!Y38,file!$A$2:$J$2731,3,FALSE)</f>
        <v>24355.561292719602</v>
      </c>
      <c r="Z38" s="105">
        <f>VLOOKUP(IDs!Z38,file!$A$2:$J$2731,3,FALSE)</f>
        <v>13405.122608646299</v>
      </c>
      <c r="AA38" s="105">
        <f>VLOOKUP(IDs!AA38,file!$A$2:$J$2731,3,FALSE)</f>
        <v>13952.7381852158</v>
      </c>
      <c r="AB38" s="105">
        <f>VLOOKUP(IDs!AB38,file!$A$2:$J$2731,3,FALSE)</f>
        <v>23251.239060830099</v>
      </c>
      <c r="AC38" s="105">
        <f>VLOOKUP(IDs!AC38,file!$A$2:$J$2731,3,FALSE)</f>
        <v>3789.36693679579</v>
      </c>
      <c r="AD38" s="105">
        <f>VLOOKUP(IDs!AD38,file!$A$2:$J$2731,3,FALSE)</f>
        <v>11146.3017407071</v>
      </c>
      <c r="AE38" s="105">
        <f>VLOOKUP(IDs!AE38,file!$A$2:$J$2731,3,FALSE)</f>
        <v>11690.091200453</v>
      </c>
      <c r="AF38" s="105">
        <f>VLOOKUP(IDs!AF38,file!$A$2:$J$2731,3,FALSE)</f>
        <v>3566.2125920059002</v>
      </c>
      <c r="AG38" s="105">
        <f>VLOOKUP(IDs!AG38,file!$A$2:$J$2731,3,FALSE)</f>
        <v>697.58725050399801</v>
      </c>
      <c r="AH38" s="105">
        <f>VLOOKUP(IDs!AH38,file!$A$2:$J$2731,3,FALSE)</f>
        <v>620.90328737707205</v>
      </c>
      <c r="AI38" s="105">
        <f>VLOOKUP(IDs!AI38,file!$A$2:$J$2731,3,FALSE)</f>
        <v>0</v>
      </c>
      <c r="AJ38" s="105">
        <f>VLOOKUP(IDs!AJ38,file!$A$2:$J$2731,3,FALSE)</f>
        <v>0</v>
      </c>
      <c r="AK38" s="105">
        <f>VLOOKUP(IDs!AK38,file!$A$2:$J$2731,3,FALSE)</f>
        <v>0</v>
      </c>
      <c r="AL38" s="105">
        <f>VLOOKUP(IDs!AL38,file!$A$2:$J$2731,3,FALSE)</f>
        <v>1286.4592629343799</v>
      </c>
      <c r="AM38" s="105">
        <f>VLOOKUP(IDs!AM38,file!$A$2:$J$2731,3,FALSE)</f>
        <v>679.26518316036197</v>
      </c>
      <c r="AN38" s="105">
        <f>VLOOKUP(IDs!AN38,file!$A$2:$J$2731,3,FALSE)</f>
        <v>648.78748625546996</v>
      </c>
      <c r="AO38" s="105">
        <f>VLOOKUP(IDs!AO38,file!$A$2:$J$2731,3,FALSE)</f>
        <v>810239.08348062099</v>
      </c>
      <c r="AP38" s="105">
        <f>VLOOKUP(IDs!AP38,file!$A$2:$J$2731,3,FALSE)</f>
        <v>8913.2276390994793</v>
      </c>
      <c r="AQ38" s="105">
        <f>VLOOKUP(IDs!AQ38,file!$A$2:$J$2731,3,FALSE)</f>
        <v>25276.976864354401</v>
      </c>
      <c r="AR38" s="105">
        <f>VLOOKUP(IDs!AR38,file!$A$2:$J$2731,3,FALSE)</f>
        <v>24949.365536539401</v>
      </c>
      <c r="AS38" s="105">
        <f>VLOOKUP(IDs!AS38,file!$A$2:$J$2731,3,FALSE)</f>
        <v>7209.6493721739698</v>
      </c>
      <c r="AT38" s="105">
        <f>VLOOKUP(IDs!AT38,file!$A$2:$J$2731,3,FALSE)</f>
        <v>1347.6907207069</v>
      </c>
      <c r="AU38" s="105">
        <f>VLOOKUP(IDs!AU38,file!$A$2:$J$2731,3,FALSE)</f>
        <v>1083.30667139855</v>
      </c>
      <c r="AV38" s="105">
        <f>VLOOKUP(IDs!AV38,file!$A$2:$J$2731,3,FALSE)</f>
        <v>0</v>
      </c>
      <c r="AW38" s="105">
        <f>VLOOKUP(IDs!AW38,file!$A$2:$J$2731,3,FALSE)</f>
        <v>0</v>
      </c>
      <c r="AX38" s="105">
        <f>VLOOKUP(IDs!AX38,file!$A$2:$J$2731,3,FALSE)</f>
        <v>0</v>
      </c>
      <c r="AY38" s="105">
        <f>VLOOKUP(IDs!AY38,file!$A$2:$J$2731,3,FALSE)</f>
        <v>2242.41297095656</v>
      </c>
      <c r="AZ38" s="105">
        <f>VLOOKUP(IDs!AZ38,file!$A$2:$J$2731,3,FALSE)</f>
        <v>1041.6358050557601</v>
      </c>
      <c r="BA38" s="105">
        <f>VLOOKUP(IDs!BA38,file!$A$2:$J$2731,3,FALSE)</f>
        <v>803.009091733741</v>
      </c>
      <c r="BB38" s="105">
        <f>VLOOKUP(IDs!BB38,file!$A$2:$J$2731,3,FALSE)</f>
        <v>30733.664670481099</v>
      </c>
      <c r="BC38" s="105">
        <f>VLOOKUP(IDs!BC38,file!$A$2:$J$2731,3,FALSE)</f>
        <v>5940.9144044530904</v>
      </c>
      <c r="BD38" s="105">
        <f>VLOOKUP(IDs!BD38,file!$A$2:$J$2731,3,FALSE)</f>
        <v>16504.509135703</v>
      </c>
      <c r="BE38" s="105">
        <f>VLOOKUP(IDs!BE38,file!$A$2:$J$2731,3,FALSE)</f>
        <v>15946.225519903801</v>
      </c>
      <c r="BF38" s="105">
        <f>VLOOKUP(IDs!BF38,file!$A$2:$J$2731,3,FALSE)</f>
        <v>4553.0622656334099</v>
      </c>
      <c r="BG38" s="105">
        <f>VLOOKUP(IDs!BG38,file!$A$2:$J$2731,3,FALSE)</f>
        <v>845.19512844590201</v>
      </c>
      <c r="BH38" s="105">
        <f>VLOOKUP(IDs!BH38,file!$A$2:$J$2731,3,FALSE)</f>
        <v>671.54592285679496</v>
      </c>
      <c r="BI38" s="105">
        <f>VLOOKUP(IDs!BI38,file!$A$2:$J$2731,3,FALSE)</f>
        <v>0</v>
      </c>
      <c r="BJ38" s="105">
        <f>VLOOKUP(IDs!BJ38,file!$A$2:$J$2731,3,FALSE)</f>
        <v>0</v>
      </c>
      <c r="BK38" s="105">
        <f>VLOOKUP(IDs!BK38,file!$A$2:$J$2731,3,FALSE)</f>
        <v>0</v>
      </c>
      <c r="BL38" s="105">
        <f>VLOOKUP(IDs!BL38,file!$A$2:$J$2731,3,FALSE)</f>
        <v>1391.34360928351</v>
      </c>
      <c r="BM38" s="105">
        <f>VLOOKUP(IDs!BM38,file!$A$2:$J$2731,3,FALSE)</f>
        <v>635.51866727967194</v>
      </c>
      <c r="BN38" s="105">
        <f>VLOOKUP(IDs!BN38,file!$A$2:$J$2731,3,FALSE)</f>
        <v>471.24914402032198</v>
      </c>
      <c r="BO38" s="106">
        <f t="shared" si="4"/>
        <v>36414201.038195111</v>
      </c>
      <c r="BP38" s="105">
        <f t="shared" si="5"/>
        <v>17479298.195467822</v>
      </c>
      <c r="BQ38" s="29">
        <f t="shared" si="6"/>
        <v>17916727.042105559</v>
      </c>
      <c r="BR38" s="29">
        <f t="shared" si="7"/>
        <v>57376.214001023174</v>
      </c>
      <c r="BS38" s="29">
        <f t="shared" si="8"/>
        <v>883106.3581526397</v>
      </c>
      <c r="BT38" s="107">
        <f t="shared" si="9"/>
        <v>77693.228468060595</v>
      </c>
      <c r="BU38" s="106">
        <f t="shared" si="10"/>
        <v>1827781.3368937704</v>
      </c>
      <c r="BV38" s="29">
        <f t="shared" si="11"/>
        <v>1082751.5307242183</v>
      </c>
      <c r="BW38" s="29">
        <f t="shared" si="12"/>
        <v>591077.9927597607</v>
      </c>
      <c r="BX38" s="29">
        <f t="shared" si="13"/>
        <v>34124.974940193075</v>
      </c>
      <c r="BY38" s="29">
        <f t="shared" si="14"/>
        <v>72867.274672018757</v>
      </c>
      <c r="BZ38" s="107">
        <f t="shared" si="15"/>
        <v>46959.563797579496</v>
      </c>
      <c r="CA38" s="108">
        <f t="shared" si="21"/>
        <v>5.0194190309890301E-2</v>
      </c>
      <c r="CB38" s="109">
        <f t="shared" si="21"/>
        <v>6.194479427125759E-2</v>
      </c>
      <c r="CC38" s="109">
        <f t="shared" si="21"/>
        <v>3.2990288425485646E-2</v>
      </c>
      <c r="CD38" s="109">
        <f t="shared" si="21"/>
        <v>0.59475822053341709</v>
      </c>
      <c r="CE38" s="109">
        <f t="shared" si="21"/>
        <v>8.2512456171699403E-2</v>
      </c>
      <c r="CF38" s="110">
        <f t="shared" si="21"/>
        <v>0.6044228657183992</v>
      </c>
      <c r="CG38" s="108"/>
      <c r="CH38" s="111"/>
      <c r="CI38" s="112"/>
      <c r="CJ38" s="111"/>
      <c r="CK38" s="111"/>
      <c r="CL38" s="110"/>
      <c r="CM38" s="113">
        <f t="shared" si="16"/>
        <v>142553.09069039076</v>
      </c>
      <c r="CN38" s="113">
        <f>step*SUMPRODUCT(B38:N38,'[1]By group'!B$22:N$22)</f>
        <v>84468.022890150809</v>
      </c>
      <c r="CO38" s="113">
        <f>step*SUMPRODUCT(O38:AA38,'[1]By group'!O$22:AA$22)</f>
        <v>46420.501083515868</v>
      </c>
      <c r="CP38" s="113">
        <f>step*SUMPRODUCT(AB38:AN38,'[1]By group'!AB$22:AN$22)</f>
        <v>2641.9244826006779</v>
      </c>
      <c r="CQ38" s="113">
        <f>step*SUMPRODUCT(AO38:BA38,'[1]By group'!AO$22:BA$22)</f>
        <v>5506.618269280093</v>
      </c>
      <c r="CR38" s="114">
        <f>step*SUMPRODUCT(BB38:BN38,'[1]By group'!BB$22:BN$22)</f>
        <v>3516.0239648433112</v>
      </c>
      <c r="CS38" s="115">
        <f t="shared" si="22"/>
        <v>197664.81621476516</v>
      </c>
      <c r="CT38" s="113">
        <f t="shared" si="22"/>
        <v>587624.63402236556</v>
      </c>
      <c r="CU38" s="113">
        <f t="shared" si="22"/>
        <v>627912.88633997121</v>
      </c>
      <c r="CV38" s="113">
        <f t="shared" si="22"/>
        <v>266904.5612423601</v>
      </c>
      <c r="CW38" s="113">
        <f t="shared" si="22"/>
        <v>76973.528950887703</v>
      </c>
      <c r="CX38" s="116">
        <f t="shared" si="22"/>
        <v>70700.91012342053</v>
      </c>
      <c r="CY38" s="111">
        <f t="shared" si="17"/>
        <v>3.1921600306557708E-3</v>
      </c>
      <c r="CZ38" s="117">
        <f t="shared" si="18"/>
        <v>4.8093176227212583E-2</v>
      </c>
      <c r="DA38" s="118">
        <f t="shared" si="19"/>
        <v>2.1335969553902233E-3</v>
      </c>
      <c r="DB38" s="123">
        <f>(BO38-BO36)/BO36</f>
        <v>4.5781293401724755E-3</v>
      </c>
      <c r="DC38" s="9">
        <f>(SUMPRODUCT($B38:$N38,'[1]By group'!$B$27:$N$27)-(1-prop_idu_part)*SUMPRODUCT(Population!$BB38:$BN38,'[1]By group'!$BB$27:$BN$27)*(1-prop_idu_male))/BQ38</f>
        <v>1.4610365435780328</v>
      </c>
      <c r="DD38" s="9">
        <f>(1-prop_idu_part)*SUMPRODUCT(Population!$BB38:$BN38,'[1]By group'!$BB$27:$BN$27)*prop_idu_male/BQ38</f>
        <v>9.3665195153460994E-3</v>
      </c>
      <c r="DE38" s="9">
        <f>SUMPRODUCT(AB38:AN38,'[1]By group'!AB$27:AN$27)/prop_sw_use/BP38</f>
        <v>3.9390286744510248</v>
      </c>
      <c r="DF38" s="9">
        <f t="shared" si="2"/>
        <v>1.5992456418271159</v>
      </c>
      <c r="DG38" s="9">
        <f t="shared" si="24"/>
        <v>0</v>
      </c>
    </row>
    <row r="39" spans="1:111" x14ac:dyDescent="0.25">
      <c r="A39">
        <f t="shared" si="23"/>
        <v>17.5</v>
      </c>
      <c r="B39" s="105">
        <f>VLOOKUP(IDs!B39,file!$A$2:$J$2731,3,FALSE)</f>
        <v>16437615.291838899</v>
      </c>
      <c r="C39" s="105">
        <f>VLOOKUP(IDs!C39,file!$A$2:$J$2731,3,FALSE)</f>
        <v>116880.781211133</v>
      </c>
      <c r="D39" s="105">
        <f>VLOOKUP(IDs!D39,file!$A$2:$J$2731,3,FALSE)</f>
        <v>347154.223764984</v>
      </c>
      <c r="E39" s="105">
        <f>VLOOKUP(IDs!E39,file!$A$2:$J$2731,3,FALSE)</f>
        <v>370136.13982826303</v>
      </c>
      <c r="F39" s="105">
        <f>VLOOKUP(IDs!F39,file!$A$2:$J$2731,3,FALSE)</f>
        <v>114510.314090492</v>
      </c>
      <c r="G39" s="105">
        <f>VLOOKUP(IDs!G39,file!$A$2:$J$2731,3,FALSE)</f>
        <v>22615.093473827601</v>
      </c>
      <c r="H39" s="105">
        <f>VLOOKUP(IDs!H39,file!$A$2:$J$2731,3,FALSE)</f>
        <v>20249.6136919194</v>
      </c>
      <c r="I39" s="105">
        <f>VLOOKUP(IDs!I39,file!$A$2:$J$2731,3,FALSE)</f>
        <v>0</v>
      </c>
      <c r="J39" s="105">
        <f>VLOOKUP(IDs!J39,file!$A$2:$J$2731,3,FALSE)</f>
        <v>0</v>
      </c>
      <c r="K39" s="105">
        <f>VLOOKUP(IDs!K39,file!$A$2:$J$2731,3,FALSE)</f>
        <v>0</v>
      </c>
      <c r="L39" s="105">
        <f>VLOOKUP(IDs!L39,file!$A$2:$J$2731,3,FALSE)</f>
        <v>42591.023858313602</v>
      </c>
      <c r="M39" s="105">
        <f>VLOOKUP(IDs!M39,file!$A$2:$J$2731,3,FALSE)</f>
        <v>22509.421705771099</v>
      </c>
      <c r="N39" s="105">
        <f>VLOOKUP(IDs!N39,file!$A$2:$J$2731,3,FALSE)</f>
        <v>19851.222932343</v>
      </c>
      <c r="O39" s="105">
        <f>VLOOKUP(IDs!O39,file!$A$2:$J$2731,3,FALSE)</f>
        <v>17381992.069516201</v>
      </c>
      <c r="P39" s="105">
        <f>VLOOKUP(IDs!P39,file!$A$2:$J$2731,3,FALSE)</f>
        <v>61459.730358045097</v>
      </c>
      <c r="Q39" s="105">
        <f>VLOOKUP(IDs!Q39,file!$A$2:$J$2731,3,FALSE)</f>
        <v>184714.74299651899</v>
      </c>
      <c r="R39" s="105">
        <f>VLOOKUP(IDs!R39,file!$A$2:$J$2731,3,FALSE)</f>
        <v>200728.723159874</v>
      </c>
      <c r="S39" s="105">
        <f>VLOOKUP(IDs!S39,file!$A$2:$J$2731,3,FALSE)</f>
        <v>62984.516642825802</v>
      </c>
      <c r="T39" s="105">
        <f>VLOOKUP(IDs!T39,file!$A$2:$J$2731,3,FALSE)</f>
        <v>12575.6113988097</v>
      </c>
      <c r="U39" s="105">
        <f>VLOOKUP(IDs!U39,file!$A$2:$J$2731,3,FALSE)</f>
        <v>11651.0316354067</v>
      </c>
      <c r="V39" s="105">
        <f>VLOOKUP(IDs!V39,file!$A$2:$J$2731,3,FALSE)</f>
        <v>0</v>
      </c>
      <c r="W39" s="105">
        <f>VLOOKUP(IDs!W39,file!$A$2:$J$2731,3,FALSE)</f>
        <v>0</v>
      </c>
      <c r="X39" s="105">
        <f>VLOOKUP(IDs!X39,file!$A$2:$J$2731,3,FALSE)</f>
        <v>0</v>
      </c>
      <c r="Y39" s="105">
        <f>VLOOKUP(IDs!Y39,file!$A$2:$J$2731,3,FALSE)</f>
        <v>24007.9356346436</v>
      </c>
      <c r="Z39" s="105">
        <f>VLOOKUP(IDs!Z39,file!$A$2:$J$2731,3,FALSE)</f>
        <v>13179.608383770699</v>
      </c>
      <c r="AA39" s="105">
        <f>VLOOKUP(IDs!AA39,file!$A$2:$J$2731,3,FALSE)</f>
        <v>13537.9298382007</v>
      </c>
      <c r="AB39" s="105">
        <f>VLOOKUP(IDs!AB39,file!$A$2:$J$2731,3,FALSE)</f>
        <v>23517.344282408401</v>
      </c>
      <c r="AC39" s="105">
        <f>VLOOKUP(IDs!AC39,file!$A$2:$J$2731,3,FALSE)</f>
        <v>3800.91790518264</v>
      </c>
      <c r="AD39" s="105">
        <f>VLOOKUP(IDs!AD39,file!$A$2:$J$2731,3,FALSE)</f>
        <v>11173.9259384899</v>
      </c>
      <c r="AE39" s="105">
        <f>VLOOKUP(IDs!AE39,file!$A$2:$J$2731,3,FALSE)</f>
        <v>11702.6940065452</v>
      </c>
      <c r="AF39" s="105">
        <f>VLOOKUP(IDs!AF39,file!$A$2:$J$2731,3,FALSE)</f>
        <v>3565.0905645866701</v>
      </c>
      <c r="AG39" s="105">
        <f>VLOOKUP(IDs!AG39,file!$A$2:$J$2731,3,FALSE)</f>
        <v>696.57391356052005</v>
      </c>
      <c r="AH39" s="105">
        <f>VLOOKUP(IDs!AH39,file!$A$2:$J$2731,3,FALSE)</f>
        <v>617.93806215895802</v>
      </c>
      <c r="AI39" s="105">
        <f>VLOOKUP(IDs!AI39,file!$A$2:$J$2731,3,FALSE)</f>
        <v>0</v>
      </c>
      <c r="AJ39" s="105">
        <f>VLOOKUP(IDs!AJ39,file!$A$2:$J$2731,3,FALSE)</f>
        <v>0</v>
      </c>
      <c r="AK39" s="105">
        <f>VLOOKUP(IDs!AK39,file!$A$2:$J$2731,3,FALSE)</f>
        <v>0</v>
      </c>
      <c r="AL39" s="105">
        <f>VLOOKUP(IDs!AL39,file!$A$2:$J$2731,3,FALSE)</f>
        <v>1282.3238196396701</v>
      </c>
      <c r="AM39" s="105">
        <f>VLOOKUP(IDs!AM39,file!$A$2:$J$2731,3,FALSE)</f>
        <v>675.50477926711801</v>
      </c>
      <c r="AN39" s="105">
        <f>VLOOKUP(IDs!AN39,file!$A$2:$J$2731,3,FALSE)</f>
        <v>638.505264171612</v>
      </c>
      <c r="AO39" s="105">
        <f>VLOOKUP(IDs!AO39,file!$A$2:$J$2731,3,FALSE)</f>
        <v>809417.39537595597</v>
      </c>
      <c r="AP39" s="105">
        <f>VLOOKUP(IDs!AP39,file!$A$2:$J$2731,3,FALSE)</f>
        <v>9021.5718278459208</v>
      </c>
      <c r="AQ39" s="105">
        <f>VLOOKUP(IDs!AQ39,file!$A$2:$J$2731,3,FALSE)</f>
        <v>25596.032369573401</v>
      </c>
      <c r="AR39" s="105">
        <f>VLOOKUP(IDs!AR39,file!$A$2:$J$2731,3,FALSE)</f>
        <v>25280.762023858599</v>
      </c>
      <c r="AS39" s="105">
        <f>VLOOKUP(IDs!AS39,file!$A$2:$J$2731,3,FALSE)</f>
        <v>7309.3654635626799</v>
      </c>
      <c r="AT39" s="105">
        <f>VLOOKUP(IDs!AT39,file!$A$2:$J$2731,3,FALSE)</f>
        <v>1366.9435638689599</v>
      </c>
      <c r="AU39" s="105">
        <f>VLOOKUP(IDs!AU39,file!$A$2:$J$2731,3,FALSE)</f>
        <v>1099.0629773780699</v>
      </c>
      <c r="AV39" s="105">
        <f>VLOOKUP(IDs!AV39,file!$A$2:$J$2731,3,FALSE)</f>
        <v>0</v>
      </c>
      <c r="AW39" s="105">
        <f>VLOOKUP(IDs!AW39,file!$A$2:$J$2731,3,FALSE)</f>
        <v>0</v>
      </c>
      <c r="AX39" s="105">
        <f>VLOOKUP(IDs!AX39,file!$A$2:$J$2731,3,FALSE)</f>
        <v>0</v>
      </c>
      <c r="AY39" s="105">
        <f>VLOOKUP(IDs!AY39,file!$A$2:$J$2731,3,FALSE)</f>
        <v>2277.7455587765498</v>
      </c>
      <c r="AZ39" s="105">
        <f>VLOOKUP(IDs!AZ39,file!$A$2:$J$2731,3,FALSE)</f>
        <v>1059.68743985529</v>
      </c>
      <c r="BA39" s="105">
        <f>VLOOKUP(IDs!BA39,file!$A$2:$J$2731,3,FALSE)</f>
        <v>812.89512454840803</v>
      </c>
      <c r="BB39" s="105">
        <f>VLOOKUP(IDs!BB39,file!$A$2:$J$2731,3,FALSE)</f>
        <v>30824.715034210501</v>
      </c>
      <c r="BC39" s="105">
        <f>VLOOKUP(IDs!BC39,file!$A$2:$J$2731,3,FALSE)</f>
        <v>5952.5907428545497</v>
      </c>
      <c r="BD39" s="105">
        <f>VLOOKUP(IDs!BD39,file!$A$2:$J$2731,3,FALSE)</f>
        <v>16528.059417246699</v>
      </c>
      <c r="BE39" s="105">
        <f>VLOOKUP(IDs!BE39,file!$A$2:$J$2731,3,FALSE)</f>
        <v>15952.708595030699</v>
      </c>
      <c r="BF39" s="105">
        <f>VLOOKUP(IDs!BF39,file!$A$2:$J$2731,3,FALSE)</f>
        <v>4551.6447827493103</v>
      </c>
      <c r="BG39" s="105">
        <f>VLOOKUP(IDs!BG39,file!$A$2:$J$2731,3,FALSE)</f>
        <v>844.732324792231</v>
      </c>
      <c r="BH39" s="105">
        <f>VLOOKUP(IDs!BH39,file!$A$2:$J$2731,3,FALSE)</f>
        <v>671.17465392707595</v>
      </c>
      <c r="BI39" s="105">
        <f>VLOOKUP(IDs!BI39,file!$A$2:$J$2731,3,FALSE)</f>
        <v>0</v>
      </c>
      <c r="BJ39" s="105">
        <f>VLOOKUP(IDs!BJ39,file!$A$2:$J$2731,3,FALSE)</f>
        <v>0</v>
      </c>
      <c r="BK39" s="105">
        <f>VLOOKUP(IDs!BK39,file!$A$2:$J$2731,3,FALSE)</f>
        <v>0</v>
      </c>
      <c r="BL39" s="105">
        <f>VLOOKUP(IDs!BL39,file!$A$2:$J$2731,3,FALSE)</f>
        <v>1392.5873466891801</v>
      </c>
      <c r="BM39" s="105">
        <f>VLOOKUP(IDs!BM39,file!$A$2:$J$2731,3,FALSE)</f>
        <v>637.84178710192805</v>
      </c>
      <c r="BN39" s="105">
        <f>VLOOKUP(IDs!BN39,file!$A$2:$J$2731,3,FALSE)</f>
        <v>472.259575014934</v>
      </c>
      <c r="BO39" s="106">
        <f t="shared" si="4"/>
        <v>36499685.620481089</v>
      </c>
      <c r="BP39" s="105">
        <f t="shared" si="5"/>
        <v>17514113.126395945</v>
      </c>
      <c r="BQ39" s="29">
        <f t="shared" si="6"/>
        <v>17966831.899564296</v>
      </c>
      <c r="BR39" s="29">
        <f t="shared" si="7"/>
        <v>57670.818536010687</v>
      </c>
      <c r="BS39" s="29">
        <f t="shared" si="8"/>
        <v>883241.46172522381</v>
      </c>
      <c r="BT39" s="107">
        <f t="shared" si="9"/>
        <v>77828.314259617109</v>
      </c>
      <c r="BU39" s="106">
        <f t="shared" si="10"/>
        <v>1816318.8044334184</v>
      </c>
      <c r="BV39" s="29">
        <f t="shared" si="11"/>
        <v>1076497.8345570464</v>
      </c>
      <c r="BW39" s="29">
        <f t="shared" si="12"/>
        <v>584839.83004809532</v>
      </c>
      <c r="BX39" s="29">
        <f t="shared" si="13"/>
        <v>34153.47425360229</v>
      </c>
      <c r="BY39" s="29">
        <f t="shared" si="14"/>
        <v>73824.066349267858</v>
      </c>
      <c r="BZ39" s="107">
        <f t="shared" si="15"/>
        <v>47003.599225406608</v>
      </c>
      <c r="CA39" s="108">
        <f t="shared" si="21"/>
        <v>4.9762587637583004E-2</v>
      </c>
      <c r="CB39" s="109">
        <f t="shared" si="21"/>
        <v>6.1464592970718594E-2</v>
      </c>
      <c r="CC39" s="109">
        <f t="shared" si="21"/>
        <v>3.255108264592145E-2</v>
      </c>
      <c r="CD39" s="109">
        <f t="shared" si="21"/>
        <v>0.59221414088784352</v>
      </c>
      <c r="CE39" s="109">
        <f t="shared" si="21"/>
        <v>8.3583107845807289E-2</v>
      </c>
      <c r="CF39" s="110">
        <f t="shared" si="21"/>
        <v>0.6039395774218308</v>
      </c>
      <c r="CG39" s="121">
        <f>-SUM([1]Dynamics!BO38:BO39,[1]Dynamics!CB38:CB39,[1]Dynamics!CO38:CO39,[1]Dynamics!DB38:DB39,[1]Dynamics!DO38:DO39)/BO38*100000</f>
        <v>1125.3648912450301</v>
      </c>
      <c r="CH39" s="112">
        <f>-SUM([1]Dynamics!BO38:BO39)/BP38*100000</f>
        <v>1389.5646643763373</v>
      </c>
      <c r="CI39" s="112">
        <f>-SUM([1]Dynamics!CB38:CB39)/BQ38*100000</f>
        <v>711.75556416317499</v>
      </c>
      <c r="CJ39" s="112">
        <f>-SUM([1]Dynamics!CO38:CO39)/BR38*100000</f>
        <v>13767.563336078993</v>
      </c>
      <c r="CK39" s="112">
        <f>-SUM([1]Dynamics!DB38:DB39)/BS38*100000</f>
        <v>2136.6320505219956</v>
      </c>
      <c r="CL39" s="122">
        <f>-SUM([1]Dynamics!DO38:DO39)/BT38*100000</f>
        <v>16237.117604385408</v>
      </c>
      <c r="CM39" s="113">
        <f t="shared" si="16"/>
        <v>141522.60313273771</v>
      </c>
      <c r="CN39" s="113">
        <f>step*SUMPRODUCT(B39:N39,'[1]By group'!B$22:N$22)</f>
        <v>83896.978905355791</v>
      </c>
      <c r="CO39" s="113">
        <f>step*SUMPRODUCT(O39:AA39,'[1]By group'!O$22:AA$22)</f>
        <v>45884.899905456856</v>
      </c>
      <c r="CP39" s="113">
        <f>step*SUMPRODUCT(AB39:AN39,'[1]By group'!AB$22:AN$22)</f>
        <v>2642.6878242541979</v>
      </c>
      <c r="CQ39" s="113">
        <f>step*SUMPRODUCT(AO39:BA39,'[1]By group'!AO$22:BA$22)</f>
        <v>5580.3896192904604</v>
      </c>
      <c r="CR39" s="114">
        <f>step*SUMPRODUCT(BB39:BN39,'[1]By group'!BB$22:BN$22)</f>
        <v>3517.6468783804139</v>
      </c>
      <c r="CS39" s="115">
        <f t="shared" si="22"/>
        <v>197115.59204506117</v>
      </c>
      <c r="CT39" s="113">
        <f t="shared" si="22"/>
        <v>585166.98448681296</v>
      </c>
      <c r="CU39" s="113">
        <f t="shared" si="22"/>
        <v>623801.02761357161</v>
      </c>
      <c r="CV39" s="113">
        <f t="shared" si="22"/>
        <v>264472.54776227905</v>
      </c>
      <c r="CW39" s="113">
        <f t="shared" si="22"/>
        <v>76161.018770625175</v>
      </c>
      <c r="CX39" s="116">
        <f t="shared" si="22"/>
        <v>69601.633755068862</v>
      </c>
      <c r="CY39" s="111">
        <f t="shared" si="17"/>
        <v>3.1995788975691035E-3</v>
      </c>
      <c r="CZ39" s="117">
        <f t="shared" si="18"/>
        <v>4.8009155745441602E-2</v>
      </c>
      <c r="DA39" s="118">
        <f t="shared" si="19"/>
        <v>2.1323009482565312E-3</v>
      </c>
      <c r="DB39" s="123"/>
      <c r="DC39" s="9">
        <f>(SUMPRODUCT($B39:$N39,'[1]By group'!$B$27:$N$27)-(1-prop_idu_part)*SUMPRODUCT(Population!$BB39:$BN39,'[1]By group'!$BB$27:$BN$27)*(1-prop_idu_male))/BQ39</f>
        <v>1.4598646298087641</v>
      </c>
      <c r="DD39" s="9">
        <f>(1-prop_idu_part)*SUMPRODUCT(Population!$BB39:$BN39,'[1]By group'!$BB$27:$BN$27)*prop_idu_male/BQ39</f>
        <v>9.3566389300302685E-3</v>
      </c>
      <c r="DE39" s="9">
        <f>SUMPRODUCT(AB39:AN39,'[1]By group'!AB$27:AN$27)/prop_sw_use/BP39</f>
        <v>3.9513837636981064</v>
      </c>
      <c r="DF39" s="9">
        <f t="shared" si="2"/>
        <v>1.604261808061431</v>
      </c>
      <c r="DG39" s="9">
        <f t="shared" si="24"/>
        <v>0</v>
      </c>
    </row>
    <row r="40" spans="1:111" x14ac:dyDescent="0.25">
      <c r="A40">
        <f t="shared" si="23"/>
        <v>18</v>
      </c>
      <c r="B40" s="105">
        <f>VLOOKUP(IDs!B40,file!$A$2:$J$2731,3,FALSE)</f>
        <v>16479222.163903</v>
      </c>
      <c r="C40" s="105">
        <f>VLOOKUP(IDs!C40,file!$A$2:$J$2731,3,FALSE)</f>
        <v>116632.89994774701</v>
      </c>
      <c r="D40" s="105">
        <f>VLOOKUP(IDs!D40,file!$A$2:$J$2731,3,FALSE)</f>
        <v>345987.194551964</v>
      </c>
      <c r="E40" s="105">
        <f>VLOOKUP(IDs!E40,file!$A$2:$J$2731,3,FALSE)</f>
        <v>368075.42972876597</v>
      </c>
      <c r="F40" s="105">
        <f>VLOOKUP(IDs!F40,file!$A$2:$J$2731,3,FALSE)</f>
        <v>113650.017560678</v>
      </c>
      <c r="G40" s="105">
        <f>VLOOKUP(IDs!G40,file!$A$2:$J$2731,3,FALSE)</f>
        <v>22415.680562859499</v>
      </c>
      <c r="H40" s="105">
        <f>VLOOKUP(IDs!H40,file!$A$2:$J$2731,3,FALSE)</f>
        <v>20020.1073810042</v>
      </c>
      <c r="I40" s="105">
        <f>VLOOKUP(IDs!I40,file!$A$2:$J$2731,3,FALSE)</f>
        <v>0</v>
      </c>
      <c r="J40" s="105">
        <f>VLOOKUP(IDs!J40,file!$A$2:$J$2731,3,FALSE)</f>
        <v>0</v>
      </c>
      <c r="K40" s="105">
        <f>VLOOKUP(IDs!K40,file!$A$2:$J$2731,3,FALSE)</f>
        <v>0</v>
      </c>
      <c r="L40" s="105">
        <f>VLOOKUP(IDs!L40,file!$A$2:$J$2731,3,FALSE)</f>
        <v>42138.878662671399</v>
      </c>
      <c r="M40" s="105">
        <f>VLOOKUP(IDs!M40,file!$A$2:$J$2731,3,FALSE)</f>
        <v>22279.718277912802</v>
      </c>
      <c r="N40" s="105">
        <f>VLOOKUP(IDs!N40,file!$A$2:$J$2731,3,FALSE)</f>
        <v>19606.092060348699</v>
      </c>
      <c r="O40" s="105">
        <f>VLOOKUP(IDs!O40,file!$A$2:$J$2731,3,FALSE)</f>
        <v>17438353.6465916</v>
      </c>
      <c r="P40" s="105">
        <f>VLOOKUP(IDs!P40,file!$A$2:$J$2731,3,FALSE)</f>
        <v>61107.468235209402</v>
      </c>
      <c r="Q40" s="105">
        <f>VLOOKUP(IDs!Q40,file!$A$2:$J$2731,3,FALSE)</f>
        <v>183335.241232328</v>
      </c>
      <c r="R40" s="105">
        <f>VLOOKUP(IDs!R40,file!$A$2:$J$2731,3,FALSE)</f>
        <v>198691.99561380199</v>
      </c>
      <c r="S40" s="105">
        <f>VLOOKUP(IDs!S40,file!$A$2:$J$2731,3,FALSE)</f>
        <v>62229.856386048501</v>
      </c>
      <c r="T40" s="105">
        <f>VLOOKUP(IDs!T40,file!$A$2:$J$2731,3,FALSE)</f>
        <v>12410.088430093399</v>
      </c>
      <c r="U40" s="105">
        <f>VLOOKUP(IDs!U40,file!$A$2:$J$2731,3,FALSE)</f>
        <v>11460.794885233699</v>
      </c>
      <c r="V40" s="105">
        <f>VLOOKUP(IDs!V40,file!$A$2:$J$2731,3,FALSE)</f>
        <v>0</v>
      </c>
      <c r="W40" s="105">
        <f>VLOOKUP(IDs!W40,file!$A$2:$J$2731,3,FALSE)</f>
        <v>0</v>
      </c>
      <c r="X40" s="105">
        <f>VLOOKUP(IDs!X40,file!$A$2:$J$2731,3,FALSE)</f>
        <v>0</v>
      </c>
      <c r="Y40" s="105">
        <f>VLOOKUP(IDs!Y40,file!$A$2:$J$2731,3,FALSE)</f>
        <v>23670.855609458999</v>
      </c>
      <c r="Z40" s="105">
        <f>VLOOKUP(IDs!Z40,file!$A$2:$J$2731,3,FALSE)</f>
        <v>12963.041470226301</v>
      </c>
      <c r="AA40" s="105">
        <f>VLOOKUP(IDs!AA40,file!$A$2:$J$2731,3,FALSE)</f>
        <v>13151.7824140798</v>
      </c>
      <c r="AB40" s="105">
        <f>VLOOKUP(IDs!AB40,file!$A$2:$J$2731,3,FALSE)</f>
        <v>23776.560001966001</v>
      </c>
      <c r="AC40" s="105">
        <f>VLOOKUP(IDs!AC40,file!$A$2:$J$2731,3,FALSE)</f>
        <v>3812.7936774320701</v>
      </c>
      <c r="AD40" s="105">
        <f>VLOOKUP(IDs!AD40,file!$A$2:$J$2731,3,FALSE)</f>
        <v>11203.188632638699</v>
      </c>
      <c r="AE40" s="105">
        <f>VLOOKUP(IDs!AE40,file!$A$2:$J$2731,3,FALSE)</f>
        <v>11718.4908115284</v>
      </c>
      <c r="AF40" s="105">
        <f>VLOOKUP(IDs!AF40,file!$A$2:$J$2731,3,FALSE)</f>
        <v>3565.2698973540901</v>
      </c>
      <c r="AG40" s="105">
        <f>VLOOKUP(IDs!AG40,file!$A$2:$J$2731,3,FALSE)</f>
        <v>695.85192481392596</v>
      </c>
      <c r="AH40" s="105">
        <f>VLOOKUP(IDs!AH40,file!$A$2:$J$2731,3,FALSE)</f>
        <v>615.344146908531</v>
      </c>
      <c r="AI40" s="105">
        <f>VLOOKUP(IDs!AI40,file!$A$2:$J$2731,3,FALSE)</f>
        <v>0</v>
      </c>
      <c r="AJ40" s="105">
        <f>VLOOKUP(IDs!AJ40,file!$A$2:$J$2731,3,FALSE)</f>
        <v>0</v>
      </c>
      <c r="AK40" s="105">
        <f>VLOOKUP(IDs!AK40,file!$A$2:$J$2731,3,FALSE)</f>
        <v>0</v>
      </c>
      <c r="AL40" s="105">
        <f>VLOOKUP(IDs!AL40,file!$A$2:$J$2731,3,FALSE)</f>
        <v>1278.63796516254</v>
      </c>
      <c r="AM40" s="105">
        <f>VLOOKUP(IDs!AM40,file!$A$2:$J$2731,3,FALSE)</f>
        <v>672.01154570768801</v>
      </c>
      <c r="AN40" s="105">
        <f>VLOOKUP(IDs!AN40,file!$A$2:$J$2731,3,FALSE)</f>
        <v>629.02189033335299</v>
      </c>
      <c r="AO40" s="105">
        <f>VLOOKUP(IDs!AO40,file!$A$2:$J$2731,3,FALSE)</f>
        <v>808612.213328882</v>
      </c>
      <c r="AP40" s="105">
        <f>VLOOKUP(IDs!AP40,file!$A$2:$J$2731,3,FALSE)</f>
        <v>9129.7696819631092</v>
      </c>
      <c r="AQ40" s="105">
        <f>VLOOKUP(IDs!AQ40,file!$A$2:$J$2731,3,FALSE)</f>
        <v>25914.953191764402</v>
      </c>
      <c r="AR40" s="105">
        <f>VLOOKUP(IDs!AR40,file!$A$2:$J$2731,3,FALSE)</f>
        <v>25612.387230525899</v>
      </c>
      <c r="AS40" s="105">
        <f>VLOOKUP(IDs!AS40,file!$A$2:$J$2731,3,FALSE)</f>
        <v>7409.2010473066402</v>
      </c>
      <c r="AT40" s="105">
        <f>VLOOKUP(IDs!AT40,file!$A$2:$J$2731,3,FALSE)</f>
        <v>1386.2227717323699</v>
      </c>
      <c r="AU40" s="105">
        <f>VLOOKUP(IDs!AU40,file!$A$2:$J$2731,3,FALSE)</f>
        <v>1114.91640858493</v>
      </c>
      <c r="AV40" s="105">
        <f>VLOOKUP(IDs!AV40,file!$A$2:$J$2731,3,FALSE)</f>
        <v>0</v>
      </c>
      <c r="AW40" s="105">
        <f>VLOOKUP(IDs!AW40,file!$A$2:$J$2731,3,FALSE)</f>
        <v>0</v>
      </c>
      <c r="AX40" s="105">
        <f>VLOOKUP(IDs!AX40,file!$A$2:$J$2731,3,FALSE)</f>
        <v>0</v>
      </c>
      <c r="AY40" s="105">
        <f>VLOOKUP(IDs!AY40,file!$A$2:$J$2731,3,FALSE)</f>
        <v>2312.9407259320901</v>
      </c>
      <c r="AZ40" s="105">
        <f>VLOOKUP(IDs!AZ40,file!$A$2:$J$2731,3,FALSE)</f>
        <v>1077.67034281</v>
      </c>
      <c r="BA40" s="105">
        <f>VLOOKUP(IDs!BA40,file!$A$2:$J$2731,3,FALSE)</f>
        <v>823.28523046426801</v>
      </c>
      <c r="BB40" s="105">
        <f>VLOOKUP(IDs!BB40,file!$A$2:$J$2731,3,FALSE)</f>
        <v>30917.377006575</v>
      </c>
      <c r="BC40" s="105">
        <f>VLOOKUP(IDs!BC40,file!$A$2:$J$2731,3,FALSE)</f>
        <v>5965.0238904779098</v>
      </c>
      <c r="BD40" s="105">
        <f>VLOOKUP(IDs!BD40,file!$A$2:$J$2731,3,FALSE)</f>
        <v>16554.663009317901</v>
      </c>
      <c r="BE40" s="105">
        <f>VLOOKUP(IDs!BE40,file!$A$2:$J$2731,3,FALSE)</f>
        <v>15963.1695514946</v>
      </c>
      <c r="BF40" s="105">
        <f>VLOOKUP(IDs!BF40,file!$A$2:$J$2731,3,FALSE)</f>
        <v>4551.3301989491101</v>
      </c>
      <c r="BG40" s="105">
        <f>VLOOKUP(IDs!BG40,file!$A$2:$J$2731,3,FALSE)</f>
        <v>844.42557125597398</v>
      </c>
      <c r="BH40" s="105">
        <f>VLOOKUP(IDs!BH40,file!$A$2:$J$2731,3,FALSE)</f>
        <v>670.81507150321397</v>
      </c>
      <c r="BI40" s="105">
        <f>VLOOKUP(IDs!BI40,file!$A$2:$J$2731,3,FALSE)</f>
        <v>0</v>
      </c>
      <c r="BJ40" s="105">
        <f>VLOOKUP(IDs!BJ40,file!$A$2:$J$2731,3,FALSE)</f>
        <v>0</v>
      </c>
      <c r="BK40" s="105">
        <f>VLOOKUP(IDs!BK40,file!$A$2:$J$2731,3,FALSE)</f>
        <v>0</v>
      </c>
      <c r="BL40" s="105">
        <f>VLOOKUP(IDs!BL40,file!$A$2:$J$2731,3,FALSE)</f>
        <v>1393.51373349557</v>
      </c>
      <c r="BM40" s="105">
        <f>VLOOKUP(IDs!BM40,file!$A$2:$J$2731,3,FALSE)</f>
        <v>639.77423316957299</v>
      </c>
      <c r="BN40" s="105">
        <f>VLOOKUP(IDs!BN40,file!$A$2:$J$2731,3,FALSE)</f>
        <v>473.19267526656802</v>
      </c>
      <c r="BO40" s="106">
        <f t="shared" si="4"/>
        <v>36586736.968900368</v>
      </c>
      <c r="BP40" s="105">
        <f t="shared" si="5"/>
        <v>17550028.182636958</v>
      </c>
      <c r="BQ40" s="29">
        <f t="shared" si="6"/>
        <v>18017374.770868074</v>
      </c>
      <c r="BR40" s="29">
        <f t="shared" si="7"/>
        <v>57967.170493845297</v>
      </c>
      <c r="BS40" s="29">
        <f t="shared" si="8"/>
        <v>883393.55995996576</v>
      </c>
      <c r="BT40" s="107">
        <f t="shared" si="9"/>
        <v>77973.284941505422</v>
      </c>
      <c r="BU40" s="106">
        <f t="shared" si="10"/>
        <v>1805855.0080683248</v>
      </c>
      <c r="BV40" s="29">
        <f t="shared" si="11"/>
        <v>1070806.0187339515</v>
      </c>
      <c r="BW40" s="29">
        <f t="shared" si="12"/>
        <v>579021.12427648006</v>
      </c>
      <c r="BX40" s="29">
        <f t="shared" si="13"/>
        <v>34190.610491879299</v>
      </c>
      <c r="BY40" s="29">
        <f t="shared" si="14"/>
        <v>74781.34663108371</v>
      </c>
      <c r="BZ40" s="107">
        <f t="shared" si="15"/>
        <v>47055.907934930423</v>
      </c>
      <c r="CA40" s="108">
        <f t="shared" si="21"/>
        <v>4.9358187083022635E-2</v>
      </c>
      <c r="CB40" s="109">
        <f t="shared" si="21"/>
        <v>6.1014489982035965E-2</v>
      </c>
      <c r="CC40" s="109">
        <f t="shared" si="21"/>
        <v>3.2136819688775499E-2</v>
      </c>
      <c r="CD40" s="109">
        <f t="shared" si="21"/>
        <v>0.58982714182175766</v>
      </c>
      <c r="CE40" s="109">
        <f t="shared" si="21"/>
        <v>8.4652356571936871E-2</v>
      </c>
      <c r="CF40" s="110">
        <f t="shared" si="21"/>
        <v>0.60348756590454244</v>
      </c>
      <c r="CG40" s="108"/>
      <c r="CH40" s="111"/>
      <c r="CI40" s="112"/>
      <c r="CJ40" s="111"/>
      <c r="CK40" s="111"/>
      <c r="CL40" s="110"/>
      <c r="CM40" s="113">
        <f t="shared" si="16"/>
        <v>140577.37848676337</v>
      </c>
      <c r="CN40" s="113">
        <f>step*SUMPRODUCT(B40:N40,'[1]By group'!B$22:N$22)</f>
        <v>83375.755762190165</v>
      </c>
      <c r="CO40" s="113">
        <f>step*SUMPRODUCT(O40:AA40,'[1]By group'!O$22:AA$22)</f>
        <v>45383.13197596735</v>
      </c>
      <c r="CP40" s="113">
        <f>step*SUMPRODUCT(AB40:AN40,'[1]By group'!AB$22:AN$22)</f>
        <v>2644.2576201566112</v>
      </c>
      <c r="CQ40" s="113">
        <f>step*SUMPRODUCT(AO40:BA40,'[1]By group'!AO$22:BA$22)</f>
        <v>5654.2430091807864</v>
      </c>
      <c r="CR40" s="114">
        <f>step*SUMPRODUCT(BB40:BN40,'[1]By group'!BB$22:BN$22)</f>
        <v>3519.9901192684515</v>
      </c>
      <c r="CS40" s="115">
        <f t="shared" si="22"/>
        <v>196647.95543282951</v>
      </c>
      <c r="CT40" s="113">
        <f t="shared" si="22"/>
        <v>582995.24061801296</v>
      </c>
      <c r="CU40" s="113">
        <f t="shared" si="22"/>
        <v>620061.47293611697</v>
      </c>
      <c r="CV40" s="113">
        <f t="shared" si="22"/>
        <v>262200.50178705691</v>
      </c>
      <c r="CW40" s="113">
        <f t="shared" si="22"/>
        <v>75384.485130581525</v>
      </c>
      <c r="CX40" s="116">
        <f t="shared" si="22"/>
        <v>68565.352163727279</v>
      </c>
      <c r="CY40" s="111">
        <f t="shared" si="17"/>
        <v>3.2069750426794779E-3</v>
      </c>
      <c r="CZ40" s="117">
        <f t="shared" si="18"/>
        <v>4.7923471414890555E-2</v>
      </c>
      <c r="DA40" s="118">
        <f t="shared" si="19"/>
        <v>2.131189917477053E-3</v>
      </c>
      <c r="DB40" s="123">
        <f>(BO40-BO38)/BO38</f>
        <v>4.7381495621524857E-3</v>
      </c>
      <c r="DC40" s="9">
        <f>(SUMPRODUCT($B40:$N40,'[1]By group'!$B$27:$N$27)-(1-prop_idu_part)*SUMPRODUCT(Population!$BB40:$BN40,'[1]By group'!$BB$27:$BN$27)*(1-prop_idu_male))/BQ40</f>
        <v>1.4587550647269303</v>
      </c>
      <c r="DD40" s="9">
        <f>(1-prop_idu_part)*SUMPRODUCT(Population!$BB40:$BN40,'[1]By group'!$BB$27:$BN$27)*prop_idu_male/BQ40</f>
        <v>9.3477711162433218E-3</v>
      </c>
      <c r="DE40" s="9">
        <f>SUMPRODUCT(AB40:AN40,'[1]By group'!AB$27:AN$27)/prop_sw_use/BP40</f>
        <v>3.9635608483770883</v>
      </c>
      <c r="DF40" s="9">
        <f t="shared" si="2"/>
        <v>1.6092057044410977</v>
      </c>
      <c r="DG40" s="9">
        <f t="shared" si="24"/>
        <v>0</v>
      </c>
    </row>
    <row r="41" spans="1:111" x14ac:dyDescent="0.25">
      <c r="A41">
        <f t="shared" si="23"/>
        <v>18.5</v>
      </c>
      <c r="B41" s="105">
        <f>VLOOKUP(IDs!B41,file!$A$2:$J$2731,3,FALSE)</f>
        <v>16521336.2957561</v>
      </c>
      <c r="C41" s="105">
        <f>VLOOKUP(IDs!C41,file!$A$2:$J$2731,3,FALSE)</f>
        <v>116427.880528106</v>
      </c>
      <c r="D41" s="105">
        <f>VLOOKUP(IDs!D41,file!$A$2:$J$2731,3,FALSE)</f>
        <v>344969.13555187802</v>
      </c>
      <c r="E41" s="105">
        <f>VLOOKUP(IDs!E41,file!$A$2:$J$2731,3,FALSE)</f>
        <v>366217.63704071299</v>
      </c>
      <c r="F41" s="105">
        <f>VLOOKUP(IDs!F41,file!$A$2:$J$2731,3,FALSE)</f>
        <v>112864.890188237</v>
      </c>
      <c r="G41" s="105">
        <f>VLOOKUP(IDs!G41,file!$A$2:$J$2731,3,FALSE)</f>
        <v>22232.188318971399</v>
      </c>
      <c r="H41" s="105">
        <f>VLOOKUP(IDs!H41,file!$A$2:$J$2731,3,FALSE)</f>
        <v>19806.925490651</v>
      </c>
      <c r="I41" s="105">
        <f>VLOOKUP(IDs!I41,file!$A$2:$J$2731,3,FALSE)</f>
        <v>0</v>
      </c>
      <c r="J41" s="105">
        <f>VLOOKUP(IDs!J41,file!$A$2:$J$2731,3,FALSE)</f>
        <v>0</v>
      </c>
      <c r="K41" s="105">
        <f>VLOOKUP(IDs!K41,file!$A$2:$J$2731,3,FALSE)</f>
        <v>0</v>
      </c>
      <c r="L41" s="105">
        <f>VLOOKUP(IDs!L41,file!$A$2:$J$2731,3,FALSE)</f>
        <v>41709.302412332901</v>
      </c>
      <c r="M41" s="105">
        <f>VLOOKUP(IDs!M41,file!$A$2:$J$2731,3,FALSE)</f>
        <v>22053.052693107002</v>
      </c>
      <c r="N41" s="105">
        <f>VLOOKUP(IDs!N41,file!$A$2:$J$2731,3,FALSE)</f>
        <v>19367.428774570701</v>
      </c>
      <c r="O41" s="105">
        <f>VLOOKUP(IDs!O41,file!$A$2:$J$2731,3,FALSE)</f>
        <v>17494733.666217498</v>
      </c>
      <c r="P41" s="105">
        <f>VLOOKUP(IDs!P41,file!$A$2:$J$2731,3,FALSE)</f>
        <v>60788.386047344502</v>
      </c>
      <c r="Q41" s="105">
        <f>VLOOKUP(IDs!Q41,file!$A$2:$J$2731,3,FALSE)</f>
        <v>182073.06472558601</v>
      </c>
      <c r="R41" s="105">
        <f>VLOOKUP(IDs!R41,file!$A$2:$J$2731,3,FALSE)</f>
        <v>196799.959898222</v>
      </c>
      <c r="S41" s="105">
        <f>VLOOKUP(IDs!S41,file!$A$2:$J$2731,3,FALSE)</f>
        <v>61519.945431323002</v>
      </c>
      <c r="T41" s="105">
        <f>VLOOKUP(IDs!T41,file!$A$2:$J$2731,3,FALSE)</f>
        <v>12253.1237848321</v>
      </c>
      <c r="U41" s="105">
        <f>VLOOKUP(IDs!U41,file!$A$2:$J$2731,3,FALSE)</f>
        <v>11279.50837087</v>
      </c>
      <c r="V41" s="105">
        <f>VLOOKUP(IDs!V41,file!$A$2:$J$2731,3,FALSE)</f>
        <v>0</v>
      </c>
      <c r="W41" s="105">
        <f>VLOOKUP(IDs!W41,file!$A$2:$J$2731,3,FALSE)</f>
        <v>0</v>
      </c>
      <c r="X41" s="105">
        <f>VLOOKUP(IDs!X41,file!$A$2:$J$2731,3,FALSE)</f>
        <v>0</v>
      </c>
      <c r="Y41" s="105">
        <f>VLOOKUP(IDs!Y41,file!$A$2:$J$2731,3,FALSE)</f>
        <v>23345.0279662514</v>
      </c>
      <c r="Z41" s="105">
        <f>VLOOKUP(IDs!Z41,file!$A$2:$J$2731,3,FALSE)</f>
        <v>12754.9794018956</v>
      </c>
      <c r="AA41" s="105">
        <f>VLOOKUP(IDs!AA41,file!$A$2:$J$2731,3,FALSE)</f>
        <v>12791.743968824399</v>
      </c>
      <c r="AB41" s="105">
        <f>VLOOKUP(IDs!AB41,file!$A$2:$J$2731,3,FALSE)</f>
        <v>24028.8916291688</v>
      </c>
      <c r="AC41" s="105">
        <f>VLOOKUP(IDs!AC41,file!$A$2:$J$2731,3,FALSE)</f>
        <v>3824.9591758708498</v>
      </c>
      <c r="AD41" s="105">
        <f>VLOOKUP(IDs!AD41,file!$A$2:$J$2731,3,FALSE)</f>
        <v>11233.8907757617</v>
      </c>
      <c r="AE41" s="105">
        <f>VLOOKUP(IDs!AE41,file!$A$2:$J$2731,3,FALSE)</f>
        <v>11737.161546576601</v>
      </c>
      <c r="AF41" s="105">
        <f>VLOOKUP(IDs!AF41,file!$A$2:$J$2731,3,FALSE)</f>
        <v>3566.6489447080398</v>
      </c>
      <c r="AG41" s="105">
        <f>VLOOKUP(IDs!AG41,file!$A$2:$J$2731,3,FALSE)</f>
        <v>695.40256050950097</v>
      </c>
      <c r="AH41" s="105">
        <f>VLOOKUP(IDs!AH41,file!$A$2:$J$2731,3,FALSE)</f>
        <v>613.09914719245796</v>
      </c>
      <c r="AI41" s="105">
        <f>VLOOKUP(IDs!AI41,file!$A$2:$J$2731,3,FALSE)</f>
        <v>0</v>
      </c>
      <c r="AJ41" s="105">
        <f>VLOOKUP(IDs!AJ41,file!$A$2:$J$2731,3,FALSE)</f>
        <v>0</v>
      </c>
      <c r="AK41" s="105">
        <f>VLOOKUP(IDs!AK41,file!$A$2:$J$2731,3,FALSE)</f>
        <v>0</v>
      </c>
      <c r="AL41" s="105">
        <f>VLOOKUP(IDs!AL41,file!$A$2:$J$2731,3,FALSE)</f>
        <v>1275.40361685161</v>
      </c>
      <c r="AM41" s="105">
        <f>VLOOKUP(IDs!AM41,file!$A$2:$J$2731,3,FALSE)</f>
        <v>668.783134198619</v>
      </c>
      <c r="AN41" s="105">
        <f>VLOOKUP(IDs!AN41,file!$A$2:$J$2731,3,FALSE)</f>
        <v>620.28002812255204</v>
      </c>
      <c r="AO41" s="105">
        <f>VLOOKUP(IDs!AO41,file!$A$2:$J$2731,3,FALSE)</f>
        <v>807824.82480391802</v>
      </c>
      <c r="AP41" s="105">
        <f>VLOOKUP(IDs!AP41,file!$A$2:$J$2731,3,FALSE)</f>
        <v>9237.7882945431593</v>
      </c>
      <c r="AQ41" s="105">
        <f>VLOOKUP(IDs!AQ41,file!$A$2:$J$2731,3,FALSE)</f>
        <v>26233.638788527602</v>
      </c>
      <c r="AR41" s="105">
        <f>VLOOKUP(IDs!AR41,file!$A$2:$J$2731,3,FALSE)</f>
        <v>25944.1525931408</v>
      </c>
      <c r="AS41" s="105">
        <f>VLOOKUP(IDs!AS41,file!$A$2:$J$2731,3,FALSE)</f>
        <v>7509.1349324232797</v>
      </c>
      <c r="AT41" s="105">
        <f>VLOOKUP(IDs!AT41,file!$A$2:$J$2731,3,FALSE)</f>
        <v>1405.5243382978001</v>
      </c>
      <c r="AU41" s="105">
        <f>VLOOKUP(IDs!AU41,file!$A$2:$J$2731,3,FALSE)</f>
        <v>1130.8555635753801</v>
      </c>
      <c r="AV41" s="105">
        <f>VLOOKUP(IDs!AV41,file!$A$2:$J$2731,3,FALSE)</f>
        <v>0</v>
      </c>
      <c r="AW41" s="105">
        <f>VLOOKUP(IDs!AW41,file!$A$2:$J$2731,3,FALSE)</f>
        <v>0</v>
      </c>
      <c r="AX41" s="105">
        <f>VLOOKUP(IDs!AX41,file!$A$2:$J$2731,3,FALSE)</f>
        <v>0</v>
      </c>
      <c r="AY41" s="105">
        <f>VLOOKUP(IDs!AY41,file!$A$2:$J$2731,3,FALSE)</f>
        <v>2348.0243730372699</v>
      </c>
      <c r="AZ41" s="105">
        <f>VLOOKUP(IDs!AZ41,file!$A$2:$J$2731,3,FALSE)</f>
        <v>1095.5896145576701</v>
      </c>
      <c r="BA41" s="105">
        <f>VLOOKUP(IDs!BA41,file!$A$2:$J$2731,3,FALSE)</f>
        <v>834.12034037830301</v>
      </c>
      <c r="BB41" s="105">
        <f>VLOOKUP(IDs!BB41,file!$A$2:$J$2731,3,FALSE)</f>
        <v>31011.158378702301</v>
      </c>
      <c r="BC41" s="105">
        <f>VLOOKUP(IDs!BC41,file!$A$2:$J$2731,3,FALSE)</f>
        <v>5978.1206772509404</v>
      </c>
      <c r="BD41" s="105">
        <f>VLOOKUP(IDs!BD41,file!$A$2:$J$2731,3,FALSE)</f>
        <v>16583.991138779202</v>
      </c>
      <c r="BE41" s="105">
        <f>VLOOKUP(IDs!BE41,file!$A$2:$J$2731,3,FALSE)</f>
        <v>15977.3551162699</v>
      </c>
      <c r="BF41" s="105">
        <f>VLOOKUP(IDs!BF41,file!$A$2:$J$2731,3,FALSE)</f>
        <v>4552.1174199817797</v>
      </c>
      <c r="BG41" s="105">
        <f>VLOOKUP(IDs!BG41,file!$A$2:$J$2731,3,FALSE)</f>
        <v>844.28925169073898</v>
      </c>
      <c r="BH41" s="105">
        <f>VLOOKUP(IDs!BH41,file!$A$2:$J$2731,3,FALSE)</f>
        <v>670.50165509788098</v>
      </c>
      <c r="BI41" s="105">
        <f>VLOOKUP(IDs!BI41,file!$A$2:$J$2731,3,FALSE)</f>
        <v>0</v>
      </c>
      <c r="BJ41" s="105">
        <f>VLOOKUP(IDs!BJ41,file!$A$2:$J$2731,3,FALSE)</f>
        <v>0</v>
      </c>
      <c r="BK41" s="105">
        <f>VLOOKUP(IDs!BK41,file!$A$2:$J$2731,3,FALSE)</f>
        <v>0</v>
      </c>
      <c r="BL41" s="105">
        <f>VLOOKUP(IDs!BL41,file!$A$2:$J$2731,3,FALSE)</f>
        <v>1394.2319370698399</v>
      </c>
      <c r="BM41" s="105">
        <f>VLOOKUP(IDs!BM41,file!$A$2:$J$2731,3,FALSE)</f>
        <v>641.37687945490597</v>
      </c>
      <c r="BN41" s="105">
        <f>VLOOKUP(IDs!BN41,file!$A$2:$J$2731,3,FALSE)</f>
        <v>474.04208078532002</v>
      </c>
      <c r="BO41" s="106">
        <f t="shared" si="4"/>
        <v>36675279.501303732</v>
      </c>
      <c r="BP41" s="105">
        <f t="shared" si="5"/>
        <v>17586984.73675466</v>
      </c>
      <c r="BQ41" s="29">
        <f t="shared" si="6"/>
        <v>18068339.405812643</v>
      </c>
      <c r="BR41" s="29">
        <f t="shared" si="7"/>
        <v>58264.520558960721</v>
      </c>
      <c r="BS41" s="29">
        <f t="shared" si="8"/>
        <v>883563.65364239924</v>
      </c>
      <c r="BT41" s="107">
        <f t="shared" si="9"/>
        <v>78127.184535082808</v>
      </c>
      <c r="BU41" s="106">
        <f t="shared" si="10"/>
        <v>1796344.6645183698</v>
      </c>
      <c r="BV41" s="29">
        <f t="shared" si="11"/>
        <v>1065648.440998567</v>
      </c>
      <c r="BW41" s="29">
        <f t="shared" si="12"/>
        <v>573605.73959514895</v>
      </c>
      <c r="BX41" s="29">
        <f t="shared" si="13"/>
        <v>34235.628929791921</v>
      </c>
      <c r="BY41" s="29">
        <f t="shared" si="14"/>
        <v>75738.828838481277</v>
      </c>
      <c r="BZ41" s="107">
        <f t="shared" si="15"/>
        <v>47116.026156380503</v>
      </c>
      <c r="CA41" s="108">
        <f t="shared" si="21"/>
        <v>4.8979713009535845E-2</v>
      </c>
      <c r="CB41" s="109">
        <f t="shared" si="21"/>
        <v>6.0593015627715387E-2</v>
      </c>
      <c r="CC41" s="109">
        <f t="shared" si="21"/>
        <v>3.174645587023997E-2</v>
      </c>
      <c r="CD41" s="109">
        <f t="shared" si="21"/>
        <v>0.58758964463025509</v>
      </c>
      <c r="CE41" s="109">
        <f t="shared" si="21"/>
        <v>8.5719719825793919E-2</v>
      </c>
      <c r="CF41" s="110">
        <f t="shared" si="21"/>
        <v>0.60306827177706857</v>
      </c>
      <c r="CG41" s="121">
        <f>-SUM([1]Dynamics!BO40:BO41,[1]Dynamics!CB40:CB41,[1]Dynamics!CO40:CO41,[1]Dynamics!DB40:DB41,[1]Dynamics!DO40:DO41)/BO40*100000</f>
        <v>1115.5703641058656</v>
      </c>
      <c r="CH41" s="112">
        <f>-SUM([1]Dynamics!BO40:BO41)/BP40*100000</f>
        <v>1379.0505619783992</v>
      </c>
      <c r="CI41" s="112">
        <f>-SUM([1]Dynamics!CB40:CB41)/BQ40*100000</f>
        <v>700.36848807522495</v>
      </c>
      <c r="CJ41" s="112">
        <f>-SUM([1]Dynamics!CO40:CO41)/BR40*100000</f>
        <v>13715.315027261222</v>
      </c>
      <c r="CK41" s="112">
        <f>-SUM([1]Dynamics!DB40:DB41)/BS40*100000</f>
        <v>2186.8040830673813</v>
      </c>
      <c r="CL41" s="122">
        <f>-SUM([1]Dynamics!DO40:DO41)/BT40*100000</f>
        <v>16249.8614620956</v>
      </c>
      <c r="CM41" s="113">
        <f t="shared" si="16"/>
        <v>139713.55897173446</v>
      </c>
      <c r="CN41" s="113">
        <f>step*SUMPRODUCT(B41:N41,'[1]By group'!B$22:N$22)</f>
        <v>82901.559671787167</v>
      </c>
      <c r="CO41" s="113">
        <f>step*SUMPRODUCT(O41:AA41,'[1]By group'!O$22:AA$22)</f>
        <v>44914.25111456083</v>
      </c>
      <c r="CP41" s="113">
        <f>step*SUMPRODUCT(AB41:AN41,'[1]By group'!AB$22:AN$22)</f>
        <v>2646.5646907923883</v>
      </c>
      <c r="CQ41" s="113">
        <f>step*SUMPRODUCT(AO41:BA41,'[1]By group'!AO$22:BA$22)</f>
        <v>5728.1557425622041</v>
      </c>
      <c r="CR41" s="114">
        <f>step*SUMPRODUCT(BB41:BN41,'[1]By group'!BB$22:BN$22)</f>
        <v>3523.0277520318723</v>
      </c>
      <c r="CS41" s="115">
        <f t="shared" si="22"/>
        <v>196257.13472311545</v>
      </c>
      <c r="CT41" s="113">
        <f t="shared" si="22"/>
        <v>581093.72098053247</v>
      </c>
      <c r="CU41" s="113">
        <f t="shared" si="22"/>
        <v>616676.26619492238</v>
      </c>
      <c r="CV41" s="113">
        <f t="shared" si="22"/>
        <v>260084.72722221611</v>
      </c>
      <c r="CW41" s="113">
        <f t="shared" si="22"/>
        <v>74644.309977515339</v>
      </c>
      <c r="CX41" s="116">
        <f t="shared" si="22"/>
        <v>67588.505420067973</v>
      </c>
      <c r="CY41" s="111">
        <f t="shared" si="17"/>
        <v>3.2143097954600427E-3</v>
      </c>
      <c r="CZ41" s="117">
        <f t="shared" si="18"/>
        <v>4.7836351957030634E-2</v>
      </c>
      <c r="DA41" s="118">
        <f t="shared" si="19"/>
        <v>2.1302410124047055E-3</v>
      </c>
      <c r="DB41" s="123"/>
      <c r="DC41" s="9">
        <f>(SUMPRODUCT($B41:$N41,'[1]By group'!$B$27:$N$27)-(1-prop_idu_part)*SUMPRODUCT(Population!$BB41:$BN41,'[1]By group'!$BB$27:$BN$27)*(1-prop_idu_male))/BQ41</f>
        <v>1.4577038782551281</v>
      </c>
      <c r="DD41" s="9">
        <f>(1-prop_idu_part)*SUMPRODUCT(Population!$BB41:$BN41,'[1]By group'!$BB$27:$BN$27)*prop_idu_male/BQ41</f>
        <v>9.3398023363170778E-3</v>
      </c>
      <c r="DE41" s="9">
        <f>SUMPRODUCT(AB41:AN41,'[1]By group'!AB$27:AN$27)/prop_sw_use/BP41</f>
        <v>3.9755208591631934</v>
      </c>
      <c r="DF41" s="9">
        <f t="shared" si="2"/>
        <v>1.6140614688202564</v>
      </c>
      <c r="DG41" s="9">
        <f t="shared" si="24"/>
        <v>0</v>
      </c>
    </row>
    <row r="42" spans="1:111" x14ac:dyDescent="0.25">
      <c r="A42">
        <f t="shared" si="23"/>
        <v>19</v>
      </c>
      <c r="B42" s="105">
        <f>VLOOKUP(IDs!B42,file!$A$2:$J$2731,3,FALSE)</f>
        <v>16563928.8373175</v>
      </c>
      <c r="C42" s="105">
        <f>VLOOKUP(IDs!C42,file!$A$2:$J$2731,3,FALSE)</f>
        <v>116263.23067120599</v>
      </c>
      <c r="D42" s="105">
        <f>VLOOKUP(IDs!D42,file!$A$2:$J$2731,3,FALSE)</f>
        <v>344092.25161450403</v>
      </c>
      <c r="E42" s="105">
        <f>VLOOKUP(IDs!E42,file!$A$2:$J$2731,3,FALSE)</f>
        <v>364551.29443967302</v>
      </c>
      <c r="F42" s="105">
        <f>VLOOKUP(IDs!F42,file!$A$2:$J$2731,3,FALSE)</f>
        <v>112150.22679819701</v>
      </c>
      <c r="G42" s="105">
        <f>VLOOKUP(IDs!G42,file!$A$2:$J$2731,3,FALSE)</f>
        <v>22063.6116681725</v>
      </c>
      <c r="H42" s="105">
        <f>VLOOKUP(IDs!H42,file!$A$2:$J$2731,3,FALSE)</f>
        <v>19609.0668741271</v>
      </c>
      <c r="I42" s="105">
        <f>VLOOKUP(IDs!I42,file!$A$2:$J$2731,3,FALSE)</f>
        <v>0</v>
      </c>
      <c r="J42" s="105">
        <f>VLOOKUP(IDs!J42,file!$A$2:$J$2731,3,FALSE)</f>
        <v>0</v>
      </c>
      <c r="K42" s="105">
        <f>VLOOKUP(IDs!K42,file!$A$2:$J$2731,3,FALSE)</f>
        <v>0</v>
      </c>
      <c r="L42" s="105">
        <f>VLOOKUP(IDs!L42,file!$A$2:$J$2731,3,FALSE)</f>
        <v>41302.779914668303</v>
      </c>
      <c r="M42" s="105">
        <f>VLOOKUP(IDs!M42,file!$A$2:$J$2731,3,FALSE)</f>
        <v>21830.8783748315</v>
      </c>
      <c r="N42" s="105">
        <f>VLOOKUP(IDs!N42,file!$A$2:$J$2731,3,FALSE)</f>
        <v>19135.4247444211</v>
      </c>
      <c r="O42" s="105">
        <f>VLOOKUP(IDs!O42,file!$A$2:$J$2731,3,FALSE)</f>
        <v>17551132.300310899</v>
      </c>
      <c r="P42" s="105">
        <f>VLOOKUP(IDs!P42,file!$A$2:$J$2731,3,FALSE)</f>
        <v>60500.584182400402</v>
      </c>
      <c r="Q42" s="105">
        <f>VLOOKUP(IDs!Q42,file!$A$2:$J$2731,3,FALSE)</f>
        <v>180921.46544025099</v>
      </c>
      <c r="R42" s="105">
        <f>VLOOKUP(IDs!R42,file!$A$2:$J$2731,3,FALSE)</f>
        <v>195047.177942601</v>
      </c>
      <c r="S42" s="105">
        <f>VLOOKUP(IDs!S42,file!$A$2:$J$2731,3,FALSE)</f>
        <v>60854.3068786351</v>
      </c>
      <c r="T42" s="105">
        <f>VLOOKUP(IDs!T42,file!$A$2:$J$2731,3,FALSE)</f>
        <v>12104.7812109566</v>
      </c>
      <c r="U42" s="105">
        <f>VLOOKUP(IDs!U42,file!$A$2:$J$2731,3,FALSE)</f>
        <v>11107.142814462401</v>
      </c>
      <c r="V42" s="105">
        <f>VLOOKUP(IDs!V42,file!$A$2:$J$2731,3,FALSE)</f>
        <v>0</v>
      </c>
      <c r="W42" s="105">
        <f>VLOOKUP(IDs!W42,file!$A$2:$J$2731,3,FALSE)</f>
        <v>0</v>
      </c>
      <c r="X42" s="105">
        <f>VLOOKUP(IDs!X42,file!$A$2:$J$2731,3,FALSE)</f>
        <v>0</v>
      </c>
      <c r="Y42" s="105">
        <f>VLOOKUP(IDs!Y42,file!$A$2:$J$2731,3,FALSE)</f>
        <v>23031.055758923201</v>
      </c>
      <c r="Z42" s="105">
        <f>VLOOKUP(IDs!Z42,file!$A$2:$J$2731,3,FALSE)</f>
        <v>12555.0921385071</v>
      </c>
      <c r="AA42" s="105">
        <f>VLOOKUP(IDs!AA42,file!$A$2:$J$2731,3,FALSE)</f>
        <v>12455.5468921474</v>
      </c>
      <c r="AB42" s="105">
        <f>VLOOKUP(IDs!AB42,file!$A$2:$J$2731,3,FALSE)</f>
        <v>24274.374455865</v>
      </c>
      <c r="AC42" s="105">
        <f>VLOOKUP(IDs!AC42,file!$A$2:$J$2731,3,FALSE)</f>
        <v>3837.3851297690298</v>
      </c>
      <c r="AD42" s="105">
        <f>VLOOKUP(IDs!AD42,file!$A$2:$J$2731,3,FALSE)</f>
        <v>11265.8642803518</v>
      </c>
      <c r="AE42" s="105">
        <f>VLOOKUP(IDs!AE42,file!$A$2:$J$2731,3,FALSE)</f>
        <v>11758.4125534416</v>
      </c>
      <c r="AF42" s="105">
        <f>VLOOKUP(IDs!AF42,file!$A$2:$J$2731,3,FALSE)</f>
        <v>3569.12890985388</v>
      </c>
      <c r="AG42" s="105">
        <f>VLOOKUP(IDs!AG42,file!$A$2:$J$2731,3,FALSE)</f>
        <v>695.20708139431599</v>
      </c>
      <c r="AH42" s="105">
        <f>VLOOKUP(IDs!AH42,file!$A$2:$J$2731,3,FALSE)</f>
        <v>611.18166130055295</v>
      </c>
      <c r="AI42" s="105">
        <f>VLOOKUP(IDs!AI42,file!$A$2:$J$2731,3,FALSE)</f>
        <v>0</v>
      </c>
      <c r="AJ42" s="105">
        <f>VLOOKUP(IDs!AJ42,file!$A$2:$J$2731,3,FALSE)</f>
        <v>0</v>
      </c>
      <c r="AK42" s="105">
        <f>VLOOKUP(IDs!AK42,file!$A$2:$J$2731,3,FALSE)</f>
        <v>0</v>
      </c>
      <c r="AL42" s="105">
        <f>VLOOKUP(IDs!AL42,file!$A$2:$J$2731,3,FALSE)</f>
        <v>1272.6175389912801</v>
      </c>
      <c r="AM42" s="105">
        <f>VLOOKUP(IDs!AM42,file!$A$2:$J$2731,3,FALSE)</f>
        <v>665.81659325096098</v>
      </c>
      <c r="AN42" s="105">
        <f>VLOOKUP(IDs!AN42,file!$A$2:$J$2731,3,FALSE)</f>
        <v>612.22736193774097</v>
      </c>
      <c r="AO42" s="105">
        <f>VLOOKUP(IDs!AO42,file!$A$2:$J$2731,3,FALSE)</f>
        <v>807056.41389379103</v>
      </c>
      <c r="AP42" s="105">
        <f>VLOOKUP(IDs!AP42,file!$A$2:$J$2731,3,FALSE)</f>
        <v>9345.5958251554002</v>
      </c>
      <c r="AQ42" s="105">
        <f>VLOOKUP(IDs!AQ42,file!$A$2:$J$2731,3,FALSE)</f>
        <v>26551.989894971299</v>
      </c>
      <c r="AR42" s="105">
        <f>VLOOKUP(IDs!AR42,file!$A$2:$J$2731,3,FALSE)</f>
        <v>26275.965667918899</v>
      </c>
      <c r="AS42" s="105">
        <f>VLOOKUP(IDs!AS42,file!$A$2:$J$2731,3,FALSE)</f>
        <v>7609.1449240393704</v>
      </c>
      <c r="AT42" s="105">
        <f>VLOOKUP(IDs!AT42,file!$A$2:$J$2731,3,FALSE)</f>
        <v>1424.84442922326</v>
      </c>
      <c r="AU42" s="105">
        <f>VLOOKUP(IDs!AU42,file!$A$2:$J$2731,3,FALSE)</f>
        <v>1146.8701541330399</v>
      </c>
      <c r="AV42" s="105">
        <f>VLOOKUP(IDs!AV42,file!$A$2:$J$2731,3,FALSE)</f>
        <v>0</v>
      </c>
      <c r="AW42" s="105">
        <f>VLOOKUP(IDs!AW42,file!$A$2:$J$2731,3,FALSE)</f>
        <v>0</v>
      </c>
      <c r="AX42" s="105">
        <f>VLOOKUP(IDs!AX42,file!$A$2:$J$2731,3,FALSE)</f>
        <v>0</v>
      </c>
      <c r="AY42" s="105">
        <f>VLOOKUP(IDs!AY42,file!$A$2:$J$2731,3,FALSE)</f>
        <v>2383.01758556803</v>
      </c>
      <c r="AZ42" s="105">
        <f>VLOOKUP(IDs!AZ42,file!$A$2:$J$2731,3,FALSE)</f>
        <v>1113.45065986798</v>
      </c>
      <c r="BA42" s="105">
        <f>VLOOKUP(IDs!BA42,file!$A$2:$J$2731,3,FALSE)</f>
        <v>845.34815843955903</v>
      </c>
      <c r="BB42" s="105">
        <f>VLOOKUP(IDs!BB42,file!$A$2:$J$2731,3,FALSE)</f>
        <v>31105.670075971098</v>
      </c>
      <c r="BC42" s="105">
        <f>VLOOKUP(IDs!BC42,file!$A$2:$J$2731,3,FALSE)</f>
        <v>5991.79778917776</v>
      </c>
      <c r="BD42" s="105">
        <f>VLOOKUP(IDs!BD42,file!$A$2:$J$2731,3,FALSE)</f>
        <v>16615.739517412701</v>
      </c>
      <c r="BE42" s="105">
        <f>VLOOKUP(IDs!BE42,file!$A$2:$J$2731,3,FALSE)</f>
        <v>15994.994847313999</v>
      </c>
      <c r="BF42" s="105">
        <f>VLOOKUP(IDs!BF42,file!$A$2:$J$2731,3,FALSE)</f>
        <v>4553.9828830100496</v>
      </c>
      <c r="BG42" s="105">
        <f>VLOOKUP(IDs!BG42,file!$A$2:$J$2731,3,FALSE)</f>
        <v>844.331056945912</v>
      </c>
      <c r="BH42" s="105">
        <f>VLOOKUP(IDs!BH42,file!$A$2:$J$2731,3,FALSE)</f>
        <v>670.26071202722005</v>
      </c>
      <c r="BI42" s="105">
        <f>VLOOKUP(IDs!BI42,file!$A$2:$J$2731,3,FALSE)</f>
        <v>0</v>
      </c>
      <c r="BJ42" s="105">
        <f>VLOOKUP(IDs!BJ42,file!$A$2:$J$2731,3,FALSE)</f>
        <v>0</v>
      </c>
      <c r="BK42" s="105">
        <f>VLOOKUP(IDs!BK42,file!$A$2:$J$2731,3,FALSE)</f>
        <v>0</v>
      </c>
      <c r="BL42" s="105">
        <f>VLOOKUP(IDs!BL42,file!$A$2:$J$2731,3,FALSE)</f>
        <v>1394.83312018077</v>
      </c>
      <c r="BM42" s="105">
        <f>VLOOKUP(IDs!BM42,file!$A$2:$J$2731,3,FALSE)</f>
        <v>642.70618006115899</v>
      </c>
      <c r="BN42" s="105">
        <f>VLOOKUP(IDs!BN42,file!$A$2:$J$2731,3,FALSE)</f>
        <v>474.80696852806602</v>
      </c>
      <c r="BO42" s="106">
        <f t="shared" si="4"/>
        <v>36765241.035896979</v>
      </c>
      <c r="BP42" s="105">
        <f t="shared" si="5"/>
        <v>17624927.602417301</v>
      </c>
      <c r="BQ42" s="29">
        <f t="shared" si="6"/>
        <v>18119709.453569777</v>
      </c>
      <c r="BR42" s="29">
        <f t="shared" si="7"/>
        <v>58562.215566156156</v>
      </c>
      <c r="BS42" s="29">
        <f t="shared" si="8"/>
        <v>883752.6411931077</v>
      </c>
      <c r="BT42" s="107">
        <f t="shared" si="9"/>
        <v>78289.123150628729</v>
      </c>
      <c r="BU42" s="106">
        <f t="shared" si="10"/>
        <v>1787743.4398429503</v>
      </c>
      <c r="BV42" s="29">
        <f t="shared" si="11"/>
        <v>1060998.7650998007</v>
      </c>
      <c r="BW42" s="29">
        <f t="shared" si="12"/>
        <v>568577.15325888409</v>
      </c>
      <c r="BX42" s="29">
        <f t="shared" si="13"/>
        <v>34287.841110291156</v>
      </c>
      <c r="BY42" s="29">
        <f t="shared" si="14"/>
        <v>76696.227299316844</v>
      </c>
      <c r="BZ42" s="107">
        <f t="shared" si="15"/>
        <v>47183.453074657635</v>
      </c>
      <c r="CA42" s="108">
        <f t="shared" si="21"/>
        <v>4.8625913756350107E-2</v>
      </c>
      <c r="CB42" s="109">
        <f t="shared" si="21"/>
        <v>6.0198758771314448E-2</v>
      </c>
      <c r="CC42" s="109">
        <f t="shared" si="21"/>
        <v>3.1378933239289239E-2</v>
      </c>
      <c r="CD42" s="109">
        <f t="shared" si="21"/>
        <v>0.58549426074150335</v>
      </c>
      <c r="CE42" s="109">
        <f t="shared" si="21"/>
        <v>8.6784722018791727E-2</v>
      </c>
      <c r="CF42" s="110">
        <f t="shared" si="21"/>
        <v>0.60268209906855641</v>
      </c>
      <c r="CG42" s="108"/>
      <c r="CH42" s="111"/>
      <c r="CI42" s="112"/>
      <c r="CJ42" s="111"/>
      <c r="CK42" s="111"/>
      <c r="CL42" s="110"/>
      <c r="CM42" s="113">
        <f t="shared" si="16"/>
        <v>138927.37258179134</v>
      </c>
      <c r="CN42" s="113">
        <f>step*SUMPRODUCT(B42:N42,'[1]By group'!B$22:N$22)</f>
        <v>82471.805318111627</v>
      </c>
      <c r="CO42" s="113">
        <f>step*SUMPRODUCT(O42:AA42,'[1]By group'!O$22:AA$22)</f>
        <v>44477.190910889367</v>
      </c>
      <c r="CP42" s="113">
        <f>step*SUMPRODUCT(AB42:AN42,'[1]By group'!AB$22:AN$22)</f>
        <v>2649.5447907176726</v>
      </c>
      <c r="CQ42" s="113">
        <f>step*SUMPRODUCT(AO42:BA42,'[1]By group'!AO$22:BA$22)</f>
        <v>5802.1051733468812</v>
      </c>
      <c r="CR42" s="114">
        <f>step*SUMPRODUCT(BB42:BN42,'[1]By group'!BB$22:BN$22)</f>
        <v>3526.7263887257623</v>
      </c>
      <c r="CS42" s="115">
        <f t="shared" si="22"/>
        <v>195938.59359770862</v>
      </c>
      <c r="CT42" s="113">
        <f t="shared" si="22"/>
        <v>579447.31074749073</v>
      </c>
      <c r="CU42" s="113">
        <f t="shared" si="22"/>
        <v>613627.84545094846</v>
      </c>
      <c r="CV42" s="113">
        <f t="shared" si="22"/>
        <v>258121.094312067</v>
      </c>
      <c r="CW42" s="113">
        <f t="shared" si="22"/>
        <v>73940.719393211286</v>
      </c>
      <c r="CX42" s="116">
        <f t="shared" si="22"/>
        <v>66667.87634152417</v>
      </c>
      <c r="CY42" s="111">
        <f t="shared" si="17"/>
        <v>3.2215502459227905E-3</v>
      </c>
      <c r="CZ42" s="117">
        <f t="shared" si="18"/>
        <v>4.7748009558822975E-2</v>
      </c>
      <c r="DA42" s="118">
        <f t="shared" si="19"/>
        <v>2.1294331532924946E-3</v>
      </c>
      <c r="DB42" s="123">
        <f>(BO42-BO40)/BO40</f>
        <v>4.878928316245981E-3</v>
      </c>
      <c r="DC42" s="9">
        <f>(SUMPRODUCT($B42:$N42,'[1]By group'!$B$27:$N$27)-(1-prop_idu_part)*SUMPRODUCT(Population!$BB42:$BN42,'[1]By group'!$BB$27:$BN$27)*(1-prop_idu_male))/BQ42</f>
        <v>1.4567074237453896</v>
      </c>
      <c r="DD42" s="9">
        <f>(1-prop_idu_part)*SUMPRODUCT(Population!$BB42:$BN42,'[1]By group'!$BB$27:$BN$27)*prop_idu_male/BQ42</f>
        <v>9.3326279010529437E-3</v>
      </c>
      <c r="DE42" s="9">
        <f>SUMPRODUCT(AB42:AN42,'[1]By group'!AB$27:AN$27)/prop_sw_use/BP42</f>
        <v>3.9872310550512022</v>
      </c>
      <c r="DF42" s="9">
        <f t="shared" si="2"/>
        <v>1.618815808350788</v>
      </c>
      <c r="DG42" s="131">
        <f t="shared" si="24"/>
        <v>0</v>
      </c>
    </row>
    <row r="43" spans="1:111" x14ac:dyDescent="0.25">
      <c r="A43">
        <f t="shared" si="23"/>
        <v>19.5</v>
      </c>
      <c r="B43" s="105">
        <f>VLOOKUP(IDs!B43,file!$A$2:$J$2731,3,FALSE)</f>
        <v>16606972.9792974</v>
      </c>
      <c r="C43" s="105">
        <f>VLOOKUP(IDs!C43,file!$A$2:$J$2731,3,FALSE)</f>
        <v>116136.54070101101</v>
      </c>
      <c r="D43" s="105">
        <f>VLOOKUP(IDs!D43,file!$A$2:$J$2731,3,FALSE)</f>
        <v>343348.90601293999</v>
      </c>
      <c r="E43" s="105">
        <f>VLOOKUP(IDs!E43,file!$A$2:$J$2731,3,FALSE)</f>
        <v>363065.73851243698</v>
      </c>
      <c r="F43" s="105">
        <f>VLOOKUP(IDs!F43,file!$A$2:$J$2731,3,FALSE)</f>
        <v>111501.78759525</v>
      </c>
      <c r="G43" s="105">
        <f>VLOOKUP(IDs!G43,file!$A$2:$J$2731,3,FALSE)</f>
        <v>21909.054145693201</v>
      </c>
      <c r="H43" s="105">
        <f>VLOOKUP(IDs!H43,file!$A$2:$J$2731,3,FALSE)</f>
        <v>19425.5993223724</v>
      </c>
      <c r="I43" s="105">
        <f>VLOOKUP(IDs!I43,file!$A$2:$J$2731,3,FALSE)</f>
        <v>0</v>
      </c>
      <c r="J43" s="105">
        <f>VLOOKUP(IDs!J43,file!$A$2:$J$2731,3,FALSE)</f>
        <v>0</v>
      </c>
      <c r="K43" s="105">
        <f>VLOOKUP(IDs!K43,file!$A$2:$J$2731,3,FALSE)</f>
        <v>0</v>
      </c>
      <c r="L43" s="105">
        <f>VLOOKUP(IDs!L43,file!$A$2:$J$2731,3,FALSE)</f>
        <v>40919.490407929901</v>
      </c>
      <c r="M43" s="105">
        <f>VLOOKUP(IDs!M43,file!$A$2:$J$2731,3,FALSE)</f>
        <v>21614.397386697499</v>
      </c>
      <c r="N43" s="105">
        <f>VLOOKUP(IDs!N43,file!$A$2:$J$2731,3,FALSE)</f>
        <v>18910.2712431375</v>
      </c>
      <c r="O43" s="105">
        <f>VLOOKUP(IDs!O43,file!$A$2:$J$2731,3,FALSE)</f>
        <v>17607549.932160899</v>
      </c>
      <c r="P43" s="105">
        <f>VLOOKUP(IDs!P43,file!$A$2:$J$2731,3,FALSE)</f>
        <v>60242.296891373699</v>
      </c>
      <c r="Q43" s="105">
        <f>VLOOKUP(IDs!Q43,file!$A$2:$J$2731,3,FALSE)</f>
        <v>179874.091992948</v>
      </c>
      <c r="R43" s="105">
        <f>VLOOKUP(IDs!R43,file!$A$2:$J$2731,3,FALSE)</f>
        <v>193427.83096538801</v>
      </c>
      <c r="S43" s="105">
        <f>VLOOKUP(IDs!S43,file!$A$2:$J$2731,3,FALSE)</f>
        <v>60232.097162486003</v>
      </c>
      <c r="T43" s="105">
        <f>VLOOKUP(IDs!T43,file!$A$2:$J$2731,3,FALSE)</f>
        <v>11965.0340225775</v>
      </c>
      <c r="U43" s="105">
        <f>VLOOKUP(IDs!U43,file!$A$2:$J$2731,3,FALSE)</f>
        <v>10943.637364939101</v>
      </c>
      <c r="V43" s="105">
        <f>VLOOKUP(IDs!V43,file!$A$2:$J$2731,3,FALSE)</f>
        <v>0</v>
      </c>
      <c r="W43" s="105">
        <f>VLOOKUP(IDs!W43,file!$A$2:$J$2731,3,FALSE)</f>
        <v>0</v>
      </c>
      <c r="X43" s="105">
        <f>VLOOKUP(IDs!X43,file!$A$2:$J$2731,3,FALSE)</f>
        <v>0</v>
      </c>
      <c r="Y43" s="105">
        <f>VLOOKUP(IDs!Y43,file!$A$2:$J$2731,3,FALSE)</f>
        <v>22729.430537136501</v>
      </c>
      <c r="Z43" s="105">
        <f>VLOOKUP(IDs!Z43,file!$A$2:$J$2731,3,FALSE)</f>
        <v>12363.1342459526</v>
      </c>
      <c r="AA43" s="105">
        <f>VLOOKUP(IDs!AA43,file!$A$2:$J$2731,3,FALSE)</f>
        <v>12141.178383939799</v>
      </c>
      <c r="AB43" s="105">
        <f>VLOOKUP(IDs!AB43,file!$A$2:$J$2731,3,FALSE)</f>
        <v>24513.067950292902</v>
      </c>
      <c r="AC43" s="105">
        <f>VLOOKUP(IDs!AC43,file!$A$2:$J$2731,3,FALSE)</f>
        <v>3850.0465885307199</v>
      </c>
      <c r="AD43" s="105">
        <f>VLOOKUP(IDs!AD43,file!$A$2:$J$2731,3,FALSE)</f>
        <v>11298.9673337324</v>
      </c>
      <c r="AE43" s="105">
        <f>VLOOKUP(IDs!AE43,file!$A$2:$J$2731,3,FALSE)</f>
        <v>11781.9777327028</v>
      </c>
      <c r="AF43" s="105">
        <f>VLOOKUP(IDs!AF43,file!$A$2:$J$2731,3,FALSE)</f>
        <v>3572.61524411147</v>
      </c>
      <c r="AG43" s="105">
        <f>VLOOKUP(IDs!AG43,file!$A$2:$J$2731,3,FALSE)</f>
        <v>695.24697991784899</v>
      </c>
      <c r="AH43" s="105">
        <f>VLOOKUP(IDs!AH43,file!$A$2:$J$2731,3,FALSE)</f>
        <v>609.57108107898796</v>
      </c>
      <c r="AI43" s="105">
        <f>VLOOKUP(IDs!AI43,file!$A$2:$J$2731,3,FALSE)</f>
        <v>0</v>
      </c>
      <c r="AJ43" s="105">
        <f>VLOOKUP(IDs!AJ43,file!$A$2:$J$2731,3,FALSE)</f>
        <v>0</v>
      </c>
      <c r="AK43" s="105">
        <f>VLOOKUP(IDs!AK43,file!$A$2:$J$2731,3,FALSE)</f>
        <v>0</v>
      </c>
      <c r="AL43" s="105">
        <f>VLOOKUP(IDs!AL43,file!$A$2:$J$2731,3,FALSE)</f>
        <v>1270.2722142104301</v>
      </c>
      <c r="AM43" s="105">
        <f>VLOOKUP(IDs!AM43,file!$A$2:$J$2731,3,FALSE)</f>
        <v>663.10823847476604</v>
      </c>
      <c r="AN43" s="105">
        <f>VLOOKUP(IDs!AN43,file!$A$2:$J$2731,3,FALSE)</f>
        <v>604.81608689558698</v>
      </c>
      <c r="AO43" s="105">
        <f>VLOOKUP(IDs!AO43,file!$A$2:$J$2731,3,FALSE)</f>
        <v>806308.06828868599</v>
      </c>
      <c r="AP43" s="105">
        <f>VLOOKUP(IDs!AP43,file!$A$2:$J$2731,3,FALSE)</f>
        <v>9453.1613817318503</v>
      </c>
      <c r="AQ43" s="105">
        <f>VLOOKUP(IDs!AQ43,file!$A$2:$J$2731,3,FALSE)</f>
        <v>26869.9091558365</v>
      </c>
      <c r="AR43" s="105">
        <f>VLOOKUP(IDs!AR43,file!$A$2:$J$2731,3,FALSE)</f>
        <v>26607.731381361202</v>
      </c>
      <c r="AS43" s="105">
        <f>VLOOKUP(IDs!AS43,file!$A$2:$J$2731,3,FALSE)</f>
        <v>7709.2076562970797</v>
      </c>
      <c r="AT43" s="105">
        <f>VLOOKUP(IDs!AT43,file!$A$2:$J$2731,3,FALSE)</f>
        <v>1444.17919634333</v>
      </c>
      <c r="AU43" s="105">
        <f>VLOOKUP(IDs!AU43,file!$A$2:$J$2731,3,FALSE)</f>
        <v>1162.95086684794</v>
      </c>
      <c r="AV43" s="105">
        <f>VLOOKUP(IDs!AV43,file!$A$2:$J$2731,3,FALSE)</f>
        <v>0</v>
      </c>
      <c r="AW43" s="105">
        <f>VLOOKUP(IDs!AW43,file!$A$2:$J$2731,3,FALSE)</f>
        <v>0</v>
      </c>
      <c r="AX43" s="105">
        <f>VLOOKUP(IDs!AX43,file!$A$2:$J$2731,3,FALSE)</f>
        <v>0</v>
      </c>
      <c r="AY43" s="105">
        <f>VLOOKUP(IDs!AY43,file!$A$2:$J$2731,3,FALSE)</f>
        <v>2417.9372818626298</v>
      </c>
      <c r="AZ43" s="105">
        <f>VLOOKUP(IDs!AZ43,file!$A$2:$J$2731,3,FALSE)</f>
        <v>1131.25890832801</v>
      </c>
      <c r="BA43" s="105">
        <f>VLOOKUP(IDs!BA43,file!$A$2:$J$2731,3,FALSE)</f>
        <v>856.92242012686404</v>
      </c>
      <c r="BB43" s="105">
        <f>VLOOKUP(IDs!BB43,file!$A$2:$J$2731,3,FALSE)</f>
        <v>31200.6107449013</v>
      </c>
      <c r="BC43" s="105">
        <f>VLOOKUP(IDs!BC43,file!$A$2:$J$2731,3,FALSE)</f>
        <v>6005.9812730666399</v>
      </c>
      <c r="BD43" s="105">
        <f>VLOOKUP(IDs!BD43,file!$A$2:$J$2731,3,FALSE)</f>
        <v>16649.629405247</v>
      </c>
      <c r="BE43" s="105">
        <f>VLOOKUP(IDs!BE43,file!$A$2:$J$2731,3,FALSE)</f>
        <v>16015.811740757499</v>
      </c>
      <c r="BF43" s="105">
        <f>VLOOKUP(IDs!BF43,file!$A$2:$J$2731,3,FALSE)</f>
        <v>4556.8864871137503</v>
      </c>
      <c r="BG43" s="105">
        <f>VLOOKUP(IDs!BG43,file!$A$2:$J$2731,3,FALSE)</f>
        <v>844.55337784414996</v>
      </c>
      <c r="BH43" s="105">
        <f>VLOOKUP(IDs!BH43,file!$A$2:$J$2731,3,FALSE)</f>
        <v>670.11158332540595</v>
      </c>
      <c r="BI43" s="105">
        <f>VLOOKUP(IDs!BI43,file!$A$2:$J$2731,3,FALSE)</f>
        <v>0</v>
      </c>
      <c r="BJ43" s="105">
        <f>VLOOKUP(IDs!BJ43,file!$A$2:$J$2731,3,FALSE)</f>
        <v>0</v>
      </c>
      <c r="BK43" s="105">
        <f>VLOOKUP(IDs!BK43,file!$A$2:$J$2731,3,FALSE)</f>
        <v>0</v>
      </c>
      <c r="BL43" s="105">
        <f>VLOOKUP(IDs!BL43,file!$A$2:$J$2731,3,FALSE)</f>
        <v>1395.3922663170999</v>
      </c>
      <c r="BM43" s="105">
        <f>VLOOKUP(IDs!BM43,file!$A$2:$J$2731,3,FALSE)</f>
        <v>643.81370000544803</v>
      </c>
      <c r="BN43" s="105">
        <f>VLOOKUP(IDs!BN43,file!$A$2:$J$2731,3,FALSE)</f>
        <v>475.49066507510503</v>
      </c>
      <c r="BO43" s="106">
        <f t="shared" si="4"/>
        <v>36856552.725583524</v>
      </c>
      <c r="BP43" s="105">
        <f t="shared" si="5"/>
        <v>17663804.764624864</v>
      </c>
      <c r="BQ43" s="29">
        <f t="shared" si="6"/>
        <v>18171468.663727641</v>
      </c>
      <c r="BR43" s="29">
        <f t="shared" si="7"/>
        <v>58859.689449947917</v>
      </c>
      <c r="BS43" s="29">
        <f t="shared" si="8"/>
        <v>883961.32653742144</v>
      </c>
      <c r="BT43" s="107">
        <f t="shared" si="9"/>
        <v>78458.281243653386</v>
      </c>
      <c r="BU43" s="106">
        <f t="shared" si="10"/>
        <v>1780008.067141352</v>
      </c>
      <c r="BV43" s="29">
        <f t="shared" si="11"/>
        <v>1056831.7853274683</v>
      </c>
      <c r="BW43" s="29">
        <f t="shared" si="12"/>
        <v>563918.73156674113</v>
      </c>
      <c r="BX43" s="29">
        <f t="shared" si="13"/>
        <v>34346.621499655019</v>
      </c>
      <c r="BY43" s="29">
        <f t="shared" si="14"/>
        <v>77653.258248735394</v>
      </c>
      <c r="BZ43" s="107">
        <f t="shared" si="15"/>
        <v>47257.670498752108</v>
      </c>
      <c r="CA43" s="108">
        <f t="shared" si="21"/>
        <v>4.8295565795164051E-2</v>
      </c>
      <c r="CB43" s="109">
        <f t="shared" si="21"/>
        <v>5.9830359280463485E-2</v>
      </c>
      <c r="CC43" s="109">
        <f t="shared" si="21"/>
        <v>3.103319505992316E-2</v>
      </c>
      <c r="CD43" s="109">
        <f t="shared" si="21"/>
        <v>0.58353385518389633</v>
      </c>
      <c r="CE43" s="109">
        <f t="shared" si="21"/>
        <v>8.7846895466470426E-2</v>
      </c>
      <c r="CF43" s="110">
        <f t="shared" si="21"/>
        <v>0.60232864841880351</v>
      </c>
      <c r="CG43" s="121">
        <f>-SUM([1]Dynamics!BO42:BO43,[1]Dynamics!CB42:CB43,[1]Dynamics!CO42:CO43,[1]Dynamics!DB42:DB43,[1]Dynamics!DO42:DO43)/BO42*100000</f>
        <v>1107.2806544724817</v>
      </c>
      <c r="CH43" s="112">
        <f>-SUM([1]Dynamics!BO42:BO43)/BP42*100000</f>
        <v>1370.1514842997135</v>
      </c>
      <c r="CI43" s="112">
        <f>-SUM([1]Dynamics!CB42:CB43)/BQ42*100000</f>
        <v>690.44468018508894</v>
      </c>
      <c r="CJ43" s="112">
        <f>-SUM([1]Dynamics!CO42:CO43)/BR42*100000</f>
        <v>13666.595846933038</v>
      </c>
      <c r="CK43" s="112">
        <f>-SUM([1]Dynamics!DB42:DB43)/BS42*100000</f>
        <v>2236.5496497612216</v>
      </c>
      <c r="CL43" s="122">
        <f>-SUM([1]Dynamics!DO42:DO43)/BT42*100000</f>
        <v>16261.002790818977</v>
      </c>
      <c r="CM43" s="113">
        <f t="shared" si="16"/>
        <v>138215.13920809733</v>
      </c>
      <c r="CN43" s="113">
        <f>step*SUMPRODUCT(B43:N43,'[1]By group'!B$22:N$22)</f>
        <v>82084.083493928993</v>
      </c>
      <c r="CO43" s="113">
        <f>step*SUMPRODUCT(O43:AA43,'[1]By group'!O$22:AA$22)</f>
        <v>44070.800579254785</v>
      </c>
      <c r="CP43" s="113">
        <f>step*SUMPRODUCT(AB43:AN43,'[1]By group'!AB$22:AN$22)</f>
        <v>2653.1386965445236</v>
      </c>
      <c r="CQ43" s="113">
        <f>step*SUMPRODUCT(AO43:BA43,'[1]By group'!AO$22:BA$22)</f>
        <v>5876.0687365779368</v>
      </c>
      <c r="CR43" s="114">
        <f>step*SUMPRODUCT(BB43:BN43,'[1]By group'!BB$22:BN$22)</f>
        <v>3531.0477017910694</v>
      </c>
      <c r="CS43" s="115">
        <f t="shared" si="22"/>
        <v>195688.02683571391</v>
      </c>
      <c r="CT43" s="113">
        <f t="shared" si="22"/>
        <v>578041.50390070386</v>
      </c>
      <c r="CU43" s="113">
        <f t="shared" si="22"/>
        <v>610899.09033264662</v>
      </c>
      <c r="CV43" s="113">
        <f t="shared" si="22"/>
        <v>256305.11685271485</v>
      </c>
      <c r="CW43" s="113">
        <f t="shared" si="22"/>
        <v>73273.78020183435</v>
      </c>
      <c r="CX43" s="116">
        <f t="shared" si="22"/>
        <v>65800.549017738696</v>
      </c>
      <c r="CY43" s="111">
        <f t="shared" si="17"/>
        <v>3.2286686399528586E-3</v>
      </c>
      <c r="CZ43" s="117">
        <f t="shared" si="18"/>
        <v>4.7658641056435087E-2</v>
      </c>
      <c r="DA43" s="118">
        <f t="shared" si="19"/>
        <v>2.1287471410529539E-3</v>
      </c>
      <c r="DB43" s="123"/>
      <c r="DC43" s="9">
        <f>(SUMPRODUCT($B43:$N43,'[1]By group'!$B$27:$N$27)-(1-prop_idu_part)*SUMPRODUCT(Population!$BB43:$BN43,'[1]By group'!$BB$27:$BN$27)*(1-prop_idu_male))/BQ43</f>
        <v>1.455762336253517</v>
      </c>
      <c r="DD43" s="9">
        <f>(1-prop_idu_part)*SUMPRODUCT(Population!$BB43:$BN43,'[1]By group'!$BB$27:$BN$27)*prop_idu_male/BQ43</f>
        <v>9.3261524768536129E-3</v>
      </c>
      <c r="DE43" s="9">
        <f>SUMPRODUCT(AB43:AN43,'[1]By group'!AB$27:AN$27)/prop_sw_use/BP43</f>
        <v>3.998664403344788</v>
      </c>
      <c r="DF43" s="9">
        <f t="shared" si="2"/>
        <v>1.6234577477579839</v>
      </c>
      <c r="DG43" s="131">
        <f t="shared" si="24"/>
        <v>0</v>
      </c>
    </row>
    <row r="44" spans="1:111" s="68" customFormat="1" x14ac:dyDescent="0.25">
      <c r="A44" s="68">
        <f t="shared" si="23"/>
        <v>20</v>
      </c>
      <c r="B44" s="105">
        <f>VLOOKUP(IDs!B44,file!$A$2:$J$2731,3,FALSE)</f>
        <v>16650443.8487978</v>
      </c>
      <c r="C44" s="105">
        <f>VLOOKUP(IDs!C44,file!$A$2:$J$2731,3,FALSE)</f>
        <v>116045.495340289</v>
      </c>
      <c r="D44" s="105">
        <f>VLOOKUP(IDs!D44,file!$A$2:$J$2731,3,FALSE)</f>
        <v>342731.64917977998</v>
      </c>
      <c r="E44" s="105">
        <f>VLOOKUP(IDs!E44,file!$A$2:$J$2731,3,FALSE)</f>
        <v>361750.95638317103</v>
      </c>
      <c r="F44" s="105">
        <f>VLOOKUP(IDs!F44,file!$A$2:$J$2731,3,FALSE)</f>
        <v>110915.71266130501</v>
      </c>
      <c r="G44" s="105">
        <f>VLOOKUP(IDs!G44,file!$A$2:$J$2731,3,FALSE)</f>
        <v>21767.709494909399</v>
      </c>
      <c r="H44" s="105">
        <f>VLOOKUP(IDs!H44,file!$A$2:$J$2731,3,FALSE)</f>
        <v>19255.664986750799</v>
      </c>
      <c r="I44" s="105">
        <f>VLOOKUP(IDs!I44,file!$A$2:$J$2731,3,FALSE)</f>
        <v>0</v>
      </c>
      <c r="J44" s="105">
        <f>VLOOKUP(IDs!J44,file!$A$2:$J$2731,3,FALSE)</f>
        <v>0</v>
      </c>
      <c r="K44" s="105">
        <f>VLOOKUP(IDs!K44,file!$A$2:$J$2731,3,FALSE)</f>
        <v>0</v>
      </c>
      <c r="L44" s="105">
        <f>VLOOKUP(IDs!L44,file!$A$2:$J$2731,3,FALSE)</f>
        <v>40559.375151094202</v>
      </c>
      <c r="M44" s="105">
        <f>VLOOKUP(IDs!M44,file!$A$2:$J$2731,3,FALSE)</f>
        <v>21404.5895572152</v>
      </c>
      <c r="N44" s="105">
        <f>VLOOKUP(IDs!N44,file!$A$2:$J$2731,3,FALSE)</f>
        <v>18692.150074732199</v>
      </c>
      <c r="O44" s="105">
        <f>VLOOKUP(IDs!O44,file!$A$2:$J$2731,3,FALSE)</f>
        <v>17663987.0996712</v>
      </c>
      <c r="P44" s="105">
        <f>VLOOKUP(IDs!P44,file!$A$2:$J$2731,3,FALSE)</f>
        <v>60011.876357134199</v>
      </c>
      <c r="Q44" s="105">
        <f>VLOOKUP(IDs!Q44,file!$A$2:$J$2731,3,FALSE)</f>
        <v>178924.988581738</v>
      </c>
      <c r="R44" s="105">
        <f>VLOOKUP(IDs!R44,file!$A$2:$J$2731,3,FALSE)</f>
        <v>191935.910209778</v>
      </c>
      <c r="S44" s="105">
        <f>VLOOKUP(IDs!S44,file!$A$2:$J$2731,3,FALSE)</f>
        <v>59652.189997906098</v>
      </c>
      <c r="T44" s="105">
        <f>VLOOKUP(IDs!T44,file!$A$2:$J$2731,3,FALSE)</f>
        <v>11833.779414926301</v>
      </c>
      <c r="U44" s="105">
        <f>VLOOKUP(IDs!U44,file!$A$2:$J$2731,3,FALSE)</f>
        <v>10788.893318198599</v>
      </c>
      <c r="V44" s="105">
        <f>VLOOKUP(IDs!V44,file!$A$2:$J$2731,3,FALSE)</f>
        <v>0</v>
      </c>
      <c r="W44" s="105">
        <f>VLOOKUP(IDs!W44,file!$A$2:$J$2731,3,FALSE)</f>
        <v>0</v>
      </c>
      <c r="X44" s="105">
        <f>VLOOKUP(IDs!X44,file!$A$2:$J$2731,3,FALSE)</f>
        <v>0</v>
      </c>
      <c r="Y44" s="105">
        <f>VLOOKUP(IDs!Y44,file!$A$2:$J$2731,3,FALSE)</f>
        <v>22440.530208991499</v>
      </c>
      <c r="Z44" s="105">
        <f>VLOOKUP(IDs!Z44,file!$A$2:$J$2731,3,FALSE)</f>
        <v>12178.9216538367</v>
      </c>
      <c r="AA44" s="105">
        <f>VLOOKUP(IDs!AA44,file!$A$2:$J$2731,3,FALSE)</f>
        <v>11846.852450914401</v>
      </c>
      <c r="AB44" s="105">
        <f>VLOOKUP(IDs!AB44,file!$A$2:$J$2731,3,FALSE)</f>
        <v>24745.051502908598</v>
      </c>
      <c r="AC44" s="105">
        <f>VLOOKUP(IDs!AC44,file!$A$2:$J$2731,3,FALSE)</f>
        <v>3862.9217481999399</v>
      </c>
      <c r="AD44" s="105">
        <f>VLOOKUP(IDs!AD44,file!$A$2:$J$2731,3,FALSE)</f>
        <v>11333.0798380577</v>
      </c>
      <c r="AE44" s="105">
        <f>VLOOKUP(IDs!AE44,file!$A$2:$J$2731,3,FALSE)</f>
        <v>11807.618315245099</v>
      </c>
      <c r="AF44" s="105">
        <f>VLOOKUP(IDs!AF44,file!$A$2:$J$2731,3,FALSE)</f>
        <v>3577.01873077758</v>
      </c>
      <c r="AG44" s="105">
        <f>VLOOKUP(IDs!AG44,file!$A$2:$J$2731,3,FALSE)</f>
        <v>695.50423389220498</v>
      </c>
      <c r="AH44" s="105">
        <f>VLOOKUP(IDs!AH44,file!$A$2:$J$2731,3,FALSE)</f>
        <v>608.24750119774296</v>
      </c>
      <c r="AI44" s="105">
        <f>VLOOKUP(IDs!AI44,file!$A$2:$J$2731,3,FALSE)</f>
        <v>0</v>
      </c>
      <c r="AJ44" s="105">
        <f>VLOOKUP(IDs!AJ44,file!$A$2:$J$2731,3,FALSE)</f>
        <v>0</v>
      </c>
      <c r="AK44" s="105">
        <f>VLOOKUP(IDs!AK44,file!$A$2:$J$2731,3,FALSE)</f>
        <v>0</v>
      </c>
      <c r="AL44" s="105">
        <f>VLOOKUP(IDs!AL44,file!$A$2:$J$2731,3,FALSE)</f>
        <v>1268.35665398111</v>
      </c>
      <c r="AM44" s="105">
        <f>VLOOKUP(IDs!AM44,file!$A$2:$J$2731,3,FALSE)</f>
        <v>660.65359089519097</v>
      </c>
      <c r="AN44" s="105">
        <f>VLOOKUP(IDs!AN44,file!$A$2:$J$2731,3,FALSE)</f>
        <v>598.00243574374804</v>
      </c>
      <c r="AO44" s="105">
        <f>VLOOKUP(IDs!AO44,file!$A$2:$J$2731,3,FALSE)</f>
        <v>805580.785986798</v>
      </c>
      <c r="AP44" s="105">
        <f>VLOOKUP(IDs!AP44,file!$A$2:$J$2731,3,FALSE)</f>
        <v>9560.4549313526404</v>
      </c>
      <c r="AQ44" s="105">
        <f>VLOOKUP(IDs!AQ44,file!$A$2:$J$2731,3,FALSE)</f>
        <v>27187.3014245839</v>
      </c>
      <c r="AR44" s="105">
        <f>VLOOKUP(IDs!AR44,file!$A$2:$J$2731,3,FALSE)</f>
        <v>26939.353138793598</v>
      </c>
      <c r="AS44" s="105">
        <f>VLOOKUP(IDs!AS44,file!$A$2:$J$2731,3,FALSE)</f>
        <v>7809.2986233387601</v>
      </c>
      <c r="AT44" s="105">
        <f>VLOOKUP(IDs!AT44,file!$A$2:$J$2731,3,FALSE)</f>
        <v>1463.5246686558401</v>
      </c>
      <c r="AU44" s="105">
        <f>VLOOKUP(IDs!AU44,file!$A$2:$J$2731,3,FALSE)</f>
        <v>1179.08920337984</v>
      </c>
      <c r="AV44" s="105">
        <f>VLOOKUP(IDs!AV44,file!$A$2:$J$2731,3,FALSE)</f>
        <v>0</v>
      </c>
      <c r="AW44" s="105">
        <f>VLOOKUP(IDs!AW44,file!$A$2:$J$2731,3,FALSE)</f>
        <v>0</v>
      </c>
      <c r="AX44" s="105">
        <f>VLOOKUP(IDs!AX44,file!$A$2:$J$2731,3,FALSE)</f>
        <v>0</v>
      </c>
      <c r="AY44" s="105">
        <f>VLOOKUP(IDs!AY44,file!$A$2:$J$2731,3,FALSE)</f>
        <v>2452.7967588073998</v>
      </c>
      <c r="AZ44" s="105">
        <f>VLOOKUP(IDs!AZ44,file!$A$2:$J$2731,3,FALSE)</f>
        <v>1149.01960144747</v>
      </c>
      <c r="BA44" s="105">
        <f>VLOOKUP(IDs!BA44,file!$A$2:$J$2731,3,FALSE)</f>
        <v>868.80221847043799</v>
      </c>
      <c r="BB44" s="105">
        <f>VLOOKUP(IDs!BB44,file!$A$2:$J$2731,3,FALSE)</f>
        <v>31295.752863685</v>
      </c>
      <c r="BC44" s="105">
        <f>VLOOKUP(IDs!BC44,file!$A$2:$J$2731,3,FALSE)</f>
        <v>6020.6059493930898</v>
      </c>
      <c r="BD44" s="105">
        <f>VLOOKUP(IDs!BD44,file!$A$2:$J$2731,3,FALSE)</f>
        <v>16685.407797914198</v>
      </c>
      <c r="BE44" s="105">
        <f>VLOOKUP(IDs!BE44,file!$A$2:$J$2731,3,FALSE)</f>
        <v>16039.5303461851</v>
      </c>
      <c r="BF44" s="105">
        <f>VLOOKUP(IDs!BF44,file!$A$2:$J$2731,3,FALSE)</f>
        <v>4560.7764937513002</v>
      </c>
      <c r="BG44" s="105">
        <f>VLOOKUP(IDs!BG44,file!$A$2:$J$2731,3,FALSE)</f>
        <v>844.95449886467395</v>
      </c>
      <c r="BH44" s="105">
        <f>VLOOKUP(IDs!BH44,file!$A$2:$J$2731,3,FALSE)</f>
        <v>670.06775909617704</v>
      </c>
      <c r="BI44" s="105">
        <f>VLOOKUP(IDs!BI44,file!$A$2:$J$2731,3,FALSE)</f>
        <v>0</v>
      </c>
      <c r="BJ44" s="105">
        <f>VLOOKUP(IDs!BJ44,file!$A$2:$J$2731,3,FALSE)</f>
        <v>0</v>
      </c>
      <c r="BK44" s="105">
        <f>VLOOKUP(IDs!BK44,file!$A$2:$J$2731,3,FALSE)</f>
        <v>0</v>
      </c>
      <c r="BL44" s="105">
        <f>VLOOKUP(IDs!BL44,file!$A$2:$J$2731,3,FALSE)</f>
        <v>1395.9700039377699</v>
      </c>
      <c r="BM44" s="105">
        <f>VLOOKUP(IDs!BM44,file!$A$2:$J$2731,3,FALSE)</f>
        <v>644.74588923918895</v>
      </c>
      <c r="BN44" s="105">
        <f>VLOOKUP(IDs!BN44,file!$A$2:$J$2731,3,FALSE)</f>
        <v>476.09948501272601</v>
      </c>
      <c r="BO44" s="134">
        <f t="shared" si="4"/>
        <v>36949148.985685267</v>
      </c>
      <c r="BP44" s="132">
        <f t="shared" si="5"/>
        <v>17703567.151627049</v>
      </c>
      <c r="BQ44" s="133">
        <f t="shared" si="6"/>
        <v>18223601.041864626</v>
      </c>
      <c r="BR44" s="133">
        <f t="shared" si="7"/>
        <v>59156.45455089891</v>
      </c>
      <c r="BS44" s="133">
        <f t="shared" si="8"/>
        <v>884190.42655562796</v>
      </c>
      <c r="BT44" s="135">
        <f t="shared" si="9"/>
        <v>78633.911087079206</v>
      </c>
      <c r="BU44" s="134">
        <f t="shared" si="10"/>
        <v>1773096.446862885</v>
      </c>
      <c r="BV44" s="133">
        <f t="shared" si="11"/>
        <v>1053123.3028292467</v>
      </c>
      <c r="BW44" s="133">
        <f t="shared" si="12"/>
        <v>559613.94219342386</v>
      </c>
      <c r="BX44" s="133">
        <f t="shared" si="13"/>
        <v>34411.403047990323</v>
      </c>
      <c r="BY44" s="133">
        <f t="shared" si="14"/>
        <v>78609.640568829869</v>
      </c>
      <c r="BZ44" s="135">
        <f t="shared" si="15"/>
        <v>47338.158223394224</v>
      </c>
      <c r="CA44" s="136">
        <f t="shared" si="21"/>
        <v>4.7987477263679683E-2</v>
      </c>
      <c r="CB44" s="137">
        <f t="shared" si="21"/>
        <v>5.9486503132927041E-2</v>
      </c>
      <c r="CC44" s="137">
        <f t="shared" si="21"/>
        <v>3.0708197622842853E-2</v>
      </c>
      <c r="CD44" s="137">
        <f t="shared" si="21"/>
        <v>0.58170157946809242</v>
      </c>
      <c r="CE44" s="137">
        <f t="shared" si="21"/>
        <v>8.8905781161931888E-2</v>
      </c>
      <c r="CF44" s="138">
        <f t="shared" si="21"/>
        <v>0.60200691494248504</v>
      </c>
      <c r="CG44" s="136"/>
      <c r="CH44" s="139"/>
      <c r="CI44" s="140"/>
      <c r="CJ44" s="139"/>
      <c r="CK44" s="139"/>
      <c r="CL44" s="138"/>
      <c r="CM44" s="141">
        <f t="shared" si="16"/>
        <v>137573.27668325044</v>
      </c>
      <c r="CN44" s="141">
        <f>step*SUMPRODUCT(B44:N44,'[1]By group'!B$22:N$22)</f>
        <v>81736.134608434382</v>
      </c>
      <c r="CO44" s="141">
        <f>step*SUMPRODUCT(O44:AA44,'[1]By group'!O$22:AA$22)</f>
        <v>43693.875486554069</v>
      </c>
      <c r="CP44" s="141">
        <f>step*SUMPRODUCT(AB44:AN44,'[1]By group'!AB$22:AN$22)</f>
        <v>2657.2921448131115</v>
      </c>
      <c r="CQ44" s="141">
        <f>step*SUMPRODUCT(AO44:BA44,'[1]By group'!AO$22:BA$22)</f>
        <v>5950.0239919389969</v>
      </c>
      <c r="CR44" s="142">
        <f>step*SUMPRODUCT(BB44:BN44,'[1]By group'!BB$22:BN$22)</f>
        <v>3535.9504515098897</v>
      </c>
      <c r="CS44" s="143">
        <f t="shared" si="22"/>
        <v>195501.35432636886</v>
      </c>
      <c r="CT44" s="141">
        <f t="shared" si="22"/>
        <v>576862.42682207387</v>
      </c>
      <c r="CU44" s="141">
        <f t="shared" si="22"/>
        <v>608473.36839317286</v>
      </c>
      <c r="CV44" s="141">
        <f t="shared" si="22"/>
        <v>254632.02528389072</v>
      </c>
      <c r="CW44" s="141">
        <f t="shared" si="22"/>
        <v>72643.402603882161</v>
      </c>
      <c r="CX44" s="144">
        <f t="shared" si="22"/>
        <v>64983.869433496664</v>
      </c>
      <c r="CY44" s="139">
        <f t="shared" si="17"/>
        <v>3.2356418096393274E-3</v>
      </c>
      <c r="CZ44" s="145">
        <f t="shared" si="18"/>
        <v>4.756842899616056E-2</v>
      </c>
      <c r="DA44" s="146">
        <f t="shared" si="19"/>
        <v>2.1281656884044428E-3</v>
      </c>
      <c r="DB44" s="147">
        <f>(BO44-BO42)/BO42</f>
        <v>5.002223420994917E-3</v>
      </c>
      <c r="DC44" s="148">
        <f>(SUMPRODUCT($B44:$N44,'[1]By group'!$B$27:$N$27)-(1-prop_idu_part)*SUMPRODUCT(Population!$BB44:$BN44,'[1]By group'!$BB$27:$BN$27)*(1-prop_idu_male))/BQ44</f>
        <v>1.4548654985667298</v>
      </c>
      <c r="DD44" s="148">
        <f>(1-prop_idu_part)*SUMPRODUCT(Population!$BB44:$BN44,'[1]By group'!$BB$27:$BN$27)*prop_idu_male/BQ44</f>
        <v>9.3202900764728508E-3</v>
      </c>
      <c r="DE44" s="9">
        <f>SUMPRODUCT(AB44:AN44,'[1]By group'!AB$27:AN$27)/prop_sw_use/BP44</f>
        <v>4.0097989774086038</v>
      </c>
      <c r="DF44" s="148">
        <f t="shared" si="2"/>
        <v>1.627978384827893</v>
      </c>
      <c r="DG44" s="149">
        <f t="shared" si="24"/>
        <v>0</v>
      </c>
    </row>
    <row r="45" spans="1:111" x14ac:dyDescent="0.25">
      <c r="A45">
        <f t="shared" si="23"/>
        <v>20.5</v>
      </c>
      <c r="B45" s="105">
        <f>VLOOKUP(IDs!B45,file!$A$2:$J$2731,3,FALSE)</f>
        <v>16694318.398457401</v>
      </c>
      <c r="C45" s="105">
        <f>VLOOKUP(IDs!C45,file!$A$2:$J$2731,3,FALSE)</f>
        <v>115987.882248626</v>
      </c>
      <c r="D45" s="105">
        <f>VLOOKUP(IDs!D45,file!$A$2:$J$2731,3,FALSE)</f>
        <v>342233.24946542102</v>
      </c>
      <c r="E45" s="105">
        <f>VLOOKUP(IDs!E45,file!$A$2:$J$2731,3,FALSE)</f>
        <v>360597.47634197702</v>
      </c>
      <c r="F45" s="105">
        <f>VLOOKUP(IDs!F45,file!$A$2:$J$2731,3,FALSE)</f>
        <v>110388.451881102</v>
      </c>
      <c r="G45" s="105">
        <f>VLOOKUP(IDs!G45,file!$A$2:$J$2731,3,FALSE)</f>
        <v>21638.845381784398</v>
      </c>
      <c r="H45" s="105">
        <f>VLOOKUP(IDs!H45,file!$A$2:$J$2731,3,FALSE)</f>
        <v>19098.4792664017</v>
      </c>
      <c r="I45" s="105">
        <f>VLOOKUP(IDs!I45,file!$A$2:$J$2731,3,FALSE)</f>
        <v>0</v>
      </c>
      <c r="J45" s="105">
        <f>VLOOKUP(IDs!J45,file!$A$2:$J$2731,3,FALSE)</f>
        <v>0</v>
      </c>
      <c r="K45" s="105">
        <f>VLOOKUP(IDs!K45,file!$A$2:$J$2731,3,FALSE)</f>
        <v>0</v>
      </c>
      <c r="L45" s="105">
        <f>VLOOKUP(IDs!L45,file!$A$2:$J$2731,3,FALSE)</f>
        <v>40222.190934893697</v>
      </c>
      <c r="M45" s="105">
        <f>VLOOKUP(IDs!M45,file!$A$2:$J$2731,3,FALSE)</f>
        <v>21202.239548175901</v>
      </c>
      <c r="N45" s="105">
        <f>VLOOKUP(IDs!N45,file!$A$2:$J$2731,3,FALSE)</f>
        <v>18481.227317397101</v>
      </c>
      <c r="O45" s="105">
        <f>VLOOKUP(IDs!O45,file!$A$2:$J$2731,3,FALSE)</f>
        <v>17720444.454088502</v>
      </c>
      <c r="P45" s="105">
        <f>VLOOKUP(IDs!P45,file!$A$2:$J$2731,3,FALSE)</f>
        <v>59807.778501804598</v>
      </c>
      <c r="Q45" s="105">
        <f>VLOOKUP(IDs!Q45,file!$A$2:$J$2731,3,FALSE)</f>
        <v>178068.578336907</v>
      </c>
      <c r="R45" s="105">
        <f>VLOOKUP(IDs!R45,file!$A$2:$J$2731,3,FALSE)</f>
        <v>190565.361567991</v>
      </c>
      <c r="S45" s="105">
        <f>VLOOKUP(IDs!S45,file!$A$2:$J$2731,3,FALSE)</f>
        <v>59113.250778443202</v>
      </c>
      <c r="T45" s="105">
        <f>VLOOKUP(IDs!T45,file!$A$2:$J$2731,3,FALSE)</f>
        <v>11710.852858427101</v>
      </c>
      <c r="U45" s="105">
        <f>VLOOKUP(IDs!U45,file!$A$2:$J$2731,3,FALSE)</f>
        <v>10642.7726960949</v>
      </c>
      <c r="V45" s="105">
        <f>VLOOKUP(IDs!V45,file!$A$2:$J$2731,3,FALSE)</f>
        <v>0</v>
      </c>
      <c r="W45" s="105">
        <f>VLOOKUP(IDs!W45,file!$A$2:$J$2731,3,FALSE)</f>
        <v>0</v>
      </c>
      <c r="X45" s="105">
        <f>VLOOKUP(IDs!X45,file!$A$2:$J$2731,3,FALSE)</f>
        <v>0</v>
      </c>
      <c r="Y45" s="105">
        <f>VLOOKUP(IDs!Y45,file!$A$2:$J$2731,3,FALSE)</f>
        <v>22164.621413745001</v>
      </c>
      <c r="Z45" s="105">
        <f>VLOOKUP(IDs!Z45,file!$A$2:$J$2731,3,FALSE)</f>
        <v>12002.312632462999</v>
      </c>
      <c r="AA45" s="105">
        <f>VLOOKUP(IDs!AA45,file!$A$2:$J$2731,3,FALSE)</f>
        <v>11570.9837961225</v>
      </c>
      <c r="AB45" s="105">
        <f>VLOOKUP(IDs!AB45,file!$A$2:$J$2731,3,FALSE)</f>
        <v>24970.421270526102</v>
      </c>
      <c r="AC45" s="105">
        <f>VLOOKUP(IDs!AC45,file!$A$2:$J$2731,3,FALSE)</f>
        <v>3875.9910620189498</v>
      </c>
      <c r="AD45" s="105">
        <f>VLOOKUP(IDs!AD45,file!$A$2:$J$2731,3,FALSE)</f>
        <v>11368.0992382974</v>
      </c>
      <c r="AE45" s="105">
        <f>VLOOKUP(IDs!AE45,file!$A$2:$J$2731,3,FALSE)</f>
        <v>11835.1216063755</v>
      </c>
      <c r="AF45" s="105">
        <f>VLOOKUP(IDs!AF45,file!$A$2:$J$2731,3,FALSE)</f>
        <v>3582.2562203596699</v>
      </c>
      <c r="AG45" s="105">
        <f>VLOOKUP(IDs!AG45,file!$A$2:$J$2731,3,FALSE)</f>
        <v>695.96153368030002</v>
      </c>
      <c r="AH45" s="105">
        <f>VLOOKUP(IDs!AH45,file!$A$2:$J$2731,3,FALSE)</f>
        <v>607.19170692956402</v>
      </c>
      <c r="AI45" s="105">
        <f>VLOOKUP(IDs!AI45,file!$A$2:$J$2731,3,FALSE)</f>
        <v>0</v>
      </c>
      <c r="AJ45" s="105">
        <f>VLOOKUP(IDs!AJ45,file!$A$2:$J$2731,3,FALSE)</f>
        <v>0</v>
      </c>
      <c r="AK45" s="105">
        <f>VLOOKUP(IDs!AK45,file!$A$2:$J$2731,3,FALSE)</f>
        <v>0</v>
      </c>
      <c r="AL45" s="105">
        <f>VLOOKUP(IDs!AL45,file!$A$2:$J$2731,3,FALSE)</f>
        <v>1266.85714312047</v>
      </c>
      <c r="AM45" s="105">
        <f>VLOOKUP(IDs!AM45,file!$A$2:$J$2731,3,FALSE)</f>
        <v>658.44737121901505</v>
      </c>
      <c r="AN45" s="105">
        <f>VLOOKUP(IDs!AN45,file!$A$2:$J$2731,3,FALSE)</f>
        <v>591.74624770506</v>
      </c>
      <c r="AO45" s="105">
        <f>VLOOKUP(IDs!AO45,file!$A$2:$J$2731,3,FALSE)</f>
        <v>804875.481716629</v>
      </c>
      <c r="AP45" s="105">
        <f>VLOOKUP(IDs!AP45,file!$A$2:$J$2731,3,FALSE)</f>
        <v>9667.4472423392999</v>
      </c>
      <c r="AQ45" s="105">
        <f>VLOOKUP(IDs!AQ45,file!$A$2:$J$2731,3,FALSE)</f>
        <v>27504.073871577999</v>
      </c>
      <c r="AR45" s="105">
        <f>VLOOKUP(IDs!AR45,file!$A$2:$J$2731,3,FALSE)</f>
        <v>27270.733741629101</v>
      </c>
      <c r="AS45" s="105">
        <f>VLOOKUP(IDs!AS45,file!$A$2:$J$2731,3,FALSE)</f>
        <v>7909.39232425313</v>
      </c>
      <c r="AT45" s="105">
        <f>VLOOKUP(IDs!AT45,file!$A$2:$J$2731,3,FALSE)</f>
        <v>1482.87669995175</v>
      </c>
      <c r="AU45" s="105">
        <f>VLOOKUP(IDs!AU45,file!$A$2:$J$2731,3,FALSE)</f>
        <v>1195.2773269409099</v>
      </c>
      <c r="AV45" s="105">
        <f>VLOOKUP(IDs!AV45,file!$A$2:$J$2731,3,FALSE)</f>
        <v>0</v>
      </c>
      <c r="AW45" s="105">
        <f>VLOOKUP(IDs!AW45,file!$A$2:$J$2731,3,FALSE)</f>
        <v>0</v>
      </c>
      <c r="AX45" s="105">
        <f>VLOOKUP(IDs!AX45,file!$A$2:$J$2731,3,FALSE)</f>
        <v>0</v>
      </c>
      <c r="AY45" s="105">
        <f>VLOOKUP(IDs!AY45,file!$A$2:$J$2731,3,FALSE)</f>
        <v>2487.60615994727</v>
      </c>
      <c r="AZ45" s="105">
        <f>VLOOKUP(IDs!AZ45,file!$A$2:$J$2731,3,FALSE)</f>
        <v>1166.73763459627</v>
      </c>
      <c r="BA45" s="105">
        <f>VLOOKUP(IDs!BA45,file!$A$2:$J$2731,3,FALSE)</f>
        <v>880.951392495351</v>
      </c>
      <c r="BB45" s="105">
        <f>VLOOKUP(IDs!BB45,file!$A$2:$J$2731,3,FALSE)</f>
        <v>31390.9303480934</v>
      </c>
      <c r="BC45" s="105">
        <f>VLOOKUP(IDs!BC45,file!$A$2:$J$2731,3,FALSE)</f>
        <v>6035.6147664166201</v>
      </c>
      <c r="BD45" s="105">
        <f>VLOOKUP(IDs!BD45,file!$A$2:$J$2731,3,FALSE)</f>
        <v>16722.846960776598</v>
      </c>
      <c r="BE45" s="105">
        <f>VLOOKUP(IDs!BE45,file!$A$2:$J$2731,3,FALSE)</f>
        <v>16065.8828194332</v>
      </c>
      <c r="BF45" s="105">
        <f>VLOOKUP(IDs!BF45,file!$A$2:$J$2731,3,FALSE)</f>
        <v>4565.59351937669</v>
      </c>
      <c r="BG45" s="105">
        <f>VLOOKUP(IDs!BG45,file!$A$2:$J$2731,3,FALSE)</f>
        <v>845.52960737722901</v>
      </c>
      <c r="BH45" s="105">
        <f>VLOOKUP(IDs!BH45,file!$A$2:$J$2731,3,FALSE)</f>
        <v>670.13788939182803</v>
      </c>
      <c r="BI45" s="105">
        <f>VLOOKUP(IDs!BI45,file!$A$2:$J$2731,3,FALSE)</f>
        <v>0</v>
      </c>
      <c r="BJ45" s="105">
        <f>VLOOKUP(IDs!BJ45,file!$A$2:$J$2731,3,FALSE)</f>
        <v>0</v>
      </c>
      <c r="BK45" s="105">
        <f>VLOOKUP(IDs!BK45,file!$A$2:$J$2731,3,FALSE)</f>
        <v>0</v>
      </c>
      <c r="BL45" s="105">
        <f>VLOOKUP(IDs!BL45,file!$A$2:$J$2731,3,FALSE)</f>
        <v>1396.61437774302</v>
      </c>
      <c r="BM45" s="105">
        <f>VLOOKUP(IDs!BM45,file!$A$2:$J$2731,3,FALSE)</f>
        <v>645.54404743962004</v>
      </c>
      <c r="BN45" s="105">
        <f>VLOOKUP(IDs!BN45,file!$A$2:$J$2731,3,FALSE)</f>
        <v>476.641774731243</v>
      </c>
      <c r="BO45" s="106">
        <f t="shared" si="4"/>
        <v>37042967.415135041</v>
      </c>
      <c r="BP45" s="105">
        <f t="shared" si="5"/>
        <v>17744168.44084318</v>
      </c>
      <c r="BQ45" s="29">
        <f t="shared" si="6"/>
        <v>18276090.966670506</v>
      </c>
      <c r="BR45" s="29">
        <f t="shared" si="7"/>
        <v>59452.093400232035</v>
      </c>
      <c r="BS45" s="29">
        <f t="shared" si="8"/>
        <v>884440.57811035984</v>
      </c>
      <c r="BT45" s="107">
        <f t="shared" si="9"/>
        <v>78815.336110779463</v>
      </c>
      <c r="BU45" s="106">
        <f t="shared" si="10"/>
        <v>1766967.7292539005</v>
      </c>
      <c r="BV45" s="29">
        <f t="shared" si="11"/>
        <v>1049850.0423857789</v>
      </c>
      <c r="BW45" s="29">
        <f t="shared" si="12"/>
        <v>555646.51258199825</v>
      </c>
      <c r="BX45" s="29">
        <f t="shared" si="13"/>
        <v>34481.672129705927</v>
      </c>
      <c r="BY45" s="29">
        <f t="shared" si="14"/>
        <v>79565.096393731088</v>
      </c>
      <c r="BZ45" s="107">
        <f t="shared" si="15"/>
        <v>47424.405762686052</v>
      </c>
      <c r="CA45" s="108">
        <f t="shared" si="21"/>
        <v>4.770049087730352E-2</v>
      </c>
      <c r="CB45" s="109">
        <f t="shared" si="21"/>
        <v>5.9165919546235513E-2</v>
      </c>
      <c r="CC45" s="109">
        <f t="shared" si="21"/>
        <v>3.040291896091523E-2</v>
      </c>
      <c r="CD45" s="109">
        <f t="shared" si="21"/>
        <v>0.57999088270239696</v>
      </c>
      <c r="CE45" s="109">
        <f t="shared" si="21"/>
        <v>8.9960929386262295E-2</v>
      </c>
      <c r="CF45" s="110">
        <f t="shared" si="21"/>
        <v>0.60171545416019467</v>
      </c>
      <c r="CG45" s="121">
        <f>-SUM([1]Dynamics!BO44:BO45,[1]Dynamics!CB44:CB45,[1]Dynamics!CO44:CO45,[1]Dynamics!DB44:DB45,[1]Dynamics!DO44:DO45)/BO44*100000</f>
        <v>1100.3104127941137</v>
      </c>
      <c r="CH45" s="112">
        <f>-SUM([1]Dynamics!BO44:BO45)/BP44*100000</f>
        <v>1362.6687073207404</v>
      </c>
      <c r="CI45" s="112">
        <f>-SUM([1]Dynamics!CB44:CB45)/BQ44*100000</f>
        <v>681.81553764295904</v>
      </c>
      <c r="CJ45" s="112">
        <f>-SUM([1]Dynamics!CO44:CO45)/BR44*100000</f>
        <v>13621.819658780323</v>
      </c>
      <c r="CK45" s="112">
        <f>-SUM([1]Dynamics!DB44:DB45)/BS44*100000</f>
        <v>2285.7828558828046</v>
      </c>
      <c r="CL45" s="122">
        <f>-SUM([1]Dynamics!DO44:DO45)/BT44*100000</f>
        <v>16270.539944130805</v>
      </c>
      <c r="CM45" s="113">
        <f t="shared" si="16"/>
        <v>136998.30640476375</v>
      </c>
      <c r="CN45" s="113">
        <f>step*SUMPRODUCT(B45:N45,'[1]By group'!B$22:N$22)</f>
        <v>81425.827613361995</v>
      </c>
      <c r="CO45" s="113">
        <f>step*SUMPRODUCT(O45:AA45,'[1]By group'!O$22:AA$22)</f>
        <v>43345.182375215314</v>
      </c>
      <c r="CP45" s="113">
        <f>step*SUMPRODUCT(AB45:AN45,'[1]By group'!AB$22:AN$22)</f>
        <v>2661.9556491677354</v>
      </c>
      <c r="CQ45" s="113">
        <f>step*SUMPRODUCT(AO45:BA45,'[1]By group'!AO$22:BA$22)</f>
        <v>6023.9486717013478</v>
      </c>
      <c r="CR45" s="114">
        <f>step*SUMPRODUCT(BB45:BN45,'[1]By group'!BB$22:BN$22)</f>
        <v>3541.3920953173547</v>
      </c>
      <c r="CS45" s="115">
        <f t="shared" si="22"/>
        <v>195374.71382120549</v>
      </c>
      <c r="CT45" s="113">
        <f t="shared" si="22"/>
        <v>575896.84787298006</v>
      </c>
      <c r="CU45" s="113">
        <f t="shared" si="22"/>
        <v>606334.57607740583</v>
      </c>
      <c r="CV45" s="113">
        <f t="shared" si="22"/>
        <v>253096.83475298411</v>
      </c>
      <c r="CW45" s="113">
        <f t="shared" si="22"/>
        <v>72049.347315114574</v>
      </c>
      <c r="CX45" s="116">
        <f t="shared" si="22"/>
        <v>64215.40941421016</v>
      </c>
      <c r="CY45" s="111">
        <f t="shared" si="17"/>
        <v>3.2424506438372526E-3</v>
      </c>
      <c r="CZ45" s="117">
        <f t="shared" si="18"/>
        <v>4.7477542591102338E-2</v>
      </c>
      <c r="DA45" s="118">
        <f t="shared" si="19"/>
        <v>2.1276733914836702E-3</v>
      </c>
      <c r="DB45" s="123"/>
      <c r="DC45" s="9">
        <f>(SUMPRODUCT($B45:$N45,'[1]By group'!$B$27:$N$27)-(1-prop_idu_part)*SUMPRODUCT(Population!$BB45:$BN45,'[1]By group'!$BB$27:$BN$27)*(1-prop_idu_male))/BQ45</f>
        <v>1.4540140136217587</v>
      </c>
      <c r="DD45" s="9">
        <f>(1-prop_idu_part)*SUMPRODUCT(Population!$BB45:$BN45,'[1]By group'!$BB$27:$BN$27)*prop_idu_male/BQ45</f>
        <v>9.3149638130903753E-3</v>
      </c>
      <c r="DE45" s="9">
        <f>SUMPRODUCT(AB45:AN45,'[1]By group'!AB$27:AN$27)/prop_sw_use/BP45</f>
        <v>4.0206173830081342</v>
      </c>
      <c r="DF45" s="9">
        <f t="shared" si="2"/>
        <v>1.6323706575013024</v>
      </c>
      <c r="DG45" s="9">
        <f t="shared" si="24"/>
        <v>0</v>
      </c>
    </row>
    <row r="46" spans="1:111" x14ac:dyDescent="0.25">
      <c r="B46" s="105"/>
      <c r="C46" s="124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0"/>
      <c r="O46" s="105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30"/>
      <c r="AB46" s="105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105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30"/>
      <c r="BB46" s="105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106"/>
      <c r="BP46" s="105"/>
      <c r="BQ46" s="29"/>
      <c r="BR46" s="29"/>
      <c r="BS46" s="29"/>
      <c r="BT46" s="107"/>
      <c r="BU46" s="106"/>
      <c r="BV46" s="29"/>
      <c r="BW46" s="29"/>
      <c r="BX46" s="29"/>
      <c r="BY46" s="29"/>
      <c r="BZ46" s="107"/>
      <c r="CA46" s="108"/>
      <c r="CB46" s="109"/>
      <c r="CC46" s="109"/>
      <c r="CD46" s="109"/>
      <c r="CE46" s="109"/>
      <c r="CF46" s="110"/>
      <c r="CG46" s="108"/>
      <c r="CH46" s="111"/>
      <c r="CI46" s="112"/>
      <c r="CJ46" s="111"/>
      <c r="CK46" s="111"/>
      <c r="CL46" s="110"/>
      <c r="CM46" s="113"/>
      <c r="CN46" s="113"/>
      <c r="CO46" s="113"/>
      <c r="CP46" s="113"/>
      <c r="CQ46" s="113"/>
      <c r="CR46" s="114"/>
      <c r="CS46" s="115"/>
      <c r="CT46" s="113"/>
      <c r="CU46" s="113"/>
      <c r="CV46" s="113"/>
      <c r="CW46" s="113"/>
      <c r="CX46" s="116"/>
      <c r="CY46" s="111"/>
      <c r="CZ46" s="117"/>
      <c r="DA46" s="118"/>
      <c r="DB46" s="123"/>
      <c r="DC46" s="9"/>
      <c r="DD46" s="9"/>
      <c r="DE46" s="9"/>
      <c r="DF46" s="9"/>
      <c r="DG46" s="9"/>
    </row>
    <row r="47" spans="1:111" x14ac:dyDescent="0.25">
      <c r="B47" s="105"/>
      <c r="C47" s="124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  <c r="O47" s="105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30"/>
      <c r="AB47" s="105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105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30"/>
      <c r="BB47" s="105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106"/>
      <c r="BP47" s="105"/>
      <c r="BQ47" s="29"/>
      <c r="BR47" s="29"/>
      <c r="BS47" s="29"/>
      <c r="BT47" s="107"/>
      <c r="BU47" s="106"/>
      <c r="BV47" s="29"/>
      <c r="BW47" s="29"/>
      <c r="BX47" s="29"/>
      <c r="BY47" s="29"/>
      <c r="BZ47" s="107"/>
      <c r="CA47" s="108"/>
      <c r="CB47" s="109"/>
      <c r="CC47" s="109"/>
      <c r="CD47" s="109"/>
      <c r="CE47" s="109"/>
      <c r="CF47" s="110"/>
      <c r="CG47" s="121"/>
      <c r="CH47" s="112"/>
      <c r="CI47" s="112"/>
      <c r="CJ47" s="112"/>
      <c r="CK47" s="112"/>
      <c r="CL47" s="122"/>
      <c r="CM47" s="113"/>
      <c r="CN47" s="113"/>
      <c r="CO47" s="113"/>
      <c r="CP47" s="113"/>
      <c r="CQ47" s="113"/>
      <c r="CR47" s="114"/>
      <c r="CS47" s="115"/>
      <c r="CT47" s="113"/>
      <c r="CU47" s="113"/>
      <c r="CV47" s="113"/>
      <c r="CW47" s="113"/>
      <c r="CX47" s="116"/>
      <c r="CY47" s="111"/>
      <c r="CZ47" s="117"/>
      <c r="DA47" s="118"/>
      <c r="DB47" s="123"/>
      <c r="DC47" s="9"/>
      <c r="DD47" s="9"/>
      <c r="DE47" s="9"/>
      <c r="DF47" s="9"/>
      <c r="DG47" s="9"/>
    </row>
    <row r="48" spans="1:111" x14ac:dyDescent="0.25">
      <c r="B48" s="105"/>
      <c r="C48" s="124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0"/>
      <c r="O48" s="105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30"/>
      <c r="AB48" s="105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105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30"/>
      <c r="BB48" s="105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106"/>
      <c r="BP48" s="105"/>
      <c r="BQ48" s="29"/>
      <c r="BR48" s="29"/>
      <c r="BS48" s="29"/>
      <c r="BT48" s="107"/>
      <c r="BU48" s="106"/>
      <c r="BV48" s="29"/>
      <c r="BW48" s="29"/>
      <c r="BX48" s="29"/>
      <c r="BY48" s="29"/>
      <c r="BZ48" s="107"/>
      <c r="CA48" s="108"/>
      <c r="CB48" s="109"/>
      <c r="CC48" s="109"/>
      <c r="CD48" s="109"/>
      <c r="CE48" s="109"/>
      <c r="CF48" s="110"/>
      <c r="CG48" s="108"/>
      <c r="CH48" s="111"/>
      <c r="CI48" s="112"/>
      <c r="CJ48" s="111"/>
      <c r="CK48" s="111"/>
      <c r="CL48" s="110"/>
      <c r="CM48" s="113"/>
      <c r="CN48" s="113"/>
      <c r="CO48" s="113"/>
      <c r="CP48" s="113"/>
      <c r="CQ48" s="113"/>
      <c r="CR48" s="114"/>
      <c r="CS48" s="115"/>
      <c r="CT48" s="113"/>
      <c r="CU48" s="113"/>
      <c r="CV48" s="113"/>
      <c r="CW48" s="113"/>
      <c r="CX48" s="116"/>
      <c r="CY48" s="111"/>
      <c r="CZ48" s="117"/>
      <c r="DA48" s="118"/>
      <c r="DB48" s="123"/>
      <c r="DC48" s="9"/>
      <c r="DD48" s="9"/>
      <c r="DE48" s="9"/>
      <c r="DF48" s="9"/>
      <c r="DG48" s="9"/>
    </row>
    <row r="49" spans="2:111" x14ac:dyDescent="0.25">
      <c r="B49" s="105"/>
      <c r="C49" s="124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  <c r="O49" s="105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0"/>
      <c r="AB49" s="105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105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30"/>
      <c r="BB49" s="105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106"/>
      <c r="BP49" s="105"/>
      <c r="BQ49" s="29"/>
      <c r="BR49" s="29"/>
      <c r="BS49" s="29"/>
      <c r="BT49" s="107"/>
      <c r="BU49" s="106"/>
      <c r="BV49" s="29"/>
      <c r="BW49" s="29"/>
      <c r="BX49" s="29"/>
      <c r="BY49" s="29"/>
      <c r="BZ49" s="107"/>
      <c r="CA49" s="108"/>
      <c r="CB49" s="109"/>
      <c r="CC49" s="109"/>
      <c r="CD49" s="109"/>
      <c r="CE49" s="109"/>
      <c r="CF49" s="110"/>
      <c r="CG49" s="121"/>
      <c r="CH49" s="112"/>
      <c r="CI49" s="112"/>
      <c r="CJ49" s="112"/>
      <c r="CK49" s="112"/>
      <c r="CL49" s="122"/>
      <c r="CM49" s="113"/>
      <c r="CN49" s="113"/>
      <c r="CO49" s="113"/>
      <c r="CP49" s="113"/>
      <c r="CQ49" s="113"/>
      <c r="CR49" s="114"/>
      <c r="CS49" s="115"/>
      <c r="CT49" s="113"/>
      <c r="CU49" s="113"/>
      <c r="CV49" s="113"/>
      <c r="CW49" s="113"/>
      <c r="CX49" s="116"/>
      <c r="CY49" s="111"/>
      <c r="CZ49" s="117"/>
      <c r="DA49" s="118"/>
      <c r="DB49" s="123"/>
      <c r="DC49" s="9"/>
      <c r="DD49" s="9"/>
      <c r="DE49" s="9"/>
      <c r="DF49" s="9"/>
      <c r="DG49" s="9"/>
    </row>
    <row r="50" spans="2:111" x14ac:dyDescent="0.25">
      <c r="B50" s="105"/>
      <c r="C50" s="124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105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0"/>
      <c r="AB50" s="105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105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30"/>
      <c r="BB50" s="105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106"/>
      <c r="BP50" s="105"/>
      <c r="BQ50" s="29"/>
      <c r="BR50" s="29"/>
      <c r="BS50" s="29"/>
      <c r="BT50" s="107"/>
      <c r="BU50" s="106"/>
      <c r="BV50" s="29"/>
      <c r="BW50" s="29"/>
      <c r="BX50" s="29"/>
      <c r="BY50" s="29"/>
      <c r="BZ50" s="107"/>
      <c r="CA50" s="108"/>
      <c r="CB50" s="109"/>
      <c r="CC50" s="109"/>
      <c r="CD50" s="109"/>
      <c r="CE50" s="109"/>
      <c r="CF50" s="110"/>
      <c r="CG50" s="108"/>
      <c r="CH50" s="111"/>
      <c r="CI50" s="112"/>
      <c r="CJ50" s="111"/>
      <c r="CK50" s="111"/>
      <c r="CL50" s="110"/>
      <c r="CM50" s="113"/>
      <c r="CN50" s="113"/>
      <c r="CO50" s="113"/>
      <c r="CP50" s="113"/>
      <c r="CQ50" s="113"/>
      <c r="CR50" s="114"/>
      <c r="CS50" s="115"/>
      <c r="CT50" s="113"/>
      <c r="CU50" s="113"/>
      <c r="CV50" s="113"/>
      <c r="CW50" s="113"/>
      <c r="CX50" s="116"/>
      <c r="CY50" s="111"/>
      <c r="CZ50" s="117"/>
      <c r="DA50" s="118"/>
      <c r="DB50" s="123"/>
      <c r="DC50" s="9"/>
      <c r="DD50" s="9"/>
      <c r="DE50" s="9"/>
      <c r="DF50" s="9"/>
      <c r="DG50" s="9"/>
    </row>
    <row r="51" spans="2:111" x14ac:dyDescent="0.25">
      <c r="B51" s="105"/>
      <c r="C51" s="124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105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  <c r="AB51" s="105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105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30"/>
      <c r="BB51" s="105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106"/>
      <c r="BP51" s="105"/>
      <c r="BQ51" s="29"/>
      <c r="BR51" s="29"/>
      <c r="BS51" s="29"/>
      <c r="BT51" s="107"/>
      <c r="BU51" s="106"/>
      <c r="BV51" s="29"/>
      <c r="BW51" s="29"/>
      <c r="BX51" s="29"/>
      <c r="BY51" s="29"/>
      <c r="BZ51" s="107"/>
      <c r="CA51" s="108"/>
      <c r="CB51" s="109"/>
      <c r="CC51" s="109"/>
      <c r="CD51" s="109"/>
      <c r="CE51" s="109"/>
      <c r="CF51" s="110"/>
      <c r="CG51" s="121"/>
      <c r="CH51" s="112"/>
      <c r="CI51" s="112"/>
      <c r="CJ51" s="112"/>
      <c r="CK51" s="112"/>
      <c r="CL51" s="122"/>
      <c r="CM51" s="113"/>
      <c r="CN51" s="113"/>
      <c r="CO51" s="113"/>
      <c r="CP51" s="113"/>
      <c r="CQ51" s="113"/>
      <c r="CR51" s="114"/>
      <c r="CS51" s="115"/>
      <c r="CT51" s="113"/>
      <c r="CU51" s="113"/>
      <c r="CV51" s="113"/>
      <c r="CW51" s="113"/>
      <c r="CX51" s="116"/>
      <c r="CY51" s="111"/>
      <c r="CZ51" s="117"/>
      <c r="DA51" s="118"/>
      <c r="DB51" s="123"/>
      <c r="DC51" s="9"/>
      <c r="DD51" s="9"/>
      <c r="DE51" s="9"/>
      <c r="DF51" s="9"/>
      <c r="DG51" s="9"/>
    </row>
    <row r="52" spans="2:111" x14ac:dyDescent="0.25">
      <c r="B52" s="105"/>
      <c r="C52" s="124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  <c r="O52" s="105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  <c r="AB52" s="105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105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30"/>
      <c r="BB52" s="105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106"/>
      <c r="BP52" s="105"/>
      <c r="BQ52" s="29"/>
      <c r="BR52" s="29"/>
      <c r="BS52" s="29"/>
      <c r="BT52" s="107"/>
      <c r="BU52" s="106"/>
      <c r="BV52" s="29"/>
      <c r="BW52" s="29"/>
      <c r="BX52" s="29"/>
      <c r="BY52" s="29"/>
      <c r="BZ52" s="107"/>
      <c r="CA52" s="108"/>
      <c r="CB52" s="109"/>
      <c r="CC52" s="109"/>
      <c r="CD52" s="109"/>
      <c r="CE52" s="109"/>
      <c r="CF52" s="110"/>
      <c r="CG52" s="108"/>
      <c r="CH52" s="111"/>
      <c r="CI52" s="112"/>
      <c r="CJ52" s="111"/>
      <c r="CK52" s="111"/>
      <c r="CL52" s="110"/>
      <c r="CM52" s="113"/>
      <c r="CN52" s="113"/>
      <c r="CO52" s="113"/>
      <c r="CP52" s="113"/>
      <c r="CQ52" s="113"/>
      <c r="CR52" s="114"/>
      <c r="CS52" s="115"/>
      <c r="CT52" s="113"/>
      <c r="CU52" s="113"/>
      <c r="CV52" s="113"/>
      <c r="CW52" s="113"/>
      <c r="CX52" s="116"/>
      <c r="CY52" s="111"/>
      <c r="CZ52" s="117"/>
      <c r="DA52" s="118"/>
      <c r="DB52" s="123"/>
      <c r="DC52" s="9"/>
      <c r="DD52" s="9"/>
      <c r="DE52" s="9"/>
      <c r="DF52" s="9"/>
      <c r="DG52" s="9"/>
    </row>
    <row r="53" spans="2:111" x14ac:dyDescent="0.25">
      <c r="B53" s="105"/>
      <c r="C53" s="124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0"/>
      <c r="O53" s="105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30"/>
      <c r="AB53" s="105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105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30"/>
      <c r="BB53" s="105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106"/>
      <c r="BP53" s="105"/>
      <c r="BQ53" s="29"/>
      <c r="BR53" s="29"/>
      <c r="BS53" s="29"/>
      <c r="BT53" s="107"/>
      <c r="BU53" s="106"/>
      <c r="BV53" s="29"/>
      <c r="BW53" s="29"/>
      <c r="BX53" s="29"/>
      <c r="BY53" s="29"/>
      <c r="BZ53" s="107"/>
      <c r="CA53" s="108"/>
      <c r="CB53" s="109"/>
      <c r="CC53" s="109"/>
      <c r="CD53" s="109"/>
      <c r="CE53" s="109"/>
      <c r="CF53" s="110"/>
      <c r="CG53" s="121"/>
      <c r="CH53" s="112"/>
      <c r="CI53" s="112"/>
      <c r="CJ53" s="112"/>
      <c r="CK53" s="112"/>
      <c r="CL53" s="122"/>
      <c r="CM53" s="113"/>
      <c r="CN53" s="113"/>
      <c r="CO53" s="113"/>
      <c r="CP53" s="113"/>
      <c r="CQ53" s="113"/>
      <c r="CR53" s="114"/>
      <c r="CS53" s="115"/>
      <c r="CT53" s="113"/>
      <c r="CU53" s="113"/>
      <c r="CV53" s="113"/>
      <c r="CW53" s="113"/>
      <c r="CX53" s="116"/>
      <c r="CY53" s="111"/>
      <c r="CZ53" s="117"/>
      <c r="DA53" s="118"/>
      <c r="DB53" s="123"/>
      <c r="DC53" s="9"/>
      <c r="DD53" s="9"/>
      <c r="DE53" s="9"/>
      <c r="DF53" s="9"/>
      <c r="DG53" s="9"/>
    </row>
    <row r="54" spans="2:111" x14ac:dyDescent="0.25">
      <c r="B54" s="105"/>
      <c r="C54" s="12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0"/>
      <c r="O54" s="105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105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105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30"/>
      <c r="BB54" s="105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106"/>
      <c r="BP54" s="105"/>
      <c r="BQ54" s="29"/>
      <c r="BR54" s="29"/>
      <c r="BS54" s="29"/>
      <c r="BT54" s="107"/>
      <c r="BU54" s="106"/>
      <c r="BV54" s="29"/>
      <c r="BW54" s="29"/>
      <c r="BX54" s="29"/>
      <c r="BY54" s="29"/>
      <c r="BZ54" s="107"/>
      <c r="CA54" s="108"/>
      <c r="CB54" s="109"/>
      <c r="CC54" s="109"/>
      <c r="CD54" s="109"/>
      <c r="CE54" s="109"/>
      <c r="CF54" s="110"/>
      <c r="CG54" s="108"/>
      <c r="CH54" s="111"/>
      <c r="CI54" s="112"/>
      <c r="CJ54" s="111"/>
      <c r="CK54" s="111"/>
      <c r="CL54" s="110"/>
      <c r="CM54" s="113"/>
      <c r="CN54" s="113"/>
      <c r="CO54" s="113"/>
      <c r="CP54" s="113"/>
      <c r="CQ54" s="113"/>
      <c r="CR54" s="114"/>
      <c r="CS54" s="115"/>
      <c r="CT54" s="113"/>
      <c r="CU54" s="113"/>
      <c r="CV54" s="113"/>
      <c r="CW54" s="113"/>
      <c r="CX54" s="116"/>
      <c r="CY54" s="111"/>
      <c r="CZ54" s="117"/>
      <c r="DA54" s="118"/>
      <c r="DB54" s="123"/>
      <c r="DC54" s="9"/>
      <c r="DD54" s="9"/>
      <c r="DE54" s="9"/>
      <c r="DF54" s="9"/>
      <c r="DG54" s="9"/>
    </row>
    <row r="55" spans="2:111" x14ac:dyDescent="0.25">
      <c r="B55" s="105"/>
      <c r="C55" s="12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0"/>
      <c r="O55" s="105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30"/>
      <c r="AB55" s="105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105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30"/>
      <c r="BB55" s="105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106"/>
      <c r="BP55" s="105"/>
      <c r="BQ55" s="29"/>
      <c r="BR55" s="29"/>
      <c r="BS55" s="29"/>
      <c r="BT55" s="107"/>
      <c r="BU55" s="106"/>
      <c r="BV55" s="29"/>
      <c r="BW55" s="29"/>
      <c r="BX55" s="29"/>
      <c r="BY55" s="29"/>
      <c r="BZ55" s="107"/>
      <c r="CA55" s="108"/>
      <c r="CB55" s="109"/>
      <c r="CC55" s="109"/>
      <c r="CD55" s="109"/>
      <c r="CE55" s="109"/>
      <c r="CF55" s="110"/>
      <c r="CG55" s="121"/>
      <c r="CH55" s="112"/>
      <c r="CI55" s="112"/>
      <c r="CJ55" s="112"/>
      <c r="CK55" s="112"/>
      <c r="CL55" s="122"/>
      <c r="CM55" s="113"/>
      <c r="CN55" s="113"/>
      <c r="CO55" s="113"/>
      <c r="CP55" s="113"/>
      <c r="CQ55" s="113"/>
      <c r="CR55" s="114"/>
      <c r="CS55" s="115"/>
      <c r="CT55" s="113"/>
      <c r="CU55" s="113"/>
      <c r="CV55" s="113"/>
      <c r="CW55" s="113"/>
      <c r="CX55" s="116"/>
      <c r="CY55" s="111"/>
      <c r="CZ55" s="117"/>
      <c r="DA55" s="118"/>
      <c r="DB55" s="123"/>
      <c r="DC55" s="9"/>
      <c r="DD55" s="9"/>
      <c r="DE55" s="9"/>
      <c r="DF55" s="9"/>
      <c r="DG55" s="9"/>
    </row>
    <row r="56" spans="2:111" x14ac:dyDescent="0.25">
      <c r="B56" s="105"/>
      <c r="C56" s="124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0"/>
      <c r="O56" s="105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30"/>
      <c r="AB56" s="105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105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30"/>
      <c r="BB56" s="105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106"/>
      <c r="BP56" s="105"/>
      <c r="BQ56" s="29"/>
      <c r="BR56" s="29"/>
      <c r="BS56" s="29"/>
      <c r="BT56" s="107"/>
      <c r="BU56" s="106"/>
      <c r="BV56" s="29"/>
      <c r="BW56" s="29"/>
      <c r="BX56" s="29"/>
      <c r="BY56" s="29"/>
      <c r="BZ56" s="107"/>
      <c r="CA56" s="108"/>
      <c r="CB56" s="109"/>
      <c r="CC56" s="109"/>
      <c r="CD56" s="109"/>
      <c r="CE56" s="109"/>
      <c r="CF56" s="110"/>
      <c r="CG56" s="108"/>
      <c r="CH56" s="111"/>
      <c r="CI56" s="112"/>
      <c r="CJ56" s="111"/>
      <c r="CK56" s="111"/>
      <c r="CL56" s="110"/>
      <c r="CM56" s="113"/>
      <c r="CN56" s="113"/>
      <c r="CO56" s="113"/>
      <c r="CP56" s="113"/>
      <c r="CQ56" s="113"/>
      <c r="CR56" s="114"/>
      <c r="CS56" s="115"/>
      <c r="CT56" s="113"/>
      <c r="CU56" s="113"/>
      <c r="CV56" s="113"/>
      <c r="CW56" s="113"/>
      <c r="CX56" s="116"/>
      <c r="CY56" s="111"/>
      <c r="CZ56" s="117"/>
      <c r="DA56" s="118"/>
      <c r="DB56" s="123"/>
      <c r="DC56" s="9"/>
      <c r="DD56" s="9"/>
      <c r="DE56" s="9"/>
      <c r="DF56" s="9"/>
      <c r="DG56" s="9"/>
    </row>
    <row r="57" spans="2:111" x14ac:dyDescent="0.25">
      <c r="B57" s="105"/>
      <c r="C57" s="124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0"/>
      <c r="O57" s="105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30"/>
      <c r="AB57" s="105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105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30"/>
      <c r="BB57" s="105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106"/>
      <c r="BP57" s="105"/>
      <c r="BQ57" s="29"/>
      <c r="BR57" s="29"/>
      <c r="BS57" s="29"/>
      <c r="BT57" s="107"/>
      <c r="BU57" s="106"/>
      <c r="BV57" s="29"/>
      <c r="BW57" s="29"/>
      <c r="BX57" s="29"/>
      <c r="BY57" s="29"/>
      <c r="BZ57" s="107"/>
      <c r="CA57" s="108"/>
      <c r="CB57" s="109"/>
      <c r="CC57" s="109"/>
      <c r="CD57" s="109"/>
      <c r="CE57" s="109"/>
      <c r="CF57" s="110"/>
      <c r="CG57" s="121"/>
      <c r="CH57" s="112"/>
      <c r="CI57" s="112"/>
      <c r="CJ57" s="112"/>
      <c r="CK57" s="112"/>
      <c r="CL57" s="122"/>
      <c r="CM57" s="113"/>
      <c r="CN57" s="113"/>
      <c r="CO57" s="113"/>
      <c r="CP57" s="113"/>
      <c r="CQ57" s="113"/>
      <c r="CR57" s="114"/>
      <c r="CS57" s="115"/>
      <c r="CT57" s="113"/>
      <c r="CU57" s="113"/>
      <c r="CV57" s="113"/>
      <c r="CW57" s="113"/>
      <c r="CX57" s="116"/>
      <c r="CY57" s="111"/>
      <c r="CZ57" s="117"/>
      <c r="DA57" s="118"/>
      <c r="DB57" s="123"/>
      <c r="DC57" s="9"/>
      <c r="DD57" s="9"/>
      <c r="DE57" s="9"/>
      <c r="DF57" s="9"/>
      <c r="DG57" s="9"/>
    </row>
    <row r="58" spans="2:111" x14ac:dyDescent="0.25">
      <c r="B58" s="105"/>
      <c r="C58" s="12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0"/>
      <c r="O58" s="105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30"/>
      <c r="AB58" s="105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105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30"/>
      <c r="BB58" s="105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106"/>
      <c r="BP58" s="105"/>
      <c r="BQ58" s="29"/>
      <c r="BR58" s="29"/>
      <c r="BS58" s="29"/>
      <c r="BT58" s="107"/>
      <c r="BU58" s="106"/>
      <c r="BV58" s="29"/>
      <c r="BW58" s="29"/>
      <c r="BX58" s="29"/>
      <c r="BY58" s="29"/>
      <c r="BZ58" s="107"/>
      <c r="CA58" s="108"/>
      <c r="CB58" s="109"/>
      <c r="CC58" s="109"/>
      <c r="CD58" s="109"/>
      <c r="CE58" s="109"/>
      <c r="CF58" s="110"/>
      <c r="CG58" s="108"/>
      <c r="CH58" s="111"/>
      <c r="CI58" s="112"/>
      <c r="CJ58" s="111"/>
      <c r="CK58" s="111"/>
      <c r="CL58" s="110"/>
      <c r="CM58" s="113"/>
      <c r="CN58" s="113"/>
      <c r="CO58" s="113"/>
      <c r="CP58" s="113"/>
      <c r="CQ58" s="113"/>
      <c r="CR58" s="114"/>
      <c r="CS58" s="115"/>
      <c r="CT58" s="113"/>
      <c r="CU58" s="113"/>
      <c r="CV58" s="113"/>
      <c r="CW58" s="113"/>
      <c r="CX58" s="116"/>
      <c r="CY58" s="111"/>
      <c r="CZ58" s="117"/>
      <c r="DA58" s="118"/>
      <c r="DB58" s="123"/>
      <c r="DC58" s="9"/>
      <c r="DD58" s="9"/>
      <c r="DE58" s="9"/>
      <c r="DF58" s="9"/>
      <c r="DG58" s="9"/>
    </row>
    <row r="59" spans="2:111" x14ac:dyDescent="0.25">
      <c r="B59" s="105"/>
      <c r="C59" s="124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0"/>
      <c r="O59" s="105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30"/>
      <c r="AB59" s="105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105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30"/>
      <c r="BB59" s="105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106"/>
      <c r="BP59" s="105"/>
      <c r="BQ59" s="29"/>
      <c r="BR59" s="29"/>
      <c r="BS59" s="29"/>
      <c r="BT59" s="107"/>
      <c r="BU59" s="106"/>
      <c r="BV59" s="29"/>
      <c r="BW59" s="29"/>
      <c r="BX59" s="29"/>
      <c r="BY59" s="29"/>
      <c r="BZ59" s="107"/>
      <c r="CA59" s="108"/>
      <c r="CB59" s="109"/>
      <c r="CC59" s="109"/>
      <c r="CD59" s="109"/>
      <c r="CE59" s="109"/>
      <c r="CF59" s="110"/>
      <c r="CG59" s="121"/>
      <c r="CH59" s="112"/>
      <c r="CI59" s="112"/>
      <c r="CJ59" s="112"/>
      <c r="CK59" s="112"/>
      <c r="CL59" s="122"/>
      <c r="CM59" s="113"/>
      <c r="CN59" s="113"/>
      <c r="CO59" s="113"/>
      <c r="CP59" s="113"/>
      <c r="CQ59" s="113"/>
      <c r="CR59" s="114"/>
      <c r="CS59" s="115"/>
      <c r="CT59" s="113"/>
      <c r="CU59" s="113"/>
      <c r="CV59" s="113"/>
      <c r="CW59" s="113"/>
      <c r="CX59" s="116"/>
      <c r="CY59" s="111"/>
      <c r="CZ59" s="117"/>
      <c r="DA59" s="118"/>
      <c r="DB59" s="123"/>
      <c r="DC59" s="9"/>
      <c r="DD59" s="9"/>
      <c r="DE59" s="9"/>
      <c r="DF59" s="9"/>
      <c r="DG59" s="9"/>
    </row>
    <row r="60" spans="2:111" x14ac:dyDescent="0.25">
      <c r="B60" s="105"/>
      <c r="C60" s="124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/>
      <c r="O60" s="105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30"/>
      <c r="AB60" s="105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105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30"/>
      <c r="BB60" s="105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106"/>
      <c r="BP60" s="105"/>
      <c r="BQ60" s="29"/>
      <c r="BR60" s="29"/>
      <c r="BS60" s="29"/>
      <c r="BT60" s="107"/>
      <c r="BU60" s="106"/>
      <c r="BV60" s="29"/>
      <c r="BW60" s="29"/>
      <c r="BX60" s="29"/>
      <c r="BY60" s="29"/>
      <c r="BZ60" s="107"/>
      <c r="CA60" s="108"/>
      <c r="CB60" s="109"/>
      <c r="CC60" s="109"/>
      <c r="CD60" s="109"/>
      <c r="CE60" s="109"/>
      <c r="CF60" s="110"/>
      <c r="CG60" s="108"/>
      <c r="CH60" s="111"/>
      <c r="CI60" s="112"/>
      <c r="CJ60" s="111"/>
      <c r="CK60" s="111"/>
      <c r="CL60" s="110"/>
      <c r="CM60" s="113"/>
      <c r="CN60" s="113"/>
      <c r="CO60" s="113"/>
      <c r="CP60" s="113"/>
      <c r="CQ60" s="113"/>
      <c r="CR60" s="114"/>
      <c r="CS60" s="115"/>
      <c r="CT60" s="113"/>
      <c r="CU60" s="113"/>
      <c r="CV60" s="113"/>
      <c r="CW60" s="113"/>
      <c r="CX60" s="116"/>
      <c r="CY60" s="111"/>
      <c r="CZ60" s="117"/>
      <c r="DA60" s="118"/>
      <c r="DB60" s="123"/>
      <c r="DC60" s="9"/>
      <c r="DD60" s="9"/>
      <c r="DE60" s="9"/>
      <c r="DF60" s="9"/>
      <c r="DG60" s="9"/>
    </row>
    <row r="61" spans="2:111" x14ac:dyDescent="0.25">
      <c r="B61" s="105"/>
      <c r="C61" s="124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0"/>
      <c r="O61" s="105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30"/>
      <c r="AB61" s="105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105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30"/>
      <c r="BB61" s="105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106"/>
      <c r="BP61" s="105"/>
      <c r="BQ61" s="29"/>
      <c r="BR61" s="29"/>
      <c r="BS61" s="29"/>
      <c r="BT61" s="107"/>
      <c r="BU61" s="106"/>
      <c r="BV61" s="29"/>
      <c r="BW61" s="29"/>
      <c r="BX61" s="29"/>
      <c r="BY61" s="29"/>
      <c r="BZ61" s="107"/>
      <c r="CA61" s="108"/>
      <c r="CB61" s="109"/>
      <c r="CC61" s="109"/>
      <c r="CD61" s="109"/>
      <c r="CE61" s="109"/>
      <c r="CF61" s="110"/>
      <c r="CG61" s="121"/>
      <c r="CH61" s="112"/>
      <c r="CI61" s="112"/>
      <c r="CJ61" s="112"/>
      <c r="CK61" s="112"/>
      <c r="CL61" s="122"/>
      <c r="CM61" s="113"/>
      <c r="CN61" s="113"/>
      <c r="CO61" s="113"/>
      <c r="CP61" s="113"/>
      <c r="CQ61" s="113"/>
      <c r="CR61" s="114"/>
      <c r="CS61" s="115"/>
      <c r="CT61" s="113"/>
      <c r="CU61" s="113"/>
      <c r="CV61" s="113"/>
      <c r="CW61" s="113"/>
      <c r="CX61" s="116"/>
      <c r="CY61" s="111"/>
      <c r="CZ61" s="117"/>
      <c r="DA61" s="118"/>
      <c r="DB61" s="123"/>
      <c r="DC61" s="9"/>
      <c r="DD61" s="9"/>
      <c r="DE61" s="9"/>
      <c r="DF61" s="9"/>
      <c r="DG61" s="9"/>
    </row>
    <row r="62" spans="2:111" x14ac:dyDescent="0.25">
      <c r="B62" s="105"/>
      <c r="C62" s="124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  <c r="O62" s="105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  <c r="AB62" s="105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105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30"/>
      <c r="BB62" s="105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106"/>
      <c r="BP62" s="105"/>
      <c r="BQ62" s="29"/>
      <c r="BR62" s="29"/>
      <c r="BS62" s="29"/>
      <c r="BT62" s="107"/>
      <c r="BU62" s="106"/>
      <c r="BV62" s="29"/>
      <c r="BW62" s="29"/>
      <c r="BX62" s="29"/>
      <c r="BY62" s="29"/>
      <c r="BZ62" s="107"/>
      <c r="CA62" s="108"/>
      <c r="CB62" s="109"/>
      <c r="CC62" s="109"/>
      <c r="CD62" s="109"/>
      <c r="CE62" s="109"/>
      <c r="CF62" s="110"/>
      <c r="CG62" s="108"/>
      <c r="CH62" s="111"/>
      <c r="CI62" s="112"/>
      <c r="CJ62" s="111"/>
      <c r="CK62" s="111"/>
      <c r="CL62" s="110"/>
      <c r="CM62" s="113"/>
      <c r="CN62" s="113"/>
      <c r="CO62" s="113"/>
      <c r="CP62" s="113"/>
      <c r="CQ62" s="113"/>
      <c r="CR62" s="114"/>
      <c r="CS62" s="115"/>
      <c r="CT62" s="113"/>
      <c r="CU62" s="113"/>
      <c r="CV62" s="113"/>
      <c r="CW62" s="113"/>
      <c r="CX62" s="116"/>
      <c r="CY62" s="111"/>
      <c r="CZ62" s="117"/>
      <c r="DA62" s="118"/>
      <c r="DB62" s="123"/>
      <c r="DC62" s="9"/>
      <c r="DD62" s="9"/>
      <c r="DE62" s="9"/>
      <c r="DF62" s="9"/>
      <c r="DG62" s="9"/>
    </row>
    <row r="63" spans="2:111" x14ac:dyDescent="0.25">
      <c r="B63" s="105"/>
      <c r="C63" s="124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0"/>
      <c r="O63" s="105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  <c r="AB63" s="105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105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30"/>
      <c r="BB63" s="105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106"/>
      <c r="BP63" s="105"/>
      <c r="BQ63" s="29"/>
      <c r="BR63" s="29"/>
      <c r="BS63" s="29"/>
      <c r="BT63" s="107"/>
      <c r="BU63" s="106"/>
      <c r="BV63" s="29"/>
      <c r="BW63" s="29"/>
      <c r="BX63" s="29"/>
      <c r="BY63" s="29"/>
      <c r="BZ63" s="107"/>
      <c r="CA63" s="108"/>
      <c r="CB63" s="109"/>
      <c r="CC63" s="109"/>
      <c r="CD63" s="109"/>
      <c r="CE63" s="109"/>
      <c r="CF63" s="110"/>
      <c r="CG63" s="121"/>
      <c r="CH63" s="112"/>
      <c r="CI63" s="112"/>
      <c r="CJ63" s="112"/>
      <c r="CK63" s="112"/>
      <c r="CL63" s="122"/>
      <c r="CM63" s="113"/>
      <c r="CN63" s="113"/>
      <c r="CO63" s="113"/>
      <c r="CP63" s="113"/>
      <c r="CQ63" s="113"/>
      <c r="CR63" s="114"/>
      <c r="CS63" s="115"/>
      <c r="CT63" s="113"/>
      <c r="CU63" s="113"/>
      <c r="CV63" s="113"/>
      <c r="CW63" s="113"/>
      <c r="CX63" s="116"/>
      <c r="CY63" s="111"/>
      <c r="CZ63" s="117"/>
      <c r="DA63" s="118"/>
      <c r="DB63" s="123"/>
      <c r="DC63" s="9"/>
      <c r="DD63" s="9"/>
      <c r="DE63" s="9"/>
      <c r="DF63" s="9"/>
      <c r="DG63" s="9"/>
    </row>
    <row r="64" spans="2:111" x14ac:dyDescent="0.25">
      <c r="B64" s="105"/>
      <c r="C64" s="124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0"/>
      <c r="O64" s="105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30"/>
      <c r="AB64" s="105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105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30"/>
      <c r="BB64" s="105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106"/>
      <c r="BP64" s="105"/>
      <c r="BQ64" s="29"/>
      <c r="BR64" s="29"/>
      <c r="BS64" s="29"/>
      <c r="BT64" s="107"/>
      <c r="BU64" s="106"/>
      <c r="BV64" s="29"/>
      <c r="BW64" s="29"/>
      <c r="BX64" s="29"/>
      <c r="BY64" s="29"/>
      <c r="BZ64" s="107"/>
      <c r="CA64" s="108"/>
      <c r="CB64" s="109"/>
      <c r="CC64" s="109"/>
      <c r="CD64" s="109"/>
      <c r="CE64" s="109"/>
      <c r="CF64" s="110"/>
      <c r="CG64" s="108"/>
      <c r="CH64" s="111"/>
      <c r="CI64" s="112"/>
      <c r="CJ64" s="111"/>
      <c r="CK64" s="111"/>
      <c r="CL64" s="110"/>
      <c r="CM64" s="113"/>
      <c r="CN64" s="113"/>
      <c r="CO64" s="113"/>
      <c r="CP64" s="113"/>
      <c r="CQ64" s="113"/>
      <c r="CR64" s="114"/>
      <c r="CS64" s="115"/>
      <c r="CT64" s="113"/>
      <c r="CU64" s="113"/>
      <c r="CV64" s="113"/>
      <c r="CW64" s="113"/>
      <c r="CX64" s="116"/>
      <c r="CY64" s="111"/>
      <c r="CZ64" s="117"/>
      <c r="DA64" s="118"/>
      <c r="DB64" s="123"/>
      <c r="DC64" s="9"/>
      <c r="DD64" s="9"/>
      <c r="DE64" s="9"/>
      <c r="DF64" s="9"/>
      <c r="DG64" s="9"/>
    </row>
    <row r="65" spans="2:111" x14ac:dyDescent="0.25">
      <c r="B65" s="105"/>
      <c r="C65" s="124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0"/>
      <c r="O65" s="105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30"/>
      <c r="AB65" s="105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105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30"/>
      <c r="BB65" s="105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106"/>
      <c r="BP65" s="105"/>
      <c r="BQ65" s="29"/>
      <c r="BR65" s="29"/>
      <c r="BS65" s="29"/>
      <c r="BT65" s="107"/>
      <c r="BU65" s="106"/>
      <c r="BV65" s="29"/>
      <c r="BW65" s="29"/>
      <c r="BX65" s="29"/>
      <c r="BY65" s="29"/>
      <c r="BZ65" s="107"/>
      <c r="CA65" s="108"/>
      <c r="CB65" s="109"/>
      <c r="CC65" s="109"/>
      <c r="CD65" s="109"/>
      <c r="CE65" s="109"/>
      <c r="CF65" s="110"/>
      <c r="CG65" s="121"/>
      <c r="CH65" s="112"/>
      <c r="CI65" s="112"/>
      <c r="CJ65" s="112"/>
      <c r="CK65" s="112"/>
      <c r="CL65" s="122"/>
      <c r="CM65" s="113"/>
      <c r="CN65" s="113"/>
      <c r="CO65" s="113"/>
      <c r="CP65" s="113"/>
      <c r="CQ65" s="113"/>
      <c r="CR65" s="114"/>
      <c r="CS65" s="115"/>
      <c r="CT65" s="113"/>
      <c r="CU65" s="113"/>
      <c r="CV65" s="113"/>
      <c r="CW65" s="113"/>
      <c r="CX65" s="116"/>
      <c r="CY65" s="111"/>
      <c r="CZ65" s="117"/>
      <c r="DA65" s="118"/>
      <c r="DB65" s="123"/>
      <c r="DC65" s="9"/>
      <c r="DD65" s="9"/>
      <c r="DE65" s="9"/>
      <c r="DF65" s="9"/>
      <c r="DG65" s="9"/>
    </row>
    <row r="66" spans="2:111" x14ac:dyDescent="0.25">
      <c r="B66" s="105"/>
      <c r="C66" s="124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0"/>
      <c r="O66" s="105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105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105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30"/>
      <c r="BB66" s="105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106"/>
      <c r="BP66" s="105"/>
      <c r="BQ66" s="29"/>
      <c r="BR66" s="29"/>
      <c r="BS66" s="29"/>
      <c r="BT66" s="107"/>
      <c r="BU66" s="106"/>
      <c r="BV66" s="29"/>
      <c r="BW66" s="29"/>
      <c r="BX66" s="29"/>
      <c r="BY66" s="29"/>
      <c r="BZ66" s="107"/>
      <c r="CA66" s="108"/>
      <c r="CB66" s="109"/>
      <c r="CC66" s="109"/>
      <c r="CD66" s="109"/>
      <c r="CE66" s="109"/>
      <c r="CF66" s="110"/>
      <c r="CG66" s="108"/>
      <c r="CH66" s="111"/>
      <c r="CI66" s="112"/>
      <c r="CJ66" s="111"/>
      <c r="CK66" s="111"/>
      <c r="CL66" s="110"/>
      <c r="CM66" s="113"/>
      <c r="CN66" s="113"/>
      <c r="CO66" s="113"/>
      <c r="CP66" s="113"/>
      <c r="CQ66" s="113"/>
      <c r="CR66" s="114"/>
      <c r="CS66" s="115"/>
      <c r="CT66" s="113"/>
      <c r="CU66" s="113"/>
      <c r="CV66" s="113"/>
      <c r="CW66" s="113"/>
      <c r="CX66" s="116"/>
      <c r="CY66" s="111"/>
      <c r="CZ66" s="117"/>
      <c r="DA66" s="118"/>
      <c r="DB66" s="123"/>
      <c r="DC66" s="9"/>
      <c r="DD66" s="9"/>
      <c r="DE66" s="9"/>
      <c r="DF66" s="9"/>
      <c r="DG66" s="9"/>
    </row>
    <row r="67" spans="2:111" x14ac:dyDescent="0.25">
      <c r="B67" s="105"/>
      <c r="C67" s="124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0"/>
      <c r="O67" s="105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30"/>
      <c r="AB67" s="105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105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30"/>
      <c r="BB67" s="105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106"/>
      <c r="BP67" s="105"/>
      <c r="BQ67" s="29"/>
      <c r="BR67" s="29"/>
      <c r="BS67" s="29"/>
      <c r="BT67" s="107"/>
      <c r="BU67" s="106"/>
      <c r="BV67" s="29"/>
      <c r="BW67" s="29"/>
      <c r="BX67" s="29"/>
      <c r="BY67" s="29"/>
      <c r="BZ67" s="107"/>
      <c r="CA67" s="108"/>
      <c r="CB67" s="109"/>
      <c r="CC67" s="109"/>
      <c r="CD67" s="109"/>
      <c r="CE67" s="109"/>
      <c r="CF67" s="110"/>
      <c r="CG67" s="121"/>
      <c r="CH67" s="112"/>
      <c r="CI67" s="112"/>
      <c r="CJ67" s="112"/>
      <c r="CK67" s="112"/>
      <c r="CL67" s="122"/>
      <c r="CM67" s="113"/>
      <c r="CN67" s="113"/>
      <c r="CO67" s="113"/>
      <c r="CP67" s="113"/>
      <c r="CQ67" s="113"/>
      <c r="CR67" s="114"/>
      <c r="CS67" s="115"/>
      <c r="CT67" s="113"/>
      <c r="CU67" s="113"/>
      <c r="CV67" s="113"/>
      <c r="CW67" s="113"/>
      <c r="CX67" s="116"/>
      <c r="CY67" s="111"/>
      <c r="CZ67" s="117"/>
      <c r="DA67" s="118"/>
      <c r="DB67" s="123"/>
      <c r="DC67" s="9"/>
      <c r="DD67" s="9"/>
      <c r="DE67" s="9"/>
      <c r="DF67" s="9"/>
      <c r="DG67" s="9"/>
    </row>
    <row r="68" spans="2:111" x14ac:dyDescent="0.25">
      <c r="B68" s="105"/>
      <c r="C68" s="124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0"/>
      <c r="O68" s="105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30"/>
      <c r="AB68" s="105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105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30"/>
      <c r="BB68" s="105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106"/>
      <c r="BP68" s="105"/>
      <c r="BQ68" s="29"/>
      <c r="BR68" s="29"/>
      <c r="BS68" s="29"/>
      <c r="BT68" s="107"/>
      <c r="BU68" s="106"/>
      <c r="BV68" s="29"/>
      <c r="BW68" s="29"/>
      <c r="BX68" s="29"/>
      <c r="BY68" s="29"/>
      <c r="BZ68" s="107"/>
      <c r="CA68" s="108"/>
      <c r="CB68" s="109"/>
      <c r="CC68" s="109"/>
      <c r="CD68" s="109"/>
      <c r="CE68" s="109"/>
      <c r="CF68" s="110"/>
      <c r="CG68" s="108"/>
      <c r="CH68" s="111"/>
      <c r="CI68" s="112"/>
      <c r="CJ68" s="111"/>
      <c r="CK68" s="111"/>
      <c r="CL68" s="110"/>
      <c r="CM68" s="113"/>
      <c r="CN68" s="113"/>
      <c r="CO68" s="113"/>
      <c r="CP68" s="113"/>
      <c r="CQ68" s="113"/>
      <c r="CR68" s="114"/>
      <c r="CS68" s="115"/>
      <c r="CT68" s="113"/>
      <c r="CU68" s="113"/>
      <c r="CV68" s="113"/>
      <c r="CW68" s="113"/>
      <c r="CX68" s="116"/>
      <c r="CY68" s="111"/>
      <c r="CZ68" s="117"/>
      <c r="DA68" s="118"/>
      <c r="DB68" s="123"/>
      <c r="DC68" s="9"/>
      <c r="DD68" s="9"/>
      <c r="DE68" s="9"/>
      <c r="DF68" s="9"/>
      <c r="DG68" s="9"/>
    </row>
    <row r="69" spans="2:111" x14ac:dyDescent="0.25">
      <c r="B69" s="105"/>
      <c r="C69" s="124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0"/>
      <c r="O69" s="105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30"/>
      <c r="AB69" s="105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105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30"/>
      <c r="BB69" s="105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106"/>
      <c r="BP69" s="105"/>
      <c r="BQ69" s="29"/>
      <c r="BR69" s="29"/>
      <c r="BS69" s="29"/>
      <c r="BT69" s="107"/>
      <c r="BU69" s="106"/>
      <c r="BV69" s="29"/>
      <c r="BW69" s="29"/>
      <c r="BX69" s="29"/>
      <c r="BY69" s="29"/>
      <c r="BZ69" s="107"/>
      <c r="CA69" s="108"/>
      <c r="CB69" s="109"/>
      <c r="CC69" s="109"/>
      <c r="CD69" s="109"/>
      <c r="CE69" s="109"/>
      <c r="CF69" s="110"/>
      <c r="CG69" s="121"/>
      <c r="CH69" s="112"/>
      <c r="CI69" s="112"/>
      <c r="CJ69" s="112"/>
      <c r="CK69" s="112"/>
      <c r="CL69" s="122"/>
      <c r="CM69" s="113"/>
      <c r="CN69" s="113"/>
      <c r="CO69" s="113"/>
      <c r="CP69" s="113"/>
      <c r="CQ69" s="113"/>
      <c r="CR69" s="114"/>
      <c r="CS69" s="115"/>
      <c r="CT69" s="113"/>
      <c r="CU69" s="113"/>
      <c r="CV69" s="113"/>
      <c r="CW69" s="113"/>
      <c r="CX69" s="116"/>
      <c r="CY69" s="111"/>
      <c r="CZ69" s="117"/>
      <c r="DA69" s="118"/>
      <c r="DB69" s="123"/>
      <c r="DC69" s="9"/>
      <c r="DD69" s="9"/>
      <c r="DE69" s="9"/>
      <c r="DF69" s="9"/>
      <c r="DG69" s="9"/>
    </row>
    <row r="70" spans="2:111" x14ac:dyDescent="0.25">
      <c r="B70" s="105"/>
      <c r="C70" s="124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0"/>
      <c r="O70" s="105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30"/>
      <c r="AB70" s="105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105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30"/>
      <c r="BB70" s="105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106"/>
      <c r="BP70" s="105"/>
      <c r="BQ70" s="29"/>
      <c r="BR70" s="29"/>
      <c r="BS70" s="29"/>
      <c r="BT70" s="107"/>
      <c r="BU70" s="106"/>
      <c r="BV70" s="29"/>
      <c r="BW70" s="29"/>
      <c r="BX70" s="29"/>
      <c r="BY70" s="29"/>
      <c r="BZ70" s="107"/>
      <c r="CA70" s="108"/>
      <c r="CB70" s="109"/>
      <c r="CC70" s="109"/>
      <c r="CD70" s="109"/>
      <c r="CE70" s="109"/>
      <c r="CF70" s="110"/>
      <c r="CG70" s="108"/>
      <c r="CH70" s="111"/>
      <c r="CI70" s="112"/>
      <c r="CJ70" s="111"/>
      <c r="CK70" s="111"/>
      <c r="CL70" s="110"/>
      <c r="CM70" s="113"/>
      <c r="CN70" s="113"/>
      <c r="CO70" s="113"/>
      <c r="CP70" s="113"/>
      <c r="CQ70" s="113"/>
      <c r="CR70" s="114"/>
      <c r="CS70" s="115"/>
      <c r="CT70" s="113"/>
      <c r="CU70" s="113"/>
      <c r="CV70" s="113"/>
      <c r="CW70" s="113"/>
      <c r="CX70" s="116"/>
      <c r="CY70" s="111"/>
      <c r="CZ70" s="117"/>
      <c r="DA70" s="118"/>
      <c r="DB70" s="123"/>
      <c r="DC70" s="9"/>
      <c r="DD70" s="9"/>
      <c r="DE70" s="9"/>
      <c r="DF70" s="9"/>
      <c r="DG70" s="9"/>
    </row>
    <row r="71" spans="2:111" x14ac:dyDescent="0.25">
      <c r="B71" s="105"/>
      <c r="C71" s="12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0"/>
      <c r="O71" s="105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30"/>
      <c r="AB71" s="105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105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30"/>
      <c r="BB71" s="105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106"/>
      <c r="BP71" s="105"/>
      <c r="BQ71" s="29"/>
      <c r="BR71" s="29"/>
      <c r="BS71" s="29"/>
      <c r="BT71" s="107"/>
      <c r="BU71" s="106"/>
      <c r="BV71" s="29"/>
      <c r="BW71" s="29"/>
      <c r="BX71" s="29"/>
      <c r="BY71" s="29"/>
      <c r="BZ71" s="107"/>
      <c r="CA71" s="108"/>
      <c r="CB71" s="109"/>
      <c r="CC71" s="109"/>
      <c r="CD71" s="109"/>
      <c r="CE71" s="109"/>
      <c r="CF71" s="110"/>
      <c r="CG71" s="121"/>
      <c r="CH71" s="112"/>
      <c r="CI71" s="112"/>
      <c r="CJ71" s="112"/>
      <c r="CK71" s="112"/>
      <c r="CL71" s="122"/>
      <c r="CM71" s="113"/>
      <c r="CN71" s="113"/>
      <c r="CO71" s="113"/>
      <c r="CP71" s="113"/>
      <c r="CQ71" s="113"/>
      <c r="CR71" s="114"/>
      <c r="CS71" s="115"/>
      <c r="CT71" s="113"/>
      <c r="CU71" s="113"/>
      <c r="CV71" s="113"/>
      <c r="CW71" s="113"/>
      <c r="CX71" s="116"/>
      <c r="CY71" s="111"/>
      <c r="CZ71" s="117"/>
      <c r="DA71" s="118"/>
      <c r="DB71" s="123"/>
      <c r="DC71" s="9"/>
      <c r="DD71" s="9"/>
      <c r="DE71" s="9"/>
      <c r="DF71" s="9"/>
      <c r="DG71" s="9"/>
    </row>
    <row r="72" spans="2:111" x14ac:dyDescent="0.25">
      <c r="B72" s="105"/>
      <c r="C72" s="124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0"/>
      <c r="O72" s="105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30"/>
      <c r="AB72" s="105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105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30"/>
      <c r="BB72" s="105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106"/>
      <c r="BP72" s="105"/>
      <c r="BQ72" s="29"/>
      <c r="BR72" s="29"/>
      <c r="BS72" s="29"/>
      <c r="BT72" s="107"/>
      <c r="BU72" s="106"/>
      <c r="BV72" s="29"/>
      <c r="BW72" s="29"/>
      <c r="BX72" s="29"/>
      <c r="BY72" s="29"/>
      <c r="BZ72" s="107"/>
      <c r="CA72" s="108"/>
      <c r="CB72" s="109"/>
      <c r="CC72" s="109"/>
      <c r="CD72" s="109"/>
      <c r="CE72" s="109"/>
      <c r="CF72" s="110"/>
      <c r="CG72" s="108"/>
      <c r="CH72" s="111"/>
      <c r="CI72" s="112"/>
      <c r="CJ72" s="111"/>
      <c r="CK72" s="111"/>
      <c r="CL72" s="110"/>
      <c r="CM72" s="113"/>
      <c r="CN72" s="113"/>
      <c r="CO72" s="113"/>
      <c r="CP72" s="113"/>
      <c r="CQ72" s="113"/>
      <c r="CR72" s="114"/>
      <c r="CS72" s="115"/>
      <c r="CT72" s="113"/>
      <c r="CU72" s="113"/>
      <c r="CV72" s="113"/>
      <c r="CW72" s="113"/>
      <c r="CX72" s="116"/>
      <c r="CY72" s="111"/>
      <c r="CZ72" s="117"/>
      <c r="DA72" s="118"/>
      <c r="DB72" s="123"/>
      <c r="DC72" s="9"/>
      <c r="DD72" s="9"/>
      <c r="DE72" s="9"/>
      <c r="DF72" s="9"/>
      <c r="DG72" s="9"/>
    </row>
    <row r="73" spans="2:111" x14ac:dyDescent="0.25">
      <c r="B73" s="105"/>
      <c r="C73" s="124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0"/>
      <c r="O73" s="105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  <c r="AB73" s="105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105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30"/>
      <c r="BB73" s="105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106"/>
      <c r="BP73" s="105"/>
      <c r="BQ73" s="29"/>
      <c r="BR73" s="29"/>
      <c r="BS73" s="29"/>
      <c r="BT73" s="107"/>
      <c r="BU73" s="106"/>
      <c r="BV73" s="29"/>
      <c r="BW73" s="29"/>
      <c r="BX73" s="29"/>
      <c r="BY73" s="29"/>
      <c r="BZ73" s="107"/>
      <c r="CA73" s="108"/>
      <c r="CB73" s="109"/>
      <c r="CC73" s="109"/>
      <c r="CD73" s="109"/>
      <c r="CE73" s="109"/>
      <c r="CF73" s="110"/>
      <c r="CG73" s="121"/>
      <c r="CH73" s="112"/>
      <c r="CI73" s="112"/>
      <c r="CJ73" s="112"/>
      <c r="CK73" s="112"/>
      <c r="CL73" s="122"/>
      <c r="CM73" s="113"/>
      <c r="CN73" s="113"/>
      <c r="CO73" s="113"/>
      <c r="CP73" s="113"/>
      <c r="CQ73" s="113"/>
      <c r="CR73" s="114"/>
      <c r="CS73" s="115"/>
      <c r="CT73" s="113"/>
      <c r="CU73" s="113"/>
      <c r="CV73" s="113"/>
      <c r="CW73" s="113"/>
      <c r="CX73" s="116"/>
      <c r="CY73" s="111"/>
      <c r="CZ73" s="117"/>
      <c r="DA73" s="118"/>
      <c r="DB73" s="123"/>
      <c r="DC73" s="9"/>
      <c r="DD73" s="9"/>
      <c r="DE73" s="9"/>
      <c r="DF73" s="9"/>
      <c r="DG73" s="9"/>
    </row>
    <row r="74" spans="2:111" x14ac:dyDescent="0.25">
      <c r="B74" s="105"/>
      <c r="C74" s="124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0"/>
      <c r="O74" s="105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  <c r="AB74" s="105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105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30"/>
      <c r="BB74" s="105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106"/>
      <c r="BP74" s="105"/>
      <c r="BQ74" s="29"/>
      <c r="BR74" s="29"/>
      <c r="BS74" s="29"/>
      <c r="BT74" s="107"/>
      <c r="BU74" s="106"/>
      <c r="BV74" s="29"/>
      <c r="BW74" s="29"/>
      <c r="BX74" s="29"/>
      <c r="BY74" s="29"/>
      <c r="BZ74" s="107"/>
      <c r="CA74" s="108"/>
      <c r="CB74" s="109"/>
      <c r="CC74" s="109"/>
      <c r="CD74" s="109"/>
      <c r="CE74" s="109"/>
      <c r="CF74" s="110"/>
      <c r="CG74" s="108"/>
      <c r="CH74" s="111"/>
      <c r="CI74" s="112"/>
      <c r="CJ74" s="111"/>
      <c r="CK74" s="111"/>
      <c r="CL74" s="110"/>
      <c r="CM74" s="113"/>
      <c r="CN74" s="113"/>
      <c r="CO74" s="113"/>
      <c r="CP74" s="113"/>
      <c r="CQ74" s="113"/>
      <c r="CR74" s="114"/>
      <c r="CS74" s="115"/>
      <c r="CT74" s="113"/>
      <c r="CU74" s="113"/>
      <c r="CV74" s="113"/>
      <c r="CW74" s="113"/>
      <c r="CX74" s="116"/>
      <c r="CY74" s="111"/>
      <c r="CZ74" s="117"/>
      <c r="DA74" s="118"/>
      <c r="DB74" s="123"/>
      <c r="DC74" s="9"/>
      <c r="DD74" s="9"/>
      <c r="DE74" s="9"/>
      <c r="DF74" s="9"/>
      <c r="DG74" s="9"/>
    </row>
    <row r="75" spans="2:111" x14ac:dyDescent="0.25">
      <c r="B75" s="105"/>
      <c r="C75" s="124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0"/>
      <c r="O75" s="105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30"/>
      <c r="AB75" s="105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105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30"/>
      <c r="BB75" s="105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106"/>
      <c r="BP75" s="105"/>
      <c r="BQ75" s="29"/>
      <c r="BR75" s="29"/>
      <c r="BS75" s="29"/>
      <c r="BT75" s="107"/>
      <c r="BU75" s="106"/>
      <c r="BV75" s="29"/>
      <c r="BW75" s="29"/>
      <c r="BX75" s="29"/>
      <c r="BY75" s="29"/>
      <c r="BZ75" s="107"/>
      <c r="CA75" s="108"/>
      <c r="CB75" s="109"/>
      <c r="CC75" s="109"/>
      <c r="CD75" s="109"/>
      <c r="CE75" s="109"/>
      <c r="CF75" s="110"/>
      <c r="CG75" s="121"/>
      <c r="CH75" s="112"/>
      <c r="CI75" s="112"/>
      <c r="CJ75" s="112"/>
      <c r="CK75" s="112"/>
      <c r="CL75" s="122"/>
      <c r="CM75" s="113"/>
      <c r="CN75" s="113"/>
      <c r="CO75" s="113"/>
      <c r="CP75" s="113"/>
      <c r="CQ75" s="113"/>
      <c r="CR75" s="114"/>
      <c r="CS75" s="115"/>
      <c r="CT75" s="113"/>
      <c r="CU75" s="113"/>
      <c r="CV75" s="113"/>
      <c r="CW75" s="113"/>
      <c r="CX75" s="116"/>
      <c r="CY75" s="111"/>
      <c r="CZ75" s="117"/>
      <c r="DA75" s="118"/>
      <c r="DB75" s="123"/>
      <c r="DC75" s="9"/>
      <c r="DD75" s="9"/>
      <c r="DE75" s="9"/>
      <c r="DF75" s="9"/>
      <c r="DG75" s="9"/>
    </row>
    <row r="76" spans="2:111" x14ac:dyDescent="0.25">
      <c r="B76" s="105"/>
      <c r="C76" s="12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0"/>
      <c r="O76" s="105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30"/>
      <c r="AB76" s="105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105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30"/>
      <c r="BB76" s="105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106"/>
      <c r="BP76" s="105"/>
      <c r="BQ76" s="29"/>
      <c r="BR76" s="29"/>
      <c r="BS76" s="29"/>
      <c r="BT76" s="107"/>
      <c r="BU76" s="106"/>
      <c r="BV76" s="29"/>
      <c r="BW76" s="29"/>
      <c r="BX76" s="29"/>
      <c r="BY76" s="29"/>
      <c r="BZ76" s="107"/>
      <c r="CA76" s="108"/>
      <c r="CB76" s="109"/>
      <c r="CC76" s="109"/>
      <c r="CD76" s="109"/>
      <c r="CE76" s="109"/>
      <c r="CF76" s="110"/>
      <c r="CG76" s="108"/>
      <c r="CH76" s="111"/>
      <c r="CI76" s="112"/>
      <c r="CJ76" s="111"/>
      <c r="CK76" s="111"/>
      <c r="CL76" s="110"/>
      <c r="CM76" s="113"/>
      <c r="CN76" s="113"/>
      <c r="CO76" s="113"/>
      <c r="CP76" s="113"/>
      <c r="CQ76" s="113"/>
      <c r="CR76" s="114"/>
      <c r="CS76" s="115"/>
      <c r="CT76" s="113"/>
      <c r="CU76" s="113"/>
      <c r="CV76" s="113"/>
      <c r="CW76" s="113"/>
      <c r="CX76" s="116"/>
      <c r="CY76" s="111"/>
      <c r="CZ76" s="117"/>
      <c r="DA76" s="118"/>
      <c r="DB76" s="123"/>
      <c r="DC76" s="9"/>
      <c r="DD76" s="9"/>
      <c r="DE76" s="9"/>
      <c r="DF76" s="9"/>
      <c r="DG76" s="9"/>
    </row>
    <row r="77" spans="2:111" x14ac:dyDescent="0.25">
      <c r="B77" s="105"/>
      <c r="C77" s="124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0"/>
      <c r="O77" s="105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30"/>
      <c r="AB77" s="105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105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30"/>
      <c r="BB77" s="105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106"/>
      <c r="BP77" s="105"/>
      <c r="BQ77" s="29"/>
      <c r="BR77" s="29"/>
      <c r="BS77" s="29"/>
      <c r="BT77" s="107"/>
      <c r="BU77" s="106"/>
      <c r="BV77" s="29"/>
      <c r="BW77" s="29"/>
      <c r="BX77" s="29"/>
      <c r="BY77" s="29"/>
      <c r="BZ77" s="107"/>
      <c r="CA77" s="108"/>
      <c r="CB77" s="109"/>
      <c r="CC77" s="109"/>
      <c r="CD77" s="109"/>
      <c r="CE77" s="109"/>
      <c r="CF77" s="110"/>
      <c r="CG77" s="121"/>
      <c r="CH77" s="112"/>
      <c r="CI77" s="112"/>
      <c r="CJ77" s="112"/>
      <c r="CK77" s="112"/>
      <c r="CL77" s="122"/>
      <c r="CM77" s="113"/>
      <c r="CN77" s="113"/>
      <c r="CO77" s="113"/>
      <c r="CP77" s="113"/>
      <c r="CQ77" s="113"/>
      <c r="CR77" s="114"/>
      <c r="CS77" s="115"/>
      <c r="CT77" s="113"/>
      <c r="CU77" s="113"/>
      <c r="CV77" s="113"/>
      <c r="CW77" s="113"/>
      <c r="CX77" s="116"/>
      <c r="CY77" s="111"/>
      <c r="CZ77" s="117"/>
      <c r="DA77" s="118"/>
      <c r="DB77" s="123"/>
      <c r="DC77" s="9"/>
      <c r="DD77" s="9"/>
      <c r="DE77" s="9"/>
      <c r="DF77" s="9"/>
      <c r="DG77" s="9"/>
    </row>
    <row r="78" spans="2:111" x14ac:dyDescent="0.25">
      <c r="B78" s="105"/>
      <c r="C78" s="124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0"/>
      <c r="O78" s="105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30"/>
      <c r="AB78" s="105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105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30"/>
      <c r="BB78" s="105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106"/>
      <c r="BP78" s="105"/>
      <c r="BQ78" s="29"/>
      <c r="BR78" s="29"/>
      <c r="BS78" s="29"/>
      <c r="BT78" s="107"/>
      <c r="BU78" s="106"/>
      <c r="BV78" s="29"/>
      <c r="BW78" s="29"/>
      <c r="BX78" s="29"/>
      <c r="BY78" s="29"/>
      <c r="BZ78" s="107"/>
      <c r="CA78" s="108"/>
      <c r="CB78" s="109"/>
      <c r="CC78" s="109"/>
      <c r="CD78" s="109"/>
      <c r="CE78" s="109"/>
      <c r="CF78" s="110"/>
      <c r="CG78" s="108"/>
      <c r="CH78" s="111"/>
      <c r="CI78" s="112"/>
      <c r="CJ78" s="111"/>
      <c r="CK78" s="111"/>
      <c r="CL78" s="110"/>
      <c r="CM78" s="113"/>
      <c r="CN78" s="113"/>
      <c r="CO78" s="113"/>
      <c r="CP78" s="113"/>
      <c r="CQ78" s="113"/>
      <c r="CR78" s="114"/>
      <c r="CS78" s="115"/>
      <c r="CT78" s="113"/>
      <c r="CU78" s="113"/>
      <c r="CV78" s="113"/>
      <c r="CW78" s="113"/>
      <c r="CX78" s="116"/>
      <c r="CY78" s="111"/>
      <c r="CZ78" s="117"/>
      <c r="DA78" s="118"/>
      <c r="DB78" s="123"/>
      <c r="DC78" s="9"/>
      <c r="DD78" s="9"/>
      <c r="DE78" s="9"/>
      <c r="DF78" s="9"/>
      <c r="DG78" s="9"/>
    </row>
    <row r="79" spans="2:111" x14ac:dyDescent="0.25">
      <c r="B79" s="105"/>
      <c r="C79" s="12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0"/>
      <c r="O79" s="105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30"/>
      <c r="AB79" s="105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105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30"/>
      <c r="BB79" s="105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106"/>
      <c r="BP79" s="105"/>
      <c r="BQ79" s="29"/>
      <c r="BR79" s="29"/>
      <c r="BS79" s="29"/>
      <c r="BT79" s="107"/>
      <c r="BU79" s="106"/>
      <c r="BV79" s="29"/>
      <c r="BW79" s="29"/>
      <c r="BX79" s="29"/>
      <c r="BY79" s="29"/>
      <c r="BZ79" s="107"/>
      <c r="CA79" s="108"/>
      <c r="CB79" s="109"/>
      <c r="CC79" s="109"/>
      <c r="CD79" s="109"/>
      <c r="CE79" s="109"/>
      <c r="CF79" s="110"/>
      <c r="CG79" s="121"/>
      <c r="CH79" s="112"/>
      <c r="CI79" s="112"/>
      <c r="CJ79" s="112"/>
      <c r="CK79" s="112"/>
      <c r="CL79" s="122"/>
      <c r="CM79" s="113"/>
      <c r="CN79" s="113"/>
      <c r="CO79" s="113"/>
      <c r="CP79" s="113"/>
      <c r="CQ79" s="113"/>
      <c r="CR79" s="114"/>
      <c r="CS79" s="115"/>
      <c r="CT79" s="113"/>
      <c r="CU79" s="113"/>
      <c r="CV79" s="113"/>
      <c r="CW79" s="113"/>
      <c r="CX79" s="116"/>
      <c r="CY79" s="111"/>
      <c r="CZ79" s="117"/>
      <c r="DA79" s="118"/>
      <c r="DB79" s="123"/>
      <c r="DC79" s="9"/>
      <c r="DD79" s="9"/>
      <c r="DE79" s="9"/>
      <c r="DF79" s="9"/>
      <c r="DG79" s="9"/>
    </row>
    <row r="80" spans="2:111" x14ac:dyDescent="0.25">
      <c r="B80" s="105"/>
      <c r="C80" s="124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0"/>
      <c r="O80" s="105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30"/>
      <c r="AB80" s="105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105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30"/>
      <c r="BB80" s="105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106"/>
      <c r="BP80" s="105"/>
      <c r="BQ80" s="29"/>
      <c r="BR80" s="29"/>
      <c r="BS80" s="29"/>
      <c r="BT80" s="107"/>
      <c r="BU80" s="106"/>
      <c r="BV80" s="29"/>
      <c r="BW80" s="29"/>
      <c r="BX80" s="29"/>
      <c r="BY80" s="29"/>
      <c r="BZ80" s="107"/>
      <c r="CA80" s="108"/>
      <c r="CB80" s="109"/>
      <c r="CC80" s="109"/>
      <c r="CD80" s="109"/>
      <c r="CE80" s="109"/>
      <c r="CF80" s="110"/>
      <c r="CG80" s="108"/>
      <c r="CH80" s="111"/>
      <c r="CI80" s="112"/>
      <c r="CJ80" s="111"/>
      <c r="CK80" s="111"/>
      <c r="CL80" s="110"/>
      <c r="CM80" s="113"/>
      <c r="CN80" s="113"/>
      <c r="CO80" s="113"/>
      <c r="CP80" s="113"/>
      <c r="CQ80" s="113"/>
      <c r="CR80" s="114"/>
      <c r="CS80" s="115"/>
      <c r="CT80" s="113"/>
      <c r="CU80" s="113"/>
      <c r="CV80" s="113"/>
      <c r="CW80" s="113"/>
      <c r="CX80" s="116"/>
      <c r="CY80" s="111"/>
      <c r="CZ80" s="117"/>
      <c r="DA80" s="118"/>
      <c r="DB80" s="123"/>
      <c r="DC80" s="9"/>
      <c r="DD80" s="9"/>
      <c r="DE80" s="9"/>
      <c r="DF80" s="9"/>
      <c r="DG80" s="9"/>
    </row>
    <row r="81" spans="2:111" x14ac:dyDescent="0.25">
      <c r="B81" s="105"/>
      <c r="C81" s="124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0"/>
      <c r="O81" s="105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30"/>
      <c r="AB81" s="105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105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30"/>
      <c r="BB81" s="105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106"/>
      <c r="BP81" s="105"/>
      <c r="BQ81" s="29"/>
      <c r="BR81" s="29"/>
      <c r="BS81" s="29"/>
      <c r="BT81" s="107"/>
      <c r="BU81" s="106"/>
      <c r="BV81" s="29"/>
      <c r="BW81" s="29"/>
      <c r="BX81" s="29"/>
      <c r="BY81" s="29"/>
      <c r="BZ81" s="107"/>
      <c r="CA81" s="108"/>
      <c r="CB81" s="109"/>
      <c r="CC81" s="109"/>
      <c r="CD81" s="109"/>
      <c r="CE81" s="109"/>
      <c r="CF81" s="110"/>
      <c r="CG81" s="121"/>
      <c r="CH81" s="112"/>
      <c r="CI81" s="112"/>
      <c r="CJ81" s="112"/>
      <c r="CK81" s="112"/>
      <c r="CL81" s="122"/>
      <c r="CM81" s="113"/>
      <c r="CN81" s="113"/>
      <c r="CO81" s="113"/>
      <c r="CP81" s="113"/>
      <c r="CQ81" s="113"/>
      <c r="CR81" s="114"/>
      <c r="CS81" s="115"/>
      <c r="CT81" s="113"/>
      <c r="CU81" s="113"/>
      <c r="CV81" s="113"/>
      <c r="CW81" s="113"/>
      <c r="CX81" s="116"/>
      <c r="CY81" s="111"/>
      <c r="CZ81" s="117"/>
      <c r="DA81" s="118"/>
      <c r="DB81" s="123"/>
      <c r="DC81" s="9"/>
      <c r="DD81" s="9"/>
      <c r="DE81" s="9"/>
      <c r="DF81" s="9"/>
      <c r="DG81" s="9"/>
    </row>
    <row r="82" spans="2:111" x14ac:dyDescent="0.25">
      <c r="B82" s="105"/>
      <c r="C82" s="124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0"/>
      <c r="O82" s="105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30"/>
      <c r="AB82" s="105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105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30"/>
      <c r="BB82" s="105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106"/>
      <c r="BP82" s="105"/>
      <c r="BQ82" s="29"/>
      <c r="BR82" s="29"/>
      <c r="BS82" s="29"/>
      <c r="BT82" s="107"/>
      <c r="BU82" s="106"/>
      <c r="BV82" s="29"/>
      <c r="BW82" s="29"/>
      <c r="BX82" s="29"/>
      <c r="BY82" s="29"/>
      <c r="BZ82" s="107"/>
      <c r="CA82" s="108"/>
      <c r="CB82" s="109"/>
      <c r="CC82" s="109"/>
      <c r="CD82" s="109"/>
      <c r="CE82" s="109"/>
      <c r="CF82" s="110"/>
      <c r="CG82" s="108"/>
      <c r="CH82" s="111"/>
      <c r="CI82" s="112"/>
      <c r="CJ82" s="111"/>
      <c r="CK82" s="111"/>
      <c r="CL82" s="110"/>
      <c r="CM82" s="113"/>
      <c r="CN82" s="113"/>
      <c r="CO82" s="113"/>
      <c r="CP82" s="113"/>
      <c r="CQ82" s="113"/>
      <c r="CR82" s="114"/>
      <c r="CS82" s="115"/>
      <c r="CT82" s="113"/>
      <c r="CU82" s="113"/>
      <c r="CV82" s="113"/>
      <c r="CW82" s="113"/>
      <c r="CX82" s="116"/>
      <c r="CY82" s="111"/>
      <c r="CZ82" s="117"/>
      <c r="DA82" s="118"/>
      <c r="DB82" s="123"/>
      <c r="DC82" s="9"/>
      <c r="DD82" s="9"/>
      <c r="DE82" s="9"/>
      <c r="DF82" s="9"/>
      <c r="DG82" s="9"/>
    </row>
    <row r="83" spans="2:111" x14ac:dyDescent="0.25">
      <c r="B83" s="105"/>
      <c r="C83" s="12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0"/>
      <c r="O83" s="105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30"/>
      <c r="AB83" s="105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105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30"/>
      <c r="BB83" s="105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106"/>
      <c r="BP83" s="105"/>
      <c r="BQ83" s="29"/>
      <c r="BR83" s="29"/>
      <c r="BS83" s="29"/>
      <c r="BT83" s="107"/>
      <c r="BU83" s="106"/>
      <c r="BV83" s="29"/>
      <c r="BW83" s="29"/>
      <c r="BX83" s="29"/>
      <c r="BY83" s="29"/>
      <c r="BZ83" s="107"/>
      <c r="CA83" s="108"/>
      <c r="CB83" s="109"/>
      <c r="CC83" s="109"/>
      <c r="CD83" s="109"/>
      <c r="CE83" s="109"/>
      <c r="CF83" s="110"/>
      <c r="CG83" s="121"/>
      <c r="CH83" s="112"/>
      <c r="CI83" s="112"/>
      <c r="CJ83" s="112"/>
      <c r="CK83" s="112"/>
      <c r="CL83" s="122"/>
      <c r="CM83" s="113"/>
      <c r="CN83" s="113"/>
      <c r="CO83" s="113"/>
      <c r="CP83" s="113"/>
      <c r="CQ83" s="113"/>
      <c r="CR83" s="114"/>
      <c r="CS83" s="115"/>
      <c r="CT83" s="113"/>
      <c r="CU83" s="113"/>
      <c r="CV83" s="113"/>
      <c r="CW83" s="113"/>
      <c r="CX83" s="116"/>
      <c r="CY83" s="111"/>
      <c r="CZ83" s="117"/>
      <c r="DA83" s="118"/>
      <c r="DB83" s="123"/>
      <c r="DC83" s="9"/>
      <c r="DD83" s="9"/>
      <c r="DE83" s="9"/>
      <c r="DF83" s="9"/>
      <c r="DG83" s="9"/>
    </row>
    <row r="84" spans="2:111" x14ac:dyDescent="0.25">
      <c r="B84" s="105"/>
      <c r="C84" s="124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0"/>
      <c r="O84" s="105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  <c r="AB84" s="105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105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30"/>
      <c r="BB84" s="105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106"/>
      <c r="BP84" s="105"/>
      <c r="BQ84" s="29"/>
      <c r="BR84" s="29"/>
      <c r="BS84" s="29"/>
      <c r="BT84" s="107"/>
      <c r="BU84" s="106"/>
      <c r="BV84" s="29"/>
      <c r="BW84" s="29"/>
      <c r="BX84" s="29"/>
      <c r="BY84" s="29"/>
      <c r="BZ84" s="107"/>
      <c r="CA84" s="108"/>
      <c r="CB84" s="109"/>
      <c r="CC84" s="109"/>
      <c r="CD84" s="109"/>
      <c r="CE84" s="109"/>
      <c r="CF84" s="110"/>
      <c r="CG84" s="108"/>
      <c r="CH84" s="111"/>
      <c r="CI84" s="112"/>
      <c r="CJ84" s="111"/>
      <c r="CK84" s="111"/>
      <c r="CL84" s="110"/>
      <c r="CM84" s="113"/>
      <c r="CN84" s="113"/>
      <c r="CO84" s="113"/>
      <c r="CP84" s="113"/>
      <c r="CQ84" s="113"/>
      <c r="CR84" s="114"/>
      <c r="CS84" s="115"/>
      <c r="CT84" s="113"/>
      <c r="CU84" s="113"/>
      <c r="CV84" s="113"/>
      <c r="CW84" s="113"/>
      <c r="CX84" s="116"/>
      <c r="CY84" s="111"/>
      <c r="CZ84" s="117"/>
      <c r="DA84" s="118"/>
      <c r="DB84" s="123"/>
      <c r="DC84" s="9"/>
      <c r="DD84" s="9"/>
      <c r="DE84" s="9"/>
      <c r="DF84" s="9"/>
      <c r="DG84" s="9"/>
    </row>
    <row r="85" spans="2:111" x14ac:dyDescent="0.25">
      <c r="B85" s="105"/>
      <c r="C85" s="124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  <c r="O85" s="105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  <c r="AB85" s="105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105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30"/>
      <c r="BB85" s="105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106"/>
      <c r="BP85" s="105"/>
      <c r="BQ85" s="29"/>
      <c r="BR85" s="29"/>
      <c r="BS85" s="29"/>
      <c r="BT85" s="107"/>
      <c r="BU85" s="106"/>
      <c r="BV85" s="29"/>
      <c r="BW85" s="29"/>
      <c r="BX85" s="29"/>
      <c r="BY85" s="29"/>
      <c r="BZ85" s="107"/>
      <c r="CA85" s="108"/>
      <c r="CB85" s="109"/>
      <c r="CC85" s="109"/>
      <c r="CD85" s="109"/>
      <c r="CE85" s="109"/>
      <c r="CF85" s="110"/>
      <c r="CG85" s="121"/>
      <c r="CH85" s="112"/>
      <c r="CI85" s="112"/>
      <c r="CJ85" s="112"/>
      <c r="CK85" s="112"/>
      <c r="CL85" s="122"/>
      <c r="CM85" s="113"/>
      <c r="CN85" s="113"/>
      <c r="CO85" s="113"/>
      <c r="CP85" s="113"/>
      <c r="CQ85" s="113"/>
      <c r="CR85" s="114"/>
      <c r="CS85" s="115"/>
      <c r="CT85" s="113"/>
      <c r="CU85" s="113"/>
      <c r="CV85" s="113"/>
      <c r="CW85" s="113"/>
      <c r="CX85" s="116"/>
      <c r="CY85" s="111"/>
      <c r="CZ85" s="117"/>
      <c r="DA85" s="118"/>
      <c r="DB85" s="123"/>
      <c r="DC85" s="9"/>
      <c r="DD85" s="9"/>
      <c r="DE85" s="9"/>
      <c r="DF85" s="9"/>
      <c r="DG85" s="9"/>
    </row>
    <row r="86" spans="2:111" x14ac:dyDescent="0.25">
      <c r="B86" s="105"/>
      <c r="C86" s="124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0"/>
      <c r="O86" s="105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30"/>
      <c r="AB86" s="105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105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30"/>
      <c r="BB86" s="105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106"/>
      <c r="BP86" s="105"/>
      <c r="BQ86" s="29"/>
      <c r="BR86" s="29"/>
      <c r="BS86" s="29"/>
      <c r="BT86" s="107"/>
      <c r="BU86" s="106"/>
      <c r="BV86" s="29"/>
      <c r="BW86" s="29"/>
      <c r="BX86" s="29"/>
      <c r="BY86" s="29"/>
      <c r="BZ86" s="107"/>
      <c r="CA86" s="108"/>
      <c r="CB86" s="109"/>
      <c r="CC86" s="109"/>
      <c r="CD86" s="109"/>
      <c r="CE86" s="109"/>
      <c r="CF86" s="110"/>
      <c r="CG86" s="108"/>
      <c r="CH86" s="111"/>
      <c r="CI86" s="112"/>
      <c r="CJ86" s="111"/>
      <c r="CK86" s="111"/>
      <c r="CL86" s="110"/>
      <c r="CM86" s="113"/>
      <c r="CN86" s="113"/>
      <c r="CO86" s="113"/>
      <c r="CP86" s="113"/>
      <c r="CQ86" s="113"/>
      <c r="CR86" s="114"/>
      <c r="CS86" s="115"/>
      <c r="CT86" s="113"/>
      <c r="CU86" s="113"/>
      <c r="CV86" s="113"/>
      <c r="CW86" s="113"/>
      <c r="CX86" s="116"/>
      <c r="CY86" s="111"/>
      <c r="CZ86" s="117"/>
      <c r="DA86" s="118"/>
      <c r="DB86" s="123"/>
      <c r="DC86" s="9"/>
      <c r="DD86" s="9"/>
      <c r="DE86" s="9"/>
      <c r="DF86" s="9"/>
      <c r="DG86" s="9"/>
    </row>
    <row r="87" spans="2:111" x14ac:dyDescent="0.25">
      <c r="B87" s="105"/>
      <c r="C87" s="12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0"/>
      <c r="O87" s="105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30"/>
      <c r="AB87" s="105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105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30"/>
      <c r="BB87" s="105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106"/>
      <c r="BP87" s="105"/>
      <c r="BQ87" s="29"/>
      <c r="BR87" s="29"/>
      <c r="BS87" s="29"/>
      <c r="BT87" s="107"/>
      <c r="BU87" s="106"/>
      <c r="BV87" s="29"/>
      <c r="BW87" s="29"/>
      <c r="BX87" s="29"/>
      <c r="BY87" s="29"/>
      <c r="BZ87" s="107"/>
      <c r="CA87" s="108"/>
      <c r="CB87" s="109"/>
      <c r="CC87" s="109"/>
      <c r="CD87" s="109"/>
      <c r="CE87" s="109"/>
      <c r="CF87" s="110"/>
      <c r="CG87" s="121"/>
      <c r="CH87" s="112"/>
      <c r="CI87" s="112"/>
      <c r="CJ87" s="112"/>
      <c r="CK87" s="112"/>
      <c r="CL87" s="122"/>
      <c r="CM87" s="113"/>
      <c r="CN87" s="113"/>
      <c r="CO87" s="113"/>
      <c r="CP87" s="113"/>
      <c r="CQ87" s="113"/>
      <c r="CR87" s="114"/>
      <c r="CS87" s="115"/>
      <c r="CT87" s="113"/>
      <c r="CU87" s="113"/>
      <c r="CV87" s="113"/>
      <c r="CW87" s="113"/>
      <c r="CX87" s="116"/>
      <c r="CY87" s="111"/>
      <c r="CZ87" s="117"/>
      <c r="DA87" s="118"/>
      <c r="DB87" s="123"/>
      <c r="DC87" s="9"/>
      <c r="DD87" s="9"/>
      <c r="DE87" s="9"/>
      <c r="DF87" s="9"/>
      <c r="DG87" s="9"/>
    </row>
    <row r="88" spans="2:111" x14ac:dyDescent="0.25">
      <c r="B88" s="105"/>
      <c r="C88" s="124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0"/>
      <c r="O88" s="105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30"/>
      <c r="AB88" s="105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105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30"/>
      <c r="BB88" s="105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106"/>
      <c r="BP88" s="105"/>
      <c r="BQ88" s="29"/>
      <c r="BR88" s="29"/>
      <c r="BS88" s="29"/>
      <c r="BT88" s="107"/>
      <c r="BU88" s="106"/>
      <c r="BV88" s="29"/>
      <c r="BW88" s="29"/>
      <c r="BX88" s="29"/>
      <c r="BY88" s="29"/>
      <c r="BZ88" s="107"/>
      <c r="CA88" s="108"/>
      <c r="CB88" s="109"/>
      <c r="CC88" s="109"/>
      <c r="CD88" s="109"/>
      <c r="CE88" s="109"/>
      <c r="CF88" s="110"/>
      <c r="CG88" s="108"/>
      <c r="CH88" s="111"/>
      <c r="CI88" s="112"/>
      <c r="CJ88" s="111"/>
      <c r="CK88" s="111"/>
      <c r="CL88" s="110"/>
      <c r="CM88" s="113"/>
      <c r="CN88" s="113"/>
      <c r="CO88" s="113"/>
      <c r="CP88" s="113"/>
      <c r="CQ88" s="113"/>
      <c r="CR88" s="114"/>
      <c r="CS88" s="115"/>
      <c r="CT88" s="113"/>
      <c r="CU88" s="113"/>
      <c r="CV88" s="113"/>
      <c r="CW88" s="113"/>
      <c r="CX88" s="116"/>
      <c r="CY88" s="111"/>
      <c r="CZ88" s="117"/>
      <c r="DA88" s="118"/>
      <c r="DB88" s="123"/>
      <c r="DC88" s="9"/>
      <c r="DD88" s="9"/>
      <c r="DE88" s="9"/>
      <c r="DF88" s="9"/>
      <c r="DG88" s="9"/>
    </row>
    <row r="89" spans="2:111" x14ac:dyDescent="0.25">
      <c r="B89" s="105"/>
      <c r="C89" s="124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0"/>
      <c r="O89" s="105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30"/>
      <c r="AB89" s="105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105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30"/>
      <c r="BB89" s="105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106"/>
      <c r="BP89" s="105"/>
      <c r="BQ89" s="29"/>
      <c r="BR89" s="29"/>
      <c r="BS89" s="29"/>
      <c r="BT89" s="107"/>
      <c r="BU89" s="106"/>
      <c r="BV89" s="29"/>
      <c r="BW89" s="29"/>
      <c r="BX89" s="29"/>
      <c r="BY89" s="29"/>
      <c r="BZ89" s="107"/>
      <c r="CA89" s="108"/>
      <c r="CB89" s="109"/>
      <c r="CC89" s="109"/>
      <c r="CD89" s="109"/>
      <c r="CE89" s="109"/>
      <c r="CF89" s="110"/>
      <c r="CG89" s="121"/>
      <c r="CH89" s="112"/>
      <c r="CI89" s="112"/>
      <c r="CJ89" s="112"/>
      <c r="CK89" s="112"/>
      <c r="CL89" s="122"/>
      <c r="CM89" s="113"/>
      <c r="CN89" s="113"/>
      <c r="CO89" s="113"/>
      <c r="CP89" s="113"/>
      <c r="CQ89" s="113"/>
      <c r="CR89" s="114"/>
      <c r="CS89" s="115"/>
      <c r="CT89" s="113"/>
      <c r="CU89" s="113"/>
      <c r="CV89" s="113"/>
      <c r="CW89" s="113"/>
      <c r="CX89" s="116"/>
      <c r="CY89" s="111"/>
      <c r="CZ89" s="117"/>
      <c r="DA89" s="118"/>
      <c r="DB89" s="123"/>
      <c r="DC89" s="9"/>
      <c r="DD89" s="9"/>
      <c r="DE89" s="9"/>
      <c r="DF89" s="9"/>
      <c r="DG89" s="9"/>
    </row>
    <row r="90" spans="2:111" x14ac:dyDescent="0.25">
      <c r="B90" s="105"/>
      <c r="C90" s="124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0"/>
      <c r="O90" s="105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30"/>
      <c r="AB90" s="105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105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30"/>
      <c r="BB90" s="105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106"/>
      <c r="BP90" s="105"/>
      <c r="BQ90" s="29"/>
      <c r="BR90" s="29"/>
      <c r="BS90" s="29"/>
      <c r="BT90" s="107"/>
      <c r="BU90" s="106"/>
      <c r="BV90" s="29"/>
      <c r="BW90" s="29"/>
      <c r="BX90" s="29"/>
      <c r="BY90" s="29"/>
      <c r="BZ90" s="107"/>
      <c r="CA90" s="108"/>
      <c r="CB90" s="109"/>
      <c r="CC90" s="109"/>
      <c r="CD90" s="109"/>
      <c r="CE90" s="109"/>
      <c r="CF90" s="110"/>
      <c r="CG90" s="108"/>
      <c r="CH90" s="111"/>
      <c r="CI90" s="112"/>
      <c r="CJ90" s="111"/>
      <c r="CK90" s="111"/>
      <c r="CL90" s="110"/>
      <c r="CM90" s="113"/>
      <c r="CN90" s="113"/>
      <c r="CO90" s="113"/>
      <c r="CP90" s="113"/>
      <c r="CQ90" s="113"/>
      <c r="CR90" s="114"/>
      <c r="CS90" s="115"/>
      <c r="CT90" s="113"/>
      <c r="CU90" s="113"/>
      <c r="CV90" s="113"/>
      <c r="CW90" s="113"/>
      <c r="CX90" s="116"/>
      <c r="CY90" s="111"/>
      <c r="CZ90" s="117"/>
      <c r="DA90" s="118"/>
      <c r="DB90" s="123"/>
      <c r="DC90" s="9"/>
      <c r="DD90" s="9"/>
      <c r="DE90" s="9"/>
      <c r="DF90" s="9"/>
      <c r="DG90" s="9"/>
    </row>
    <row r="91" spans="2:111" x14ac:dyDescent="0.25">
      <c r="B91" s="105"/>
      <c r="C91" s="12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0"/>
      <c r="O91" s="105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30"/>
      <c r="AB91" s="105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105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30"/>
      <c r="BB91" s="105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106"/>
      <c r="BP91" s="105"/>
      <c r="BQ91" s="29"/>
      <c r="BR91" s="29"/>
      <c r="BS91" s="29"/>
      <c r="BT91" s="107"/>
      <c r="BU91" s="106"/>
      <c r="BV91" s="29"/>
      <c r="BW91" s="29"/>
      <c r="BX91" s="29"/>
      <c r="BY91" s="29"/>
      <c r="BZ91" s="107"/>
      <c r="CA91" s="108"/>
      <c r="CB91" s="109"/>
      <c r="CC91" s="109"/>
      <c r="CD91" s="109"/>
      <c r="CE91" s="109"/>
      <c r="CF91" s="110"/>
      <c r="CG91" s="121"/>
      <c r="CH91" s="112"/>
      <c r="CI91" s="112"/>
      <c r="CJ91" s="112"/>
      <c r="CK91" s="112"/>
      <c r="CL91" s="122"/>
      <c r="CM91" s="113"/>
      <c r="CN91" s="113"/>
      <c r="CO91" s="113"/>
      <c r="CP91" s="113"/>
      <c r="CQ91" s="113"/>
      <c r="CR91" s="114"/>
      <c r="CS91" s="115"/>
      <c r="CT91" s="113"/>
      <c r="CU91" s="113"/>
      <c r="CV91" s="113"/>
      <c r="CW91" s="113"/>
      <c r="CX91" s="116"/>
      <c r="CY91" s="111"/>
      <c r="CZ91" s="117"/>
      <c r="DA91" s="118"/>
      <c r="DB91" s="123"/>
      <c r="DC91" s="9"/>
      <c r="DD91" s="9"/>
      <c r="DE91" s="9"/>
      <c r="DF91" s="9"/>
      <c r="DG91" s="9"/>
    </row>
    <row r="92" spans="2:111" x14ac:dyDescent="0.25">
      <c r="B92" s="105"/>
      <c r="C92" s="124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0"/>
      <c r="O92" s="105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30"/>
      <c r="AB92" s="105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105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30"/>
      <c r="BB92" s="105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106"/>
      <c r="BP92" s="105"/>
      <c r="BQ92" s="29"/>
      <c r="BR92" s="29"/>
      <c r="BS92" s="29"/>
      <c r="BT92" s="107"/>
      <c r="BU92" s="106"/>
      <c r="BV92" s="29"/>
      <c r="BW92" s="29"/>
      <c r="BX92" s="29"/>
      <c r="BY92" s="29"/>
      <c r="BZ92" s="107"/>
      <c r="CA92" s="108"/>
      <c r="CB92" s="109"/>
      <c r="CC92" s="109"/>
      <c r="CD92" s="109"/>
      <c r="CE92" s="109"/>
      <c r="CF92" s="110"/>
      <c r="CG92" s="108"/>
      <c r="CH92" s="111"/>
      <c r="CI92" s="112"/>
      <c r="CJ92" s="111"/>
      <c r="CK92" s="111"/>
      <c r="CL92" s="110"/>
      <c r="CM92" s="113"/>
      <c r="CN92" s="113"/>
      <c r="CO92" s="113"/>
      <c r="CP92" s="113"/>
      <c r="CQ92" s="113"/>
      <c r="CR92" s="114"/>
      <c r="CS92" s="115"/>
      <c r="CT92" s="113"/>
      <c r="CU92" s="113"/>
      <c r="CV92" s="113"/>
      <c r="CW92" s="113"/>
      <c r="CX92" s="116"/>
      <c r="CY92" s="111"/>
      <c r="CZ92" s="117"/>
      <c r="DA92" s="118"/>
      <c r="DB92" s="123"/>
      <c r="DC92" s="9"/>
      <c r="DD92" s="9"/>
      <c r="DE92" s="9"/>
      <c r="DF92" s="9"/>
      <c r="DG92" s="9"/>
    </row>
    <row r="93" spans="2:111" x14ac:dyDescent="0.25">
      <c r="B93" s="105"/>
      <c r="C93" s="124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0"/>
      <c r="O93" s="105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30"/>
      <c r="AB93" s="105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105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30"/>
      <c r="BB93" s="105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106"/>
      <c r="BP93" s="105"/>
      <c r="BQ93" s="29"/>
      <c r="BR93" s="29"/>
      <c r="BS93" s="29"/>
      <c r="BT93" s="107"/>
      <c r="BU93" s="106"/>
      <c r="BV93" s="29"/>
      <c r="BW93" s="29"/>
      <c r="BX93" s="29"/>
      <c r="BY93" s="29"/>
      <c r="BZ93" s="107"/>
      <c r="CA93" s="108"/>
      <c r="CB93" s="109"/>
      <c r="CC93" s="109"/>
      <c r="CD93" s="109"/>
      <c r="CE93" s="109"/>
      <c r="CF93" s="110"/>
      <c r="CG93" s="121"/>
      <c r="CH93" s="112"/>
      <c r="CI93" s="112"/>
      <c r="CJ93" s="112"/>
      <c r="CK93" s="112"/>
      <c r="CL93" s="122"/>
      <c r="CM93" s="113"/>
      <c r="CN93" s="113"/>
      <c r="CO93" s="113"/>
      <c r="CP93" s="113"/>
      <c r="CQ93" s="113"/>
      <c r="CR93" s="114"/>
      <c r="CS93" s="115"/>
      <c r="CT93" s="113"/>
      <c r="CU93" s="113"/>
      <c r="CV93" s="113"/>
      <c r="CW93" s="113"/>
      <c r="CX93" s="116"/>
      <c r="CY93" s="111"/>
      <c r="CZ93" s="117"/>
      <c r="DA93" s="118"/>
      <c r="DB93" s="123"/>
      <c r="DC93" s="9"/>
      <c r="DD93" s="9"/>
      <c r="DE93" s="9"/>
      <c r="DF93" s="9"/>
      <c r="DG93" s="9"/>
    </row>
    <row r="94" spans="2:111" x14ac:dyDescent="0.25">
      <c r="B94" s="105"/>
      <c r="C94" s="12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0"/>
      <c r="O94" s="105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0"/>
      <c r="AB94" s="105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105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30"/>
      <c r="BB94" s="105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106"/>
      <c r="BP94" s="105"/>
      <c r="BQ94" s="29"/>
      <c r="BR94" s="29"/>
      <c r="BS94" s="29"/>
      <c r="BT94" s="107"/>
      <c r="BU94" s="106"/>
      <c r="BV94" s="29"/>
      <c r="BW94" s="29"/>
      <c r="BX94" s="29"/>
      <c r="BY94" s="29"/>
      <c r="BZ94" s="107"/>
      <c r="CA94" s="108"/>
      <c r="CB94" s="109"/>
      <c r="CC94" s="109"/>
      <c r="CD94" s="109"/>
      <c r="CE94" s="109"/>
      <c r="CF94" s="110"/>
      <c r="CG94" s="108"/>
      <c r="CH94" s="111"/>
      <c r="CI94" s="112"/>
      <c r="CJ94" s="111"/>
      <c r="CK94" s="111"/>
      <c r="CL94" s="110"/>
      <c r="CM94" s="113"/>
      <c r="CN94" s="113"/>
      <c r="CO94" s="113"/>
      <c r="CP94" s="113"/>
      <c r="CQ94" s="113"/>
      <c r="CR94" s="114"/>
      <c r="CS94" s="115"/>
      <c r="CT94" s="113"/>
      <c r="CU94" s="113"/>
      <c r="CV94" s="113"/>
      <c r="CW94" s="113"/>
      <c r="CX94" s="116"/>
      <c r="CY94" s="111"/>
      <c r="CZ94" s="117"/>
      <c r="DA94" s="118"/>
      <c r="DB94" s="123"/>
      <c r="DC94" s="9"/>
      <c r="DD94" s="9"/>
      <c r="DE94" s="9"/>
      <c r="DF94" s="9"/>
      <c r="DG94" s="9"/>
    </row>
    <row r="95" spans="2:111" x14ac:dyDescent="0.25">
      <c r="B95" s="105"/>
      <c r="C95" s="12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0"/>
      <c r="O95" s="105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  <c r="AB95" s="105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105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30"/>
      <c r="BB95" s="105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106"/>
      <c r="BP95" s="105"/>
      <c r="BQ95" s="29"/>
      <c r="BR95" s="29"/>
      <c r="BS95" s="29"/>
      <c r="BT95" s="107"/>
      <c r="BU95" s="106"/>
      <c r="BV95" s="29"/>
      <c r="BW95" s="29"/>
      <c r="BX95" s="29"/>
      <c r="BY95" s="29"/>
      <c r="BZ95" s="107"/>
      <c r="CA95" s="108"/>
      <c r="CB95" s="109"/>
      <c r="CC95" s="109"/>
      <c r="CD95" s="109"/>
      <c r="CE95" s="109"/>
      <c r="CF95" s="110"/>
      <c r="CG95" s="121"/>
      <c r="CH95" s="112"/>
      <c r="CI95" s="112"/>
      <c r="CJ95" s="112"/>
      <c r="CK95" s="112"/>
      <c r="CL95" s="122"/>
      <c r="CM95" s="113"/>
      <c r="CN95" s="113"/>
      <c r="CO95" s="113"/>
      <c r="CP95" s="113"/>
      <c r="CQ95" s="113"/>
      <c r="CR95" s="114"/>
      <c r="CS95" s="115"/>
      <c r="CT95" s="113"/>
      <c r="CU95" s="113"/>
      <c r="CV95" s="113"/>
      <c r="CW95" s="113"/>
      <c r="CX95" s="116"/>
      <c r="CY95" s="111"/>
      <c r="CZ95" s="117"/>
      <c r="DA95" s="118"/>
      <c r="DB95" s="123"/>
      <c r="DC95" s="9"/>
      <c r="DD95" s="9"/>
      <c r="DE95" s="9"/>
      <c r="DF95" s="9"/>
      <c r="DG95" s="9"/>
    </row>
    <row r="96" spans="2:111" x14ac:dyDescent="0.25">
      <c r="B96" s="105"/>
      <c r="C96" s="124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0"/>
      <c r="O96" s="105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  <c r="AB96" s="105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105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30"/>
      <c r="BB96" s="105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106"/>
      <c r="BP96" s="105"/>
      <c r="BQ96" s="29"/>
      <c r="BR96" s="29"/>
      <c r="BS96" s="29"/>
      <c r="BT96" s="107"/>
      <c r="BU96" s="106"/>
      <c r="BV96" s="29"/>
      <c r="BW96" s="29"/>
      <c r="BX96" s="29"/>
      <c r="BY96" s="29"/>
      <c r="BZ96" s="107"/>
      <c r="CA96" s="108"/>
      <c r="CB96" s="109"/>
      <c r="CC96" s="109"/>
      <c r="CD96" s="109"/>
      <c r="CE96" s="109"/>
      <c r="CF96" s="110"/>
      <c r="CG96" s="108"/>
      <c r="CH96" s="111"/>
      <c r="CI96" s="112"/>
      <c r="CJ96" s="111"/>
      <c r="CK96" s="111"/>
      <c r="CL96" s="110"/>
      <c r="CM96" s="113"/>
      <c r="CN96" s="113"/>
      <c r="CO96" s="113"/>
      <c r="CP96" s="113"/>
      <c r="CQ96" s="113"/>
      <c r="CR96" s="114"/>
      <c r="CS96" s="115"/>
      <c r="CT96" s="113"/>
      <c r="CU96" s="113"/>
      <c r="CV96" s="113"/>
      <c r="CW96" s="113"/>
      <c r="CX96" s="116"/>
      <c r="CY96" s="111"/>
      <c r="CZ96" s="117"/>
      <c r="DA96" s="118"/>
      <c r="DB96" s="123"/>
      <c r="DC96" s="9"/>
      <c r="DD96" s="9"/>
      <c r="DE96" s="9"/>
      <c r="DF96" s="9"/>
      <c r="DG96" s="9"/>
    </row>
    <row r="97" spans="2:111" x14ac:dyDescent="0.25">
      <c r="B97" s="105"/>
      <c r="C97" s="124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0"/>
      <c r="O97" s="105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0"/>
      <c r="AB97" s="105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105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30"/>
      <c r="BB97" s="105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106"/>
      <c r="BP97" s="105"/>
      <c r="BQ97" s="29"/>
      <c r="BR97" s="29"/>
      <c r="BS97" s="29"/>
      <c r="BT97" s="107"/>
      <c r="BU97" s="106"/>
      <c r="BV97" s="29"/>
      <c r="BW97" s="29"/>
      <c r="BX97" s="29"/>
      <c r="BY97" s="29"/>
      <c r="BZ97" s="107"/>
      <c r="CA97" s="108"/>
      <c r="CB97" s="109"/>
      <c r="CC97" s="109"/>
      <c r="CD97" s="109"/>
      <c r="CE97" s="109"/>
      <c r="CF97" s="110"/>
      <c r="CG97" s="121"/>
      <c r="CH97" s="112"/>
      <c r="CI97" s="112"/>
      <c r="CJ97" s="112"/>
      <c r="CK97" s="112"/>
      <c r="CL97" s="122"/>
      <c r="CM97" s="113"/>
      <c r="CN97" s="113"/>
      <c r="CO97" s="113"/>
      <c r="CP97" s="113"/>
      <c r="CQ97" s="113"/>
      <c r="CR97" s="114"/>
      <c r="CS97" s="115"/>
      <c r="CT97" s="113"/>
      <c r="CU97" s="113"/>
      <c r="CV97" s="113"/>
      <c r="CW97" s="113"/>
      <c r="CX97" s="116"/>
      <c r="CY97" s="111"/>
      <c r="CZ97" s="117"/>
      <c r="DA97" s="118"/>
      <c r="DB97" s="123"/>
      <c r="DC97" s="9"/>
      <c r="DD97" s="9"/>
      <c r="DE97" s="9"/>
      <c r="DF97" s="9"/>
      <c r="DG97" s="9"/>
    </row>
    <row r="98" spans="2:111" x14ac:dyDescent="0.25">
      <c r="B98" s="105"/>
      <c r="C98" s="124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0"/>
      <c r="O98" s="105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30"/>
      <c r="AB98" s="105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105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30"/>
      <c r="BB98" s="105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106"/>
      <c r="BP98" s="105"/>
      <c r="BQ98" s="29"/>
      <c r="BR98" s="29"/>
      <c r="BS98" s="29"/>
      <c r="BT98" s="107"/>
      <c r="BU98" s="106"/>
      <c r="BV98" s="29"/>
      <c r="BW98" s="29"/>
      <c r="BX98" s="29"/>
      <c r="BY98" s="29"/>
      <c r="BZ98" s="107"/>
      <c r="CA98" s="108"/>
      <c r="CB98" s="109"/>
      <c r="CC98" s="109"/>
      <c r="CD98" s="109"/>
      <c r="CE98" s="109"/>
      <c r="CF98" s="110"/>
      <c r="CG98" s="108"/>
      <c r="CH98" s="111"/>
      <c r="CI98" s="112"/>
      <c r="CJ98" s="111"/>
      <c r="CK98" s="111"/>
      <c r="CL98" s="110"/>
      <c r="CM98" s="113"/>
      <c r="CN98" s="113"/>
      <c r="CO98" s="113"/>
      <c r="CP98" s="113"/>
      <c r="CQ98" s="113"/>
      <c r="CR98" s="114"/>
      <c r="CS98" s="115"/>
      <c r="CT98" s="113"/>
      <c r="CU98" s="113"/>
      <c r="CV98" s="113"/>
      <c r="CW98" s="113"/>
      <c r="CX98" s="116"/>
      <c r="CY98" s="111"/>
      <c r="CZ98" s="117"/>
      <c r="DA98" s="118"/>
      <c r="DB98" s="123"/>
      <c r="DC98" s="9"/>
      <c r="DD98" s="9"/>
      <c r="DE98" s="9"/>
      <c r="DF98" s="9"/>
      <c r="DG98" s="9"/>
    </row>
    <row r="99" spans="2:111" x14ac:dyDescent="0.25">
      <c r="B99" s="105"/>
      <c r="C99" s="12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0"/>
      <c r="O99" s="105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30"/>
      <c r="AB99" s="105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105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30"/>
      <c r="BB99" s="105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106"/>
      <c r="BP99" s="105"/>
      <c r="BQ99" s="29"/>
      <c r="BR99" s="29"/>
      <c r="BS99" s="29"/>
      <c r="BT99" s="107"/>
      <c r="BU99" s="106"/>
      <c r="BV99" s="29"/>
      <c r="BW99" s="29"/>
      <c r="BX99" s="29"/>
      <c r="BY99" s="29"/>
      <c r="BZ99" s="107"/>
      <c r="CA99" s="108"/>
      <c r="CB99" s="109"/>
      <c r="CC99" s="109"/>
      <c r="CD99" s="109"/>
      <c r="CE99" s="109"/>
      <c r="CF99" s="110"/>
      <c r="CG99" s="121"/>
      <c r="CH99" s="112"/>
      <c r="CI99" s="112"/>
      <c r="CJ99" s="112"/>
      <c r="CK99" s="112"/>
      <c r="CL99" s="122"/>
      <c r="CM99" s="113"/>
      <c r="CN99" s="113"/>
      <c r="CO99" s="113"/>
      <c r="CP99" s="113"/>
      <c r="CQ99" s="113"/>
      <c r="CR99" s="114"/>
      <c r="CS99" s="115"/>
      <c r="CT99" s="113"/>
      <c r="CU99" s="113"/>
      <c r="CV99" s="113"/>
      <c r="CW99" s="113"/>
      <c r="CX99" s="116"/>
      <c r="CY99" s="111"/>
      <c r="CZ99" s="117"/>
      <c r="DA99" s="118"/>
      <c r="DB99" s="123"/>
      <c r="DC99" s="9"/>
      <c r="DD99" s="9"/>
      <c r="DE99" s="9"/>
      <c r="DF99" s="9"/>
      <c r="DG99" s="9"/>
    </row>
    <row r="100" spans="2:111" x14ac:dyDescent="0.25">
      <c r="B100" s="105"/>
      <c r="C100" s="124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0"/>
      <c r="O100" s="105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30"/>
      <c r="AB100" s="105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105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30"/>
      <c r="BB100" s="105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106"/>
      <c r="BP100" s="105"/>
      <c r="BQ100" s="29"/>
      <c r="BR100" s="29"/>
      <c r="BS100" s="29"/>
      <c r="BT100" s="107"/>
      <c r="BU100" s="106"/>
      <c r="BV100" s="29"/>
      <c r="BW100" s="29"/>
      <c r="BX100" s="29"/>
      <c r="BY100" s="29"/>
      <c r="BZ100" s="107"/>
      <c r="CA100" s="108"/>
      <c r="CB100" s="109"/>
      <c r="CC100" s="109"/>
      <c r="CD100" s="109"/>
      <c r="CE100" s="109"/>
      <c r="CF100" s="110"/>
      <c r="CG100" s="108"/>
      <c r="CH100" s="111"/>
      <c r="CI100" s="112"/>
      <c r="CJ100" s="111"/>
      <c r="CK100" s="111"/>
      <c r="CL100" s="110"/>
      <c r="CM100" s="113"/>
      <c r="CN100" s="113"/>
      <c r="CO100" s="113"/>
      <c r="CP100" s="113"/>
      <c r="CQ100" s="113"/>
      <c r="CR100" s="114"/>
      <c r="CS100" s="115"/>
      <c r="CT100" s="113"/>
      <c r="CU100" s="113"/>
      <c r="CV100" s="113"/>
      <c r="CW100" s="113"/>
      <c r="CX100" s="116"/>
      <c r="CY100" s="111"/>
      <c r="CZ100" s="117"/>
      <c r="DA100" s="118"/>
      <c r="DB100" s="123"/>
      <c r="DC100" s="9"/>
      <c r="DD100" s="9"/>
      <c r="DE100" s="9"/>
      <c r="DF100" s="9"/>
      <c r="DG100" s="9"/>
    </row>
    <row r="101" spans="2:111" x14ac:dyDescent="0.25">
      <c r="B101" s="105"/>
      <c r="C101" s="124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0"/>
      <c r="O101" s="105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30"/>
      <c r="AB101" s="105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105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30"/>
      <c r="BB101" s="105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106"/>
      <c r="BP101" s="105"/>
      <c r="BQ101" s="29"/>
      <c r="BR101" s="29"/>
      <c r="BS101" s="29"/>
      <c r="BT101" s="107"/>
      <c r="BU101" s="106"/>
      <c r="BV101" s="29"/>
      <c r="BW101" s="29"/>
      <c r="BX101" s="29"/>
      <c r="BY101" s="29"/>
      <c r="BZ101" s="107"/>
      <c r="CA101" s="108"/>
      <c r="CB101" s="109"/>
      <c r="CC101" s="109"/>
      <c r="CD101" s="109"/>
      <c r="CE101" s="109"/>
      <c r="CF101" s="110"/>
      <c r="CG101" s="121"/>
      <c r="CH101" s="112"/>
      <c r="CI101" s="112"/>
      <c r="CJ101" s="112"/>
      <c r="CK101" s="112"/>
      <c r="CL101" s="122"/>
      <c r="CM101" s="113"/>
      <c r="CN101" s="113"/>
      <c r="CO101" s="113"/>
      <c r="CP101" s="113"/>
      <c r="CQ101" s="113"/>
      <c r="CR101" s="114"/>
      <c r="CS101" s="115"/>
      <c r="CT101" s="113"/>
      <c r="CU101" s="113"/>
      <c r="CV101" s="113"/>
      <c r="CW101" s="113"/>
      <c r="CX101" s="116"/>
      <c r="CY101" s="111"/>
      <c r="CZ101" s="117"/>
      <c r="DA101" s="118"/>
      <c r="DB101" s="123"/>
      <c r="DC101" s="9"/>
      <c r="DD101" s="9"/>
      <c r="DE101" s="9"/>
      <c r="DF101" s="9"/>
      <c r="DG101" s="9"/>
    </row>
    <row r="102" spans="2:111" x14ac:dyDescent="0.25">
      <c r="B102" s="105"/>
      <c r="C102" s="124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0"/>
      <c r="O102" s="105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30"/>
      <c r="AB102" s="105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105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30"/>
      <c r="BB102" s="105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106"/>
      <c r="BP102" s="105"/>
      <c r="BQ102" s="29"/>
      <c r="BR102" s="29"/>
      <c r="BS102" s="29"/>
      <c r="BT102" s="107"/>
      <c r="BU102" s="106"/>
      <c r="BV102" s="29"/>
      <c r="BW102" s="29"/>
      <c r="BX102" s="29"/>
      <c r="BY102" s="29"/>
      <c r="BZ102" s="107"/>
      <c r="CA102" s="108"/>
      <c r="CB102" s="109"/>
      <c r="CC102" s="109"/>
      <c r="CD102" s="109"/>
      <c r="CE102" s="109"/>
      <c r="CF102" s="110"/>
      <c r="CG102" s="108"/>
      <c r="CH102" s="111"/>
      <c r="CI102" s="112"/>
      <c r="CJ102" s="111"/>
      <c r="CK102" s="111"/>
      <c r="CL102" s="110"/>
      <c r="CM102" s="113"/>
      <c r="CN102" s="113"/>
      <c r="CO102" s="113"/>
      <c r="CP102" s="113"/>
      <c r="CQ102" s="113"/>
      <c r="CR102" s="114"/>
      <c r="CS102" s="115"/>
      <c r="CT102" s="113"/>
      <c r="CU102" s="113"/>
      <c r="CV102" s="113"/>
      <c r="CW102" s="113"/>
      <c r="CX102" s="116"/>
      <c r="CY102" s="111"/>
      <c r="CZ102" s="117"/>
      <c r="DA102" s="118"/>
      <c r="DB102" s="123"/>
      <c r="DC102" s="9"/>
      <c r="DD102" s="9"/>
      <c r="DE102" s="9"/>
      <c r="DF102" s="9"/>
      <c r="DG102" s="9"/>
    </row>
    <row r="103" spans="2:111" x14ac:dyDescent="0.25">
      <c r="B103" s="105"/>
      <c r="C103" s="124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0"/>
      <c r="O103" s="105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30"/>
      <c r="AB103" s="105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105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30"/>
      <c r="BB103" s="105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106"/>
      <c r="BP103" s="105"/>
      <c r="BQ103" s="29"/>
      <c r="BR103" s="29"/>
      <c r="BS103" s="29"/>
      <c r="BT103" s="107"/>
      <c r="BU103" s="106"/>
      <c r="BV103" s="29"/>
      <c r="BW103" s="29"/>
      <c r="BX103" s="29"/>
      <c r="BY103" s="29"/>
      <c r="BZ103" s="107"/>
      <c r="CA103" s="108"/>
      <c r="CB103" s="109"/>
      <c r="CC103" s="109"/>
      <c r="CD103" s="109"/>
      <c r="CE103" s="109"/>
      <c r="CF103" s="110"/>
      <c r="CG103" s="121"/>
      <c r="CH103" s="112"/>
      <c r="CI103" s="112"/>
      <c r="CJ103" s="112"/>
      <c r="CK103" s="112"/>
      <c r="CL103" s="122"/>
      <c r="CM103" s="113"/>
      <c r="CN103" s="113"/>
      <c r="CO103" s="113"/>
      <c r="CP103" s="113"/>
      <c r="CQ103" s="113"/>
      <c r="CR103" s="114"/>
      <c r="CS103" s="115"/>
      <c r="CT103" s="113"/>
      <c r="CU103" s="113"/>
      <c r="CV103" s="113"/>
      <c r="CW103" s="113"/>
      <c r="CX103" s="116"/>
      <c r="CY103" s="111"/>
      <c r="CZ103" s="117"/>
      <c r="DA103" s="118"/>
      <c r="DB103" s="123"/>
      <c r="DC103" s="9"/>
      <c r="DD103" s="9"/>
      <c r="DE103" s="9"/>
      <c r="DF103" s="9"/>
      <c r="DG103" s="9"/>
    </row>
    <row r="104" spans="2:111" x14ac:dyDescent="0.25">
      <c r="B104" s="105"/>
      <c r="C104" s="12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0"/>
      <c r="O104" s="105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30"/>
      <c r="AB104" s="105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105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30"/>
      <c r="BB104" s="105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106"/>
      <c r="BP104" s="105"/>
      <c r="BQ104" s="29"/>
      <c r="BR104" s="29"/>
      <c r="BS104" s="29"/>
      <c r="BT104" s="107"/>
      <c r="BU104" s="106"/>
      <c r="BV104" s="29"/>
      <c r="BW104" s="29"/>
      <c r="BX104" s="29"/>
      <c r="BY104" s="29"/>
      <c r="BZ104" s="107"/>
      <c r="CA104" s="108"/>
      <c r="CB104" s="109"/>
      <c r="CC104" s="109"/>
      <c r="CD104" s="109"/>
      <c r="CE104" s="109"/>
      <c r="CF104" s="110"/>
      <c r="CG104" s="108"/>
      <c r="CH104" s="111"/>
      <c r="CI104" s="112"/>
      <c r="CJ104" s="111"/>
      <c r="CK104" s="111"/>
      <c r="CL104" s="110"/>
      <c r="CM104" s="113"/>
      <c r="CN104" s="113"/>
      <c r="CO104" s="113"/>
      <c r="CP104" s="113"/>
      <c r="CQ104" s="113"/>
      <c r="CR104" s="114"/>
      <c r="CS104" s="115"/>
      <c r="CT104" s="113"/>
      <c r="CU104" s="113"/>
      <c r="CV104" s="113"/>
      <c r="CW104" s="113"/>
      <c r="CX104" s="116"/>
      <c r="CY104" s="111"/>
      <c r="CZ104" s="117"/>
      <c r="DA104" s="118"/>
      <c r="DB104" s="123"/>
      <c r="DC104" s="9"/>
      <c r="DD104" s="9"/>
      <c r="DE104" s="9"/>
      <c r="DF104" s="9"/>
      <c r="DG104" s="9"/>
    </row>
    <row r="105" spans="2:111" x14ac:dyDescent="0.25">
      <c r="B105" s="105"/>
      <c r="C105" s="12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0"/>
      <c r="O105" s="105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30"/>
      <c r="AB105" s="105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105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30"/>
      <c r="BB105" s="105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106"/>
      <c r="BP105" s="105"/>
      <c r="BQ105" s="29"/>
      <c r="BR105" s="29"/>
      <c r="BS105" s="29"/>
      <c r="BT105" s="107"/>
      <c r="BU105" s="106"/>
      <c r="BV105" s="29"/>
      <c r="BW105" s="29"/>
      <c r="BX105" s="29"/>
      <c r="BY105" s="29"/>
      <c r="BZ105" s="107"/>
      <c r="CA105" s="108"/>
      <c r="CB105" s="109"/>
      <c r="CC105" s="109"/>
      <c r="CD105" s="109"/>
      <c r="CE105" s="109"/>
      <c r="CF105" s="110"/>
      <c r="CG105" s="121"/>
      <c r="CH105" s="112"/>
      <c r="CI105" s="112"/>
      <c r="CJ105" s="112"/>
      <c r="CK105" s="112"/>
      <c r="CL105" s="122"/>
      <c r="CM105" s="113"/>
      <c r="CN105" s="113"/>
      <c r="CO105" s="113"/>
      <c r="CP105" s="113"/>
      <c r="CQ105" s="113"/>
      <c r="CR105" s="114"/>
      <c r="CS105" s="115"/>
      <c r="CT105" s="113"/>
      <c r="CU105" s="113"/>
      <c r="CV105" s="113"/>
      <c r="CW105" s="113"/>
      <c r="CX105" s="116"/>
      <c r="CY105" s="111"/>
      <c r="CZ105" s="117"/>
      <c r="DA105" s="118"/>
      <c r="DB105" s="123"/>
      <c r="DC105" s="9"/>
      <c r="DD105" s="9"/>
      <c r="DE105" s="9"/>
      <c r="DF105" s="9"/>
      <c r="DG105" s="9"/>
    </row>
    <row r="106" spans="2:111" x14ac:dyDescent="0.25">
      <c r="B106" s="105"/>
      <c r="C106" s="124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105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  <c r="AB106" s="105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105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30"/>
      <c r="BB106" s="105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106"/>
      <c r="BP106" s="105"/>
      <c r="BQ106" s="29"/>
      <c r="BR106" s="29"/>
      <c r="BS106" s="29"/>
      <c r="BT106" s="107"/>
      <c r="BU106" s="106"/>
      <c r="BV106" s="29"/>
      <c r="BW106" s="29"/>
      <c r="BX106" s="29"/>
      <c r="BY106" s="29"/>
      <c r="BZ106" s="107"/>
      <c r="CA106" s="108"/>
      <c r="CB106" s="109"/>
      <c r="CC106" s="109"/>
      <c r="CD106" s="109"/>
      <c r="CE106" s="109"/>
      <c r="CF106" s="110"/>
      <c r="CG106" s="108"/>
      <c r="CH106" s="111"/>
      <c r="CI106" s="112"/>
      <c r="CJ106" s="111"/>
      <c r="CK106" s="111"/>
      <c r="CL106" s="110"/>
      <c r="CM106" s="113"/>
      <c r="CN106" s="113"/>
      <c r="CO106" s="113"/>
      <c r="CP106" s="113"/>
      <c r="CQ106" s="113"/>
      <c r="CR106" s="114"/>
      <c r="CS106" s="115"/>
      <c r="CT106" s="113"/>
      <c r="CU106" s="113"/>
      <c r="CV106" s="113"/>
      <c r="CW106" s="113"/>
      <c r="CX106" s="116"/>
      <c r="CY106" s="111"/>
      <c r="CZ106" s="117"/>
      <c r="DA106" s="118"/>
      <c r="DB106" s="123"/>
      <c r="DC106" s="9"/>
      <c r="DD106" s="9"/>
      <c r="DE106" s="9"/>
      <c r="DF106" s="9"/>
      <c r="DG106" s="9"/>
    </row>
    <row r="107" spans="2:111" x14ac:dyDescent="0.25">
      <c r="B107" s="105"/>
      <c r="C107" s="124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0"/>
      <c r="O107" s="105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  <c r="AB107" s="105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105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30"/>
      <c r="BB107" s="105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106"/>
      <c r="BP107" s="105"/>
      <c r="BQ107" s="29"/>
      <c r="BR107" s="29"/>
      <c r="BS107" s="29"/>
      <c r="BT107" s="107"/>
      <c r="BU107" s="106"/>
      <c r="BV107" s="29"/>
      <c r="BW107" s="29"/>
      <c r="BX107" s="29"/>
      <c r="BY107" s="29"/>
      <c r="BZ107" s="107"/>
      <c r="CA107" s="108"/>
      <c r="CB107" s="109"/>
      <c r="CC107" s="109"/>
      <c r="CD107" s="109"/>
      <c r="CE107" s="109"/>
      <c r="CF107" s="110"/>
      <c r="CG107" s="121"/>
      <c r="CH107" s="112"/>
      <c r="CI107" s="112"/>
      <c r="CJ107" s="112"/>
      <c r="CK107" s="112"/>
      <c r="CL107" s="122"/>
      <c r="CM107" s="113"/>
      <c r="CN107" s="113"/>
      <c r="CO107" s="113"/>
      <c r="CP107" s="113"/>
      <c r="CQ107" s="113"/>
      <c r="CR107" s="114"/>
      <c r="CS107" s="115"/>
      <c r="CT107" s="113"/>
      <c r="CU107" s="113"/>
      <c r="CV107" s="113"/>
      <c r="CW107" s="113"/>
      <c r="CX107" s="116"/>
      <c r="CY107" s="111"/>
      <c r="CZ107" s="117"/>
      <c r="DA107" s="118"/>
      <c r="DB107" s="123"/>
      <c r="DC107" s="9"/>
      <c r="DD107" s="9"/>
      <c r="DE107" s="9"/>
      <c r="DF107" s="9"/>
      <c r="DG107" s="9"/>
    </row>
    <row r="108" spans="2:111" x14ac:dyDescent="0.25">
      <c r="B108" s="105"/>
      <c r="C108" s="124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0"/>
      <c r="O108" s="105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30"/>
      <c r="AB108" s="105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105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30"/>
      <c r="BB108" s="105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106"/>
      <c r="BP108" s="105"/>
      <c r="BQ108" s="29"/>
      <c r="BR108" s="29"/>
      <c r="BS108" s="29"/>
      <c r="BT108" s="107"/>
      <c r="BU108" s="106"/>
      <c r="BV108" s="29"/>
      <c r="BW108" s="29"/>
      <c r="BX108" s="29"/>
      <c r="BY108" s="29"/>
      <c r="BZ108" s="107"/>
      <c r="CA108" s="108"/>
      <c r="CB108" s="109"/>
      <c r="CC108" s="109"/>
      <c r="CD108" s="109"/>
      <c r="CE108" s="109"/>
      <c r="CF108" s="110"/>
      <c r="CG108" s="108"/>
      <c r="CH108" s="111"/>
      <c r="CI108" s="112"/>
      <c r="CJ108" s="111"/>
      <c r="CK108" s="111"/>
      <c r="CL108" s="110"/>
      <c r="CM108" s="113"/>
      <c r="CN108" s="113"/>
      <c r="CO108" s="113"/>
      <c r="CP108" s="113"/>
      <c r="CQ108" s="113"/>
      <c r="CR108" s="114"/>
      <c r="CS108" s="115"/>
      <c r="CT108" s="113"/>
      <c r="CU108" s="113"/>
      <c r="CV108" s="113"/>
      <c r="CW108" s="113"/>
      <c r="CX108" s="116"/>
      <c r="CY108" s="111"/>
      <c r="CZ108" s="117"/>
      <c r="DA108" s="118"/>
      <c r="DB108" s="123"/>
      <c r="DC108" s="9"/>
      <c r="DD108" s="9"/>
      <c r="DE108" s="9"/>
      <c r="DF108" s="9"/>
      <c r="DG108" s="9"/>
    </row>
    <row r="109" spans="2:111" x14ac:dyDescent="0.25">
      <c r="B109" s="105"/>
      <c r="C109" s="124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0"/>
      <c r="O109" s="105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30"/>
      <c r="AB109" s="105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105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30"/>
      <c r="BB109" s="105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106"/>
      <c r="BP109" s="105"/>
      <c r="BQ109" s="29"/>
      <c r="BR109" s="29"/>
      <c r="BS109" s="29"/>
      <c r="BT109" s="107"/>
      <c r="BU109" s="106"/>
      <c r="BV109" s="29"/>
      <c r="BW109" s="29"/>
      <c r="BX109" s="29"/>
      <c r="BY109" s="29"/>
      <c r="BZ109" s="107"/>
      <c r="CA109" s="108"/>
      <c r="CB109" s="109"/>
      <c r="CC109" s="109"/>
      <c r="CD109" s="109"/>
      <c r="CE109" s="109"/>
      <c r="CF109" s="110"/>
      <c r="CG109" s="121"/>
      <c r="CH109" s="112"/>
      <c r="CI109" s="112"/>
      <c r="CJ109" s="112"/>
      <c r="CK109" s="112"/>
      <c r="CL109" s="122"/>
      <c r="CM109" s="113"/>
      <c r="CN109" s="113"/>
      <c r="CO109" s="113"/>
      <c r="CP109" s="113"/>
      <c r="CQ109" s="113"/>
      <c r="CR109" s="114"/>
      <c r="CS109" s="115"/>
      <c r="CT109" s="113"/>
      <c r="CU109" s="113"/>
      <c r="CV109" s="113"/>
      <c r="CW109" s="113"/>
      <c r="CX109" s="116"/>
      <c r="CY109" s="111"/>
      <c r="CZ109" s="117"/>
      <c r="DA109" s="118"/>
      <c r="DB109" s="123"/>
      <c r="DC109" s="9"/>
      <c r="DD109" s="9"/>
      <c r="DE109" s="9"/>
      <c r="DF109" s="9"/>
      <c r="DG109" s="9"/>
    </row>
    <row r="110" spans="2:111" x14ac:dyDescent="0.25">
      <c r="B110" s="105"/>
      <c r="C110" s="12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0"/>
      <c r="O110" s="105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30"/>
      <c r="AB110" s="105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105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30"/>
      <c r="BB110" s="105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106"/>
      <c r="BP110" s="105"/>
      <c r="BQ110" s="29"/>
      <c r="BR110" s="29"/>
      <c r="BS110" s="29"/>
      <c r="BT110" s="107"/>
      <c r="BU110" s="106"/>
      <c r="BV110" s="29"/>
      <c r="BW110" s="29"/>
      <c r="BX110" s="29"/>
      <c r="BY110" s="29"/>
      <c r="BZ110" s="107"/>
      <c r="CA110" s="108"/>
      <c r="CB110" s="109"/>
      <c r="CC110" s="109"/>
      <c r="CD110" s="109"/>
      <c r="CE110" s="109"/>
      <c r="CF110" s="110"/>
      <c r="CG110" s="108"/>
      <c r="CH110" s="111"/>
      <c r="CI110" s="112"/>
      <c r="CJ110" s="111"/>
      <c r="CK110" s="111"/>
      <c r="CL110" s="110"/>
      <c r="CM110" s="113"/>
      <c r="CN110" s="113"/>
      <c r="CO110" s="113"/>
      <c r="CP110" s="113"/>
      <c r="CQ110" s="113"/>
      <c r="CR110" s="114"/>
      <c r="CS110" s="115"/>
      <c r="CT110" s="113"/>
      <c r="CU110" s="113"/>
      <c r="CV110" s="113"/>
      <c r="CW110" s="113"/>
      <c r="CX110" s="116"/>
      <c r="CY110" s="111"/>
      <c r="CZ110" s="117"/>
      <c r="DA110" s="118"/>
      <c r="DB110" s="123"/>
      <c r="DC110" s="9"/>
      <c r="DD110" s="9"/>
      <c r="DE110" s="9"/>
      <c r="DF110" s="9"/>
      <c r="DG110" s="9"/>
    </row>
    <row r="111" spans="2:111" x14ac:dyDescent="0.25">
      <c r="B111" s="105"/>
      <c r="C111" s="12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0"/>
      <c r="O111" s="105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30"/>
      <c r="AB111" s="105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105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30"/>
      <c r="BB111" s="105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106"/>
      <c r="BP111" s="105"/>
      <c r="BQ111" s="29"/>
      <c r="BR111" s="29"/>
      <c r="BS111" s="29"/>
      <c r="BT111" s="107"/>
      <c r="BU111" s="106"/>
      <c r="BV111" s="29"/>
      <c r="BW111" s="29"/>
      <c r="BX111" s="29"/>
      <c r="BY111" s="29"/>
      <c r="BZ111" s="107"/>
      <c r="CA111" s="108"/>
      <c r="CB111" s="109"/>
      <c r="CC111" s="109"/>
      <c r="CD111" s="109"/>
      <c r="CE111" s="109"/>
      <c r="CF111" s="110"/>
      <c r="CG111" s="121"/>
      <c r="CH111" s="112"/>
      <c r="CI111" s="112"/>
      <c r="CJ111" s="112"/>
      <c r="CK111" s="112"/>
      <c r="CL111" s="122"/>
      <c r="CM111" s="113"/>
      <c r="CN111" s="113"/>
      <c r="CO111" s="113"/>
      <c r="CP111" s="113"/>
      <c r="CQ111" s="113"/>
      <c r="CR111" s="114"/>
      <c r="CS111" s="115"/>
      <c r="CT111" s="113"/>
      <c r="CU111" s="113"/>
      <c r="CV111" s="113"/>
      <c r="CW111" s="113"/>
      <c r="CX111" s="116"/>
      <c r="CY111" s="111"/>
      <c r="CZ111" s="117"/>
      <c r="DA111" s="118"/>
      <c r="DB111" s="123"/>
      <c r="DC111" s="9"/>
      <c r="DD111" s="9"/>
      <c r="DE111" s="9"/>
      <c r="DF111" s="9"/>
      <c r="DG111" s="9"/>
    </row>
    <row r="112" spans="2:111" x14ac:dyDescent="0.25">
      <c r="B112" s="105"/>
      <c r="C112" s="124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  <c r="O112" s="105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30"/>
      <c r="AB112" s="105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105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30"/>
      <c r="BB112" s="105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106"/>
      <c r="BP112" s="105"/>
      <c r="BQ112" s="29"/>
      <c r="BR112" s="29"/>
      <c r="BS112" s="29"/>
      <c r="BT112" s="107"/>
      <c r="BU112" s="106"/>
      <c r="BV112" s="29"/>
      <c r="BW112" s="29"/>
      <c r="BX112" s="29"/>
      <c r="BY112" s="29"/>
      <c r="BZ112" s="107"/>
      <c r="CA112" s="108"/>
      <c r="CB112" s="109"/>
      <c r="CC112" s="109"/>
      <c r="CD112" s="109"/>
      <c r="CE112" s="109"/>
      <c r="CF112" s="110"/>
      <c r="CG112" s="108"/>
      <c r="CH112" s="111"/>
      <c r="CI112" s="112"/>
      <c r="CJ112" s="111"/>
      <c r="CK112" s="111"/>
      <c r="CL112" s="110"/>
      <c r="CM112" s="113"/>
      <c r="CN112" s="113"/>
      <c r="CO112" s="113"/>
      <c r="CP112" s="113"/>
      <c r="CQ112" s="113"/>
      <c r="CR112" s="114"/>
      <c r="CS112" s="115"/>
      <c r="CT112" s="113"/>
      <c r="CU112" s="113"/>
      <c r="CV112" s="113"/>
      <c r="CW112" s="113"/>
      <c r="CX112" s="116"/>
      <c r="CY112" s="111"/>
      <c r="CZ112" s="117"/>
      <c r="DA112" s="118"/>
      <c r="DB112" s="123"/>
      <c r="DC112" s="9"/>
      <c r="DD112" s="9"/>
      <c r="DE112" s="9"/>
      <c r="DF112" s="9"/>
      <c r="DG112" s="9"/>
    </row>
    <row r="113" spans="1:111" x14ac:dyDescent="0.25">
      <c r="B113" s="105"/>
      <c r="C113" s="124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0"/>
      <c r="O113" s="105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30"/>
      <c r="AB113" s="105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105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30"/>
      <c r="BB113" s="105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106"/>
      <c r="BP113" s="105"/>
      <c r="BQ113" s="29"/>
      <c r="BR113" s="29"/>
      <c r="BS113" s="29"/>
      <c r="BT113" s="107"/>
      <c r="BU113" s="106"/>
      <c r="BV113" s="29"/>
      <c r="BW113" s="29"/>
      <c r="BX113" s="29"/>
      <c r="BY113" s="29"/>
      <c r="BZ113" s="107"/>
      <c r="CA113" s="108"/>
      <c r="CB113" s="109"/>
      <c r="CC113" s="109"/>
      <c r="CD113" s="109"/>
      <c r="CE113" s="109"/>
      <c r="CF113" s="110"/>
      <c r="CG113" s="121"/>
      <c r="CH113" s="112"/>
      <c r="CI113" s="112"/>
      <c r="CJ113" s="112"/>
      <c r="CK113" s="112"/>
      <c r="CL113" s="122"/>
      <c r="CM113" s="113"/>
      <c r="CN113" s="113"/>
      <c r="CO113" s="113"/>
      <c r="CP113" s="113"/>
      <c r="CQ113" s="113"/>
      <c r="CR113" s="114"/>
      <c r="CS113" s="115"/>
      <c r="CT113" s="113"/>
      <c r="CU113" s="113"/>
      <c r="CV113" s="113"/>
      <c r="CW113" s="113"/>
      <c r="CX113" s="116"/>
      <c r="CY113" s="111"/>
      <c r="CZ113" s="117"/>
      <c r="DA113" s="118"/>
      <c r="DB113" s="123"/>
      <c r="DC113" s="9"/>
      <c r="DD113" s="9"/>
      <c r="DE113" s="9"/>
      <c r="DF113" s="9"/>
      <c r="DG113" s="9"/>
    </row>
    <row r="114" spans="1:111" x14ac:dyDescent="0.25">
      <c r="B114" s="105"/>
      <c r="C114" s="124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0"/>
      <c r="O114" s="105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0"/>
      <c r="AB114" s="105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105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30"/>
      <c r="BB114" s="105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106"/>
      <c r="BP114" s="105"/>
      <c r="BQ114" s="29"/>
      <c r="BR114" s="29"/>
      <c r="BS114" s="29"/>
      <c r="BT114" s="107"/>
      <c r="BU114" s="106"/>
      <c r="BV114" s="29"/>
      <c r="BW114" s="29"/>
      <c r="BX114" s="29"/>
      <c r="BY114" s="29"/>
      <c r="BZ114" s="107"/>
      <c r="CA114" s="108"/>
      <c r="CB114" s="109"/>
      <c r="CC114" s="109"/>
      <c r="CD114" s="109"/>
      <c r="CE114" s="109"/>
      <c r="CF114" s="110"/>
      <c r="CG114" s="108"/>
      <c r="CH114" s="111"/>
      <c r="CI114" s="112"/>
      <c r="CJ114" s="111"/>
      <c r="CK114" s="111"/>
      <c r="CL114" s="110"/>
      <c r="CM114" s="113"/>
      <c r="CN114" s="113"/>
      <c r="CO114" s="113"/>
      <c r="CP114" s="113"/>
      <c r="CQ114" s="113"/>
      <c r="CR114" s="114"/>
      <c r="CS114" s="115"/>
      <c r="CT114" s="113"/>
      <c r="CU114" s="113"/>
      <c r="CV114" s="113"/>
      <c r="CW114" s="113"/>
      <c r="CX114" s="116"/>
      <c r="CY114" s="111"/>
      <c r="CZ114" s="117"/>
      <c r="DA114" s="118"/>
      <c r="DB114" s="123"/>
      <c r="DC114" s="9"/>
      <c r="DD114" s="9"/>
      <c r="DE114" s="9"/>
      <c r="DF114" s="9"/>
      <c r="DG114" s="9"/>
    </row>
    <row r="115" spans="1:111" x14ac:dyDescent="0.25">
      <c r="B115" s="105"/>
      <c r="C115" s="12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0"/>
      <c r="O115" s="105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0"/>
      <c r="AB115" s="105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105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30"/>
      <c r="BB115" s="105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106"/>
      <c r="BP115" s="105"/>
      <c r="BQ115" s="29"/>
      <c r="BR115" s="29"/>
      <c r="BS115" s="29"/>
      <c r="BT115" s="107"/>
      <c r="BU115" s="106"/>
      <c r="BV115" s="29"/>
      <c r="BW115" s="29"/>
      <c r="BX115" s="29"/>
      <c r="BY115" s="29"/>
      <c r="BZ115" s="107"/>
      <c r="CA115" s="108"/>
      <c r="CB115" s="109"/>
      <c r="CC115" s="109"/>
      <c r="CD115" s="109"/>
      <c r="CE115" s="109"/>
      <c r="CF115" s="110"/>
      <c r="CG115" s="121"/>
      <c r="CH115" s="112"/>
      <c r="CI115" s="112"/>
      <c r="CJ115" s="112"/>
      <c r="CK115" s="112"/>
      <c r="CL115" s="122"/>
      <c r="CM115" s="113"/>
      <c r="CN115" s="113"/>
      <c r="CO115" s="113"/>
      <c r="CP115" s="113"/>
      <c r="CQ115" s="113"/>
      <c r="CR115" s="114"/>
      <c r="CS115" s="115"/>
      <c r="CT115" s="113"/>
      <c r="CU115" s="113"/>
      <c r="CV115" s="113"/>
      <c r="CW115" s="113"/>
      <c r="CX115" s="116"/>
      <c r="CY115" s="111"/>
      <c r="CZ115" s="117"/>
      <c r="DA115" s="118"/>
      <c r="DB115" s="123"/>
      <c r="DC115" s="9"/>
      <c r="DD115" s="9"/>
      <c r="DE115" s="9"/>
      <c r="DF115" s="9"/>
      <c r="DG115" s="9"/>
    </row>
    <row r="116" spans="1:111" x14ac:dyDescent="0.25">
      <c r="B116" s="105"/>
      <c r="C116" s="12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0"/>
      <c r="O116" s="105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0"/>
      <c r="AB116" s="105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105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30"/>
      <c r="BB116" s="105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106"/>
      <c r="BP116" s="105"/>
      <c r="BQ116" s="29"/>
      <c r="BR116" s="29"/>
      <c r="BS116" s="29"/>
      <c r="BT116" s="107"/>
      <c r="BU116" s="106"/>
      <c r="BV116" s="29"/>
      <c r="BW116" s="29"/>
      <c r="BX116" s="29"/>
      <c r="BY116" s="29"/>
      <c r="BZ116" s="107"/>
      <c r="CA116" s="108"/>
      <c r="CB116" s="109"/>
      <c r="CC116" s="109"/>
      <c r="CD116" s="109"/>
      <c r="CE116" s="109"/>
      <c r="CF116" s="110"/>
      <c r="CG116" s="108"/>
      <c r="CH116" s="111"/>
      <c r="CI116" s="112"/>
      <c r="CJ116" s="111"/>
      <c r="CK116" s="111"/>
      <c r="CL116" s="110"/>
      <c r="CM116" s="113"/>
      <c r="CN116" s="113"/>
      <c r="CO116" s="113"/>
      <c r="CP116" s="113"/>
      <c r="CQ116" s="113"/>
      <c r="CR116" s="114"/>
      <c r="CS116" s="115"/>
      <c r="CT116" s="113"/>
      <c r="CU116" s="113"/>
      <c r="CV116" s="113"/>
      <c r="CW116" s="113"/>
      <c r="CX116" s="116"/>
      <c r="CY116" s="111"/>
      <c r="CZ116" s="117"/>
      <c r="DA116" s="118"/>
      <c r="DB116" s="123"/>
      <c r="DC116" s="9"/>
      <c r="DD116" s="9"/>
      <c r="DE116" s="9"/>
      <c r="DF116" s="9"/>
      <c r="DG116" s="9"/>
    </row>
    <row r="117" spans="1:111" x14ac:dyDescent="0.25">
      <c r="B117" s="105"/>
      <c r="C117" s="124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0"/>
      <c r="O117" s="105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  <c r="AB117" s="105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105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30"/>
      <c r="BB117" s="105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106"/>
      <c r="BP117" s="105"/>
      <c r="BQ117" s="29"/>
      <c r="BR117" s="29"/>
      <c r="BS117" s="29"/>
      <c r="BT117" s="107"/>
      <c r="BU117" s="106"/>
      <c r="BV117" s="29"/>
      <c r="BW117" s="29"/>
      <c r="BX117" s="29"/>
      <c r="BY117" s="29"/>
      <c r="BZ117" s="107"/>
      <c r="CA117" s="108"/>
      <c r="CB117" s="109"/>
      <c r="CC117" s="109"/>
      <c r="CD117" s="109"/>
      <c r="CE117" s="109"/>
      <c r="CF117" s="110"/>
      <c r="CG117" s="121"/>
      <c r="CH117" s="112"/>
      <c r="CI117" s="112"/>
      <c r="CJ117" s="112"/>
      <c r="CK117" s="112"/>
      <c r="CL117" s="122"/>
      <c r="CM117" s="113"/>
      <c r="CN117" s="113"/>
      <c r="CO117" s="113"/>
      <c r="CP117" s="113"/>
      <c r="CQ117" s="113"/>
      <c r="CR117" s="114"/>
      <c r="CS117" s="115"/>
      <c r="CT117" s="113"/>
      <c r="CU117" s="113"/>
      <c r="CV117" s="113"/>
      <c r="CW117" s="113"/>
      <c r="CX117" s="116"/>
      <c r="CY117" s="111"/>
      <c r="CZ117" s="117"/>
      <c r="DA117" s="118"/>
      <c r="DB117" s="123"/>
      <c r="DC117" s="9"/>
      <c r="DD117" s="9"/>
      <c r="DE117" s="9"/>
      <c r="DF117" s="9"/>
      <c r="DG117" s="9"/>
    </row>
    <row r="118" spans="1:111" x14ac:dyDescent="0.25">
      <c r="B118" s="105"/>
      <c r="C118" s="124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0"/>
      <c r="O118" s="105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  <c r="AB118" s="105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105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30"/>
      <c r="BB118" s="105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106"/>
      <c r="BP118" s="105"/>
      <c r="BQ118" s="29"/>
      <c r="BR118" s="29"/>
      <c r="BS118" s="29"/>
      <c r="BT118" s="107"/>
      <c r="BU118" s="106"/>
      <c r="BV118" s="29"/>
      <c r="BW118" s="29"/>
      <c r="BX118" s="29"/>
      <c r="BY118" s="29"/>
      <c r="BZ118" s="107"/>
      <c r="CA118" s="108"/>
      <c r="CB118" s="109"/>
      <c r="CC118" s="109"/>
      <c r="CD118" s="109"/>
      <c r="CE118" s="109"/>
      <c r="CF118" s="110"/>
      <c r="CG118" s="108"/>
      <c r="CH118" s="111"/>
      <c r="CI118" s="112"/>
      <c r="CJ118" s="111"/>
      <c r="CK118" s="111"/>
      <c r="CL118" s="110"/>
      <c r="CM118" s="113"/>
      <c r="CN118" s="113"/>
      <c r="CO118" s="113"/>
      <c r="CP118" s="113"/>
      <c r="CQ118" s="113"/>
      <c r="CR118" s="114"/>
      <c r="CS118" s="115"/>
      <c r="CT118" s="113"/>
      <c r="CU118" s="113"/>
      <c r="CV118" s="113"/>
      <c r="CW118" s="113"/>
      <c r="CX118" s="116"/>
      <c r="CY118" s="111"/>
      <c r="CZ118" s="117"/>
      <c r="DA118" s="118"/>
      <c r="DB118" s="123"/>
      <c r="DC118" s="9"/>
      <c r="DD118" s="9"/>
      <c r="DE118" s="9"/>
      <c r="DF118" s="9"/>
      <c r="DG118" s="9"/>
    </row>
    <row r="119" spans="1:111" x14ac:dyDescent="0.25">
      <c r="B119" s="105"/>
      <c r="C119" s="124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0"/>
      <c r="O119" s="105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0"/>
      <c r="AB119" s="105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105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30"/>
      <c r="BB119" s="105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106"/>
      <c r="BP119" s="105"/>
      <c r="BQ119" s="29"/>
      <c r="BR119" s="29"/>
      <c r="BS119" s="29"/>
      <c r="BT119" s="107"/>
      <c r="BU119" s="106"/>
      <c r="BV119" s="29"/>
      <c r="BW119" s="29"/>
      <c r="BX119" s="29"/>
      <c r="BY119" s="29"/>
      <c r="BZ119" s="107"/>
      <c r="CA119" s="108"/>
      <c r="CB119" s="109"/>
      <c r="CC119" s="109"/>
      <c r="CD119" s="109"/>
      <c r="CE119" s="109"/>
      <c r="CF119" s="110"/>
      <c r="CG119" s="121"/>
      <c r="CH119" s="112"/>
      <c r="CI119" s="112"/>
      <c r="CJ119" s="112"/>
      <c r="CK119" s="112"/>
      <c r="CL119" s="122"/>
      <c r="CM119" s="113"/>
      <c r="CN119" s="113"/>
      <c r="CO119" s="113"/>
      <c r="CP119" s="113"/>
      <c r="CQ119" s="113"/>
      <c r="CR119" s="114"/>
      <c r="CS119" s="115"/>
      <c r="CT119" s="113"/>
      <c r="CU119" s="113"/>
      <c r="CV119" s="113"/>
      <c r="CW119" s="113"/>
      <c r="CX119" s="116"/>
      <c r="CY119" s="111"/>
      <c r="CZ119" s="117"/>
      <c r="DA119" s="118"/>
      <c r="DB119" s="123"/>
      <c r="DC119" s="9"/>
      <c r="DD119" s="9"/>
      <c r="DE119" s="9"/>
      <c r="DF119" s="9"/>
      <c r="DG119" s="9"/>
    </row>
    <row r="120" spans="1:111" x14ac:dyDescent="0.25">
      <c r="B120" s="105"/>
      <c r="C120" s="124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  <c r="O120" s="105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0"/>
      <c r="AB120" s="105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105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30"/>
      <c r="BB120" s="105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106"/>
      <c r="BP120" s="105"/>
      <c r="BQ120" s="29"/>
      <c r="BR120" s="29"/>
      <c r="BS120" s="29"/>
      <c r="BT120" s="107"/>
      <c r="BU120" s="106"/>
      <c r="BV120" s="29"/>
      <c r="BW120" s="29"/>
      <c r="BX120" s="29"/>
      <c r="BY120" s="29"/>
      <c r="BZ120" s="107"/>
      <c r="CA120" s="108"/>
      <c r="CB120" s="109"/>
      <c r="CC120" s="109"/>
      <c r="CD120" s="109"/>
      <c r="CE120" s="109"/>
      <c r="CF120" s="110"/>
      <c r="CG120" s="108"/>
      <c r="CH120" s="111"/>
      <c r="CI120" s="112"/>
      <c r="CJ120" s="111"/>
      <c r="CK120" s="111"/>
      <c r="CL120" s="110"/>
      <c r="CM120" s="113"/>
      <c r="CN120" s="113"/>
      <c r="CO120" s="113"/>
      <c r="CP120" s="113"/>
      <c r="CQ120" s="113"/>
      <c r="CR120" s="114"/>
      <c r="CS120" s="115"/>
      <c r="CT120" s="113"/>
      <c r="CU120" s="113"/>
      <c r="CV120" s="113"/>
      <c r="CW120" s="113"/>
      <c r="CX120" s="116"/>
      <c r="CY120" s="111"/>
      <c r="CZ120" s="117"/>
      <c r="DA120" s="118"/>
      <c r="DB120" s="123"/>
      <c r="DC120" s="9"/>
      <c r="DD120" s="9"/>
      <c r="DE120" s="9"/>
      <c r="DF120" s="9"/>
      <c r="DG120" s="9"/>
    </row>
    <row r="121" spans="1:111" x14ac:dyDescent="0.25">
      <c r="B121" s="105"/>
      <c r="C121" s="124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0"/>
      <c r="O121" s="105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0"/>
      <c r="AB121" s="105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105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30"/>
      <c r="BB121" s="105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106"/>
      <c r="BP121" s="105"/>
      <c r="BQ121" s="29"/>
      <c r="BR121" s="29"/>
      <c r="BS121" s="29"/>
      <c r="BT121" s="107"/>
      <c r="BU121" s="106"/>
      <c r="BV121" s="29"/>
      <c r="BW121" s="29"/>
      <c r="BX121" s="29"/>
      <c r="BY121" s="29"/>
      <c r="BZ121" s="107"/>
      <c r="CA121" s="108"/>
      <c r="CB121" s="109"/>
      <c r="CC121" s="109"/>
      <c r="CD121" s="109"/>
      <c r="CE121" s="109"/>
      <c r="CF121" s="110"/>
      <c r="CG121" s="121"/>
      <c r="CH121" s="112"/>
      <c r="CI121" s="112"/>
      <c r="CJ121" s="112"/>
      <c r="CK121" s="112"/>
      <c r="CL121" s="122"/>
      <c r="CM121" s="113"/>
      <c r="CN121" s="113"/>
      <c r="CO121" s="113"/>
      <c r="CP121" s="113"/>
      <c r="CQ121" s="113"/>
      <c r="CR121" s="114"/>
      <c r="CS121" s="115"/>
      <c r="CT121" s="113"/>
      <c r="CU121" s="113"/>
      <c r="CV121" s="113"/>
      <c r="CW121" s="113"/>
      <c r="CX121" s="116"/>
      <c r="CY121" s="111"/>
      <c r="CZ121" s="117"/>
      <c r="DA121" s="118"/>
      <c r="DB121" s="123"/>
      <c r="DC121" s="9"/>
      <c r="DD121" s="9"/>
      <c r="DE121" s="9"/>
      <c r="DF121" s="9"/>
      <c r="DG121" s="9"/>
    </row>
    <row r="122" spans="1:111" x14ac:dyDescent="0.25">
      <c r="B122" s="105"/>
      <c r="C122" s="124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0"/>
      <c r="O122" s="105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0"/>
      <c r="AB122" s="105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105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30"/>
      <c r="BB122" s="105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106"/>
      <c r="BP122" s="105"/>
      <c r="BQ122" s="29"/>
      <c r="BR122" s="29"/>
      <c r="BS122" s="29"/>
      <c r="BT122" s="107"/>
      <c r="BU122" s="106"/>
      <c r="BV122" s="29"/>
      <c r="BW122" s="29"/>
      <c r="BX122" s="29"/>
      <c r="BY122" s="29"/>
      <c r="BZ122" s="107"/>
      <c r="CA122" s="108"/>
      <c r="CB122" s="109"/>
      <c r="CC122" s="109"/>
      <c r="CD122" s="109"/>
      <c r="CE122" s="109"/>
      <c r="CF122" s="110"/>
      <c r="CG122" s="108"/>
      <c r="CH122" s="111"/>
      <c r="CI122" s="112"/>
      <c r="CJ122" s="111"/>
      <c r="CK122" s="111"/>
      <c r="CL122" s="110"/>
      <c r="CM122" s="113"/>
      <c r="CN122" s="113"/>
      <c r="CO122" s="113"/>
      <c r="CP122" s="113"/>
      <c r="CQ122" s="113"/>
      <c r="CR122" s="114"/>
      <c r="CS122" s="115"/>
      <c r="CT122" s="113"/>
      <c r="CU122" s="113"/>
      <c r="CV122" s="113"/>
      <c r="CW122" s="113"/>
      <c r="CX122" s="116"/>
      <c r="CY122" s="111"/>
      <c r="CZ122" s="117"/>
      <c r="DA122" s="118"/>
      <c r="DB122" s="123"/>
      <c r="DC122" s="9"/>
      <c r="DD122" s="9"/>
      <c r="DE122" s="9"/>
      <c r="DF122" s="9"/>
      <c r="DG122" s="9"/>
    </row>
    <row r="123" spans="1:111" x14ac:dyDescent="0.25">
      <c r="B123" s="105"/>
      <c r="C123" s="124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0"/>
      <c r="O123" s="105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30"/>
      <c r="AB123" s="105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105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30"/>
      <c r="BB123" s="105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106"/>
      <c r="BP123" s="105"/>
      <c r="BQ123" s="29"/>
      <c r="BR123" s="29"/>
      <c r="BS123" s="29"/>
      <c r="BT123" s="107"/>
      <c r="BU123" s="106"/>
      <c r="BV123" s="29"/>
      <c r="BW123" s="29"/>
      <c r="BX123" s="29"/>
      <c r="BY123" s="29"/>
      <c r="BZ123" s="107"/>
      <c r="CA123" s="108"/>
      <c r="CB123" s="109"/>
      <c r="CC123" s="109"/>
      <c r="CD123" s="109"/>
      <c r="CE123" s="109"/>
      <c r="CF123" s="110"/>
      <c r="CG123" s="121"/>
      <c r="CH123" s="112"/>
      <c r="CI123" s="112"/>
      <c r="CJ123" s="112"/>
      <c r="CK123" s="112"/>
      <c r="CL123" s="122"/>
      <c r="CM123" s="113"/>
      <c r="CN123" s="113"/>
      <c r="CO123" s="113"/>
      <c r="CP123" s="113"/>
      <c r="CQ123" s="113"/>
      <c r="CR123" s="114"/>
      <c r="CS123" s="115"/>
      <c r="CT123" s="113"/>
      <c r="CU123" s="113"/>
      <c r="CV123" s="113"/>
      <c r="CW123" s="113"/>
      <c r="CX123" s="116"/>
      <c r="CY123" s="111"/>
      <c r="CZ123" s="117"/>
      <c r="DA123" s="118"/>
      <c r="DB123" s="123"/>
      <c r="DC123" s="9"/>
      <c r="DD123" s="9"/>
      <c r="DE123" s="9"/>
      <c r="DF123" s="9"/>
      <c r="DG123" s="9"/>
    </row>
    <row r="124" spans="1:111" s="68" customFormat="1" x14ac:dyDescent="0.25">
      <c r="A124"/>
      <c r="B124" s="105"/>
      <c r="C124" s="124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0"/>
      <c r="O124" s="105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0"/>
      <c r="AB124" s="105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105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30"/>
      <c r="BB124" s="105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106"/>
      <c r="BP124" s="132"/>
      <c r="BQ124" s="133"/>
      <c r="BR124" s="133"/>
      <c r="BS124" s="29"/>
      <c r="BT124" s="107"/>
      <c r="BU124" s="106"/>
      <c r="BV124" s="29"/>
      <c r="BW124" s="29"/>
      <c r="BX124" s="29"/>
      <c r="BY124" s="29"/>
      <c r="BZ124" s="107"/>
      <c r="CA124" s="108"/>
      <c r="CB124" s="109"/>
      <c r="CC124" s="109"/>
      <c r="CD124" s="109"/>
      <c r="CE124" s="109"/>
      <c r="CF124" s="110"/>
      <c r="CG124" s="108"/>
      <c r="CH124" s="111"/>
      <c r="CI124" s="112"/>
      <c r="CJ124" s="111"/>
      <c r="CK124" s="111"/>
      <c r="CL124" s="110"/>
      <c r="CM124" s="113"/>
      <c r="CN124" s="113"/>
      <c r="CO124" s="113"/>
      <c r="CP124" s="113"/>
      <c r="CQ124" s="113"/>
      <c r="CR124" s="114"/>
      <c r="CS124" s="115"/>
      <c r="CT124" s="113"/>
      <c r="CU124" s="113"/>
      <c r="CV124" s="113"/>
      <c r="CW124" s="113"/>
      <c r="CX124" s="116"/>
      <c r="CY124" s="111"/>
      <c r="CZ124" s="117"/>
      <c r="DA124" s="118"/>
      <c r="DB124" s="123"/>
      <c r="DC124" s="9"/>
      <c r="DD124" s="9"/>
      <c r="DE124" s="9"/>
      <c r="DF124" s="9"/>
      <c r="DG124" s="9"/>
    </row>
    <row r="125" spans="1:111" x14ac:dyDescent="0.25">
      <c r="B125" s="105"/>
      <c r="C125" s="12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0"/>
      <c r="O125" s="105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30"/>
      <c r="AB125" s="105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105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30"/>
      <c r="BB125" s="105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106"/>
      <c r="BP125" s="105"/>
      <c r="BQ125" s="29"/>
      <c r="BR125" s="29"/>
      <c r="BS125" s="29"/>
      <c r="BT125" s="107"/>
      <c r="BU125" s="106"/>
      <c r="BV125" s="29"/>
      <c r="BW125" s="29"/>
      <c r="BX125" s="29"/>
      <c r="BY125" s="29"/>
      <c r="BZ125" s="107"/>
      <c r="CA125" s="108"/>
      <c r="CB125" s="109"/>
      <c r="CC125" s="109"/>
      <c r="CD125" s="109"/>
      <c r="CE125" s="109"/>
      <c r="CF125" s="110"/>
      <c r="CG125" s="121"/>
      <c r="CH125" s="112"/>
      <c r="CI125" s="112"/>
      <c r="CJ125" s="112"/>
      <c r="CK125" s="112"/>
      <c r="CL125" s="122"/>
      <c r="CM125" s="113"/>
      <c r="CN125" s="113"/>
      <c r="CO125" s="113"/>
      <c r="CP125" s="113"/>
      <c r="CQ125" s="113"/>
      <c r="CR125" s="114"/>
      <c r="CS125" s="115"/>
      <c r="CT125" s="113"/>
      <c r="CU125" s="113"/>
      <c r="CV125" s="113"/>
      <c r="CW125" s="113"/>
      <c r="CX125" s="116"/>
      <c r="CY125" s="111"/>
      <c r="CZ125" s="117"/>
      <c r="DA125" s="118"/>
      <c r="DB125" s="123"/>
      <c r="DC125" s="9"/>
      <c r="DD125" s="9"/>
      <c r="DE125" s="9"/>
      <c r="DF125" s="9"/>
      <c r="DG125" s="9"/>
    </row>
    <row r="126" spans="1:111" x14ac:dyDescent="0.25">
      <c r="B126" s="105"/>
      <c r="C126" s="124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0"/>
      <c r="O126" s="105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30"/>
      <c r="AB126" s="105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105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30"/>
      <c r="BB126" s="105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106"/>
      <c r="BP126" s="105"/>
      <c r="BQ126" s="29"/>
      <c r="BR126" s="29"/>
      <c r="BS126" s="29"/>
      <c r="BT126" s="107"/>
      <c r="BU126" s="106"/>
      <c r="BV126" s="29"/>
      <c r="BW126" s="29"/>
      <c r="BX126" s="29"/>
      <c r="BY126" s="29"/>
      <c r="BZ126" s="107"/>
      <c r="CA126" s="108"/>
      <c r="CB126" s="109"/>
      <c r="CC126" s="109"/>
      <c r="CD126" s="109"/>
      <c r="CE126" s="109"/>
      <c r="CF126" s="110"/>
      <c r="CG126" s="108"/>
      <c r="CH126" s="111"/>
      <c r="CI126" s="112"/>
      <c r="CJ126" s="111"/>
      <c r="CK126" s="111"/>
      <c r="CL126" s="110"/>
      <c r="CM126" s="113"/>
      <c r="CN126" s="113"/>
      <c r="CO126" s="113"/>
      <c r="CP126" s="113"/>
      <c r="CQ126" s="113"/>
      <c r="CR126" s="114"/>
      <c r="CS126" s="115"/>
      <c r="CT126" s="113"/>
      <c r="CU126" s="113"/>
      <c r="CV126" s="113"/>
      <c r="CW126" s="113"/>
      <c r="CX126" s="116"/>
      <c r="CY126" s="111"/>
      <c r="CZ126" s="117"/>
      <c r="DA126" s="118"/>
      <c r="DB126" s="123"/>
      <c r="DC126" s="9"/>
      <c r="DD126" s="9"/>
      <c r="DE126" s="9"/>
      <c r="DF126" s="9"/>
      <c r="DG126" s="9"/>
    </row>
    <row r="127" spans="1:111" x14ac:dyDescent="0.25">
      <c r="B127" s="105"/>
      <c r="C127" s="124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0"/>
      <c r="O127" s="105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30"/>
      <c r="AB127" s="105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105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30"/>
      <c r="BB127" s="105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106"/>
      <c r="BP127" s="105"/>
      <c r="BQ127" s="29"/>
      <c r="BR127" s="29"/>
      <c r="BS127" s="29"/>
      <c r="BT127" s="107"/>
      <c r="BU127" s="106"/>
      <c r="BV127" s="29"/>
      <c r="BW127" s="29"/>
      <c r="BX127" s="29"/>
      <c r="BY127" s="29"/>
      <c r="BZ127" s="107"/>
      <c r="CA127" s="108"/>
      <c r="CB127" s="109"/>
      <c r="CC127" s="109"/>
      <c r="CD127" s="109"/>
      <c r="CE127" s="109"/>
      <c r="CF127" s="110"/>
      <c r="CG127" s="121"/>
      <c r="CH127" s="112"/>
      <c r="CI127" s="112"/>
      <c r="CJ127" s="112"/>
      <c r="CK127" s="112"/>
      <c r="CL127" s="122"/>
      <c r="CM127" s="113"/>
      <c r="CN127" s="113"/>
      <c r="CO127" s="113"/>
      <c r="CP127" s="113"/>
      <c r="CQ127" s="113"/>
      <c r="CR127" s="114"/>
      <c r="CS127" s="115"/>
      <c r="CT127" s="113"/>
      <c r="CU127" s="113"/>
      <c r="CV127" s="113"/>
      <c r="CW127" s="113"/>
      <c r="CX127" s="116"/>
      <c r="CY127" s="111"/>
      <c r="CZ127" s="117"/>
      <c r="DA127" s="118"/>
      <c r="DB127" s="123"/>
      <c r="DC127" s="9"/>
      <c r="DD127" s="9"/>
      <c r="DE127" s="9"/>
      <c r="DF127" s="9"/>
      <c r="DG127" s="9"/>
    </row>
    <row r="128" spans="1:111" x14ac:dyDescent="0.25">
      <c r="B128" s="105"/>
      <c r="C128" s="124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0"/>
      <c r="O128" s="105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  <c r="AB128" s="105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105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30"/>
      <c r="BB128" s="105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106"/>
      <c r="BP128" s="105"/>
      <c r="BQ128" s="29"/>
      <c r="BR128" s="29"/>
      <c r="BS128" s="29"/>
      <c r="BT128" s="107"/>
      <c r="BU128" s="106"/>
      <c r="BV128" s="29"/>
      <c r="BW128" s="29"/>
      <c r="BX128" s="29"/>
      <c r="BY128" s="29"/>
      <c r="BZ128" s="107"/>
      <c r="CA128" s="108"/>
      <c r="CB128" s="109"/>
      <c r="CC128" s="109"/>
      <c r="CD128" s="109"/>
      <c r="CE128" s="109"/>
      <c r="CF128" s="110"/>
      <c r="CG128" s="108"/>
      <c r="CH128" s="111"/>
      <c r="CI128" s="112"/>
      <c r="CJ128" s="111"/>
      <c r="CK128" s="111"/>
      <c r="CL128" s="110"/>
      <c r="CM128" s="113"/>
      <c r="CN128" s="113"/>
      <c r="CO128" s="113"/>
      <c r="CP128" s="113"/>
      <c r="CQ128" s="113"/>
      <c r="CR128" s="114"/>
      <c r="CS128" s="115"/>
      <c r="CT128" s="113"/>
      <c r="CU128" s="113"/>
      <c r="CV128" s="113"/>
      <c r="CW128" s="113"/>
      <c r="CX128" s="116"/>
      <c r="CY128" s="111"/>
      <c r="CZ128" s="117"/>
      <c r="DA128" s="118"/>
      <c r="DB128" s="123"/>
      <c r="DC128" s="9"/>
      <c r="DD128" s="9"/>
      <c r="DE128" s="9"/>
      <c r="DF128" s="9"/>
      <c r="DG128" s="9"/>
    </row>
    <row r="129" spans="2:111" x14ac:dyDescent="0.25">
      <c r="B129" s="105"/>
      <c r="C129" s="124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0"/>
      <c r="O129" s="105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  <c r="AB129" s="105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105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30"/>
      <c r="BB129" s="105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106"/>
      <c r="BP129" s="105"/>
      <c r="BQ129" s="29"/>
      <c r="BR129" s="29"/>
      <c r="BS129" s="29"/>
      <c r="BT129" s="107"/>
      <c r="BU129" s="106"/>
      <c r="BV129" s="29"/>
      <c r="BW129" s="29"/>
      <c r="BX129" s="29"/>
      <c r="BY129" s="29"/>
      <c r="BZ129" s="107"/>
      <c r="CA129" s="108"/>
      <c r="CB129" s="109"/>
      <c r="CC129" s="109"/>
      <c r="CD129" s="109"/>
      <c r="CE129" s="109"/>
      <c r="CF129" s="110"/>
      <c r="CG129" s="121"/>
      <c r="CH129" s="112"/>
      <c r="CI129" s="112"/>
      <c r="CJ129" s="112"/>
      <c r="CK129" s="112"/>
      <c r="CL129" s="122"/>
      <c r="CM129" s="113"/>
      <c r="CN129" s="113"/>
      <c r="CO129" s="113"/>
      <c r="CP129" s="113"/>
      <c r="CQ129" s="113"/>
      <c r="CR129" s="114"/>
      <c r="CS129" s="115"/>
      <c r="CT129" s="113"/>
      <c r="CU129" s="113"/>
      <c r="CV129" s="113"/>
      <c r="CW129" s="113"/>
      <c r="CX129" s="116"/>
      <c r="CY129" s="111"/>
      <c r="CZ129" s="117"/>
      <c r="DA129" s="118"/>
      <c r="DB129" s="123"/>
      <c r="DC129" s="9"/>
      <c r="DD129" s="9"/>
      <c r="DE129" s="9"/>
      <c r="DF129" s="9"/>
      <c r="DG129" s="9"/>
    </row>
    <row r="130" spans="2:111" x14ac:dyDescent="0.25">
      <c r="B130" s="105"/>
      <c r="C130" s="124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0"/>
      <c r="O130" s="105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30"/>
      <c r="AB130" s="105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105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30"/>
      <c r="BB130" s="105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106"/>
      <c r="BP130" s="105"/>
      <c r="BQ130" s="29"/>
      <c r="BR130" s="29"/>
      <c r="BS130" s="29"/>
      <c r="BT130" s="107"/>
      <c r="BU130" s="106"/>
      <c r="BV130" s="29"/>
      <c r="BW130" s="29"/>
      <c r="BX130" s="29"/>
      <c r="BY130" s="29"/>
      <c r="BZ130" s="107"/>
      <c r="CA130" s="108"/>
      <c r="CB130" s="109"/>
      <c r="CC130" s="109"/>
      <c r="CD130" s="109"/>
      <c r="CE130" s="109"/>
      <c r="CF130" s="110"/>
      <c r="CG130" s="108"/>
      <c r="CH130" s="111"/>
      <c r="CI130" s="112"/>
      <c r="CJ130" s="111"/>
      <c r="CK130" s="111"/>
      <c r="CL130" s="110"/>
      <c r="CM130" s="113"/>
      <c r="CN130" s="113"/>
      <c r="CO130" s="113"/>
      <c r="CP130" s="113"/>
      <c r="CQ130" s="113"/>
      <c r="CR130" s="114"/>
      <c r="CS130" s="115"/>
      <c r="CT130" s="113"/>
      <c r="CU130" s="113"/>
      <c r="CV130" s="113"/>
      <c r="CW130" s="113"/>
      <c r="CX130" s="116"/>
      <c r="CY130" s="111"/>
      <c r="CZ130" s="117"/>
      <c r="DA130" s="118"/>
      <c r="DB130" s="123"/>
      <c r="DC130" s="9"/>
      <c r="DD130" s="9"/>
      <c r="DE130" s="9"/>
      <c r="DF130" s="9"/>
      <c r="DG130" s="9"/>
    </row>
    <row r="131" spans="2:111" x14ac:dyDescent="0.25">
      <c r="B131" s="105"/>
      <c r="C131" s="124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0"/>
      <c r="O131" s="105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30"/>
      <c r="AB131" s="105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105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30"/>
      <c r="BB131" s="105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106"/>
      <c r="BP131" s="105"/>
      <c r="BQ131" s="29"/>
      <c r="BR131" s="29"/>
      <c r="BS131" s="29"/>
      <c r="BT131" s="107"/>
      <c r="BU131" s="106"/>
      <c r="BV131" s="29"/>
      <c r="BW131" s="29"/>
      <c r="BX131" s="29"/>
      <c r="BY131" s="29"/>
      <c r="BZ131" s="107"/>
      <c r="CA131" s="108"/>
      <c r="CB131" s="109"/>
      <c r="CC131" s="109"/>
      <c r="CD131" s="109"/>
      <c r="CE131" s="109"/>
      <c r="CF131" s="110"/>
      <c r="CG131" s="121"/>
      <c r="CH131" s="112"/>
      <c r="CI131" s="112"/>
      <c r="CJ131" s="112"/>
      <c r="CK131" s="112"/>
      <c r="CL131" s="122"/>
      <c r="CM131" s="113"/>
      <c r="CN131" s="113"/>
      <c r="CO131" s="113"/>
      <c r="CP131" s="113"/>
      <c r="CQ131" s="113"/>
      <c r="CR131" s="114"/>
      <c r="CS131" s="115"/>
      <c r="CT131" s="113"/>
      <c r="CU131" s="113"/>
      <c r="CV131" s="113"/>
      <c r="CW131" s="113"/>
      <c r="CX131" s="116"/>
      <c r="CY131" s="111"/>
      <c r="CZ131" s="117"/>
      <c r="DA131" s="118"/>
      <c r="DB131" s="123"/>
      <c r="DC131" s="9"/>
      <c r="DD131" s="9"/>
      <c r="DE131" s="9"/>
      <c r="DF131" s="9"/>
      <c r="DG131" s="9"/>
    </row>
    <row r="132" spans="2:111" x14ac:dyDescent="0.25">
      <c r="B132" s="105"/>
      <c r="C132" s="124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0"/>
      <c r="O132" s="105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30"/>
      <c r="AB132" s="105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105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30"/>
      <c r="BB132" s="105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106"/>
      <c r="BP132" s="105"/>
      <c r="BQ132" s="29"/>
      <c r="BR132" s="29"/>
      <c r="BS132" s="29"/>
      <c r="BT132" s="107"/>
      <c r="BU132" s="106"/>
      <c r="BV132" s="29"/>
      <c r="BW132" s="29"/>
      <c r="BX132" s="29"/>
      <c r="BY132" s="29"/>
      <c r="BZ132" s="107"/>
      <c r="CA132" s="108"/>
      <c r="CB132" s="109"/>
      <c r="CC132" s="109"/>
      <c r="CD132" s="109"/>
      <c r="CE132" s="109"/>
      <c r="CF132" s="110"/>
      <c r="CG132" s="108"/>
      <c r="CH132" s="111"/>
      <c r="CI132" s="112"/>
      <c r="CJ132" s="111"/>
      <c r="CK132" s="111"/>
      <c r="CL132" s="110"/>
      <c r="CM132" s="113"/>
      <c r="CN132" s="113"/>
      <c r="CO132" s="113"/>
      <c r="CP132" s="113"/>
      <c r="CQ132" s="113"/>
      <c r="CR132" s="114"/>
      <c r="CS132" s="115"/>
      <c r="CT132" s="113"/>
      <c r="CU132" s="113"/>
      <c r="CV132" s="113"/>
      <c r="CW132" s="113"/>
      <c r="CX132" s="116"/>
      <c r="CY132" s="111"/>
      <c r="CZ132" s="117"/>
      <c r="DA132" s="118"/>
      <c r="DB132" s="123"/>
      <c r="DC132" s="9"/>
      <c r="DD132" s="9"/>
      <c r="DE132" s="9"/>
      <c r="DF132" s="9"/>
      <c r="DG132" s="9"/>
    </row>
    <row r="133" spans="2:111" x14ac:dyDescent="0.25">
      <c r="B133" s="105"/>
      <c r="C133" s="124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0"/>
      <c r="O133" s="105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30"/>
      <c r="AB133" s="105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105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30"/>
      <c r="BB133" s="105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106"/>
      <c r="BP133" s="105"/>
      <c r="BQ133" s="29"/>
      <c r="BR133" s="29"/>
      <c r="BS133" s="29"/>
      <c r="BT133" s="107"/>
      <c r="BU133" s="106"/>
      <c r="BV133" s="29"/>
      <c r="BW133" s="29"/>
      <c r="BX133" s="29"/>
      <c r="BY133" s="29"/>
      <c r="BZ133" s="107"/>
      <c r="CA133" s="108"/>
      <c r="CB133" s="109"/>
      <c r="CC133" s="109"/>
      <c r="CD133" s="109"/>
      <c r="CE133" s="109"/>
      <c r="CF133" s="110"/>
      <c r="CG133" s="121"/>
      <c r="CH133" s="112"/>
      <c r="CI133" s="112"/>
      <c r="CJ133" s="112"/>
      <c r="CK133" s="112"/>
      <c r="CL133" s="122"/>
      <c r="CM133" s="113"/>
      <c r="CN133" s="113"/>
      <c r="CO133" s="113"/>
      <c r="CP133" s="113"/>
      <c r="CQ133" s="113"/>
      <c r="CR133" s="114"/>
      <c r="CS133" s="115"/>
      <c r="CT133" s="113"/>
      <c r="CU133" s="113"/>
      <c r="CV133" s="113"/>
      <c r="CW133" s="113"/>
      <c r="CX133" s="116"/>
      <c r="CY133" s="111"/>
      <c r="CZ133" s="117"/>
      <c r="DA133" s="118"/>
      <c r="DB133" s="123"/>
      <c r="DC133" s="9"/>
      <c r="DD133" s="9"/>
      <c r="DE133" s="9"/>
      <c r="DF133" s="9"/>
      <c r="DG133" s="9"/>
    </row>
    <row r="134" spans="2:111" x14ac:dyDescent="0.25">
      <c r="B134" s="105"/>
      <c r="C134" s="124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0"/>
      <c r="O134" s="105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30"/>
      <c r="AB134" s="105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105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30"/>
      <c r="BB134" s="105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106"/>
      <c r="BP134" s="105"/>
      <c r="BQ134" s="29"/>
      <c r="BR134" s="29"/>
      <c r="BS134" s="29"/>
      <c r="BT134" s="107"/>
      <c r="BU134" s="106"/>
      <c r="BV134" s="29"/>
      <c r="BW134" s="29"/>
      <c r="BX134" s="29"/>
      <c r="BY134" s="29"/>
      <c r="BZ134" s="107"/>
      <c r="CA134" s="108"/>
      <c r="CB134" s="109"/>
      <c r="CC134" s="109"/>
      <c r="CD134" s="109"/>
      <c r="CE134" s="109"/>
      <c r="CF134" s="110"/>
      <c r="CG134" s="108"/>
      <c r="CH134" s="111"/>
      <c r="CI134" s="112"/>
      <c r="CJ134" s="111"/>
      <c r="CK134" s="111"/>
      <c r="CL134" s="110"/>
      <c r="CM134" s="113"/>
      <c r="CN134" s="113"/>
      <c r="CO134" s="113"/>
      <c r="CP134" s="113"/>
      <c r="CQ134" s="113"/>
      <c r="CR134" s="114"/>
      <c r="CS134" s="115"/>
      <c r="CT134" s="113"/>
      <c r="CU134" s="113"/>
      <c r="CV134" s="113"/>
      <c r="CW134" s="113"/>
      <c r="CX134" s="116"/>
      <c r="CY134" s="111"/>
      <c r="CZ134" s="117"/>
      <c r="DA134" s="118"/>
      <c r="DB134" s="123"/>
      <c r="DC134" s="9"/>
      <c r="DD134" s="9"/>
      <c r="DE134" s="9"/>
      <c r="DF134" s="9"/>
      <c r="DG134" s="9"/>
    </row>
    <row r="135" spans="2:111" x14ac:dyDescent="0.25">
      <c r="B135" s="105"/>
      <c r="C135" s="124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0"/>
      <c r="O135" s="105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30"/>
      <c r="AB135" s="105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105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30"/>
      <c r="BB135" s="105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106"/>
      <c r="BP135" s="105"/>
      <c r="BQ135" s="29"/>
      <c r="BR135" s="29"/>
      <c r="BS135" s="29"/>
      <c r="BT135" s="107"/>
      <c r="BU135" s="106"/>
      <c r="BV135" s="29"/>
      <c r="BW135" s="29"/>
      <c r="BX135" s="29"/>
      <c r="BY135" s="29"/>
      <c r="BZ135" s="107"/>
      <c r="CA135" s="108"/>
      <c r="CB135" s="109"/>
      <c r="CC135" s="109"/>
      <c r="CD135" s="109"/>
      <c r="CE135" s="109"/>
      <c r="CF135" s="110"/>
      <c r="CG135" s="121"/>
      <c r="CH135" s="112"/>
      <c r="CI135" s="112"/>
      <c r="CJ135" s="112"/>
      <c r="CK135" s="112"/>
      <c r="CL135" s="122"/>
      <c r="CM135" s="113"/>
      <c r="CN135" s="113"/>
      <c r="CO135" s="113"/>
      <c r="CP135" s="113"/>
      <c r="CQ135" s="113"/>
      <c r="CR135" s="114"/>
      <c r="CS135" s="115"/>
      <c r="CT135" s="113"/>
      <c r="CU135" s="113"/>
      <c r="CV135" s="113"/>
      <c r="CW135" s="113"/>
      <c r="CX135" s="116"/>
      <c r="CY135" s="111"/>
      <c r="CZ135" s="117"/>
      <c r="DA135" s="118"/>
      <c r="DB135" s="123"/>
      <c r="DC135" s="9"/>
      <c r="DD135" s="9"/>
      <c r="DE135" s="9"/>
      <c r="DF135" s="9"/>
      <c r="DG135" s="9"/>
    </row>
    <row r="136" spans="2:111" x14ac:dyDescent="0.25">
      <c r="B136" s="105"/>
      <c r="C136" s="124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  <c r="O136" s="105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30"/>
      <c r="AB136" s="105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105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30"/>
      <c r="BB136" s="105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106"/>
      <c r="BP136" s="105"/>
      <c r="BQ136" s="29"/>
      <c r="BR136" s="29"/>
      <c r="BS136" s="29"/>
      <c r="BT136" s="107"/>
      <c r="BU136" s="106"/>
      <c r="BV136" s="29"/>
      <c r="BW136" s="29"/>
      <c r="BX136" s="29"/>
      <c r="BY136" s="29"/>
      <c r="BZ136" s="107"/>
      <c r="CA136" s="108"/>
      <c r="CB136" s="109"/>
      <c r="CC136" s="109"/>
      <c r="CD136" s="109"/>
      <c r="CE136" s="109"/>
      <c r="CF136" s="110"/>
      <c r="CG136" s="108"/>
      <c r="CH136" s="111"/>
      <c r="CI136" s="112"/>
      <c r="CJ136" s="111"/>
      <c r="CK136" s="111"/>
      <c r="CL136" s="110"/>
      <c r="CM136" s="113"/>
      <c r="CN136" s="113"/>
      <c r="CO136" s="113"/>
      <c r="CP136" s="113"/>
      <c r="CQ136" s="113"/>
      <c r="CR136" s="114"/>
      <c r="CS136" s="115"/>
      <c r="CT136" s="113"/>
      <c r="CU136" s="113"/>
      <c r="CV136" s="113"/>
      <c r="CW136" s="113"/>
      <c r="CX136" s="116"/>
      <c r="CY136" s="111"/>
      <c r="CZ136" s="117"/>
      <c r="DA136" s="118"/>
      <c r="DB136" s="123"/>
      <c r="DC136" s="9"/>
      <c r="DD136" s="9"/>
      <c r="DE136" s="9"/>
      <c r="DF136" s="9"/>
      <c r="DG136" s="9"/>
    </row>
    <row r="137" spans="2:111" x14ac:dyDescent="0.25">
      <c r="B137" s="105"/>
      <c r="C137" s="124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0"/>
      <c r="O137" s="105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0"/>
      <c r="AB137" s="105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105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30"/>
      <c r="BB137" s="105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106"/>
      <c r="BP137" s="105"/>
      <c r="BQ137" s="29"/>
      <c r="BR137" s="29"/>
      <c r="BS137" s="29"/>
      <c r="BT137" s="107"/>
      <c r="BU137" s="106"/>
      <c r="BV137" s="29"/>
      <c r="BW137" s="29"/>
      <c r="BX137" s="29"/>
      <c r="BY137" s="29"/>
      <c r="BZ137" s="107"/>
      <c r="CA137" s="108"/>
      <c r="CB137" s="109"/>
      <c r="CC137" s="109"/>
      <c r="CD137" s="109"/>
      <c r="CE137" s="109"/>
      <c r="CF137" s="110"/>
      <c r="CG137" s="121"/>
      <c r="CH137" s="112"/>
      <c r="CI137" s="112"/>
      <c r="CJ137" s="112"/>
      <c r="CK137" s="112"/>
      <c r="CL137" s="122"/>
      <c r="CM137" s="113"/>
      <c r="CN137" s="113"/>
      <c r="CO137" s="113"/>
      <c r="CP137" s="113"/>
      <c r="CQ137" s="113"/>
      <c r="CR137" s="114"/>
      <c r="CS137" s="115"/>
      <c r="CT137" s="113"/>
      <c r="CU137" s="113"/>
      <c r="CV137" s="113"/>
      <c r="CW137" s="113"/>
      <c r="CX137" s="116"/>
      <c r="CY137" s="111"/>
      <c r="CZ137" s="117"/>
      <c r="DA137" s="118"/>
      <c r="DB137" s="123"/>
      <c r="DC137" s="9"/>
      <c r="DD137" s="9"/>
      <c r="DE137" s="9"/>
      <c r="DF137" s="9"/>
      <c r="DG137" s="9"/>
    </row>
    <row r="138" spans="2:111" x14ac:dyDescent="0.25">
      <c r="B138" s="105"/>
      <c r="C138" s="124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0"/>
      <c r="O138" s="105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05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105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30"/>
      <c r="BB138" s="105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106"/>
      <c r="BP138" s="105"/>
      <c r="BQ138" s="29"/>
      <c r="BR138" s="29"/>
      <c r="BS138" s="29"/>
      <c r="BT138" s="107"/>
      <c r="BU138" s="106"/>
      <c r="BV138" s="29"/>
      <c r="BW138" s="29"/>
      <c r="BX138" s="29"/>
      <c r="BY138" s="29"/>
      <c r="BZ138" s="107"/>
      <c r="CA138" s="108"/>
      <c r="CB138" s="109"/>
      <c r="CC138" s="109"/>
      <c r="CD138" s="109"/>
      <c r="CE138" s="109"/>
      <c r="CF138" s="110"/>
      <c r="CG138" s="108"/>
      <c r="CH138" s="111"/>
      <c r="CI138" s="112"/>
      <c r="CJ138" s="111"/>
      <c r="CK138" s="111"/>
      <c r="CL138" s="110"/>
      <c r="CM138" s="113"/>
      <c r="CN138" s="113"/>
      <c r="CO138" s="113"/>
      <c r="CP138" s="113"/>
      <c r="CQ138" s="113"/>
      <c r="CR138" s="114"/>
      <c r="CS138" s="115"/>
      <c r="CT138" s="113"/>
      <c r="CU138" s="113"/>
      <c r="CV138" s="113"/>
      <c r="CW138" s="113"/>
      <c r="CX138" s="116"/>
      <c r="CY138" s="111"/>
      <c r="CZ138" s="117"/>
      <c r="DA138" s="118"/>
      <c r="DB138" s="123"/>
      <c r="DC138" s="9"/>
      <c r="DD138" s="9"/>
      <c r="DE138" s="9"/>
      <c r="DF138" s="9"/>
      <c r="DG138" s="9"/>
    </row>
    <row r="139" spans="2:111" x14ac:dyDescent="0.25">
      <c r="B139" s="105"/>
      <c r="C139" s="124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0"/>
      <c r="O139" s="105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  <c r="AB139" s="105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105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30"/>
      <c r="BB139" s="105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106"/>
      <c r="BP139" s="105"/>
      <c r="BQ139" s="29"/>
      <c r="BR139" s="29"/>
      <c r="BS139" s="29"/>
      <c r="BT139" s="107"/>
      <c r="BU139" s="106"/>
      <c r="BV139" s="29"/>
      <c r="BW139" s="29"/>
      <c r="BX139" s="29"/>
      <c r="BY139" s="29"/>
      <c r="BZ139" s="107"/>
      <c r="CA139" s="108"/>
      <c r="CB139" s="109"/>
      <c r="CC139" s="109"/>
      <c r="CD139" s="109"/>
      <c r="CE139" s="109"/>
      <c r="CF139" s="110"/>
      <c r="CG139" s="121"/>
      <c r="CH139" s="112"/>
      <c r="CI139" s="112"/>
      <c r="CJ139" s="112"/>
      <c r="CK139" s="112"/>
      <c r="CL139" s="122"/>
      <c r="CM139" s="113"/>
      <c r="CN139" s="113"/>
      <c r="CO139" s="113"/>
      <c r="CP139" s="113"/>
      <c r="CQ139" s="113"/>
      <c r="CR139" s="114"/>
      <c r="CS139" s="115"/>
      <c r="CT139" s="113"/>
      <c r="CU139" s="113"/>
      <c r="CV139" s="113"/>
      <c r="CW139" s="113"/>
      <c r="CX139" s="116"/>
      <c r="CY139" s="111"/>
      <c r="CZ139" s="117"/>
      <c r="DA139" s="118"/>
      <c r="DB139" s="123"/>
      <c r="DC139" s="9"/>
      <c r="DD139" s="9"/>
      <c r="DE139" s="9"/>
      <c r="DF139" s="9"/>
      <c r="DG139" s="9"/>
    </row>
    <row r="140" spans="2:111" x14ac:dyDescent="0.25">
      <c r="B140" s="105"/>
      <c r="C140" s="124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0"/>
      <c r="O140" s="105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05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105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30"/>
      <c r="BB140" s="105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106"/>
      <c r="BP140" s="105"/>
      <c r="BQ140" s="29"/>
      <c r="BR140" s="29"/>
      <c r="BS140" s="29"/>
      <c r="BT140" s="107"/>
      <c r="BU140" s="106"/>
      <c r="BV140" s="29"/>
      <c r="BW140" s="29"/>
      <c r="BX140" s="29"/>
      <c r="BY140" s="29"/>
      <c r="BZ140" s="107"/>
      <c r="CA140" s="108"/>
      <c r="CB140" s="109"/>
      <c r="CC140" s="109"/>
      <c r="CD140" s="109"/>
      <c r="CE140" s="109"/>
      <c r="CF140" s="110"/>
      <c r="CG140" s="108"/>
      <c r="CH140" s="111"/>
      <c r="CI140" s="112"/>
      <c r="CJ140" s="111"/>
      <c r="CK140" s="111"/>
      <c r="CL140" s="110"/>
      <c r="CM140" s="113"/>
      <c r="CN140" s="113"/>
      <c r="CO140" s="113"/>
      <c r="CP140" s="113"/>
      <c r="CQ140" s="113"/>
      <c r="CR140" s="114"/>
      <c r="CS140" s="115"/>
      <c r="CT140" s="113"/>
      <c r="CU140" s="113"/>
      <c r="CV140" s="113"/>
      <c r="CW140" s="113"/>
      <c r="CX140" s="116"/>
      <c r="CY140" s="111"/>
      <c r="CZ140" s="117"/>
      <c r="DA140" s="118"/>
      <c r="DB140" s="123"/>
      <c r="DC140" s="9"/>
      <c r="DD140" s="9"/>
      <c r="DE140" s="9"/>
      <c r="DF140" s="9"/>
      <c r="DG140" s="9"/>
    </row>
    <row r="141" spans="2:111" x14ac:dyDescent="0.25">
      <c r="B141" s="105"/>
      <c r="C141" s="124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0"/>
      <c r="O141" s="105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0"/>
      <c r="AB141" s="105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105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30"/>
      <c r="BB141" s="105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106"/>
      <c r="BP141" s="105"/>
      <c r="BQ141" s="29"/>
      <c r="BR141" s="29"/>
      <c r="BS141" s="29"/>
      <c r="BT141" s="107"/>
      <c r="BU141" s="106"/>
      <c r="BV141" s="29"/>
      <c r="BW141" s="29"/>
      <c r="BX141" s="29"/>
      <c r="BY141" s="29"/>
      <c r="BZ141" s="107"/>
      <c r="CA141" s="108"/>
      <c r="CB141" s="109"/>
      <c r="CC141" s="109"/>
      <c r="CD141" s="109"/>
      <c r="CE141" s="109"/>
      <c r="CF141" s="110"/>
      <c r="CG141" s="121"/>
      <c r="CH141" s="112"/>
      <c r="CI141" s="112"/>
      <c r="CJ141" s="112"/>
      <c r="CK141" s="112"/>
      <c r="CL141" s="122"/>
      <c r="CM141" s="113"/>
      <c r="CN141" s="113"/>
      <c r="CO141" s="113"/>
      <c r="CP141" s="113"/>
      <c r="CQ141" s="113"/>
      <c r="CR141" s="114"/>
      <c r="CS141" s="115"/>
      <c r="CT141" s="113"/>
      <c r="CU141" s="113"/>
      <c r="CV141" s="113"/>
      <c r="CW141" s="113"/>
      <c r="CX141" s="116"/>
      <c r="CY141" s="111"/>
      <c r="CZ141" s="117"/>
      <c r="DA141" s="118"/>
      <c r="DB141" s="123"/>
      <c r="DC141" s="9"/>
      <c r="DD141" s="9"/>
      <c r="DE141" s="9"/>
      <c r="DF141" s="9"/>
      <c r="DG141" s="9"/>
    </row>
    <row r="142" spans="2:111" x14ac:dyDescent="0.25">
      <c r="B142" s="105"/>
      <c r="C142" s="124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0"/>
      <c r="O142" s="105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30"/>
      <c r="AB142" s="105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105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30"/>
      <c r="BB142" s="105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106"/>
      <c r="BP142" s="105"/>
      <c r="BQ142" s="29"/>
      <c r="BR142" s="29"/>
      <c r="BS142" s="29"/>
      <c r="BT142" s="107"/>
      <c r="BU142" s="106"/>
      <c r="BV142" s="29"/>
      <c r="BW142" s="29"/>
      <c r="BX142" s="29"/>
      <c r="BY142" s="29"/>
      <c r="BZ142" s="107"/>
      <c r="CA142" s="108"/>
      <c r="CB142" s="109"/>
      <c r="CC142" s="109"/>
      <c r="CD142" s="109"/>
      <c r="CE142" s="109"/>
      <c r="CF142" s="110"/>
      <c r="CG142" s="108"/>
      <c r="CH142" s="111"/>
      <c r="CI142" s="112"/>
      <c r="CJ142" s="111"/>
      <c r="CK142" s="111"/>
      <c r="CL142" s="110"/>
      <c r="CM142" s="113"/>
      <c r="CN142" s="113"/>
      <c r="CO142" s="113"/>
      <c r="CP142" s="113"/>
      <c r="CQ142" s="113"/>
      <c r="CR142" s="114"/>
      <c r="CS142" s="115"/>
      <c r="CT142" s="113"/>
      <c r="CU142" s="113"/>
      <c r="CV142" s="113"/>
      <c r="CW142" s="113"/>
      <c r="CX142" s="116"/>
      <c r="CY142" s="111"/>
      <c r="CZ142" s="117"/>
      <c r="DA142" s="118"/>
      <c r="DB142" s="123"/>
      <c r="DC142" s="9"/>
      <c r="DD142" s="9"/>
      <c r="DE142" s="9"/>
      <c r="DF142" s="9"/>
      <c r="DG142" s="9"/>
    </row>
    <row r="143" spans="2:111" x14ac:dyDescent="0.25">
      <c r="B143" s="105"/>
      <c r="C143" s="124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0"/>
      <c r="O143" s="105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30"/>
      <c r="AB143" s="105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105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30"/>
      <c r="BB143" s="105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106"/>
      <c r="BP143" s="105"/>
      <c r="BQ143" s="29"/>
      <c r="BR143" s="29"/>
      <c r="BS143" s="29"/>
      <c r="BT143" s="107"/>
      <c r="BU143" s="106"/>
      <c r="BV143" s="29"/>
      <c r="BW143" s="29"/>
      <c r="BX143" s="29"/>
      <c r="BY143" s="29"/>
      <c r="BZ143" s="107"/>
      <c r="CA143" s="108"/>
      <c r="CB143" s="109"/>
      <c r="CC143" s="109"/>
      <c r="CD143" s="109"/>
      <c r="CE143" s="109"/>
      <c r="CF143" s="110"/>
      <c r="CG143" s="121"/>
      <c r="CH143" s="112"/>
      <c r="CI143" s="112"/>
      <c r="CJ143" s="112"/>
      <c r="CK143" s="112"/>
      <c r="CL143" s="122"/>
      <c r="CM143" s="113"/>
      <c r="CN143" s="113"/>
      <c r="CO143" s="113"/>
      <c r="CP143" s="113"/>
      <c r="CQ143" s="113"/>
      <c r="CR143" s="114"/>
      <c r="CS143" s="115"/>
      <c r="CT143" s="113"/>
      <c r="CU143" s="113"/>
      <c r="CV143" s="113"/>
      <c r="CW143" s="113"/>
      <c r="CX143" s="116"/>
      <c r="CY143" s="111"/>
      <c r="CZ143" s="117"/>
      <c r="DA143" s="118"/>
      <c r="DB143" s="123"/>
      <c r="DC143" s="9"/>
      <c r="DD143" s="9"/>
      <c r="DE143" s="9"/>
      <c r="DF143" s="9"/>
      <c r="DG143" s="9"/>
    </row>
    <row r="144" spans="2:111" x14ac:dyDescent="0.25">
      <c r="B144" s="105"/>
      <c r="C144" s="124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0"/>
      <c r="O144" s="105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30"/>
      <c r="AB144" s="105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105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30"/>
      <c r="BB144" s="105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106"/>
      <c r="BP144" s="105"/>
      <c r="BQ144" s="29"/>
      <c r="BR144" s="29"/>
      <c r="BS144" s="29"/>
      <c r="BT144" s="107"/>
      <c r="BU144" s="106"/>
      <c r="BV144" s="29"/>
      <c r="BW144" s="29"/>
      <c r="BX144" s="29"/>
      <c r="BY144" s="29"/>
      <c r="BZ144" s="107"/>
      <c r="CA144" s="108"/>
      <c r="CB144" s="109"/>
      <c r="CC144" s="109"/>
      <c r="CD144" s="109"/>
      <c r="CE144" s="109"/>
      <c r="CF144" s="110"/>
      <c r="CG144" s="108"/>
      <c r="CH144" s="111"/>
      <c r="CI144" s="112"/>
      <c r="CJ144" s="111"/>
      <c r="CK144" s="111"/>
      <c r="CL144" s="110"/>
      <c r="CM144" s="113"/>
      <c r="CN144" s="113"/>
      <c r="CO144" s="113"/>
      <c r="CP144" s="113"/>
      <c r="CQ144" s="113"/>
      <c r="CR144" s="114"/>
      <c r="CS144" s="115"/>
      <c r="CT144" s="113"/>
      <c r="CU144" s="113"/>
      <c r="CV144" s="113"/>
      <c r="CW144" s="113"/>
      <c r="CX144" s="116"/>
      <c r="CY144" s="111"/>
      <c r="CZ144" s="117"/>
      <c r="DA144" s="118"/>
      <c r="DB144" s="123"/>
      <c r="DC144" s="9"/>
      <c r="DD144" s="9"/>
      <c r="DE144" s="9"/>
      <c r="DF144" s="9"/>
      <c r="DG144" s="9"/>
    </row>
    <row r="145" spans="2:111" x14ac:dyDescent="0.25">
      <c r="B145" s="105"/>
      <c r="C145" s="124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0"/>
      <c r="O145" s="105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30"/>
      <c r="AB145" s="105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105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30"/>
      <c r="BB145" s="105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106"/>
      <c r="BP145" s="105"/>
      <c r="BQ145" s="29"/>
      <c r="BR145" s="29"/>
      <c r="BS145" s="29"/>
      <c r="BT145" s="107"/>
      <c r="BU145" s="106"/>
      <c r="BV145" s="29"/>
      <c r="BW145" s="29"/>
      <c r="BX145" s="29"/>
      <c r="BY145" s="29"/>
      <c r="BZ145" s="107"/>
      <c r="CA145" s="108"/>
      <c r="CB145" s="109"/>
      <c r="CC145" s="109"/>
      <c r="CD145" s="109"/>
      <c r="CE145" s="109"/>
      <c r="CF145" s="110"/>
      <c r="CG145" s="121"/>
      <c r="CH145" s="112"/>
      <c r="CI145" s="112"/>
      <c r="CJ145" s="112"/>
      <c r="CK145" s="112"/>
      <c r="CL145" s="122"/>
      <c r="CM145" s="113"/>
      <c r="CN145" s="113"/>
      <c r="CO145" s="113"/>
      <c r="CP145" s="113"/>
      <c r="CQ145" s="113"/>
      <c r="CR145" s="114"/>
      <c r="CS145" s="115"/>
      <c r="CT145" s="113"/>
      <c r="CU145" s="113"/>
      <c r="CV145" s="113"/>
      <c r="CW145" s="113"/>
      <c r="CX145" s="116"/>
      <c r="CY145" s="111"/>
      <c r="CZ145" s="117"/>
      <c r="DA145" s="118"/>
      <c r="DB145" s="123"/>
      <c r="DC145" s="9"/>
      <c r="DD145" s="9"/>
      <c r="DE145" s="9"/>
      <c r="DF145" s="9"/>
      <c r="DG145" s="9"/>
    </row>
    <row r="146" spans="2:111" x14ac:dyDescent="0.25">
      <c r="B146" s="105"/>
      <c r="C146" s="124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0"/>
      <c r="O146" s="105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30"/>
      <c r="AB146" s="105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105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30"/>
      <c r="BB146" s="105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106"/>
      <c r="BP146" s="105"/>
      <c r="BQ146" s="29"/>
      <c r="BR146" s="29"/>
      <c r="BS146" s="29"/>
      <c r="BT146" s="107"/>
      <c r="BU146" s="106"/>
      <c r="BV146" s="29"/>
      <c r="BW146" s="29"/>
      <c r="BX146" s="29"/>
      <c r="BY146" s="29"/>
      <c r="BZ146" s="107"/>
      <c r="CA146" s="108"/>
      <c r="CB146" s="109"/>
      <c r="CC146" s="109"/>
      <c r="CD146" s="109"/>
      <c r="CE146" s="109"/>
      <c r="CF146" s="110"/>
      <c r="CG146" s="108"/>
      <c r="CH146" s="111"/>
      <c r="CI146" s="112"/>
      <c r="CJ146" s="111"/>
      <c r="CK146" s="111"/>
      <c r="CL146" s="110"/>
      <c r="CM146" s="113"/>
      <c r="CN146" s="113"/>
      <c r="CO146" s="113"/>
      <c r="CP146" s="113"/>
      <c r="CQ146" s="113"/>
      <c r="CR146" s="114"/>
      <c r="CS146" s="115"/>
      <c r="CT146" s="113"/>
      <c r="CU146" s="113"/>
      <c r="CV146" s="113"/>
      <c r="CW146" s="113"/>
      <c r="CX146" s="116"/>
      <c r="CY146" s="111"/>
      <c r="CZ146" s="117"/>
      <c r="DA146" s="118"/>
      <c r="DB146" s="123"/>
      <c r="DC146" s="9"/>
      <c r="DD146" s="9"/>
      <c r="DE146" s="9"/>
      <c r="DF146" s="9"/>
      <c r="DG146" s="9"/>
    </row>
    <row r="147" spans="2:111" x14ac:dyDescent="0.25">
      <c r="B147" s="105"/>
      <c r="C147" s="124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0"/>
      <c r="O147" s="105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30"/>
      <c r="AB147" s="105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105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30"/>
      <c r="BB147" s="105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106"/>
      <c r="BP147" s="105"/>
      <c r="BQ147" s="29"/>
      <c r="BR147" s="29"/>
      <c r="BS147" s="29"/>
      <c r="BT147" s="107"/>
      <c r="BU147" s="106"/>
      <c r="BV147" s="29"/>
      <c r="BW147" s="29"/>
      <c r="BX147" s="29"/>
      <c r="BY147" s="29"/>
      <c r="BZ147" s="107"/>
      <c r="CA147" s="108"/>
      <c r="CB147" s="109"/>
      <c r="CC147" s="109"/>
      <c r="CD147" s="109"/>
      <c r="CE147" s="109"/>
      <c r="CF147" s="110"/>
      <c r="CG147" s="121"/>
      <c r="CH147" s="112"/>
      <c r="CI147" s="112"/>
      <c r="CJ147" s="112"/>
      <c r="CK147" s="112"/>
      <c r="CL147" s="122"/>
      <c r="CM147" s="113"/>
      <c r="CN147" s="113"/>
      <c r="CO147" s="113"/>
      <c r="CP147" s="113"/>
      <c r="CQ147" s="113"/>
      <c r="CR147" s="114"/>
      <c r="CS147" s="115"/>
      <c r="CT147" s="113"/>
      <c r="CU147" s="113"/>
      <c r="CV147" s="113"/>
      <c r="CW147" s="113"/>
      <c r="CX147" s="116"/>
      <c r="CY147" s="111"/>
      <c r="CZ147" s="117"/>
      <c r="DA147" s="118"/>
      <c r="DB147" s="123"/>
      <c r="DC147" s="9"/>
      <c r="DD147" s="9"/>
      <c r="DE147" s="9"/>
      <c r="DF147" s="9"/>
      <c r="DG147" s="9"/>
    </row>
    <row r="148" spans="2:111" x14ac:dyDescent="0.25">
      <c r="B148" s="105"/>
      <c r="C148" s="124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0"/>
      <c r="O148" s="105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30"/>
      <c r="AB148" s="105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105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30"/>
      <c r="BB148" s="105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106"/>
      <c r="BP148" s="105"/>
      <c r="BQ148" s="29"/>
      <c r="BR148" s="29"/>
      <c r="BS148" s="29"/>
      <c r="BT148" s="107"/>
      <c r="BU148" s="106"/>
      <c r="BV148" s="29"/>
      <c r="BW148" s="29"/>
      <c r="BX148" s="29"/>
      <c r="BY148" s="29"/>
      <c r="BZ148" s="107"/>
      <c r="CA148" s="108"/>
      <c r="CB148" s="109"/>
      <c r="CC148" s="109"/>
      <c r="CD148" s="109"/>
      <c r="CE148" s="109"/>
      <c r="CF148" s="110"/>
      <c r="CG148" s="108"/>
      <c r="CH148" s="111"/>
      <c r="CI148" s="112"/>
      <c r="CJ148" s="111"/>
      <c r="CK148" s="111"/>
      <c r="CL148" s="110"/>
      <c r="CM148" s="113"/>
      <c r="CN148" s="113"/>
      <c r="CO148" s="113"/>
      <c r="CP148" s="113"/>
      <c r="CQ148" s="113"/>
      <c r="CR148" s="114"/>
      <c r="CS148" s="115"/>
      <c r="CT148" s="113"/>
      <c r="CU148" s="113"/>
      <c r="CV148" s="113"/>
      <c r="CW148" s="113"/>
      <c r="CX148" s="116"/>
      <c r="CY148" s="111"/>
      <c r="CZ148" s="117"/>
      <c r="DA148" s="118"/>
      <c r="DB148" s="123"/>
      <c r="DC148" s="9"/>
      <c r="DD148" s="9"/>
      <c r="DE148" s="9"/>
      <c r="DF148" s="9"/>
      <c r="DG148" s="9"/>
    </row>
    <row r="149" spans="2:111" x14ac:dyDescent="0.25">
      <c r="B149" s="105"/>
      <c r="C149" s="124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0"/>
      <c r="O149" s="105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30"/>
      <c r="AB149" s="105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105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30"/>
      <c r="BB149" s="105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106"/>
      <c r="BP149" s="105"/>
      <c r="BQ149" s="29"/>
      <c r="BR149" s="29"/>
      <c r="BS149" s="29"/>
      <c r="BT149" s="107"/>
      <c r="BU149" s="106"/>
      <c r="BV149" s="29"/>
      <c r="BW149" s="29"/>
      <c r="BX149" s="29"/>
      <c r="BY149" s="29"/>
      <c r="BZ149" s="107"/>
      <c r="CA149" s="108"/>
      <c r="CB149" s="109"/>
      <c r="CC149" s="109"/>
      <c r="CD149" s="109"/>
      <c r="CE149" s="109"/>
      <c r="CF149" s="110"/>
      <c r="CG149" s="121"/>
      <c r="CH149" s="112"/>
      <c r="CI149" s="112"/>
      <c r="CJ149" s="112"/>
      <c r="CK149" s="112"/>
      <c r="CL149" s="122"/>
      <c r="CM149" s="113"/>
      <c r="CN149" s="113"/>
      <c r="CO149" s="113"/>
      <c r="CP149" s="113"/>
      <c r="CQ149" s="113"/>
      <c r="CR149" s="114"/>
      <c r="CS149" s="115"/>
      <c r="CT149" s="113"/>
      <c r="CU149" s="113"/>
      <c r="CV149" s="113"/>
      <c r="CW149" s="113"/>
      <c r="CX149" s="116"/>
      <c r="CY149" s="111"/>
      <c r="CZ149" s="117"/>
      <c r="DA149" s="118"/>
      <c r="DB149" s="123"/>
      <c r="DC149" s="9"/>
      <c r="DD149" s="9"/>
      <c r="DE149" s="9"/>
      <c r="DF149" s="9"/>
      <c r="DG149" s="9"/>
    </row>
    <row r="150" spans="2:111" x14ac:dyDescent="0.25">
      <c r="B150" s="105"/>
      <c r="C150" s="124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0"/>
      <c r="O150" s="105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  <c r="AB150" s="105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105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30"/>
      <c r="BB150" s="105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106"/>
      <c r="BP150" s="105"/>
      <c r="BQ150" s="29"/>
      <c r="BR150" s="29"/>
      <c r="BS150" s="29"/>
      <c r="BT150" s="107"/>
      <c r="BU150" s="106"/>
      <c r="BV150" s="29"/>
      <c r="BW150" s="29"/>
      <c r="BX150" s="29"/>
      <c r="BY150" s="29"/>
      <c r="BZ150" s="107"/>
      <c r="CA150" s="108"/>
      <c r="CB150" s="109"/>
      <c r="CC150" s="109"/>
      <c r="CD150" s="109"/>
      <c r="CE150" s="109"/>
      <c r="CF150" s="110"/>
      <c r="CG150" s="108"/>
      <c r="CH150" s="111"/>
      <c r="CI150" s="112"/>
      <c r="CJ150" s="111"/>
      <c r="CK150" s="111"/>
      <c r="CL150" s="110"/>
      <c r="CM150" s="113"/>
      <c r="CN150" s="113"/>
      <c r="CO150" s="113"/>
      <c r="CP150" s="113"/>
      <c r="CQ150" s="113"/>
      <c r="CR150" s="114"/>
      <c r="CS150" s="115"/>
      <c r="CT150" s="113"/>
      <c r="CU150" s="113"/>
      <c r="CV150" s="113"/>
      <c r="CW150" s="113"/>
      <c r="CX150" s="116"/>
      <c r="CY150" s="111"/>
      <c r="CZ150" s="117"/>
      <c r="DA150" s="118"/>
      <c r="DB150" s="123"/>
      <c r="DC150" s="9"/>
      <c r="DD150" s="9"/>
      <c r="DE150" s="9"/>
      <c r="DF150" s="9"/>
      <c r="DG150" s="9"/>
    </row>
    <row r="151" spans="2:111" x14ac:dyDescent="0.25">
      <c r="B151" s="105"/>
      <c r="C151" s="124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0"/>
      <c r="O151" s="105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  <c r="AB151" s="105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105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30"/>
      <c r="BB151" s="105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106"/>
      <c r="BP151" s="105"/>
      <c r="BQ151" s="29"/>
      <c r="BR151" s="29"/>
      <c r="BS151" s="29"/>
      <c r="BT151" s="107"/>
      <c r="BU151" s="106"/>
      <c r="BV151" s="29"/>
      <c r="BW151" s="29"/>
      <c r="BX151" s="29"/>
      <c r="BY151" s="29"/>
      <c r="BZ151" s="107"/>
      <c r="CA151" s="108"/>
      <c r="CB151" s="109"/>
      <c r="CC151" s="109"/>
      <c r="CD151" s="109"/>
      <c r="CE151" s="109"/>
      <c r="CF151" s="110"/>
      <c r="CG151" s="121"/>
      <c r="CH151" s="112"/>
      <c r="CI151" s="112"/>
      <c r="CJ151" s="112"/>
      <c r="CK151" s="112"/>
      <c r="CL151" s="122"/>
      <c r="CM151" s="113"/>
      <c r="CN151" s="113"/>
      <c r="CO151" s="113"/>
      <c r="CP151" s="113"/>
      <c r="CQ151" s="113"/>
      <c r="CR151" s="114"/>
      <c r="CS151" s="115"/>
      <c r="CT151" s="113"/>
      <c r="CU151" s="113"/>
      <c r="CV151" s="113"/>
      <c r="CW151" s="113"/>
      <c r="CX151" s="116"/>
      <c r="CY151" s="111"/>
      <c r="CZ151" s="117"/>
      <c r="DA151" s="118"/>
      <c r="DB151" s="123"/>
      <c r="DC151" s="9"/>
      <c r="DD151" s="9"/>
      <c r="DE151" s="9"/>
      <c r="DF151" s="9"/>
      <c r="DG151" s="9"/>
    </row>
    <row r="152" spans="2:111" x14ac:dyDescent="0.25">
      <c r="B152" s="105"/>
      <c r="C152" s="124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  <c r="O152" s="105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30"/>
      <c r="AB152" s="105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105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30"/>
      <c r="BB152" s="105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106"/>
      <c r="BP152" s="105"/>
      <c r="BQ152" s="29"/>
      <c r="BR152" s="29"/>
      <c r="BS152" s="29"/>
      <c r="BT152" s="107"/>
      <c r="BU152" s="106"/>
      <c r="BV152" s="29"/>
      <c r="BW152" s="29"/>
      <c r="BX152" s="29"/>
      <c r="BY152" s="29"/>
      <c r="BZ152" s="107"/>
      <c r="CA152" s="108"/>
      <c r="CB152" s="109"/>
      <c r="CC152" s="109"/>
      <c r="CD152" s="109"/>
      <c r="CE152" s="109"/>
      <c r="CF152" s="110"/>
      <c r="CG152" s="108"/>
      <c r="CH152" s="111"/>
      <c r="CI152" s="112"/>
      <c r="CJ152" s="111"/>
      <c r="CK152" s="111"/>
      <c r="CL152" s="110"/>
      <c r="CM152" s="113"/>
      <c r="CN152" s="113"/>
      <c r="CO152" s="113"/>
      <c r="CP152" s="113"/>
      <c r="CQ152" s="113"/>
      <c r="CR152" s="114"/>
      <c r="CS152" s="115"/>
      <c r="CT152" s="113"/>
      <c r="CU152" s="113"/>
      <c r="CV152" s="113"/>
      <c r="CW152" s="113"/>
      <c r="CX152" s="116"/>
      <c r="CY152" s="111"/>
      <c r="CZ152" s="117"/>
      <c r="DA152" s="118"/>
      <c r="DB152" s="123"/>
      <c r="DC152" s="9"/>
      <c r="DD152" s="9"/>
      <c r="DE152" s="9"/>
      <c r="DF152" s="9"/>
      <c r="DG152" s="9"/>
    </row>
    <row r="153" spans="2:111" x14ac:dyDescent="0.25">
      <c r="B153" s="105"/>
      <c r="C153" s="124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0"/>
      <c r="O153" s="105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0"/>
      <c r="AB153" s="105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105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30"/>
      <c r="BB153" s="105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106"/>
      <c r="BP153" s="105"/>
      <c r="BQ153" s="29"/>
      <c r="BR153" s="29"/>
      <c r="BS153" s="29"/>
      <c r="BT153" s="107"/>
      <c r="BU153" s="106"/>
      <c r="BV153" s="29"/>
      <c r="BW153" s="29"/>
      <c r="BX153" s="29"/>
      <c r="BY153" s="29"/>
      <c r="BZ153" s="107"/>
      <c r="CA153" s="108"/>
      <c r="CB153" s="109"/>
      <c r="CC153" s="109"/>
      <c r="CD153" s="109"/>
      <c r="CE153" s="109"/>
      <c r="CF153" s="110"/>
      <c r="CG153" s="121"/>
      <c r="CH153" s="112"/>
      <c r="CI153" s="112"/>
      <c r="CJ153" s="112"/>
      <c r="CK153" s="112"/>
      <c r="CL153" s="122"/>
      <c r="CM153" s="113"/>
      <c r="CN153" s="113"/>
      <c r="CO153" s="113"/>
      <c r="CP153" s="113"/>
      <c r="CQ153" s="113"/>
      <c r="CR153" s="114"/>
      <c r="CS153" s="115"/>
      <c r="CT153" s="113"/>
      <c r="CU153" s="113"/>
      <c r="CV153" s="113"/>
      <c r="CW153" s="113"/>
      <c r="CX153" s="116"/>
      <c r="CY153" s="111"/>
      <c r="CZ153" s="117"/>
      <c r="DA153" s="118"/>
      <c r="DB153" s="123"/>
      <c r="DC153" s="9"/>
      <c r="DD153" s="9"/>
      <c r="DE153" s="9"/>
      <c r="DF153" s="9"/>
      <c r="DG153" s="9"/>
    </row>
    <row r="154" spans="2:111" x14ac:dyDescent="0.25">
      <c r="B154" s="105"/>
      <c r="C154" s="124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0"/>
      <c r="O154" s="105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0"/>
      <c r="AB154" s="105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105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30"/>
      <c r="BB154" s="105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106"/>
      <c r="BP154" s="105"/>
      <c r="BQ154" s="29"/>
      <c r="BR154" s="29"/>
      <c r="BS154" s="29"/>
      <c r="BT154" s="107"/>
      <c r="BU154" s="106"/>
      <c r="BV154" s="29"/>
      <c r="BW154" s="29"/>
      <c r="BX154" s="29"/>
      <c r="BY154" s="29"/>
      <c r="BZ154" s="107"/>
      <c r="CA154" s="108"/>
      <c r="CB154" s="109"/>
      <c r="CC154" s="109"/>
      <c r="CD154" s="109"/>
      <c r="CE154" s="109"/>
      <c r="CF154" s="110"/>
      <c r="CG154" s="108"/>
      <c r="CH154" s="111"/>
      <c r="CI154" s="112"/>
      <c r="CJ154" s="111"/>
      <c r="CK154" s="111"/>
      <c r="CL154" s="110"/>
      <c r="CM154" s="113"/>
      <c r="CN154" s="113"/>
      <c r="CO154" s="113"/>
      <c r="CP154" s="113"/>
      <c r="CQ154" s="113"/>
      <c r="CR154" s="114"/>
      <c r="CS154" s="115"/>
      <c r="CT154" s="113"/>
      <c r="CU154" s="113"/>
      <c r="CV154" s="113"/>
      <c r="CW154" s="113"/>
      <c r="CX154" s="116"/>
      <c r="CY154" s="111"/>
      <c r="CZ154" s="117"/>
      <c r="DA154" s="118"/>
      <c r="DB154" s="123"/>
      <c r="DC154" s="9"/>
      <c r="DD154" s="9"/>
      <c r="DE154" s="9"/>
      <c r="DF154" s="9"/>
      <c r="DG154" s="9"/>
    </row>
    <row r="155" spans="2:111" x14ac:dyDescent="0.25">
      <c r="B155" s="105"/>
      <c r="C155" s="124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0"/>
      <c r="O155" s="105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0"/>
      <c r="AB155" s="105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105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30"/>
      <c r="BB155" s="105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106"/>
      <c r="BP155" s="105"/>
      <c r="BQ155" s="29"/>
      <c r="BR155" s="29"/>
      <c r="BS155" s="29"/>
      <c r="BT155" s="107"/>
      <c r="BU155" s="106"/>
      <c r="BV155" s="29"/>
      <c r="BW155" s="29"/>
      <c r="BX155" s="29"/>
      <c r="BY155" s="29"/>
      <c r="BZ155" s="107"/>
      <c r="CA155" s="108"/>
      <c r="CB155" s="109"/>
      <c r="CC155" s="109"/>
      <c r="CD155" s="109"/>
      <c r="CE155" s="109"/>
      <c r="CF155" s="110"/>
      <c r="CG155" s="121"/>
      <c r="CH155" s="112"/>
      <c r="CI155" s="112"/>
      <c r="CJ155" s="112"/>
      <c r="CK155" s="112"/>
      <c r="CL155" s="122"/>
      <c r="CM155" s="113"/>
      <c r="CN155" s="113"/>
      <c r="CO155" s="113"/>
      <c r="CP155" s="113"/>
      <c r="CQ155" s="113"/>
      <c r="CR155" s="114"/>
      <c r="CS155" s="115"/>
      <c r="CT155" s="113"/>
      <c r="CU155" s="113"/>
      <c r="CV155" s="113"/>
      <c r="CW155" s="113"/>
      <c r="CX155" s="116"/>
      <c r="CY155" s="111"/>
      <c r="CZ155" s="117"/>
      <c r="DA155" s="118"/>
      <c r="DB155" s="123"/>
      <c r="DC155" s="9"/>
      <c r="DD155" s="9"/>
      <c r="DE155" s="9"/>
      <c r="DF155" s="9"/>
      <c r="DG155" s="9"/>
    </row>
    <row r="156" spans="2:111" x14ac:dyDescent="0.25">
      <c r="B156" s="105"/>
      <c r="C156" s="124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0"/>
      <c r="O156" s="105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0"/>
      <c r="AB156" s="105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105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30"/>
      <c r="BB156" s="105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106"/>
      <c r="BP156" s="105"/>
      <c r="BQ156" s="29"/>
      <c r="BR156" s="29"/>
      <c r="BS156" s="29"/>
      <c r="BT156" s="107"/>
      <c r="BU156" s="106"/>
      <c r="BV156" s="29"/>
      <c r="BW156" s="29"/>
      <c r="BX156" s="29"/>
      <c r="BY156" s="29"/>
      <c r="BZ156" s="107"/>
      <c r="CA156" s="108"/>
      <c r="CB156" s="109"/>
      <c r="CC156" s="109"/>
      <c r="CD156" s="109"/>
      <c r="CE156" s="109"/>
      <c r="CF156" s="110"/>
      <c r="CG156" s="108"/>
      <c r="CH156" s="111"/>
      <c r="CI156" s="112"/>
      <c r="CJ156" s="111"/>
      <c r="CK156" s="111"/>
      <c r="CL156" s="110"/>
      <c r="CM156" s="113"/>
      <c r="CN156" s="113"/>
      <c r="CO156" s="113"/>
      <c r="CP156" s="113"/>
      <c r="CQ156" s="113"/>
      <c r="CR156" s="114"/>
      <c r="CS156" s="115"/>
      <c r="CT156" s="113"/>
      <c r="CU156" s="113"/>
      <c r="CV156" s="113"/>
      <c r="CW156" s="113"/>
      <c r="CX156" s="116"/>
      <c r="CY156" s="111"/>
      <c r="CZ156" s="117"/>
      <c r="DA156" s="118"/>
      <c r="DB156" s="123"/>
      <c r="DC156" s="9"/>
      <c r="DD156" s="9"/>
      <c r="DE156" s="9"/>
      <c r="DF156" s="9"/>
      <c r="DG156" s="9"/>
    </row>
    <row r="157" spans="2:111" x14ac:dyDescent="0.25">
      <c r="B157" s="105"/>
      <c r="C157" s="124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0"/>
      <c r="O157" s="105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0"/>
      <c r="AB157" s="105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105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30"/>
      <c r="BB157" s="105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106"/>
      <c r="BP157" s="105"/>
      <c r="BQ157" s="29"/>
      <c r="BR157" s="29"/>
      <c r="BS157" s="29"/>
      <c r="BT157" s="107"/>
      <c r="BU157" s="106"/>
      <c r="BV157" s="29"/>
      <c r="BW157" s="29"/>
      <c r="BX157" s="29"/>
      <c r="BY157" s="29"/>
      <c r="BZ157" s="107"/>
      <c r="CA157" s="108"/>
      <c r="CB157" s="109"/>
      <c r="CC157" s="109"/>
      <c r="CD157" s="109"/>
      <c r="CE157" s="109"/>
      <c r="CF157" s="110"/>
      <c r="CG157" s="121"/>
      <c r="CH157" s="112"/>
      <c r="CI157" s="112"/>
      <c r="CJ157" s="112"/>
      <c r="CK157" s="112"/>
      <c r="CL157" s="122"/>
      <c r="CM157" s="113"/>
      <c r="CN157" s="113"/>
      <c r="CO157" s="113"/>
      <c r="CP157" s="113"/>
      <c r="CQ157" s="113"/>
      <c r="CR157" s="114"/>
      <c r="CS157" s="115"/>
      <c r="CT157" s="113"/>
      <c r="CU157" s="113"/>
      <c r="CV157" s="113"/>
      <c r="CW157" s="113"/>
      <c r="CX157" s="116"/>
      <c r="CY157" s="111"/>
      <c r="CZ157" s="117"/>
      <c r="DA157" s="118"/>
      <c r="DB157" s="123"/>
      <c r="DC157" s="9"/>
      <c r="DD157" s="9"/>
      <c r="DE157" s="9"/>
      <c r="DF157" s="9"/>
      <c r="DG157" s="9"/>
    </row>
    <row r="158" spans="2:111" x14ac:dyDescent="0.25">
      <c r="B158" s="105"/>
      <c r="C158" s="124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0"/>
      <c r="O158" s="105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0"/>
      <c r="AB158" s="105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105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30"/>
      <c r="BB158" s="105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106"/>
      <c r="BP158" s="105"/>
      <c r="BQ158" s="29"/>
      <c r="BR158" s="29"/>
      <c r="BS158" s="29"/>
      <c r="BT158" s="107"/>
      <c r="BU158" s="106"/>
      <c r="BV158" s="29"/>
      <c r="BW158" s="29"/>
      <c r="BX158" s="29"/>
      <c r="BY158" s="29"/>
      <c r="BZ158" s="107"/>
      <c r="CA158" s="108"/>
      <c r="CB158" s="109"/>
      <c r="CC158" s="109"/>
      <c r="CD158" s="109"/>
      <c r="CE158" s="109"/>
      <c r="CF158" s="110"/>
      <c r="CG158" s="108"/>
      <c r="CH158" s="111"/>
      <c r="CI158" s="112"/>
      <c r="CJ158" s="111"/>
      <c r="CK158" s="111"/>
      <c r="CL158" s="110"/>
      <c r="CM158" s="113"/>
      <c r="CN158" s="113"/>
      <c r="CO158" s="113"/>
      <c r="CP158" s="113"/>
      <c r="CQ158" s="113"/>
      <c r="CR158" s="114"/>
      <c r="CS158" s="115"/>
      <c r="CT158" s="113"/>
      <c r="CU158" s="113"/>
      <c r="CV158" s="113"/>
      <c r="CW158" s="113"/>
      <c r="CX158" s="116"/>
      <c r="CY158" s="111"/>
      <c r="CZ158" s="117"/>
      <c r="DA158" s="118"/>
      <c r="DB158" s="123"/>
      <c r="DC158" s="9"/>
      <c r="DD158" s="9"/>
      <c r="DE158" s="9"/>
      <c r="DF158" s="9"/>
      <c r="DG158" s="9"/>
    </row>
    <row r="159" spans="2:111" x14ac:dyDescent="0.25">
      <c r="B159" s="105"/>
      <c r="C159" s="124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0"/>
      <c r="O159" s="105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30"/>
      <c r="AB159" s="105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105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30"/>
      <c r="BB159" s="105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106"/>
      <c r="BP159" s="105"/>
      <c r="BQ159" s="29"/>
      <c r="BR159" s="29"/>
      <c r="BS159" s="29"/>
      <c r="BT159" s="107"/>
      <c r="BU159" s="106"/>
      <c r="BV159" s="29"/>
      <c r="BW159" s="29"/>
      <c r="BX159" s="29"/>
      <c r="BY159" s="29"/>
      <c r="BZ159" s="107"/>
      <c r="CA159" s="108"/>
      <c r="CB159" s="109"/>
      <c r="CC159" s="109"/>
      <c r="CD159" s="109"/>
      <c r="CE159" s="109"/>
      <c r="CF159" s="110"/>
      <c r="CG159" s="121"/>
      <c r="CH159" s="112"/>
      <c r="CI159" s="112"/>
      <c r="CJ159" s="112"/>
      <c r="CK159" s="112"/>
      <c r="CL159" s="122"/>
      <c r="CM159" s="113"/>
      <c r="CN159" s="113"/>
      <c r="CO159" s="113"/>
      <c r="CP159" s="113"/>
      <c r="CQ159" s="113"/>
      <c r="CR159" s="114"/>
      <c r="CS159" s="115"/>
      <c r="CT159" s="113"/>
      <c r="CU159" s="113"/>
      <c r="CV159" s="113"/>
      <c r="CW159" s="113"/>
      <c r="CX159" s="116"/>
      <c r="CY159" s="111"/>
      <c r="CZ159" s="117"/>
      <c r="DA159" s="118"/>
      <c r="DB159" s="123"/>
      <c r="DC159" s="9"/>
      <c r="DD159" s="9"/>
      <c r="DE159" s="9"/>
      <c r="DF159" s="9"/>
      <c r="DG159" s="9"/>
    </row>
    <row r="160" spans="2:111" x14ac:dyDescent="0.25">
      <c r="B160" s="105"/>
      <c r="C160" s="124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0"/>
      <c r="O160" s="105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0"/>
      <c r="AB160" s="105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105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30"/>
      <c r="BB160" s="105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106"/>
      <c r="BP160" s="105"/>
      <c r="BQ160" s="29"/>
      <c r="BR160" s="29"/>
      <c r="BS160" s="29"/>
      <c r="BT160" s="107"/>
      <c r="BU160" s="106"/>
      <c r="BV160" s="29"/>
      <c r="BW160" s="29"/>
      <c r="BX160" s="29"/>
      <c r="BY160" s="29"/>
      <c r="BZ160" s="107"/>
      <c r="CA160" s="108"/>
      <c r="CB160" s="109"/>
      <c r="CC160" s="109"/>
      <c r="CD160" s="109"/>
      <c r="CE160" s="109"/>
      <c r="CF160" s="110"/>
      <c r="CG160" s="108"/>
      <c r="CH160" s="111"/>
      <c r="CI160" s="112"/>
      <c r="CJ160" s="111"/>
      <c r="CK160" s="111"/>
      <c r="CL160" s="110"/>
      <c r="CM160" s="113"/>
      <c r="CN160" s="113"/>
      <c r="CO160" s="113"/>
      <c r="CP160" s="113"/>
      <c r="CQ160" s="113"/>
      <c r="CR160" s="114"/>
      <c r="CS160" s="115"/>
      <c r="CT160" s="113"/>
      <c r="CU160" s="113"/>
      <c r="CV160" s="113"/>
      <c r="CW160" s="113"/>
      <c r="CX160" s="116"/>
      <c r="CY160" s="111"/>
      <c r="CZ160" s="117"/>
      <c r="DA160" s="118"/>
      <c r="DB160" s="123"/>
      <c r="DC160" s="9"/>
      <c r="DD160" s="9"/>
      <c r="DE160" s="9"/>
      <c r="DF160" s="9"/>
      <c r="DG160" s="9"/>
    </row>
    <row r="161" spans="2:111" x14ac:dyDescent="0.25">
      <c r="B161" s="105"/>
      <c r="C161" s="124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0"/>
      <c r="O161" s="105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  <c r="AB161" s="105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105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30"/>
      <c r="BB161" s="105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106"/>
      <c r="BP161" s="105"/>
      <c r="BQ161" s="29"/>
      <c r="BR161" s="29"/>
      <c r="BS161" s="29"/>
      <c r="BT161" s="107"/>
      <c r="BU161" s="106"/>
      <c r="BV161" s="29"/>
      <c r="BW161" s="29"/>
      <c r="BX161" s="29"/>
      <c r="BY161" s="29"/>
      <c r="BZ161" s="107"/>
      <c r="CA161" s="108"/>
      <c r="CB161" s="109"/>
      <c r="CC161" s="109"/>
      <c r="CD161" s="109"/>
      <c r="CE161" s="109"/>
      <c r="CF161" s="110"/>
      <c r="CG161" s="121"/>
      <c r="CH161" s="112"/>
      <c r="CI161" s="112"/>
      <c r="CJ161" s="112"/>
      <c r="CK161" s="112"/>
      <c r="CL161" s="122"/>
      <c r="CM161" s="113"/>
      <c r="CN161" s="113"/>
      <c r="CO161" s="113"/>
      <c r="CP161" s="113"/>
      <c r="CQ161" s="113"/>
      <c r="CR161" s="114"/>
      <c r="CS161" s="115"/>
      <c r="CT161" s="113"/>
      <c r="CU161" s="113"/>
      <c r="CV161" s="113"/>
      <c r="CW161" s="113"/>
      <c r="CX161" s="116"/>
      <c r="CY161" s="111"/>
      <c r="CZ161" s="117"/>
      <c r="DA161" s="118"/>
      <c r="DB161" s="123"/>
      <c r="DC161" s="9"/>
      <c r="DD161" s="9"/>
      <c r="DE161" s="9"/>
      <c r="DF161" s="9"/>
      <c r="DG161" s="9"/>
    </row>
    <row r="162" spans="2:111" x14ac:dyDescent="0.25">
      <c r="B162" s="105"/>
      <c r="C162" s="124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0"/>
      <c r="O162" s="105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  <c r="AB162" s="105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105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30"/>
      <c r="BB162" s="105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106"/>
      <c r="BP162" s="105"/>
      <c r="BQ162" s="29"/>
      <c r="BR162" s="29"/>
      <c r="BS162" s="29"/>
      <c r="BT162" s="107"/>
      <c r="BU162" s="106"/>
      <c r="BV162" s="29"/>
      <c r="BW162" s="29"/>
      <c r="BX162" s="29"/>
      <c r="BY162" s="29"/>
      <c r="BZ162" s="107"/>
      <c r="CA162" s="108"/>
      <c r="CB162" s="109"/>
      <c r="CC162" s="109"/>
      <c r="CD162" s="109"/>
      <c r="CE162" s="109"/>
      <c r="CF162" s="110"/>
      <c r="CG162" s="108"/>
      <c r="CH162" s="111"/>
      <c r="CI162" s="112"/>
      <c r="CJ162" s="111"/>
      <c r="CK162" s="111"/>
      <c r="CL162" s="110"/>
      <c r="CM162" s="113"/>
      <c r="CN162" s="113"/>
      <c r="CO162" s="113"/>
      <c r="CP162" s="113"/>
      <c r="CQ162" s="113"/>
      <c r="CR162" s="114"/>
      <c r="CS162" s="115"/>
      <c r="CT162" s="113"/>
      <c r="CU162" s="113"/>
      <c r="CV162" s="113"/>
      <c r="CW162" s="113"/>
      <c r="CX162" s="116"/>
      <c r="CY162" s="111"/>
      <c r="CZ162" s="117"/>
      <c r="DA162" s="118"/>
      <c r="DB162" s="123"/>
      <c r="DC162" s="9"/>
      <c r="DD162" s="9"/>
      <c r="DE162" s="9"/>
      <c r="DF162" s="9"/>
      <c r="DG162" s="9"/>
    </row>
    <row r="163" spans="2:111" x14ac:dyDescent="0.25">
      <c r="B163" s="105"/>
      <c r="C163" s="124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0"/>
      <c r="O163" s="105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30"/>
      <c r="AB163" s="105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105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30"/>
      <c r="BB163" s="105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106"/>
      <c r="BP163" s="105"/>
      <c r="BQ163" s="29"/>
      <c r="BR163" s="29"/>
      <c r="BS163" s="29"/>
      <c r="BT163" s="107"/>
      <c r="BU163" s="106"/>
      <c r="BV163" s="29"/>
      <c r="BW163" s="29"/>
      <c r="BX163" s="29"/>
      <c r="BY163" s="29"/>
      <c r="BZ163" s="107"/>
      <c r="CA163" s="108"/>
      <c r="CB163" s="109"/>
      <c r="CC163" s="109"/>
      <c r="CD163" s="109"/>
      <c r="CE163" s="109"/>
      <c r="CF163" s="110"/>
      <c r="CG163" s="121"/>
      <c r="CH163" s="112"/>
      <c r="CI163" s="112"/>
      <c r="CJ163" s="112"/>
      <c r="CK163" s="112"/>
      <c r="CL163" s="122"/>
      <c r="CM163" s="113"/>
      <c r="CN163" s="113"/>
      <c r="CO163" s="113"/>
      <c r="CP163" s="113"/>
      <c r="CQ163" s="113"/>
      <c r="CR163" s="114"/>
      <c r="CS163" s="115"/>
      <c r="CT163" s="113"/>
      <c r="CU163" s="113"/>
      <c r="CV163" s="113"/>
      <c r="CW163" s="113"/>
      <c r="CX163" s="116"/>
      <c r="CY163" s="111"/>
      <c r="CZ163" s="117"/>
      <c r="DA163" s="118"/>
      <c r="DB163" s="123"/>
      <c r="DC163" s="9"/>
      <c r="DD163" s="9"/>
      <c r="DE163" s="9"/>
      <c r="DF163" s="9"/>
      <c r="DG163" s="9"/>
    </row>
    <row r="164" spans="2:111" x14ac:dyDescent="0.25">
      <c r="B164" s="105"/>
      <c r="C164" s="124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0"/>
      <c r="O164" s="105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30"/>
      <c r="AB164" s="105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105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30"/>
      <c r="BB164" s="105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106"/>
      <c r="BP164" s="105"/>
      <c r="BQ164" s="29"/>
      <c r="BR164" s="29"/>
      <c r="BS164" s="29"/>
      <c r="BT164" s="107"/>
      <c r="BU164" s="106"/>
      <c r="BV164" s="29"/>
      <c r="BW164" s="29"/>
      <c r="BX164" s="29"/>
      <c r="BY164" s="29"/>
      <c r="BZ164" s="107"/>
      <c r="CA164" s="108"/>
      <c r="CB164" s="109"/>
      <c r="CC164" s="109"/>
      <c r="CD164" s="109"/>
      <c r="CE164" s="109"/>
      <c r="CF164" s="110"/>
      <c r="CG164" s="108"/>
      <c r="CH164" s="111"/>
      <c r="CI164" s="112"/>
      <c r="CJ164" s="111"/>
      <c r="CK164" s="111"/>
      <c r="CL164" s="110"/>
      <c r="CM164" s="113"/>
      <c r="CN164" s="113"/>
      <c r="CO164" s="113"/>
      <c r="CP164" s="113"/>
      <c r="CQ164" s="113"/>
      <c r="CR164" s="114"/>
      <c r="CS164" s="115"/>
      <c r="CT164" s="113"/>
      <c r="CU164" s="113"/>
      <c r="CV164" s="113"/>
      <c r="CW164" s="113"/>
      <c r="CX164" s="116"/>
      <c r="CY164" s="111"/>
      <c r="CZ164" s="117"/>
      <c r="DA164" s="118"/>
      <c r="DB164" s="123"/>
      <c r="DC164" s="9"/>
      <c r="DD164" s="9"/>
      <c r="DE164" s="9"/>
      <c r="DF164" s="9"/>
      <c r="DG164" s="9"/>
    </row>
    <row r="165" spans="2:111" x14ac:dyDescent="0.25">
      <c r="B165" s="105"/>
      <c r="C165" s="124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0"/>
      <c r="O165" s="105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0"/>
      <c r="AB165" s="105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105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30"/>
      <c r="BB165" s="105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106"/>
      <c r="BP165" s="105"/>
      <c r="BQ165" s="29"/>
      <c r="BR165" s="29"/>
      <c r="BS165" s="29"/>
      <c r="BT165" s="107"/>
      <c r="BU165" s="106"/>
      <c r="BV165" s="29"/>
      <c r="BW165" s="29"/>
      <c r="BX165" s="29"/>
      <c r="BY165" s="29"/>
      <c r="BZ165" s="107"/>
      <c r="CA165" s="108"/>
      <c r="CB165" s="109"/>
      <c r="CC165" s="109"/>
      <c r="CD165" s="109"/>
      <c r="CE165" s="109"/>
      <c r="CF165" s="110"/>
      <c r="CG165" s="121"/>
      <c r="CH165" s="112"/>
      <c r="CI165" s="112"/>
      <c r="CJ165" s="112"/>
      <c r="CK165" s="112"/>
      <c r="CL165" s="122"/>
      <c r="CM165" s="113"/>
      <c r="CN165" s="113"/>
      <c r="CO165" s="113"/>
      <c r="CP165" s="113"/>
      <c r="CQ165" s="113"/>
      <c r="CR165" s="114"/>
      <c r="CS165" s="115"/>
      <c r="CT165" s="113"/>
      <c r="CU165" s="113"/>
      <c r="CV165" s="113"/>
      <c r="CW165" s="113"/>
      <c r="CX165" s="116"/>
      <c r="CY165" s="111"/>
      <c r="CZ165" s="117"/>
      <c r="DA165" s="118"/>
      <c r="DB165" s="123"/>
      <c r="DC165" s="9"/>
      <c r="DD165" s="9"/>
      <c r="DE165" s="9"/>
      <c r="DF165" s="9"/>
      <c r="DG165" s="9"/>
    </row>
    <row r="166" spans="2:111" x14ac:dyDescent="0.25">
      <c r="B166" s="105"/>
      <c r="C166" s="124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0"/>
      <c r="O166" s="105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0"/>
      <c r="AB166" s="105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105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30"/>
      <c r="BB166" s="105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106"/>
      <c r="BP166" s="105"/>
      <c r="BQ166" s="29"/>
      <c r="BR166" s="29"/>
      <c r="BS166" s="29"/>
      <c r="BT166" s="107"/>
      <c r="BU166" s="106"/>
      <c r="BV166" s="29"/>
      <c r="BW166" s="29"/>
      <c r="BX166" s="29"/>
      <c r="BY166" s="29"/>
      <c r="BZ166" s="107"/>
      <c r="CA166" s="108"/>
      <c r="CB166" s="109"/>
      <c r="CC166" s="109"/>
      <c r="CD166" s="109"/>
      <c r="CE166" s="109"/>
      <c r="CF166" s="110"/>
      <c r="CG166" s="108"/>
      <c r="CH166" s="111"/>
      <c r="CI166" s="112"/>
      <c r="CJ166" s="111"/>
      <c r="CK166" s="111"/>
      <c r="CL166" s="110"/>
      <c r="CM166" s="113"/>
      <c r="CN166" s="113"/>
      <c r="CO166" s="113"/>
      <c r="CP166" s="113"/>
      <c r="CQ166" s="113"/>
      <c r="CR166" s="114"/>
      <c r="CS166" s="115"/>
      <c r="CT166" s="113"/>
      <c r="CU166" s="113"/>
      <c r="CV166" s="113"/>
      <c r="CW166" s="113"/>
      <c r="CX166" s="116"/>
      <c r="CY166" s="111"/>
      <c r="CZ166" s="117"/>
      <c r="DA166" s="118"/>
      <c r="DB166" s="123"/>
      <c r="DC166" s="9"/>
      <c r="DD166" s="9"/>
      <c r="DE166" s="9"/>
      <c r="DF166" s="9"/>
      <c r="DG166" s="9"/>
    </row>
    <row r="167" spans="2:111" x14ac:dyDescent="0.25">
      <c r="B167" s="105"/>
      <c r="C167" s="124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0"/>
      <c r="O167" s="105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30"/>
      <c r="AB167" s="105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105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30"/>
      <c r="BB167" s="105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106"/>
      <c r="BP167" s="105"/>
      <c r="BQ167" s="29"/>
      <c r="BR167" s="29"/>
      <c r="BS167" s="29"/>
      <c r="BT167" s="107"/>
      <c r="BU167" s="106"/>
      <c r="BV167" s="29"/>
      <c r="BW167" s="29"/>
      <c r="BX167" s="29"/>
      <c r="BY167" s="29"/>
      <c r="BZ167" s="107"/>
      <c r="CA167" s="108"/>
      <c r="CB167" s="109"/>
      <c r="CC167" s="109"/>
      <c r="CD167" s="109"/>
      <c r="CE167" s="109"/>
      <c r="CF167" s="110"/>
      <c r="CG167" s="121"/>
      <c r="CH167" s="112"/>
      <c r="CI167" s="112"/>
      <c r="CJ167" s="112"/>
      <c r="CK167" s="112"/>
      <c r="CL167" s="122"/>
      <c r="CM167" s="113"/>
      <c r="CN167" s="113"/>
      <c r="CO167" s="113"/>
      <c r="CP167" s="113"/>
      <c r="CQ167" s="113"/>
      <c r="CR167" s="114"/>
      <c r="CS167" s="115"/>
      <c r="CT167" s="113"/>
      <c r="CU167" s="113"/>
      <c r="CV167" s="113"/>
      <c r="CW167" s="113"/>
      <c r="CX167" s="116"/>
      <c r="CY167" s="111"/>
      <c r="CZ167" s="117"/>
      <c r="DA167" s="118"/>
      <c r="DB167" s="123"/>
      <c r="DC167" s="9"/>
      <c r="DD167" s="9"/>
      <c r="DE167" s="9"/>
      <c r="DF167" s="9"/>
      <c r="DG167" s="9"/>
    </row>
    <row r="168" spans="2:111" x14ac:dyDescent="0.25">
      <c r="B168" s="105"/>
      <c r="C168" s="124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0"/>
      <c r="O168" s="105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30"/>
      <c r="AB168" s="105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105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30"/>
      <c r="BB168" s="105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106"/>
      <c r="BP168" s="105"/>
      <c r="BQ168" s="29"/>
      <c r="BR168" s="29"/>
      <c r="BS168" s="29"/>
      <c r="BT168" s="107"/>
      <c r="BU168" s="106"/>
      <c r="BV168" s="29"/>
      <c r="BW168" s="29"/>
      <c r="BX168" s="29"/>
      <c r="BY168" s="29"/>
      <c r="BZ168" s="107"/>
      <c r="CA168" s="108"/>
      <c r="CB168" s="109"/>
      <c r="CC168" s="109"/>
      <c r="CD168" s="109"/>
      <c r="CE168" s="109"/>
      <c r="CF168" s="110"/>
      <c r="CG168" s="108"/>
      <c r="CH168" s="111"/>
      <c r="CI168" s="112"/>
      <c r="CJ168" s="111"/>
      <c r="CK168" s="111"/>
      <c r="CL168" s="110"/>
      <c r="CM168" s="113"/>
      <c r="CN168" s="113"/>
      <c r="CO168" s="113"/>
      <c r="CP168" s="113"/>
      <c r="CQ168" s="113"/>
      <c r="CR168" s="114"/>
      <c r="CS168" s="115"/>
      <c r="CT168" s="113"/>
      <c r="CU168" s="113"/>
      <c r="CV168" s="113"/>
      <c r="CW168" s="113"/>
      <c r="CX168" s="116"/>
      <c r="CY168" s="111"/>
      <c r="CZ168" s="117"/>
      <c r="DA168" s="118"/>
      <c r="DB168" s="123"/>
      <c r="DC168" s="9"/>
      <c r="DD168" s="9"/>
      <c r="DE168" s="9"/>
      <c r="DF168" s="9"/>
      <c r="DG168" s="9"/>
    </row>
    <row r="169" spans="2:111" x14ac:dyDescent="0.25">
      <c r="B169" s="105"/>
      <c r="C169" s="124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0"/>
      <c r="O169" s="105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0"/>
      <c r="AB169" s="105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105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30"/>
      <c r="BB169" s="105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106"/>
      <c r="BP169" s="105"/>
      <c r="BQ169" s="29"/>
      <c r="BR169" s="29"/>
      <c r="BS169" s="29"/>
      <c r="BT169" s="107"/>
      <c r="BU169" s="106"/>
      <c r="BV169" s="29"/>
      <c r="BW169" s="29"/>
      <c r="BX169" s="29"/>
      <c r="BY169" s="29"/>
      <c r="BZ169" s="107"/>
      <c r="CA169" s="108"/>
      <c r="CB169" s="109"/>
      <c r="CC169" s="109"/>
      <c r="CD169" s="109"/>
      <c r="CE169" s="109"/>
      <c r="CF169" s="110"/>
      <c r="CG169" s="121"/>
      <c r="CH169" s="112"/>
      <c r="CI169" s="112"/>
      <c r="CJ169" s="112"/>
      <c r="CK169" s="112"/>
      <c r="CL169" s="122"/>
      <c r="CM169" s="113"/>
      <c r="CN169" s="113"/>
      <c r="CO169" s="113"/>
      <c r="CP169" s="113"/>
      <c r="CQ169" s="113"/>
      <c r="CR169" s="114"/>
      <c r="CS169" s="115"/>
      <c r="CT169" s="113"/>
      <c r="CU169" s="113"/>
      <c r="CV169" s="113"/>
      <c r="CW169" s="113"/>
      <c r="CX169" s="116"/>
      <c r="CY169" s="111"/>
      <c r="CZ169" s="117"/>
      <c r="DA169" s="118"/>
      <c r="DB169" s="123"/>
      <c r="DC169" s="9"/>
      <c r="DD169" s="9"/>
      <c r="DE169" s="9"/>
      <c r="DF169" s="9"/>
      <c r="DG169" s="9"/>
    </row>
    <row r="170" spans="2:111" x14ac:dyDescent="0.25">
      <c r="B170" s="105"/>
      <c r="C170" s="124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0"/>
      <c r="O170" s="105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0"/>
      <c r="AB170" s="105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105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30"/>
      <c r="BB170" s="105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106"/>
      <c r="BP170" s="105"/>
      <c r="BQ170" s="29"/>
      <c r="BR170" s="29"/>
      <c r="BS170" s="29"/>
      <c r="BT170" s="107"/>
      <c r="BU170" s="106"/>
      <c r="BV170" s="29"/>
      <c r="BW170" s="29"/>
      <c r="BX170" s="29"/>
      <c r="BY170" s="29"/>
      <c r="BZ170" s="107"/>
      <c r="CA170" s="108"/>
      <c r="CB170" s="109"/>
      <c r="CC170" s="109"/>
      <c r="CD170" s="109"/>
      <c r="CE170" s="109"/>
      <c r="CF170" s="110"/>
      <c r="CG170" s="108"/>
      <c r="CH170" s="111"/>
      <c r="CI170" s="112"/>
      <c r="CJ170" s="111"/>
      <c r="CK170" s="111"/>
      <c r="CL170" s="110"/>
      <c r="CM170" s="113"/>
      <c r="CN170" s="113"/>
      <c r="CO170" s="113"/>
      <c r="CP170" s="113"/>
      <c r="CQ170" s="113"/>
      <c r="CR170" s="114"/>
      <c r="CS170" s="115"/>
      <c r="CT170" s="113"/>
      <c r="CU170" s="113"/>
      <c r="CV170" s="113"/>
      <c r="CW170" s="113"/>
      <c r="CX170" s="116"/>
      <c r="CY170" s="111"/>
      <c r="CZ170" s="117"/>
      <c r="DA170" s="118"/>
      <c r="DB170" s="123"/>
      <c r="DC170" s="9"/>
      <c r="DD170" s="9"/>
      <c r="DE170" s="9"/>
      <c r="DF170" s="9"/>
      <c r="DG170" s="9"/>
    </row>
    <row r="171" spans="2:111" x14ac:dyDescent="0.25">
      <c r="B171" s="105"/>
      <c r="C171" s="124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0"/>
      <c r="O171" s="105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30"/>
      <c r="AB171" s="105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105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30"/>
      <c r="BB171" s="105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106"/>
      <c r="BP171" s="105"/>
      <c r="BQ171" s="29"/>
      <c r="BR171" s="29"/>
      <c r="BS171" s="29"/>
      <c r="BT171" s="107"/>
      <c r="BU171" s="106"/>
      <c r="BV171" s="29"/>
      <c r="BW171" s="29"/>
      <c r="BX171" s="29"/>
      <c r="BY171" s="29"/>
      <c r="BZ171" s="107"/>
      <c r="CA171" s="108"/>
      <c r="CB171" s="109"/>
      <c r="CC171" s="109"/>
      <c r="CD171" s="109"/>
      <c r="CE171" s="109"/>
      <c r="CF171" s="110"/>
      <c r="CG171" s="121"/>
      <c r="CH171" s="112"/>
      <c r="CI171" s="112"/>
      <c r="CJ171" s="112"/>
      <c r="CK171" s="112"/>
      <c r="CL171" s="122"/>
      <c r="CM171" s="113"/>
      <c r="CN171" s="113"/>
      <c r="CO171" s="113"/>
      <c r="CP171" s="113"/>
      <c r="CQ171" s="113"/>
      <c r="CR171" s="114"/>
      <c r="CS171" s="115"/>
      <c r="CT171" s="113"/>
      <c r="CU171" s="113"/>
      <c r="CV171" s="113"/>
      <c r="CW171" s="113"/>
      <c r="CX171" s="116"/>
      <c r="CY171" s="111"/>
      <c r="CZ171" s="117"/>
      <c r="DA171" s="118"/>
      <c r="DB171" s="123"/>
      <c r="DC171" s="9"/>
      <c r="DD171" s="9"/>
      <c r="DE171" s="9"/>
      <c r="DF171" s="9"/>
      <c r="DG171" s="9"/>
    </row>
    <row r="172" spans="2:111" x14ac:dyDescent="0.25">
      <c r="B172" s="105"/>
      <c r="C172" s="124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  <c r="O172" s="105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105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105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30"/>
      <c r="BB172" s="105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106"/>
      <c r="BP172" s="105"/>
      <c r="BQ172" s="29"/>
      <c r="BR172" s="29"/>
      <c r="BS172" s="29"/>
      <c r="BT172" s="107"/>
      <c r="BU172" s="106"/>
      <c r="BV172" s="29"/>
      <c r="BW172" s="29"/>
      <c r="BX172" s="29"/>
      <c r="BY172" s="29"/>
      <c r="BZ172" s="107"/>
      <c r="CA172" s="108"/>
      <c r="CB172" s="109"/>
      <c r="CC172" s="109"/>
      <c r="CD172" s="109"/>
      <c r="CE172" s="109"/>
      <c r="CF172" s="110"/>
      <c r="CG172" s="108"/>
      <c r="CH172" s="111"/>
      <c r="CI172" s="112"/>
      <c r="CJ172" s="111"/>
      <c r="CK172" s="111"/>
      <c r="CL172" s="110"/>
      <c r="CM172" s="113"/>
      <c r="CN172" s="113"/>
      <c r="CO172" s="113"/>
      <c r="CP172" s="113"/>
      <c r="CQ172" s="113"/>
      <c r="CR172" s="114"/>
      <c r="CS172" s="115"/>
      <c r="CT172" s="113"/>
      <c r="CU172" s="113"/>
      <c r="CV172" s="113"/>
      <c r="CW172" s="113"/>
      <c r="CX172" s="116"/>
      <c r="CY172" s="111"/>
      <c r="CZ172" s="117"/>
      <c r="DA172" s="118"/>
      <c r="DB172" s="123"/>
      <c r="DC172" s="9"/>
      <c r="DD172" s="9"/>
      <c r="DE172" s="9"/>
      <c r="DF172" s="9"/>
      <c r="DG172" s="9"/>
    </row>
    <row r="173" spans="2:111" x14ac:dyDescent="0.25">
      <c r="B173" s="105"/>
      <c r="C173" s="124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0"/>
      <c r="O173" s="105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105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105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30"/>
      <c r="BB173" s="105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106"/>
      <c r="BP173" s="105"/>
      <c r="BQ173" s="29"/>
      <c r="BR173" s="29"/>
      <c r="BS173" s="29"/>
      <c r="BT173" s="107"/>
      <c r="BU173" s="106"/>
      <c r="BV173" s="29"/>
      <c r="BW173" s="29"/>
      <c r="BX173" s="29"/>
      <c r="BY173" s="29"/>
      <c r="BZ173" s="107"/>
      <c r="CA173" s="108"/>
      <c r="CB173" s="109"/>
      <c r="CC173" s="109"/>
      <c r="CD173" s="109"/>
      <c r="CE173" s="109"/>
      <c r="CF173" s="110"/>
      <c r="CG173" s="121"/>
      <c r="CH173" s="112"/>
      <c r="CI173" s="112"/>
      <c r="CJ173" s="112"/>
      <c r="CK173" s="112"/>
      <c r="CL173" s="122"/>
      <c r="CM173" s="113"/>
      <c r="CN173" s="113"/>
      <c r="CO173" s="113"/>
      <c r="CP173" s="113"/>
      <c r="CQ173" s="113"/>
      <c r="CR173" s="114"/>
      <c r="CS173" s="115"/>
      <c r="CT173" s="113"/>
      <c r="CU173" s="113"/>
      <c r="CV173" s="113"/>
      <c r="CW173" s="113"/>
      <c r="CX173" s="116"/>
      <c r="CY173" s="111"/>
      <c r="CZ173" s="117"/>
      <c r="DA173" s="118"/>
      <c r="DB173" s="123"/>
      <c r="DC173" s="9"/>
      <c r="DD173" s="9"/>
      <c r="DE173" s="9"/>
      <c r="DF173" s="9"/>
      <c r="DG173" s="9"/>
    </row>
    <row r="174" spans="2:111" x14ac:dyDescent="0.25">
      <c r="B174" s="105"/>
      <c r="C174" s="124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0"/>
      <c r="O174" s="105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0"/>
      <c r="AB174" s="105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105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30"/>
      <c r="BB174" s="105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106"/>
      <c r="BP174" s="105"/>
      <c r="BQ174" s="29"/>
      <c r="BR174" s="29"/>
      <c r="BS174" s="29"/>
      <c r="BT174" s="107"/>
      <c r="BU174" s="106"/>
      <c r="BV174" s="29"/>
      <c r="BW174" s="29"/>
      <c r="BX174" s="29"/>
      <c r="BY174" s="29"/>
      <c r="BZ174" s="107"/>
      <c r="CA174" s="108"/>
      <c r="CB174" s="109"/>
      <c r="CC174" s="109"/>
      <c r="CD174" s="109"/>
      <c r="CE174" s="109"/>
      <c r="CF174" s="110"/>
      <c r="CG174" s="108"/>
      <c r="CH174" s="111"/>
      <c r="CI174" s="112"/>
      <c r="CJ174" s="111"/>
      <c r="CK174" s="111"/>
      <c r="CL174" s="110"/>
      <c r="CM174" s="113"/>
      <c r="CN174" s="113"/>
      <c r="CO174" s="113"/>
      <c r="CP174" s="113"/>
      <c r="CQ174" s="113"/>
      <c r="CR174" s="114"/>
      <c r="CS174" s="115"/>
      <c r="CT174" s="113"/>
      <c r="CU174" s="113"/>
      <c r="CV174" s="113"/>
      <c r="CW174" s="113"/>
      <c r="CX174" s="116"/>
      <c r="CY174" s="111"/>
      <c r="CZ174" s="117"/>
      <c r="DA174" s="118"/>
      <c r="DB174" s="123"/>
      <c r="DC174" s="9"/>
      <c r="DD174" s="9"/>
      <c r="DE174" s="9"/>
      <c r="DF174" s="9"/>
      <c r="DG174" s="9"/>
    </row>
    <row r="175" spans="2:111" x14ac:dyDescent="0.25">
      <c r="B175" s="105"/>
      <c r="C175" s="124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0"/>
      <c r="O175" s="105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30"/>
      <c r="AB175" s="105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105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30"/>
      <c r="BB175" s="105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106"/>
      <c r="BP175" s="105"/>
      <c r="BQ175" s="29"/>
      <c r="BR175" s="29"/>
      <c r="BS175" s="29"/>
      <c r="BT175" s="107"/>
      <c r="BU175" s="106"/>
      <c r="BV175" s="29"/>
      <c r="BW175" s="29"/>
      <c r="BX175" s="29"/>
      <c r="BY175" s="29"/>
      <c r="BZ175" s="107"/>
      <c r="CA175" s="108"/>
      <c r="CB175" s="109"/>
      <c r="CC175" s="109"/>
      <c r="CD175" s="109"/>
      <c r="CE175" s="109"/>
      <c r="CF175" s="110"/>
      <c r="CG175" s="121"/>
      <c r="CH175" s="112"/>
      <c r="CI175" s="112"/>
      <c r="CJ175" s="112"/>
      <c r="CK175" s="112"/>
      <c r="CL175" s="122"/>
      <c r="CM175" s="113"/>
      <c r="CN175" s="113"/>
      <c r="CO175" s="113"/>
      <c r="CP175" s="113"/>
      <c r="CQ175" s="113"/>
      <c r="CR175" s="114"/>
      <c r="CS175" s="115"/>
      <c r="CT175" s="113"/>
      <c r="CU175" s="113"/>
      <c r="CV175" s="113"/>
      <c r="CW175" s="113"/>
      <c r="CX175" s="116"/>
      <c r="CY175" s="111"/>
      <c r="CZ175" s="117"/>
      <c r="DA175" s="118"/>
      <c r="DB175" s="123"/>
      <c r="DC175" s="9"/>
      <c r="DD175" s="9"/>
      <c r="DE175" s="9"/>
      <c r="DF175" s="9"/>
      <c r="DG175" s="9"/>
    </row>
    <row r="176" spans="2:111" x14ac:dyDescent="0.25">
      <c r="B176" s="105"/>
      <c r="C176" s="124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0"/>
      <c r="O176" s="105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30"/>
      <c r="AB176" s="105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105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30"/>
      <c r="BB176" s="105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106"/>
      <c r="BP176" s="105"/>
      <c r="BQ176" s="29"/>
      <c r="BR176" s="29"/>
      <c r="BS176" s="29"/>
      <c r="BT176" s="107"/>
      <c r="BU176" s="106"/>
      <c r="BV176" s="29"/>
      <c r="BW176" s="29"/>
      <c r="BX176" s="29"/>
      <c r="BY176" s="29"/>
      <c r="BZ176" s="107"/>
      <c r="CA176" s="108"/>
      <c r="CB176" s="109"/>
      <c r="CC176" s="109"/>
      <c r="CD176" s="109"/>
      <c r="CE176" s="109"/>
      <c r="CF176" s="110"/>
      <c r="CG176" s="108"/>
      <c r="CH176" s="111"/>
      <c r="CI176" s="112"/>
      <c r="CJ176" s="111"/>
      <c r="CK176" s="111"/>
      <c r="CL176" s="110"/>
      <c r="CM176" s="113"/>
      <c r="CN176" s="113"/>
      <c r="CO176" s="113"/>
      <c r="CP176" s="113"/>
      <c r="CQ176" s="113"/>
      <c r="CR176" s="114"/>
      <c r="CS176" s="115"/>
      <c r="CT176" s="113"/>
      <c r="CU176" s="113"/>
      <c r="CV176" s="113"/>
      <c r="CW176" s="113"/>
      <c r="CX176" s="116"/>
      <c r="CY176" s="111"/>
      <c r="CZ176" s="117"/>
      <c r="DA176" s="118"/>
      <c r="DB176" s="123"/>
      <c r="DC176" s="9"/>
      <c r="DD176" s="9"/>
      <c r="DE176" s="9"/>
      <c r="DF176" s="9"/>
      <c r="DG176" s="9"/>
    </row>
    <row r="177" spans="2:111" x14ac:dyDescent="0.25">
      <c r="B177" s="105"/>
      <c r="C177" s="124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0"/>
      <c r="O177" s="105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30"/>
      <c r="AB177" s="105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105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30"/>
      <c r="BB177" s="105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106"/>
      <c r="BP177" s="105"/>
      <c r="BQ177" s="29"/>
      <c r="BR177" s="29"/>
      <c r="BS177" s="29"/>
      <c r="BT177" s="107"/>
      <c r="BU177" s="106"/>
      <c r="BV177" s="29"/>
      <c r="BW177" s="29"/>
      <c r="BX177" s="29"/>
      <c r="BY177" s="29"/>
      <c r="BZ177" s="107"/>
      <c r="CA177" s="108"/>
      <c r="CB177" s="109"/>
      <c r="CC177" s="109"/>
      <c r="CD177" s="109"/>
      <c r="CE177" s="109"/>
      <c r="CF177" s="110"/>
      <c r="CG177" s="121"/>
      <c r="CH177" s="112"/>
      <c r="CI177" s="112"/>
      <c r="CJ177" s="112"/>
      <c r="CK177" s="112"/>
      <c r="CL177" s="122"/>
      <c r="CM177" s="113"/>
      <c r="CN177" s="113"/>
      <c r="CO177" s="113"/>
      <c r="CP177" s="113"/>
      <c r="CQ177" s="113"/>
      <c r="CR177" s="114"/>
      <c r="CS177" s="115"/>
      <c r="CT177" s="113"/>
      <c r="CU177" s="113"/>
      <c r="CV177" s="113"/>
      <c r="CW177" s="113"/>
      <c r="CX177" s="116"/>
      <c r="CY177" s="111"/>
      <c r="CZ177" s="117"/>
      <c r="DA177" s="118"/>
      <c r="DB177" s="123"/>
      <c r="DC177" s="9"/>
      <c r="DD177" s="9"/>
      <c r="DE177" s="9"/>
      <c r="DF177" s="9"/>
      <c r="DG177" s="9"/>
    </row>
    <row r="178" spans="2:111" x14ac:dyDescent="0.25">
      <c r="B178" s="105"/>
      <c r="C178" s="124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0"/>
      <c r="O178" s="105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30"/>
      <c r="AB178" s="105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105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30"/>
      <c r="BB178" s="105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106"/>
      <c r="BP178" s="105"/>
      <c r="BQ178" s="29"/>
      <c r="BR178" s="29"/>
      <c r="BS178" s="29"/>
      <c r="BT178" s="107"/>
      <c r="BU178" s="106"/>
      <c r="BV178" s="29"/>
      <c r="BW178" s="29"/>
      <c r="BX178" s="29"/>
      <c r="BY178" s="29"/>
      <c r="BZ178" s="107"/>
      <c r="CA178" s="108"/>
      <c r="CB178" s="109"/>
      <c r="CC178" s="109"/>
      <c r="CD178" s="109"/>
      <c r="CE178" s="109"/>
      <c r="CF178" s="110"/>
      <c r="CG178" s="108"/>
      <c r="CH178" s="111"/>
      <c r="CI178" s="112"/>
      <c r="CJ178" s="111"/>
      <c r="CK178" s="111"/>
      <c r="CL178" s="110"/>
      <c r="CM178" s="113"/>
      <c r="CN178" s="113"/>
      <c r="CO178" s="113"/>
      <c r="CP178" s="113"/>
      <c r="CQ178" s="113"/>
      <c r="CR178" s="114"/>
      <c r="CS178" s="115"/>
      <c r="CT178" s="113"/>
      <c r="CU178" s="113"/>
      <c r="CV178" s="113"/>
      <c r="CW178" s="113"/>
      <c r="CX178" s="116"/>
      <c r="CY178" s="111"/>
      <c r="CZ178" s="117"/>
      <c r="DA178" s="118"/>
      <c r="DB178" s="123"/>
      <c r="DC178" s="9"/>
      <c r="DD178" s="9"/>
      <c r="DE178" s="9"/>
      <c r="DF178" s="9"/>
      <c r="DG178" s="9"/>
    </row>
    <row r="179" spans="2:111" x14ac:dyDescent="0.25">
      <c r="B179" s="105"/>
      <c r="C179" s="124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0"/>
      <c r="O179" s="105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0"/>
      <c r="AB179" s="105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105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30"/>
      <c r="BB179" s="105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106"/>
      <c r="BP179" s="105"/>
      <c r="BQ179" s="29"/>
      <c r="BR179" s="29"/>
      <c r="BS179" s="29"/>
      <c r="BT179" s="107"/>
      <c r="BU179" s="106"/>
      <c r="BV179" s="29"/>
      <c r="BW179" s="29"/>
      <c r="BX179" s="29"/>
      <c r="BY179" s="29"/>
      <c r="BZ179" s="107"/>
      <c r="CA179" s="108"/>
      <c r="CB179" s="109"/>
      <c r="CC179" s="109"/>
      <c r="CD179" s="109"/>
      <c r="CE179" s="109"/>
      <c r="CF179" s="110"/>
      <c r="CG179" s="121"/>
      <c r="CH179" s="112"/>
      <c r="CI179" s="112"/>
      <c r="CJ179" s="112"/>
      <c r="CK179" s="112"/>
      <c r="CL179" s="122"/>
      <c r="CM179" s="113"/>
      <c r="CN179" s="113"/>
      <c r="CO179" s="113"/>
      <c r="CP179" s="113"/>
      <c r="CQ179" s="113"/>
      <c r="CR179" s="114"/>
      <c r="CS179" s="115"/>
      <c r="CT179" s="113"/>
      <c r="CU179" s="113"/>
      <c r="CV179" s="113"/>
      <c r="CW179" s="113"/>
      <c r="CX179" s="116"/>
      <c r="CY179" s="111"/>
      <c r="CZ179" s="117"/>
      <c r="DA179" s="118"/>
      <c r="DB179" s="123"/>
      <c r="DC179" s="9"/>
      <c r="DD179" s="9"/>
      <c r="DE179" s="9"/>
      <c r="DF179" s="9"/>
      <c r="DG179" s="9"/>
    </row>
    <row r="180" spans="2:111" x14ac:dyDescent="0.25">
      <c r="B180" s="105"/>
      <c r="C180" s="124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0"/>
      <c r="O180" s="105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30"/>
      <c r="AB180" s="105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105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30"/>
      <c r="BB180" s="105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106"/>
      <c r="BP180" s="105"/>
      <c r="BQ180" s="29"/>
      <c r="BR180" s="29"/>
      <c r="BS180" s="29"/>
      <c r="BT180" s="107"/>
      <c r="BU180" s="106"/>
      <c r="BV180" s="29"/>
      <c r="BW180" s="29"/>
      <c r="BX180" s="29"/>
      <c r="BY180" s="29"/>
      <c r="BZ180" s="107"/>
      <c r="CA180" s="108"/>
      <c r="CB180" s="109"/>
      <c r="CC180" s="109"/>
      <c r="CD180" s="109"/>
      <c r="CE180" s="109"/>
      <c r="CF180" s="110"/>
      <c r="CG180" s="108"/>
      <c r="CH180" s="111"/>
      <c r="CI180" s="112"/>
      <c r="CJ180" s="111"/>
      <c r="CK180" s="111"/>
      <c r="CL180" s="110"/>
      <c r="CM180" s="113"/>
      <c r="CN180" s="113"/>
      <c r="CO180" s="113"/>
      <c r="CP180" s="113"/>
      <c r="CQ180" s="113"/>
      <c r="CR180" s="114"/>
      <c r="CS180" s="115"/>
      <c r="CT180" s="113"/>
      <c r="CU180" s="113"/>
      <c r="CV180" s="113"/>
      <c r="CW180" s="113"/>
      <c r="CX180" s="116"/>
      <c r="CY180" s="111"/>
      <c r="CZ180" s="117"/>
      <c r="DA180" s="118"/>
      <c r="DB180" s="123"/>
      <c r="DC180" s="9"/>
      <c r="DD180" s="9"/>
      <c r="DE180" s="9"/>
      <c r="DF180" s="9"/>
      <c r="DG180" s="9"/>
    </row>
    <row r="181" spans="2:111" x14ac:dyDescent="0.25">
      <c r="B181" s="105"/>
      <c r="C181" s="124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0"/>
      <c r="O181" s="105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30"/>
      <c r="AB181" s="105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105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30"/>
      <c r="BB181" s="105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106"/>
      <c r="BP181" s="105"/>
      <c r="BQ181" s="29"/>
      <c r="BR181" s="29"/>
      <c r="BS181" s="29"/>
      <c r="BT181" s="107"/>
      <c r="BU181" s="106"/>
      <c r="BV181" s="29"/>
      <c r="BW181" s="29"/>
      <c r="BX181" s="29"/>
      <c r="BY181" s="29"/>
      <c r="BZ181" s="107"/>
      <c r="CA181" s="108"/>
      <c r="CB181" s="109"/>
      <c r="CC181" s="109"/>
      <c r="CD181" s="109"/>
      <c r="CE181" s="109"/>
      <c r="CF181" s="110"/>
      <c r="CG181" s="121"/>
      <c r="CH181" s="112"/>
      <c r="CI181" s="112"/>
      <c r="CJ181" s="112"/>
      <c r="CK181" s="112"/>
      <c r="CL181" s="122"/>
      <c r="CM181" s="113"/>
      <c r="CN181" s="113"/>
      <c r="CO181" s="113"/>
      <c r="CP181" s="113"/>
      <c r="CQ181" s="113"/>
      <c r="CR181" s="114"/>
      <c r="CS181" s="115"/>
      <c r="CT181" s="113"/>
      <c r="CU181" s="113"/>
      <c r="CV181" s="113"/>
      <c r="CW181" s="113"/>
      <c r="CX181" s="116"/>
      <c r="CY181" s="111"/>
      <c r="CZ181" s="117"/>
      <c r="DA181" s="118"/>
      <c r="DB181" s="123"/>
      <c r="DC181" s="9"/>
      <c r="DD181" s="9"/>
      <c r="DE181" s="9"/>
      <c r="DF181" s="9"/>
      <c r="DG181" s="9"/>
    </row>
    <row r="182" spans="2:111" x14ac:dyDescent="0.25">
      <c r="B182" s="105"/>
      <c r="C182" s="124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0"/>
      <c r="O182" s="105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30"/>
      <c r="AB182" s="105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105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30"/>
      <c r="BB182" s="105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106"/>
      <c r="BP182" s="105"/>
      <c r="BQ182" s="29"/>
      <c r="BR182" s="29"/>
      <c r="BS182" s="29"/>
      <c r="BT182" s="107"/>
      <c r="BU182" s="106"/>
      <c r="BV182" s="29"/>
      <c r="BW182" s="29"/>
      <c r="BX182" s="29"/>
      <c r="BY182" s="29"/>
      <c r="BZ182" s="107"/>
      <c r="CA182" s="108"/>
      <c r="CB182" s="109"/>
      <c r="CC182" s="109"/>
      <c r="CD182" s="109"/>
      <c r="CE182" s="109"/>
      <c r="CF182" s="110"/>
      <c r="CG182" s="108"/>
      <c r="CH182" s="111"/>
      <c r="CI182" s="112"/>
      <c r="CJ182" s="111"/>
      <c r="CK182" s="111"/>
      <c r="CL182" s="110"/>
      <c r="CM182" s="113"/>
      <c r="CN182" s="113"/>
      <c r="CO182" s="113"/>
      <c r="CP182" s="113"/>
      <c r="CQ182" s="113"/>
      <c r="CR182" s="114"/>
      <c r="CS182" s="115"/>
      <c r="CT182" s="113"/>
      <c r="CU182" s="113"/>
      <c r="CV182" s="113"/>
      <c r="CW182" s="113"/>
      <c r="CX182" s="116"/>
      <c r="CY182" s="111"/>
      <c r="CZ182" s="117"/>
      <c r="DA182" s="118"/>
      <c r="DB182" s="123"/>
      <c r="DC182" s="9"/>
      <c r="DD182" s="9"/>
      <c r="DE182" s="9"/>
      <c r="DF182" s="9"/>
      <c r="DG182" s="9"/>
    </row>
    <row r="183" spans="2:111" x14ac:dyDescent="0.25">
      <c r="B183" s="105"/>
      <c r="C183" s="124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0"/>
      <c r="O183" s="105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  <c r="AB183" s="105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105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30"/>
      <c r="BB183" s="105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106"/>
      <c r="BP183" s="105"/>
      <c r="BQ183" s="29"/>
      <c r="BR183" s="29"/>
      <c r="BS183" s="29"/>
      <c r="BT183" s="107"/>
      <c r="BU183" s="106"/>
      <c r="BV183" s="29"/>
      <c r="BW183" s="29"/>
      <c r="BX183" s="29"/>
      <c r="BY183" s="29"/>
      <c r="BZ183" s="107"/>
      <c r="CA183" s="108"/>
      <c r="CB183" s="109"/>
      <c r="CC183" s="109"/>
      <c r="CD183" s="109"/>
      <c r="CE183" s="109"/>
      <c r="CF183" s="110"/>
      <c r="CG183" s="121"/>
      <c r="CH183" s="112"/>
      <c r="CI183" s="112"/>
      <c r="CJ183" s="112"/>
      <c r="CK183" s="112"/>
      <c r="CL183" s="122"/>
      <c r="CM183" s="113"/>
      <c r="CN183" s="113"/>
      <c r="CO183" s="113"/>
      <c r="CP183" s="113"/>
      <c r="CQ183" s="113"/>
      <c r="CR183" s="114"/>
      <c r="CS183" s="115"/>
      <c r="CT183" s="113"/>
      <c r="CU183" s="113"/>
      <c r="CV183" s="113"/>
      <c r="CW183" s="113"/>
      <c r="CX183" s="116"/>
      <c r="CY183" s="111"/>
      <c r="CZ183" s="117"/>
      <c r="DA183" s="118"/>
      <c r="DB183" s="123"/>
      <c r="DC183" s="9"/>
      <c r="DD183" s="9"/>
      <c r="DE183" s="9"/>
      <c r="DF183" s="9"/>
      <c r="DG183" s="9"/>
    </row>
    <row r="184" spans="2:111" x14ac:dyDescent="0.25">
      <c r="B184" s="105"/>
      <c r="C184" s="12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0"/>
      <c r="O184" s="105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  <c r="AB184" s="105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105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30"/>
      <c r="BB184" s="105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106"/>
      <c r="BP184" s="105"/>
      <c r="BQ184" s="29"/>
      <c r="BR184" s="29"/>
      <c r="BS184" s="29"/>
      <c r="BT184" s="107"/>
      <c r="BU184" s="106"/>
      <c r="BV184" s="29"/>
      <c r="BW184" s="29"/>
      <c r="BX184" s="29"/>
      <c r="BY184" s="29"/>
      <c r="BZ184" s="107"/>
      <c r="CA184" s="108"/>
      <c r="CB184" s="109"/>
      <c r="CC184" s="109"/>
      <c r="CD184" s="109"/>
      <c r="CE184" s="109"/>
      <c r="CF184" s="110"/>
      <c r="CG184" s="108"/>
      <c r="CH184" s="111"/>
      <c r="CI184" s="112"/>
      <c r="CJ184" s="111"/>
      <c r="CK184" s="111"/>
      <c r="CL184" s="110"/>
      <c r="CM184" s="113"/>
      <c r="CN184" s="113"/>
      <c r="CO184" s="113"/>
      <c r="CP184" s="113"/>
      <c r="CQ184" s="113"/>
      <c r="CR184" s="114"/>
      <c r="CS184" s="115"/>
      <c r="CT184" s="113"/>
      <c r="CU184" s="113"/>
      <c r="CV184" s="113"/>
      <c r="CW184" s="113"/>
      <c r="CX184" s="116"/>
      <c r="CY184" s="111"/>
      <c r="CZ184" s="117"/>
      <c r="DA184" s="118"/>
      <c r="DB184" s="123"/>
      <c r="DC184" s="9"/>
      <c r="DD184" s="9"/>
      <c r="DE184" s="9"/>
      <c r="DF184" s="9"/>
      <c r="DG184" s="9"/>
    </row>
    <row r="185" spans="2:111" x14ac:dyDescent="0.25">
      <c r="B185" s="105"/>
      <c r="C185" s="124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0"/>
      <c r="O185" s="105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0"/>
      <c r="AB185" s="105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105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30"/>
      <c r="BB185" s="105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106"/>
      <c r="BP185" s="105"/>
      <c r="BQ185" s="29"/>
      <c r="BR185" s="29"/>
      <c r="BS185" s="29"/>
      <c r="BT185" s="107"/>
      <c r="BU185" s="106"/>
      <c r="BV185" s="29"/>
      <c r="BW185" s="29"/>
      <c r="BX185" s="29"/>
      <c r="BY185" s="29"/>
      <c r="BZ185" s="107"/>
      <c r="CA185" s="108"/>
      <c r="CB185" s="109"/>
      <c r="CC185" s="109"/>
      <c r="CD185" s="109"/>
      <c r="CE185" s="109"/>
      <c r="CF185" s="110"/>
      <c r="CG185" s="121"/>
      <c r="CH185" s="112"/>
      <c r="CI185" s="112"/>
      <c r="CJ185" s="112"/>
      <c r="CK185" s="112"/>
      <c r="CL185" s="122"/>
      <c r="CM185" s="113"/>
      <c r="CN185" s="113"/>
      <c r="CO185" s="113"/>
      <c r="CP185" s="113"/>
      <c r="CQ185" s="113"/>
      <c r="CR185" s="114"/>
      <c r="CS185" s="115"/>
      <c r="CT185" s="113"/>
      <c r="CU185" s="113"/>
      <c r="CV185" s="113"/>
      <c r="CW185" s="113"/>
      <c r="CX185" s="116"/>
      <c r="CY185" s="111"/>
      <c r="CZ185" s="117"/>
      <c r="DA185" s="118"/>
      <c r="DB185" s="123"/>
      <c r="DC185" s="9"/>
      <c r="DD185" s="9"/>
      <c r="DE185" s="9"/>
      <c r="DF185" s="9"/>
      <c r="DG185" s="9"/>
    </row>
    <row r="186" spans="2:111" x14ac:dyDescent="0.25">
      <c r="B186" s="105"/>
      <c r="C186" s="124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0"/>
      <c r="O186" s="105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30"/>
      <c r="AB186" s="105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105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30"/>
      <c r="BB186" s="105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106"/>
      <c r="BP186" s="105"/>
      <c r="BQ186" s="29"/>
      <c r="BR186" s="29"/>
      <c r="BS186" s="29"/>
      <c r="BT186" s="107"/>
      <c r="BU186" s="106"/>
      <c r="BV186" s="29"/>
      <c r="BW186" s="29"/>
      <c r="BX186" s="29"/>
      <c r="BY186" s="29"/>
      <c r="BZ186" s="107"/>
      <c r="CA186" s="108"/>
      <c r="CB186" s="109"/>
      <c r="CC186" s="109"/>
      <c r="CD186" s="109"/>
      <c r="CE186" s="109"/>
      <c r="CF186" s="110"/>
      <c r="CG186" s="108"/>
      <c r="CH186" s="111"/>
      <c r="CI186" s="112"/>
      <c r="CJ186" s="111"/>
      <c r="CK186" s="111"/>
      <c r="CL186" s="110"/>
      <c r="CM186" s="113"/>
      <c r="CN186" s="113"/>
      <c r="CO186" s="113"/>
      <c r="CP186" s="113"/>
      <c r="CQ186" s="113"/>
      <c r="CR186" s="114"/>
      <c r="CS186" s="115"/>
      <c r="CT186" s="113"/>
      <c r="CU186" s="113"/>
      <c r="CV186" s="113"/>
      <c r="CW186" s="113"/>
      <c r="CX186" s="116"/>
      <c r="CY186" s="111"/>
      <c r="CZ186" s="117"/>
      <c r="DA186" s="118"/>
      <c r="DB186" s="123"/>
      <c r="DC186" s="9"/>
      <c r="DD186" s="9"/>
      <c r="DE186" s="9"/>
      <c r="DF186" s="9"/>
      <c r="DG186" s="9"/>
    </row>
    <row r="187" spans="2:111" x14ac:dyDescent="0.25">
      <c r="B187" s="105"/>
      <c r="C187" s="124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0"/>
      <c r="O187" s="105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30"/>
      <c r="AB187" s="105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105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30"/>
      <c r="BB187" s="105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106"/>
      <c r="BP187" s="105"/>
      <c r="BQ187" s="29"/>
      <c r="BR187" s="29"/>
      <c r="BS187" s="29"/>
      <c r="BT187" s="107"/>
      <c r="BU187" s="106"/>
      <c r="BV187" s="29"/>
      <c r="BW187" s="29"/>
      <c r="BX187" s="29"/>
      <c r="BY187" s="29"/>
      <c r="BZ187" s="107"/>
      <c r="CA187" s="108"/>
      <c r="CB187" s="109"/>
      <c r="CC187" s="109"/>
      <c r="CD187" s="109"/>
      <c r="CE187" s="109"/>
      <c r="CF187" s="110"/>
      <c r="CG187" s="121"/>
      <c r="CH187" s="112"/>
      <c r="CI187" s="112"/>
      <c r="CJ187" s="112"/>
      <c r="CK187" s="112"/>
      <c r="CL187" s="122"/>
      <c r="CM187" s="113"/>
      <c r="CN187" s="113"/>
      <c r="CO187" s="113"/>
      <c r="CP187" s="113"/>
      <c r="CQ187" s="113"/>
      <c r="CR187" s="114"/>
      <c r="CS187" s="115"/>
      <c r="CT187" s="113"/>
      <c r="CU187" s="113"/>
      <c r="CV187" s="113"/>
      <c r="CW187" s="113"/>
      <c r="CX187" s="116"/>
      <c r="CY187" s="111"/>
      <c r="CZ187" s="117"/>
      <c r="DA187" s="118"/>
      <c r="DB187" s="123"/>
      <c r="DC187" s="9"/>
      <c r="DD187" s="9"/>
      <c r="DE187" s="9"/>
      <c r="DF187" s="9"/>
      <c r="DG187" s="9"/>
    </row>
    <row r="188" spans="2:111" x14ac:dyDescent="0.25">
      <c r="B188" s="105"/>
      <c r="C188" s="124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0"/>
      <c r="O188" s="105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0"/>
      <c r="AB188" s="105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105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30"/>
      <c r="BB188" s="105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106"/>
      <c r="BP188" s="105"/>
      <c r="BQ188" s="29"/>
      <c r="BR188" s="29"/>
      <c r="BS188" s="29"/>
      <c r="BT188" s="107"/>
      <c r="BU188" s="106"/>
      <c r="BV188" s="29"/>
      <c r="BW188" s="29"/>
      <c r="BX188" s="29"/>
      <c r="BY188" s="29"/>
      <c r="BZ188" s="107"/>
      <c r="CA188" s="108"/>
      <c r="CB188" s="109"/>
      <c r="CC188" s="109"/>
      <c r="CD188" s="109"/>
      <c r="CE188" s="109"/>
      <c r="CF188" s="110"/>
      <c r="CG188" s="108"/>
      <c r="CH188" s="111"/>
      <c r="CI188" s="112"/>
      <c r="CJ188" s="111"/>
      <c r="CK188" s="111"/>
      <c r="CL188" s="110"/>
      <c r="CM188" s="113"/>
      <c r="CN188" s="113"/>
      <c r="CO188" s="113"/>
      <c r="CP188" s="113"/>
      <c r="CQ188" s="113"/>
      <c r="CR188" s="114"/>
      <c r="CS188" s="115"/>
      <c r="CT188" s="113"/>
      <c r="CU188" s="113"/>
      <c r="CV188" s="113"/>
      <c r="CW188" s="113"/>
      <c r="CX188" s="116"/>
      <c r="CY188" s="111"/>
      <c r="CZ188" s="117"/>
      <c r="DA188" s="118"/>
      <c r="DB188" s="123"/>
      <c r="DC188" s="9"/>
      <c r="DD188" s="9"/>
      <c r="DE188" s="9"/>
      <c r="DF188" s="9"/>
      <c r="DG188" s="9"/>
    </row>
    <row r="189" spans="2:111" x14ac:dyDescent="0.25">
      <c r="B189" s="105"/>
      <c r="C189" s="124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0"/>
      <c r="O189" s="105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30"/>
      <c r="AB189" s="105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105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30"/>
      <c r="BB189" s="105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106"/>
      <c r="BP189" s="105"/>
      <c r="BQ189" s="29"/>
      <c r="BR189" s="29"/>
      <c r="BS189" s="29"/>
      <c r="BT189" s="107"/>
      <c r="BU189" s="106"/>
      <c r="BV189" s="29"/>
      <c r="BW189" s="29"/>
      <c r="BX189" s="29"/>
      <c r="BY189" s="29"/>
      <c r="BZ189" s="107"/>
      <c r="CA189" s="108"/>
      <c r="CB189" s="109"/>
      <c r="CC189" s="109"/>
      <c r="CD189" s="109"/>
      <c r="CE189" s="109"/>
      <c r="CF189" s="110"/>
      <c r="CG189" s="121"/>
      <c r="CH189" s="112"/>
      <c r="CI189" s="112"/>
      <c r="CJ189" s="112"/>
      <c r="CK189" s="112"/>
      <c r="CL189" s="122"/>
      <c r="CM189" s="113"/>
      <c r="CN189" s="113"/>
      <c r="CO189" s="113"/>
      <c r="CP189" s="113"/>
      <c r="CQ189" s="113"/>
      <c r="CR189" s="114"/>
      <c r="CS189" s="115"/>
      <c r="CT189" s="113"/>
      <c r="CU189" s="113"/>
      <c r="CV189" s="113"/>
      <c r="CW189" s="113"/>
      <c r="CX189" s="116"/>
      <c r="CY189" s="111"/>
      <c r="CZ189" s="117"/>
      <c r="DA189" s="118"/>
      <c r="DB189" s="123"/>
      <c r="DC189" s="9"/>
      <c r="DD189" s="9"/>
      <c r="DE189" s="9"/>
      <c r="DF189" s="9"/>
      <c r="DG189" s="9"/>
    </row>
    <row r="190" spans="2:111" x14ac:dyDescent="0.25">
      <c r="B190" s="105"/>
      <c r="C190" s="124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0"/>
      <c r="O190" s="105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30"/>
      <c r="AB190" s="105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105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30"/>
      <c r="BB190" s="105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106"/>
      <c r="BP190" s="105"/>
      <c r="BQ190" s="29"/>
      <c r="BR190" s="29"/>
      <c r="BS190" s="29"/>
      <c r="BT190" s="107"/>
      <c r="BU190" s="106"/>
      <c r="BV190" s="29"/>
      <c r="BW190" s="29"/>
      <c r="BX190" s="29"/>
      <c r="BY190" s="29"/>
      <c r="BZ190" s="107"/>
      <c r="CA190" s="108"/>
      <c r="CB190" s="109"/>
      <c r="CC190" s="109"/>
      <c r="CD190" s="109"/>
      <c r="CE190" s="109"/>
      <c r="CF190" s="110"/>
      <c r="CG190" s="108"/>
      <c r="CH190" s="111"/>
      <c r="CI190" s="112"/>
      <c r="CJ190" s="111"/>
      <c r="CK190" s="111"/>
      <c r="CL190" s="110"/>
      <c r="CM190" s="113"/>
      <c r="CN190" s="113"/>
      <c r="CO190" s="113"/>
      <c r="CP190" s="113"/>
      <c r="CQ190" s="113"/>
      <c r="CR190" s="114"/>
      <c r="CS190" s="115"/>
      <c r="CT190" s="113"/>
      <c r="CU190" s="113"/>
      <c r="CV190" s="113"/>
      <c r="CW190" s="113"/>
      <c r="CX190" s="116"/>
      <c r="CY190" s="111"/>
      <c r="CZ190" s="117"/>
      <c r="DA190" s="118"/>
      <c r="DB190" s="123"/>
      <c r="DC190" s="9"/>
      <c r="DD190" s="9"/>
      <c r="DE190" s="9"/>
      <c r="DF190" s="9"/>
      <c r="DG190" s="9"/>
    </row>
    <row r="191" spans="2:111" x14ac:dyDescent="0.25">
      <c r="B191" s="105"/>
      <c r="C191" s="124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0"/>
      <c r="O191" s="105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0"/>
      <c r="AB191" s="105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105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30"/>
      <c r="BB191" s="105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106"/>
      <c r="BP191" s="105"/>
      <c r="BQ191" s="29"/>
      <c r="BR191" s="29"/>
      <c r="BS191" s="29"/>
      <c r="BT191" s="107"/>
      <c r="BU191" s="106"/>
      <c r="BV191" s="29"/>
      <c r="BW191" s="29"/>
      <c r="BX191" s="29"/>
      <c r="BY191" s="29"/>
      <c r="BZ191" s="107"/>
      <c r="CA191" s="108"/>
      <c r="CB191" s="109"/>
      <c r="CC191" s="109"/>
      <c r="CD191" s="109"/>
      <c r="CE191" s="109"/>
      <c r="CF191" s="110"/>
      <c r="CG191" s="121"/>
      <c r="CH191" s="112"/>
      <c r="CI191" s="112"/>
      <c r="CJ191" s="112"/>
      <c r="CK191" s="112"/>
      <c r="CL191" s="122"/>
      <c r="CM191" s="113"/>
      <c r="CN191" s="113"/>
      <c r="CO191" s="113"/>
      <c r="CP191" s="113"/>
      <c r="CQ191" s="113"/>
      <c r="CR191" s="114"/>
      <c r="CS191" s="115"/>
      <c r="CT191" s="113"/>
      <c r="CU191" s="113"/>
      <c r="CV191" s="113"/>
      <c r="CW191" s="113"/>
      <c r="CX191" s="116"/>
      <c r="CY191" s="111"/>
      <c r="CZ191" s="117"/>
      <c r="DA191" s="118"/>
      <c r="DB191" s="123"/>
      <c r="DC191" s="9"/>
      <c r="DD191" s="9"/>
      <c r="DE191" s="9"/>
      <c r="DF191" s="9"/>
      <c r="DG191" s="9"/>
    </row>
    <row r="192" spans="2:111" x14ac:dyDescent="0.25">
      <c r="B192" s="105"/>
      <c r="C192" s="124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0"/>
      <c r="O192" s="105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0"/>
      <c r="AB192" s="105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105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30"/>
      <c r="BB192" s="105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106"/>
      <c r="BP192" s="105"/>
      <c r="BQ192" s="29"/>
      <c r="BR192" s="29"/>
      <c r="BS192" s="29"/>
      <c r="BT192" s="107"/>
      <c r="BU192" s="106"/>
      <c r="BV192" s="29"/>
      <c r="BW192" s="29"/>
      <c r="BX192" s="29"/>
      <c r="BY192" s="29"/>
      <c r="BZ192" s="107"/>
      <c r="CA192" s="108"/>
      <c r="CB192" s="109"/>
      <c r="CC192" s="109"/>
      <c r="CD192" s="109"/>
      <c r="CE192" s="109"/>
      <c r="CF192" s="110"/>
      <c r="CG192" s="108"/>
      <c r="CH192" s="111"/>
      <c r="CI192" s="112"/>
      <c r="CJ192" s="111"/>
      <c r="CK192" s="111"/>
      <c r="CL192" s="110"/>
      <c r="CM192" s="113"/>
      <c r="CN192" s="113"/>
      <c r="CO192" s="113"/>
      <c r="CP192" s="113"/>
      <c r="CQ192" s="113"/>
      <c r="CR192" s="114"/>
      <c r="CS192" s="115"/>
      <c r="CT192" s="113"/>
      <c r="CU192" s="113"/>
      <c r="CV192" s="113"/>
      <c r="CW192" s="113"/>
      <c r="CX192" s="116"/>
      <c r="CY192" s="111"/>
      <c r="CZ192" s="117"/>
      <c r="DA192" s="118"/>
      <c r="DB192" s="123"/>
      <c r="DC192" s="9"/>
      <c r="DD192" s="9"/>
      <c r="DE192" s="9"/>
      <c r="DF192" s="9"/>
      <c r="DG192" s="9"/>
    </row>
    <row r="193" spans="2:111" x14ac:dyDescent="0.25">
      <c r="B193" s="105"/>
      <c r="C193" s="124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0"/>
      <c r="O193" s="105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0"/>
      <c r="AB193" s="105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105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30"/>
      <c r="BB193" s="105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106"/>
      <c r="BP193" s="105"/>
      <c r="BQ193" s="29"/>
      <c r="BR193" s="29"/>
      <c r="BS193" s="29"/>
      <c r="BT193" s="107"/>
      <c r="BU193" s="106"/>
      <c r="BV193" s="29"/>
      <c r="BW193" s="29"/>
      <c r="BX193" s="29"/>
      <c r="BY193" s="29"/>
      <c r="BZ193" s="107"/>
      <c r="CA193" s="108"/>
      <c r="CB193" s="109"/>
      <c r="CC193" s="109"/>
      <c r="CD193" s="109"/>
      <c r="CE193" s="109"/>
      <c r="CF193" s="110"/>
      <c r="CG193" s="121"/>
      <c r="CH193" s="112"/>
      <c r="CI193" s="112"/>
      <c r="CJ193" s="112"/>
      <c r="CK193" s="112"/>
      <c r="CL193" s="122"/>
      <c r="CM193" s="113"/>
      <c r="CN193" s="113"/>
      <c r="CO193" s="113"/>
      <c r="CP193" s="113"/>
      <c r="CQ193" s="113"/>
      <c r="CR193" s="114"/>
      <c r="CS193" s="115"/>
      <c r="CT193" s="113"/>
      <c r="CU193" s="113"/>
      <c r="CV193" s="113"/>
      <c r="CW193" s="113"/>
      <c r="CX193" s="116"/>
      <c r="CY193" s="111"/>
      <c r="CZ193" s="117"/>
      <c r="DA193" s="118"/>
      <c r="DB193" s="123"/>
      <c r="DC193" s="9"/>
      <c r="DD193" s="9"/>
      <c r="DE193" s="9"/>
      <c r="DF193" s="9"/>
      <c r="DG193" s="9"/>
    </row>
    <row r="194" spans="2:111" x14ac:dyDescent="0.25">
      <c r="B194" s="105"/>
      <c r="C194" s="124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0"/>
      <c r="O194" s="105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  <c r="AB194" s="105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105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30"/>
      <c r="BB194" s="105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106"/>
      <c r="BP194" s="105"/>
      <c r="BQ194" s="29"/>
      <c r="BR194" s="29"/>
      <c r="BS194" s="29"/>
      <c r="BT194" s="107"/>
      <c r="BU194" s="106"/>
      <c r="BV194" s="29"/>
      <c r="BW194" s="29"/>
      <c r="BX194" s="29"/>
      <c r="BY194" s="29"/>
      <c r="BZ194" s="107"/>
      <c r="CA194" s="108"/>
      <c r="CB194" s="109"/>
      <c r="CC194" s="109"/>
      <c r="CD194" s="109"/>
      <c r="CE194" s="109"/>
      <c r="CF194" s="110"/>
      <c r="CG194" s="108"/>
      <c r="CH194" s="111"/>
      <c r="CI194" s="112"/>
      <c r="CJ194" s="111"/>
      <c r="CK194" s="111"/>
      <c r="CL194" s="110"/>
      <c r="CM194" s="113"/>
      <c r="CN194" s="113"/>
      <c r="CO194" s="113"/>
      <c r="CP194" s="113"/>
      <c r="CQ194" s="113"/>
      <c r="CR194" s="114"/>
      <c r="CS194" s="115"/>
      <c r="CT194" s="113"/>
      <c r="CU194" s="113"/>
      <c r="CV194" s="113"/>
      <c r="CW194" s="113"/>
      <c r="CX194" s="116"/>
      <c r="CY194" s="111"/>
      <c r="CZ194" s="117"/>
      <c r="DA194" s="118"/>
      <c r="DB194" s="123"/>
      <c r="DC194" s="9"/>
      <c r="DD194" s="9"/>
      <c r="DE194" s="9"/>
      <c r="DF194" s="9"/>
      <c r="DG194" s="9"/>
    </row>
    <row r="195" spans="2:111" x14ac:dyDescent="0.25">
      <c r="B195" s="105"/>
      <c r="C195" s="124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0"/>
      <c r="O195" s="105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  <c r="AB195" s="105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105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30"/>
      <c r="BB195" s="105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106"/>
      <c r="BP195" s="105"/>
      <c r="BQ195" s="29"/>
      <c r="BR195" s="29"/>
      <c r="BS195" s="29"/>
      <c r="BT195" s="107"/>
      <c r="BU195" s="106"/>
      <c r="BV195" s="29"/>
      <c r="BW195" s="29"/>
      <c r="BX195" s="29"/>
      <c r="BY195" s="29"/>
      <c r="BZ195" s="107"/>
      <c r="CA195" s="108"/>
      <c r="CB195" s="109"/>
      <c r="CC195" s="109"/>
      <c r="CD195" s="109"/>
      <c r="CE195" s="109"/>
      <c r="CF195" s="110"/>
      <c r="CG195" s="121"/>
      <c r="CH195" s="112"/>
      <c r="CI195" s="112"/>
      <c r="CJ195" s="112"/>
      <c r="CK195" s="112"/>
      <c r="CL195" s="122"/>
      <c r="CM195" s="113"/>
      <c r="CN195" s="113"/>
      <c r="CO195" s="113"/>
      <c r="CP195" s="113"/>
      <c r="CQ195" s="113"/>
      <c r="CR195" s="114"/>
      <c r="CS195" s="115"/>
      <c r="CT195" s="113"/>
      <c r="CU195" s="113"/>
      <c r="CV195" s="113"/>
      <c r="CW195" s="113"/>
      <c r="CX195" s="116"/>
      <c r="CY195" s="111"/>
      <c r="CZ195" s="117"/>
      <c r="DA195" s="118"/>
      <c r="DB195" s="123"/>
      <c r="DC195" s="9"/>
      <c r="DD195" s="9"/>
      <c r="DE195" s="9"/>
      <c r="DF195" s="9"/>
      <c r="DG195" s="9"/>
    </row>
    <row r="196" spans="2:111" x14ac:dyDescent="0.25">
      <c r="B196" s="105"/>
      <c r="C196" s="124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0"/>
      <c r="O196" s="105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30"/>
      <c r="AB196" s="105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105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30"/>
      <c r="BB196" s="105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106"/>
      <c r="BP196" s="105"/>
      <c r="BQ196" s="29"/>
      <c r="BR196" s="29"/>
      <c r="BS196" s="29"/>
      <c r="BT196" s="107"/>
      <c r="BU196" s="106"/>
      <c r="BV196" s="29"/>
      <c r="BW196" s="29"/>
      <c r="BX196" s="29"/>
      <c r="BY196" s="29"/>
      <c r="BZ196" s="107"/>
      <c r="CA196" s="108"/>
      <c r="CB196" s="109"/>
      <c r="CC196" s="109"/>
      <c r="CD196" s="109"/>
      <c r="CE196" s="109"/>
      <c r="CF196" s="110"/>
      <c r="CG196" s="108"/>
      <c r="CH196" s="111"/>
      <c r="CI196" s="112"/>
      <c r="CJ196" s="111"/>
      <c r="CK196" s="111"/>
      <c r="CL196" s="110"/>
      <c r="CM196" s="113"/>
      <c r="CN196" s="113"/>
      <c r="CO196" s="113"/>
      <c r="CP196" s="113"/>
      <c r="CQ196" s="113"/>
      <c r="CR196" s="114"/>
      <c r="CS196" s="115"/>
      <c r="CT196" s="113"/>
      <c r="CU196" s="113"/>
      <c r="CV196" s="113"/>
      <c r="CW196" s="113"/>
      <c r="CX196" s="116"/>
      <c r="CY196" s="111"/>
      <c r="CZ196" s="117"/>
      <c r="DA196" s="118"/>
      <c r="DB196" s="123"/>
      <c r="DC196" s="9"/>
      <c r="DD196" s="9"/>
      <c r="DE196" s="9"/>
      <c r="DF196" s="9"/>
      <c r="DG196" s="9"/>
    </row>
    <row r="197" spans="2:111" x14ac:dyDescent="0.25">
      <c r="B197" s="105"/>
      <c r="C197" s="124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0"/>
      <c r="O197" s="105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30"/>
      <c r="AB197" s="105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105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30"/>
      <c r="BB197" s="105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106"/>
      <c r="BP197" s="105"/>
      <c r="BQ197" s="29"/>
      <c r="BR197" s="29"/>
      <c r="BS197" s="29"/>
      <c r="BT197" s="107"/>
      <c r="BU197" s="106"/>
      <c r="BV197" s="29"/>
      <c r="BW197" s="29"/>
      <c r="BX197" s="29"/>
      <c r="BY197" s="29"/>
      <c r="BZ197" s="107"/>
      <c r="CA197" s="108"/>
      <c r="CB197" s="109"/>
      <c r="CC197" s="109"/>
      <c r="CD197" s="109"/>
      <c r="CE197" s="109"/>
      <c r="CF197" s="110"/>
      <c r="CG197" s="121"/>
      <c r="CH197" s="112"/>
      <c r="CI197" s="112"/>
      <c r="CJ197" s="112"/>
      <c r="CK197" s="112"/>
      <c r="CL197" s="122"/>
      <c r="CM197" s="113"/>
      <c r="CN197" s="113"/>
      <c r="CO197" s="113"/>
      <c r="CP197" s="113"/>
      <c r="CQ197" s="113"/>
      <c r="CR197" s="114"/>
      <c r="CS197" s="115"/>
      <c r="CT197" s="113"/>
      <c r="CU197" s="113"/>
      <c r="CV197" s="113"/>
      <c r="CW197" s="113"/>
      <c r="CX197" s="116"/>
      <c r="CY197" s="111"/>
      <c r="CZ197" s="117"/>
      <c r="DA197" s="118"/>
      <c r="DB197" s="123"/>
      <c r="DC197" s="9"/>
      <c r="DD197" s="9"/>
      <c r="DE197" s="9"/>
      <c r="DF197" s="9"/>
      <c r="DG197" s="9"/>
    </row>
    <row r="198" spans="2:111" x14ac:dyDescent="0.25">
      <c r="B198" s="105"/>
      <c r="C198" s="124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0"/>
      <c r="O198" s="105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0"/>
      <c r="AB198" s="105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105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30"/>
      <c r="BB198" s="105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106"/>
      <c r="BP198" s="105"/>
      <c r="BQ198" s="29"/>
      <c r="BR198" s="29"/>
      <c r="BS198" s="29"/>
      <c r="BT198" s="107"/>
      <c r="BU198" s="106"/>
      <c r="BV198" s="29"/>
      <c r="BW198" s="29"/>
      <c r="BX198" s="29"/>
      <c r="BY198" s="29"/>
      <c r="BZ198" s="107"/>
      <c r="CA198" s="108"/>
      <c r="CB198" s="109"/>
      <c r="CC198" s="109"/>
      <c r="CD198" s="109"/>
      <c r="CE198" s="109"/>
      <c r="CF198" s="110"/>
      <c r="CG198" s="108"/>
      <c r="CH198" s="111"/>
      <c r="CI198" s="112"/>
      <c r="CJ198" s="111"/>
      <c r="CK198" s="111"/>
      <c r="CL198" s="110"/>
      <c r="CM198" s="113"/>
      <c r="CN198" s="113"/>
      <c r="CO198" s="113"/>
      <c r="CP198" s="113"/>
      <c r="CQ198" s="113"/>
      <c r="CR198" s="114"/>
      <c r="CS198" s="115"/>
      <c r="CT198" s="113"/>
      <c r="CU198" s="113"/>
      <c r="CV198" s="113"/>
      <c r="CW198" s="113"/>
      <c r="CX198" s="116"/>
      <c r="CY198" s="111"/>
      <c r="CZ198" s="117"/>
      <c r="DA198" s="118"/>
      <c r="DB198" s="123"/>
      <c r="DC198" s="9"/>
      <c r="DD198" s="9"/>
      <c r="DE198" s="9"/>
      <c r="DF198" s="9"/>
      <c r="DG198" s="9"/>
    </row>
    <row r="199" spans="2:111" x14ac:dyDescent="0.25">
      <c r="B199" s="105"/>
      <c r="C199" s="124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0"/>
      <c r="O199" s="105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30"/>
      <c r="AB199" s="105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105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30"/>
      <c r="BB199" s="105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106"/>
      <c r="BP199" s="105"/>
      <c r="BQ199" s="29"/>
      <c r="BR199" s="29"/>
      <c r="BS199" s="29"/>
      <c r="BT199" s="107"/>
      <c r="BU199" s="106"/>
      <c r="BV199" s="29"/>
      <c r="BW199" s="29"/>
      <c r="BX199" s="29"/>
      <c r="BY199" s="29"/>
      <c r="BZ199" s="107"/>
      <c r="CA199" s="108"/>
      <c r="CB199" s="109"/>
      <c r="CC199" s="109"/>
      <c r="CD199" s="109"/>
      <c r="CE199" s="109"/>
      <c r="CF199" s="110"/>
      <c r="CG199" s="121"/>
      <c r="CH199" s="112"/>
      <c r="CI199" s="112"/>
      <c r="CJ199" s="112"/>
      <c r="CK199" s="112"/>
      <c r="CL199" s="122"/>
      <c r="CM199" s="113"/>
      <c r="CN199" s="113"/>
      <c r="CO199" s="113"/>
      <c r="CP199" s="113"/>
      <c r="CQ199" s="113"/>
      <c r="CR199" s="114"/>
      <c r="CS199" s="115"/>
      <c r="CT199" s="113"/>
      <c r="CU199" s="113"/>
      <c r="CV199" s="113"/>
      <c r="CW199" s="113"/>
      <c r="CX199" s="116"/>
      <c r="CY199" s="111"/>
      <c r="CZ199" s="117"/>
      <c r="DA199" s="118"/>
      <c r="DB199" s="123"/>
      <c r="DC199" s="9"/>
      <c r="DD199" s="9"/>
      <c r="DE199" s="9"/>
      <c r="DF199" s="9"/>
      <c r="DG199" s="9"/>
    </row>
    <row r="200" spans="2:111" x14ac:dyDescent="0.25">
      <c r="B200" s="105"/>
      <c r="C200" s="124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0"/>
      <c r="O200" s="105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0"/>
      <c r="AB200" s="105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105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30"/>
      <c r="BB200" s="105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106"/>
      <c r="BP200" s="105"/>
      <c r="BQ200" s="29"/>
      <c r="BR200" s="29"/>
      <c r="BS200" s="29"/>
      <c r="BT200" s="107"/>
      <c r="BU200" s="106"/>
      <c r="BV200" s="29"/>
      <c r="BW200" s="29"/>
      <c r="BX200" s="29"/>
      <c r="BY200" s="29"/>
      <c r="BZ200" s="107"/>
      <c r="CA200" s="108"/>
      <c r="CB200" s="109"/>
      <c r="CC200" s="109"/>
      <c r="CD200" s="109"/>
      <c r="CE200" s="109"/>
      <c r="CF200" s="110"/>
      <c r="CG200" s="108"/>
      <c r="CH200" s="111"/>
      <c r="CI200" s="112"/>
      <c r="CJ200" s="111"/>
      <c r="CK200" s="111"/>
      <c r="CL200" s="110"/>
      <c r="CM200" s="113"/>
      <c r="CN200" s="113"/>
      <c r="CO200" s="113"/>
      <c r="CP200" s="113"/>
      <c r="CQ200" s="113"/>
      <c r="CR200" s="114"/>
      <c r="CS200" s="115"/>
      <c r="CT200" s="113"/>
      <c r="CU200" s="113"/>
      <c r="CV200" s="113"/>
      <c r="CW200" s="113"/>
      <c r="CX200" s="116"/>
      <c r="CY200" s="111"/>
      <c r="CZ200" s="117"/>
      <c r="DA200" s="118"/>
      <c r="DB200" s="123"/>
      <c r="DC200" s="9"/>
      <c r="DD200" s="9"/>
      <c r="DE200" s="9"/>
      <c r="DF200" s="9"/>
      <c r="DG200" s="9"/>
    </row>
    <row r="201" spans="2:111" x14ac:dyDescent="0.25">
      <c r="B201" s="105"/>
      <c r="C201" s="124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0"/>
      <c r="O201" s="105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0"/>
      <c r="AB201" s="105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105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30"/>
      <c r="BB201" s="105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106"/>
      <c r="BP201" s="105"/>
      <c r="BQ201" s="29"/>
      <c r="BR201" s="29"/>
      <c r="BS201" s="29"/>
      <c r="BT201" s="107"/>
      <c r="BU201" s="106"/>
      <c r="BV201" s="29"/>
      <c r="BW201" s="29"/>
      <c r="BX201" s="29"/>
      <c r="BY201" s="29"/>
      <c r="BZ201" s="107"/>
      <c r="CA201" s="108"/>
      <c r="CB201" s="109"/>
      <c r="CC201" s="109"/>
      <c r="CD201" s="109"/>
      <c r="CE201" s="109"/>
      <c r="CF201" s="110"/>
      <c r="CG201" s="121"/>
      <c r="CH201" s="112"/>
      <c r="CI201" s="112"/>
      <c r="CJ201" s="112"/>
      <c r="CK201" s="112"/>
      <c r="CL201" s="122"/>
      <c r="CM201" s="113"/>
      <c r="CN201" s="113"/>
      <c r="CO201" s="113"/>
      <c r="CP201" s="113"/>
      <c r="CQ201" s="113"/>
      <c r="CR201" s="114"/>
      <c r="CS201" s="115"/>
      <c r="CT201" s="113"/>
      <c r="CU201" s="113"/>
      <c r="CV201" s="113"/>
      <c r="CW201" s="113"/>
      <c r="CX201" s="116"/>
      <c r="CY201" s="111"/>
      <c r="CZ201" s="117"/>
      <c r="DA201" s="118"/>
      <c r="DB201" s="123"/>
      <c r="DC201" s="9"/>
      <c r="DD201" s="9"/>
      <c r="DE201" s="9"/>
      <c r="DF201" s="9"/>
      <c r="DG201" s="9"/>
    </row>
    <row r="202" spans="2:111" x14ac:dyDescent="0.25">
      <c r="B202" s="105"/>
      <c r="C202" s="124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0"/>
      <c r="O202" s="105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0"/>
      <c r="AB202" s="105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105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30"/>
      <c r="BB202" s="105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106"/>
      <c r="BP202" s="105"/>
      <c r="BQ202" s="29"/>
      <c r="BR202" s="29"/>
      <c r="BS202" s="29"/>
      <c r="BT202" s="107"/>
      <c r="BU202" s="106"/>
      <c r="BV202" s="29"/>
      <c r="BW202" s="29"/>
      <c r="BX202" s="29"/>
      <c r="BY202" s="29"/>
      <c r="BZ202" s="107"/>
      <c r="CA202" s="108"/>
      <c r="CB202" s="109"/>
      <c r="CC202" s="109"/>
      <c r="CD202" s="109"/>
      <c r="CE202" s="109"/>
      <c r="CF202" s="110"/>
      <c r="CG202" s="108"/>
      <c r="CH202" s="111"/>
      <c r="CI202" s="112"/>
      <c r="CJ202" s="111"/>
      <c r="CK202" s="111"/>
      <c r="CL202" s="110"/>
      <c r="CM202" s="113"/>
      <c r="CN202" s="113"/>
      <c r="CO202" s="113"/>
      <c r="CP202" s="113"/>
      <c r="CQ202" s="113"/>
      <c r="CR202" s="114"/>
      <c r="CS202" s="115"/>
      <c r="CT202" s="113"/>
      <c r="CU202" s="113"/>
      <c r="CV202" s="113"/>
      <c r="CW202" s="113"/>
      <c r="CX202" s="116"/>
      <c r="CY202" s="111"/>
      <c r="CZ202" s="117"/>
      <c r="DA202" s="118"/>
      <c r="DB202" s="123"/>
      <c r="DC202" s="9"/>
      <c r="DD202" s="9"/>
      <c r="DE202" s="9"/>
      <c r="DF202" s="9"/>
      <c r="DG202" s="9"/>
    </row>
    <row r="203" spans="2:111" x14ac:dyDescent="0.25">
      <c r="B203" s="105"/>
      <c r="C203" s="124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0"/>
      <c r="O203" s="105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30"/>
      <c r="AB203" s="105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105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30"/>
      <c r="BB203" s="105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106"/>
      <c r="BP203" s="105"/>
      <c r="BQ203" s="29"/>
      <c r="BR203" s="29"/>
      <c r="BS203" s="29"/>
      <c r="BT203" s="107"/>
      <c r="BU203" s="106"/>
      <c r="BV203" s="29"/>
      <c r="BW203" s="29"/>
      <c r="BX203" s="29"/>
      <c r="BY203" s="29"/>
      <c r="BZ203" s="107"/>
      <c r="CA203" s="108"/>
      <c r="CB203" s="109"/>
      <c r="CC203" s="109"/>
      <c r="CD203" s="109"/>
      <c r="CE203" s="109"/>
      <c r="CF203" s="110"/>
      <c r="CG203" s="121"/>
      <c r="CH203" s="112"/>
      <c r="CI203" s="112"/>
      <c r="CJ203" s="112"/>
      <c r="CK203" s="112"/>
      <c r="CL203" s="122"/>
      <c r="CM203" s="113"/>
      <c r="CN203" s="113"/>
      <c r="CO203" s="113"/>
      <c r="CP203" s="113"/>
      <c r="CQ203" s="113"/>
      <c r="CR203" s="114"/>
      <c r="CS203" s="115"/>
      <c r="CT203" s="113"/>
      <c r="CU203" s="113"/>
      <c r="CV203" s="113"/>
      <c r="CW203" s="113"/>
      <c r="CX203" s="116"/>
      <c r="CY203" s="111"/>
      <c r="CZ203" s="117"/>
      <c r="DA203" s="118"/>
      <c r="DB203" s="123"/>
      <c r="DC203" s="9"/>
      <c r="DD203" s="9"/>
      <c r="DE203" s="9"/>
      <c r="DF203" s="9"/>
      <c r="DG203" s="9"/>
    </row>
    <row r="204" spans="2:111" x14ac:dyDescent="0.25">
      <c r="B204" s="105"/>
      <c r="C204" s="124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0"/>
      <c r="O204" s="105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0"/>
      <c r="AB204" s="105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105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30"/>
      <c r="BB204" s="105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106"/>
      <c r="BP204" s="105"/>
      <c r="BQ204" s="29"/>
      <c r="BR204" s="29"/>
      <c r="BS204" s="29"/>
      <c r="BT204" s="107"/>
      <c r="BU204" s="106"/>
      <c r="BV204" s="29"/>
      <c r="BW204" s="29"/>
      <c r="BX204" s="29"/>
      <c r="BY204" s="29"/>
      <c r="BZ204" s="107"/>
      <c r="CA204" s="108"/>
      <c r="CB204" s="109"/>
      <c r="CC204" s="109"/>
      <c r="CD204" s="109"/>
      <c r="CE204" s="109"/>
      <c r="CF204" s="110"/>
      <c r="CG204" s="108"/>
      <c r="CH204" s="111"/>
      <c r="CI204" s="112"/>
      <c r="CJ204" s="111"/>
      <c r="CK204" s="111"/>
      <c r="CL204" s="110"/>
      <c r="CM204" s="113"/>
      <c r="CN204" s="113"/>
      <c r="CO204" s="113"/>
      <c r="CP204" s="113"/>
      <c r="CQ204" s="113"/>
      <c r="CR204" s="114"/>
      <c r="CS204" s="115"/>
      <c r="CT204" s="113"/>
      <c r="CU204" s="113"/>
      <c r="CV204" s="113"/>
      <c r="CW204" s="113"/>
      <c r="CX204" s="116"/>
      <c r="CY204" s="111"/>
      <c r="CZ204" s="117"/>
      <c r="DA204" s="118"/>
      <c r="DB204" s="123"/>
      <c r="DC204" s="9"/>
      <c r="DD204" s="9"/>
      <c r="DE204" s="9"/>
      <c r="DF204" s="9"/>
      <c r="DG204" s="9"/>
    </row>
  </sheetData>
  <mergeCells count="11">
    <mergeCell ref="BU2:BZ2"/>
    <mergeCell ref="CA2:CF2"/>
    <mergeCell ref="CG2:CL2"/>
    <mergeCell ref="CM2:CR2"/>
    <mergeCell ref="CS2:CX2"/>
    <mergeCell ref="B2:N2"/>
    <mergeCell ref="O2:AA2"/>
    <mergeCell ref="AB2:AN2"/>
    <mergeCell ref="AO2:BA2"/>
    <mergeCell ref="BB2:BN2"/>
    <mergeCell ref="BO2:BT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J204"/>
  <sheetViews>
    <sheetView zoomScale="70" zoomScaleNormal="70" workbookViewId="0">
      <pane xSplit="1" ySplit="3" topLeftCell="AJ4" activePane="bottomRight" state="frozen"/>
      <selection pane="topRight" activeCell="B1" sqref="B1"/>
      <selection pane="bottomLeft" activeCell="A3" sqref="A3"/>
      <selection pane="bottomRight" activeCell="C4" sqref="C4:BN4"/>
    </sheetView>
  </sheetViews>
  <sheetFormatPr defaultRowHeight="15" x14ac:dyDescent="0.25"/>
  <cols>
    <col min="1" max="1" width="6.85546875" bestFit="1" customWidth="1"/>
    <col min="2" max="2" width="10.85546875" style="18" bestFit="1" customWidth="1"/>
    <col min="3" max="3" width="10.85546875" style="19" customWidth="1"/>
    <col min="4" max="6" width="11.140625" style="19" bestFit="1" customWidth="1"/>
    <col min="7" max="8" width="10" style="19" bestFit="1" customWidth="1"/>
    <col min="9" max="9" width="10" style="19" customWidth="1"/>
    <col min="10" max="10" width="7.85546875" style="19" bestFit="1" customWidth="1"/>
    <col min="11" max="11" width="7.42578125" style="19" bestFit="1" customWidth="1"/>
    <col min="12" max="13" width="10" style="19" bestFit="1" customWidth="1"/>
    <col min="14" max="14" width="10" style="20" bestFit="1" customWidth="1"/>
    <col min="15" max="15" width="10.85546875" style="18" bestFit="1" customWidth="1"/>
    <col min="16" max="16" width="10.85546875" style="19" customWidth="1"/>
    <col min="17" max="18" width="11.140625" style="19" bestFit="1" customWidth="1"/>
    <col min="19" max="20" width="10" style="19" bestFit="1" customWidth="1"/>
    <col min="21" max="21" width="11.140625" style="19" bestFit="1" customWidth="1"/>
    <col min="22" max="22" width="11.140625" style="19" customWidth="1"/>
    <col min="23" max="23" width="7.85546875" style="19" bestFit="1" customWidth="1"/>
    <col min="24" max="24" width="7.42578125" style="19" bestFit="1" customWidth="1"/>
    <col min="25" max="25" width="7.140625" style="19" bestFit="1" customWidth="1"/>
    <col min="26" max="26" width="6.85546875" style="19" bestFit="1" customWidth="1"/>
    <col min="27" max="27" width="7.5703125" style="20" bestFit="1" customWidth="1"/>
    <col min="28" max="28" width="10.85546875" style="18" bestFit="1" customWidth="1"/>
    <col min="29" max="29" width="10.85546875" style="19" customWidth="1"/>
    <col min="30" max="30" width="6" style="19" bestFit="1" customWidth="1"/>
    <col min="31" max="31" width="5" style="19" bestFit="1" customWidth="1"/>
    <col min="32" max="32" width="5.5703125" style="19" bestFit="1" customWidth="1"/>
    <col min="33" max="33" width="6.7109375" style="19" bestFit="1" customWidth="1"/>
    <col min="34" max="34" width="8.85546875" style="19" bestFit="1" customWidth="1"/>
    <col min="35" max="35" width="8.85546875" style="19" customWidth="1"/>
    <col min="36" max="36" width="7.85546875" style="19" bestFit="1" customWidth="1"/>
    <col min="37" max="37" width="7.42578125" style="19" bestFit="1" customWidth="1"/>
    <col min="38" max="38" width="7.140625" style="19" bestFit="1" customWidth="1"/>
    <col min="39" max="39" width="6.85546875" style="19" bestFit="1" customWidth="1"/>
    <col min="40" max="40" width="7.5703125" style="19" bestFit="1" customWidth="1"/>
    <col min="41" max="41" width="11.7109375" style="18" bestFit="1" customWidth="1"/>
    <col min="42" max="42" width="11.7109375" style="19" customWidth="1"/>
    <col min="43" max="44" width="7.42578125" style="19" bestFit="1" customWidth="1"/>
    <col min="45" max="45" width="6.28515625" style="19" bestFit="1" customWidth="1"/>
    <col min="46" max="46" width="5.85546875" style="19" bestFit="1" customWidth="1"/>
    <col min="47" max="47" width="6" style="19" bestFit="1" customWidth="1"/>
    <col min="48" max="48" width="6" style="19" customWidth="1"/>
    <col min="49" max="49" width="8.5703125" style="19" bestFit="1" customWidth="1"/>
    <col min="50" max="50" width="8.140625" style="19" bestFit="1" customWidth="1"/>
    <col min="51" max="51" width="8.28515625" style="19" bestFit="1" customWidth="1"/>
    <col min="52" max="52" width="7.7109375" style="19" bestFit="1" customWidth="1"/>
    <col min="53" max="53" width="8.7109375" style="20" bestFit="1" customWidth="1"/>
    <col min="54" max="54" width="11.7109375" style="18" bestFit="1" customWidth="1"/>
    <col min="55" max="55" width="11.7109375" style="19" customWidth="1"/>
    <col min="56" max="56" width="7.42578125" style="19" bestFit="1" customWidth="1"/>
    <col min="57" max="58" width="6.28515625" style="19" bestFit="1" customWidth="1"/>
    <col min="59" max="59" width="5.85546875" style="19" bestFit="1" customWidth="1"/>
    <col min="60" max="60" width="6" style="19" bestFit="1" customWidth="1"/>
    <col min="61" max="61" width="6" style="19" customWidth="1"/>
    <col min="62" max="62" width="8.5703125" style="19" bestFit="1" customWidth="1"/>
    <col min="63" max="63" width="8.140625" style="19" bestFit="1" customWidth="1"/>
    <col min="64" max="64" width="8.28515625" style="19" bestFit="1" customWidth="1"/>
    <col min="65" max="65" width="7.7109375" style="19" bestFit="1" customWidth="1"/>
    <col min="66" max="66" width="8.7109375" style="19" bestFit="1" customWidth="1"/>
    <col min="67" max="67" width="13.140625" style="150" bestFit="1" customWidth="1"/>
    <col min="68" max="68" width="12.85546875" style="18" bestFit="1" customWidth="1"/>
    <col min="69" max="69" width="16" style="19" bestFit="1" customWidth="1"/>
    <col min="70" max="70" width="11.28515625" style="19" bestFit="1" customWidth="1"/>
    <col min="71" max="71" width="10.7109375" style="20" bestFit="1" customWidth="1"/>
    <col min="72" max="72" width="10.7109375" style="151" customWidth="1"/>
    <col min="73" max="73" width="11.140625" style="150" bestFit="1" customWidth="1"/>
    <col min="74" max="74" width="12.85546875" style="19" bestFit="1" customWidth="1"/>
    <col min="75" max="75" width="16" style="19" bestFit="1" customWidth="1"/>
    <col min="76" max="76" width="11.28515625" style="19" bestFit="1" customWidth="1"/>
    <col min="77" max="77" width="7.140625" style="19" bestFit="1" customWidth="1"/>
    <col min="78" max="78" width="7.140625" style="151" customWidth="1"/>
    <col min="79" max="79" width="7.42578125" style="150" bestFit="1" customWidth="1"/>
    <col min="80" max="80" width="12.85546875" style="19" bestFit="1" customWidth="1"/>
    <col min="81" max="81" width="16" style="19" bestFit="1" customWidth="1"/>
    <col min="82" max="82" width="11.28515625" style="19" bestFit="1" customWidth="1"/>
    <col min="83" max="83" width="7.7109375" style="19" bestFit="1" customWidth="1"/>
    <col min="84" max="84" width="7.7109375" style="151" customWidth="1"/>
    <col min="85" max="85" width="14.5703125" style="150" bestFit="1" customWidth="1"/>
    <col min="86" max="86" width="13" style="20" bestFit="1" customWidth="1"/>
    <col min="87" max="87" width="16.140625" style="20" bestFit="1" customWidth="1"/>
    <col min="88" max="88" width="13.140625" style="20" bestFit="1" customWidth="1"/>
    <col min="89" max="89" width="11.140625" style="20" customWidth="1"/>
    <col min="90" max="90" width="11.140625" style="151" customWidth="1"/>
    <col min="91" max="91" width="14.5703125" style="20" bestFit="1" customWidth="1"/>
    <col min="92" max="92" width="13" style="20" bestFit="1" customWidth="1"/>
    <col min="93" max="93" width="16.140625" style="20" bestFit="1" customWidth="1"/>
    <col min="94" max="94" width="11.42578125" style="20" bestFit="1" customWidth="1"/>
    <col min="95" max="95" width="11.140625" style="20" bestFit="1" customWidth="1"/>
    <col min="96" max="96" width="11.140625" style="19" customWidth="1"/>
    <col min="97" max="97" width="11.140625" style="150" customWidth="1"/>
    <col min="98" max="101" width="11.140625" style="20" customWidth="1"/>
    <col min="102" max="102" width="11.140625" style="151" customWidth="1"/>
    <col min="103" max="103" width="13.42578125" style="20" bestFit="1" customWidth="1"/>
    <col min="104" max="104" width="9.140625" style="20"/>
    <col min="105" max="105" width="9.140625" style="67"/>
    <col min="106" max="106" width="14.42578125" style="67" bestFit="1" customWidth="1"/>
    <col min="107" max="107" width="37.28515625" customWidth="1"/>
    <col min="108" max="108" width="36" customWidth="1"/>
    <col min="109" max="109" width="25" customWidth="1"/>
    <col min="110" max="110" width="30.5703125" customWidth="1"/>
    <col min="111" max="111" width="27.5703125" customWidth="1"/>
  </cols>
  <sheetData>
    <row r="1" spans="1:166" x14ac:dyDescent="0.25">
      <c r="BO1" s="32"/>
      <c r="BP1" s="33"/>
      <c r="BQ1" s="33"/>
      <c r="BR1" s="33"/>
      <c r="BS1" s="33"/>
      <c r="BT1" s="34"/>
      <c r="BU1" s="32"/>
      <c r="BV1" s="33"/>
      <c r="BW1" s="33"/>
      <c r="BX1" s="33"/>
      <c r="BY1" s="33"/>
      <c r="BZ1" s="34"/>
      <c r="CA1" s="32"/>
      <c r="CB1" s="33"/>
      <c r="CC1" s="33"/>
      <c r="CD1" s="33"/>
      <c r="CE1" s="33"/>
      <c r="CF1" s="34"/>
      <c r="CG1" s="35"/>
      <c r="CH1" s="36"/>
      <c r="CI1" s="36"/>
      <c r="CJ1" s="36"/>
      <c r="CK1" s="36"/>
      <c r="CL1" s="37"/>
      <c r="CM1" s="38"/>
      <c r="CN1" s="38"/>
      <c r="CO1" s="38"/>
      <c r="CP1" s="38"/>
      <c r="CQ1" s="38"/>
      <c r="CR1" s="39"/>
      <c r="CS1" s="35"/>
      <c r="CT1" s="36"/>
      <c r="CU1" s="36"/>
      <c r="CV1" s="36"/>
      <c r="CW1" s="36"/>
      <c r="CX1" s="40"/>
      <c r="CY1" s="41"/>
      <c r="CZ1" s="41"/>
      <c r="DA1" s="42"/>
      <c r="DB1" s="42"/>
      <c r="DC1" s="43"/>
      <c r="DD1" s="43"/>
      <c r="DE1" s="43"/>
      <c r="DF1" s="43"/>
    </row>
    <row r="2" spans="1:166" x14ac:dyDescent="0.25">
      <c r="B2" s="44" t="s">
        <v>10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7" t="s">
        <v>24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50" t="s">
        <v>25</v>
      </c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  <c r="AO2" s="53" t="s">
        <v>26</v>
      </c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5"/>
      <c r="BB2" s="56" t="s">
        <v>27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8"/>
      <c r="BO2" s="59" t="s">
        <v>50</v>
      </c>
      <c r="BP2" s="60"/>
      <c r="BQ2" s="60"/>
      <c r="BR2" s="60"/>
      <c r="BS2" s="60"/>
      <c r="BT2" s="61"/>
      <c r="BU2" s="62" t="s">
        <v>51</v>
      </c>
      <c r="BV2" s="63"/>
      <c r="BW2" s="63"/>
      <c r="BX2" s="63"/>
      <c r="BY2" s="63"/>
      <c r="BZ2" s="64"/>
      <c r="CA2" s="59" t="s">
        <v>52</v>
      </c>
      <c r="CB2" s="60"/>
      <c r="CC2" s="60"/>
      <c r="CD2" s="60"/>
      <c r="CE2" s="60"/>
      <c r="CF2" s="61"/>
      <c r="CG2" s="59" t="s">
        <v>53</v>
      </c>
      <c r="CH2" s="60"/>
      <c r="CI2" s="60"/>
      <c r="CJ2" s="60"/>
      <c r="CK2" s="60"/>
      <c r="CL2" s="61"/>
      <c r="CM2" s="59" t="s">
        <v>54</v>
      </c>
      <c r="CN2" s="60"/>
      <c r="CO2" s="60"/>
      <c r="CP2" s="60"/>
      <c r="CQ2" s="60"/>
      <c r="CR2" s="65"/>
      <c r="CS2" s="59" t="s">
        <v>55</v>
      </c>
      <c r="CT2" s="63"/>
      <c r="CU2" s="60"/>
      <c r="CV2" s="60"/>
      <c r="CW2" s="60"/>
      <c r="CX2" s="61"/>
      <c r="CY2" s="17"/>
      <c r="CZ2" s="17"/>
      <c r="DA2" s="66"/>
      <c r="DC2" s="68" t="s">
        <v>56</v>
      </c>
      <c r="DD2" s="68" t="s">
        <v>56</v>
      </c>
      <c r="DE2" s="68"/>
      <c r="DF2" s="68" t="s">
        <v>57</v>
      </c>
      <c r="DG2" s="68"/>
    </row>
    <row r="3" spans="1:166" ht="15.75" thickBot="1" x14ac:dyDescent="0.3">
      <c r="A3" t="s">
        <v>58</v>
      </c>
      <c r="B3" s="69" t="s">
        <v>11</v>
      </c>
      <c r="C3" s="70" t="s">
        <v>12</v>
      </c>
      <c r="D3" s="70" t="s">
        <v>13</v>
      </c>
      <c r="E3" s="70" t="s">
        <v>14</v>
      </c>
      <c r="F3" s="70" t="s">
        <v>15</v>
      </c>
      <c r="G3" s="70" t="s">
        <v>16</v>
      </c>
      <c r="H3" s="70" t="s">
        <v>17</v>
      </c>
      <c r="I3" s="70" t="s">
        <v>18</v>
      </c>
      <c r="J3" s="70" t="s">
        <v>19</v>
      </c>
      <c r="K3" s="70" t="s">
        <v>20</v>
      </c>
      <c r="L3" s="70" t="s">
        <v>21</v>
      </c>
      <c r="M3" s="70" t="s">
        <v>22</v>
      </c>
      <c r="N3" s="71" t="s">
        <v>23</v>
      </c>
      <c r="O3" s="72" t="s">
        <v>11</v>
      </c>
      <c r="P3" s="73" t="s">
        <v>12</v>
      </c>
      <c r="Q3" s="73" t="s">
        <v>13</v>
      </c>
      <c r="R3" s="73" t="s">
        <v>14</v>
      </c>
      <c r="S3" s="73" t="s">
        <v>15</v>
      </c>
      <c r="T3" s="73" t="s">
        <v>16</v>
      </c>
      <c r="U3" s="73" t="s">
        <v>17</v>
      </c>
      <c r="V3" s="73" t="s">
        <v>18</v>
      </c>
      <c r="W3" s="73" t="s">
        <v>19</v>
      </c>
      <c r="X3" s="73" t="s">
        <v>20</v>
      </c>
      <c r="Y3" s="73" t="s">
        <v>21</v>
      </c>
      <c r="Z3" s="73" t="s">
        <v>22</v>
      </c>
      <c r="AA3" s="74" t="s">
        <v>23</v>
      </c>
      <c r="AB3" s="75" t="s">
        <v>11</v>
      </c>
      <c r="AC3" s="76" t="s">
        <v>12</v>
      </c>
      <c r="AD3" s="76" t="s">
        <v>13</v>
      </c>
      <c r="AE3" s="76" t="s">
        <v>14</v>
      </c>
      <c r="AF3" s="76" t="s">
        <v>15</v>
      </c>
      <c r="AG3" s="76" t="s">
        <v>16</v>
      </c>
      <c r="AH3" s="76" t="s">
        <v>17</v>
      </c>
      <c r="AI3" s="76" t="s">
        <v>18</v>
      </c>
      <c r="AJ3" s="76" t="s">
        <v>19</v>
      </c>
      <c r="AK3" s="76" t="s">
        <v>20</v>
      </c>
      <c r="AL3" s="76" t="s">
        <v>21</v>
      </c>
      <c r="AM3" s="76" t="s">
        <v>22</v>
      </c>
      <c r="AN3" s="76" t="s">
        <v>23</v>
      </c>
      <c r="AO3" s="77" t="s">
        <v>11</v>
      </c>
      <c r="AP3" s="78" t="s">
        <v>12</v>
      </c>
      <c r="AQ3" s="78" t="s">
        <v>13</v>
      </c>
      <c r="AR3" s="78" t="s">
        <v>14</v>
      </c>
      <c r="AS3" s="78" t="s">
        <v>15</v>
      </c>
      <c r="AT3" s="78" t="s">
        <v>16</v>
      </c>
      <c r="AU3" s="78" t="s">
        <v>17</v>
      </c>
      <c r="AV3" s="78" t="s">
        <v>18</v>
      </c>
      <c r="AW3" s="78" t="s">
        <v>19</v>
      </c>
      <c r="AX3" s="78" t="s">
        <v>20</v>
      </c>
      <c r="AY3" s="78" t="s">
        <v>21</v>
      </c>
      <c r="AZ3" s="78" t="s">
        <v>22</v>
      </c>
      <c r="BA3" s="78" t="s">
        <v>23</v>
      </c>
      <c r="BB3" s="79" t="s">
        <v>11</v>
      </c>
      <c r="BC3" s="80" t="s">
        <v>12</v>
      </c>
      <c r="BD3" s="80" t="s">
        <v>13</v>
      </c>
      <c r="BE3" s="80" t="s">
        <v>14</v>
      </c>
      <c r="BF3" s="80" t="s">
        <v>15</v>
      </c>
      <c r="BG3" s="80" t="s">
        <v>16</v>
      </c>
      <c r="BH3" s="80" t="s">
        <v>17</v>
      </c>
      <c r="BI3" s="80" t="s">
        <v>18</v>
      </c>
      <c r="BJ3" s="80" t="s">
        <v>19</v>
      </c>
      <c r="BK3" s="80" t="s">
        <v>20</v>
      </c>
      <c r="BL3" s="80" t="s">
        <v>21</v>
      </c>
      <c r="BM3" s="80" t="s">
        <v>22</v>
      </c>
      <c r="BN3" s="80" t="s">
        <v>23</v>
      </c>
      <c r="BO3" s="81" t="s">
        <v>59</v>
      </c>
      <c r="BP3" s="82" t="s">
        <v>10</v>
      </c>
      <c r="BQ3" s="83" t="s">
        <v>24</v>
      </c>
      <c r="BR3" s="84" t="s">
        <v>25</v>
      </c>
      <c r="BS3" s="85" t="s">
        <v>26</v>
      </c>
      <c r="BT3" s="86" t="s">
        <v>27</v>
      </c>
      <c r="BU3" s="81" t="s">
        <v>60</v>
      </c>
      <c r="BV3" s="82" t="s">
        <v>10</v>
      </c>
      <c r="BW3" s="83" t="s">
        <v>24</v>
      </c>
      <c r="BX3" s="84" t="s">
        <v>25</v>
      </c>
      <c r="BY3" s="85" t="s">
        <v>26</v>
      </c>
      <c r="BZ3" s="86" t="s">
        <v>27</v>
      </c>
      <c r="CA3" s="87" t="s">
        <v>61</v>
      </c>
      <c r="CB3" s="88" t="s">
        <v>10</v>
      </c>
      <c r="CC3" s="89" t="s">
        <v>24</v>
      </c>
      <c r="CD3" s="90" t="s">
        <v>25</v>
      </c>
      <c r="CE3" s="91" t="s">
        <v>26</v>
      </c>
      <c r="CF3" s="92" t="s">
        <v>27</v>
      </c>
      <c r="CG3" s="81" t="s">
        <v>61</v>
      </c>
      <c r="CH3" s="93" t="s">
        <v>10</v>
      </c>
      <c r="CI3" s="83" t="s">
        <v>24</v>
      </c>
      <c r="CJ3" s="84" t="s">
        <v>25</v>
      </c>
      <c r="CK3" s="94" t="s">
        <v>26</v>
      </c>
      <c r="CL3" s="92" t="s">
        <v>27</v>
      </c>
      <c r="CM3" s="95" t="s">
        <v>61</v>
      </c>
      <c r="CN3" s="93" t="s">
        <v>10</v>
      </c>
      <c r="CO3" s="83" t="s">
        <v>24</v>
      </c>
      <c r="CP3" s="84" t="s">
        <v>25</v>
      </c>
      <c r="CQ3" s="85" t="s">
        <v>26</v>
      </c>
      <c r="CR3" s="96" t="s">
        <v>27</v>
      </c>
      <c r="CS3" s="97" t="s">
        <v>12</v>
      </c>
      <c r="CT3" s="98" t="s">
        <v>13</v>
      </c>
      <c r="CU3" s="98" t="s">
        <v>14</v>
      </c>
      <c r="CV3" s="98" t="s">
        <v>62</v>
      </c>
      <c r="CW3" s="98" t="s">
        <v>16</v>
      </c>
      <c r="CX3" s="99" t="s">
        <v>17</v>
      </c>
      <c r="CY3" s="84" t="s">
        <v>63</v>
      </c>
      <c r="CZ3" s="94" t="s">
        <v>64</v>
      </c>
      <c r="DA3" s="100" t="s">
        <v>65</v>
      </c>
      <c r="DB3" s="101" t="s">
        <v>66</v>
      </c>
      <c r="DC3" s="102" t="s">
        <v>67</v>
      </c>
      <c r="DD3" s="102" t="s">
        <v>68</v>
      </c>
      <c r="DE3" s="103" t="s">
        <v>69</v>
      </c>
      <c r="DF3" s="103" t="s">
        <v>70</v>
      </c>
      <c r="DG3" s="104" t="s">
        <v>71</v>
      </c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</row>
    <row r="4" spans="1:166" ht="15.75" thickTop="1" x14ac:dyDescent="0.25">
      <c r="A4">
        <v>0</v>
      </c>
      <c r="B4" s="105">
        <v>0</v>
      </c>
      <c r="C4" s="29">
        <f>B4+1</f>
        <v>1</v>
      </c>
      <c r="D4" s="29">
        <f t="shared" ref="D4:BN4" si="0">C4+1</f>
        <v>2</v>
      </c>
      <c r="E4" s="29">
        <f t="shared" si="0"/>
        <v>3</v>
      </c>
      <c r="F4" s="29">
        <f t="shared" si="0"/>
        <v>4</v>
      </c>
      <c r="G4" s="29">
        <f t="shared" si="0"/>
        <v>5</v>
      </c>
      <c r="H4" s="29">
        <f t="shared" si="0"/>
        <v>6</v>
      </c>
      <c r="I4" s="29">
        <f t="shared" si="0"/>
        <v>7</v>
      </c>
      <c r="J4" s="29">
        <f t="shared" si="0"/>
        <v>8</v>
      </c>
      <c r="K4" s="29">
        <f t="shared" si="0"/>
        <v>9</v>
      </c>
      <c r="L4" s="29">
        <f t="shared" si="0"/>
        <v>10</v>
      </c>
      <c r="M4" s="29">
        <f t="shared" si="0"/>
        <v>11</v>
      </c>
      <c r="N4" s="29">
        <f t="shared" si="0"/>
        <v>12</v>
      </c>
      <c r="O4" s="29">
        <f t="shared" si="0"/>
        <v>13</v>
      </c>
      <c r="P4" s="29">
        <f t="shared" si="0"/>
        <v>14</v>
      </c>
      <c r="Q4" s="29">
        <f t="shared" si="0"/>
        <v>15</v>
      </c>
      <c r="R4" s="29">
        <f t="shared" si="0"/>
        <v>16</v>
      </c>
      <c r="S4" s="29">
        <f t="shared" si="0"/>
        <v>17</v>
      </c>
      <c r="T4" s="29">
        <f t="shared" si="0"/>
        <v>18</v>
      </c>
      <c r="U4" s="29">
        <f t="shared" si="0"/>
        <v>19</v>
      </c>
      <c r="V4" s="29">
        <f t="shared" si="0"/>
        <v>20</v>
      </c>
      <c r="W4" s="29">
        <f t="shared" si="0"/>
        <v>21</v>
      </c>
      <c r="X4" s="29">
        <f t="shared" si="0"/>
        <v>22</v>
      </c>
      <c r="Y4" s="29">
        <f t="shared" si="0"/>
        <v>23</v>
      </c>
      <c r="Z4" s="29">
        <f t="shared" si="0"/>
        <v>24</v>
      </c>
      <c r="AA4" s="29">
        <f t="shared" si="0"/>
        <v>25</v>
      </c>
      <c r="AB4" s="29">
        <f t="shared" si="0"/>
        <v>26</v>
      </c>
      <c r="AC4" s="29">
        <f t="shared" si="0"/>
        <v>27</v>
      </c>
      <c r="AD4" s="29">
        <f t="shared" si="0"/>
        <v>28</v>
      </c>
      <c r="AE4" s="29">
        <f t="shared" si="0"/>
        <v>29</v>
      </c>
      <c r="AF4" s="29">
        <f t="shared" si="0"/>
        <v>30</v>
      </c>
      <c r="AG4" s="29">
        <f t="shared" si="0"/>
        <v>31</v>
      </c>
      <c r="AH4" s="29">
        <f t="shared" si="0"/>
        <v>32</v>
      </c>
      <c r="AI4" s="29">
        <f t="shared" si="0"/>
        <v>33</v>
      </c>
      <c r="AJ4" s="29">
        <f t="shared" si="0"/>
        <v>34</v>
      </c>
      <c r="AK4" s="29">
        <f t="shared" si="0"/>
        <v>35</v>
      </c>
      <c r="AL4" s="29">
        <f t="shared" si="0"/>
        <v>36</v>
      </c>
      <c r="AM4" s="29">
        <f t="shared" si="0"/>
        <v>37</v>
      </c>
      <c r="AN4" s="29">
        <f t="shared" si="0"/>
        <v>38</v>
      </c>
      <c r="AO4" s="29">
        <f t="shared" si="0"/>
        <v>39</v>
      </c>
      <c r="AP4" s="29">
        <f t="shared" si="0"/>
        <v>40</v>
      </c>
      <c r="AQ4" s="29">
        <f t="shared" si="0"/>
        <v>41</v>
      </c>
      <c r="AR4" s="29">
        <f t="shared" si="0"/>
        <v>42</v>
      </c>
      <c r="AS4" s="29">
        <f t="shared" si="0"/>
        <v>43</v>
      </c>
      <c r="AT4" s="29">
        <f t="shared" si="0"/>
        <v>44</v>
      </c>
      <c r="AU4" s="29">
        <f t="shared" si="0"/>
        <v>45</v>
      </c>
      <c r="AV4" s="29">
        <f t="shared" si="0"/>
        <v>46</v>
      </c>
      <c r="AW4" s="29">
        <f t="shared" si="0"/>
        <v>47</v>
      </c>
      <c r="AX4" s="29">
        <f t="shared" si="0"/>
        <v>48</v>
      </c>
      <c r="AY4" s="29">
        <f t="shared" si="0"/>
        <v>49</v>
      </c>
      <c r="AZ4" s="29">
        <f t="shared" si="0"/>
        <v>50</v>
      </c>
      <c r="BA4" s="29">
        <f t="shared" si="0"/>
        <v>51</v>
      </c>
      <c r="BB4" s="29">
        <f t="shared" si="0"/>
        <v>52</v>
      </c>
      <c r="BC4" s="29">
        <f t="shared" si="0"/>
        <v>53</v>
      </c>
      <c r="BD4" s="29">
        <f t="shared" si="0"/>
        <v>54</v>
      </c>
      <c r="BE4" s="29">
        <f t="shared" si="0"/>
        <v>55</v>
      </c>
      <c r="BF4" s="29">
        <f t="shared" si="0"/>
        <v>56</v>
      </c>
      <c r="BG4" s="29">
        <f t="shared" si="0"/>
        <v>57</v>
      </c>
      <c r="BH4" s="29">
        <f t="shared" si="0"/>
        <v>58</v>
      </c>
      <c r="BI4" s="29">
        <f t="shared" si="0"/>
        <v>59</v>
      </c>
      <c r="BJ4" s="29">
        <f t="shared" si="0"/>
        <v>60</v>
      </c>
      <c r="BK4" s="29">
        <f t="shared" si="0"/>
        <v>61</v>
      </c>
      <c r="BL4" s="29">
        <f t="shared" si="0"/>
        <v>62</v>
      </c>
      <c r="BM4" s="29">
        <f t="shared" si="0"/>
        <v>63</v>
      </c>
      <c r="BN4" s="29">
        <f t="shared" si="0"/>
        <v>64</v>
      </c>
      <c r="BO4" s="106">
        <f>SUM(B4:BN4)</f>
        <v>2080</v>
      </c>
      <c r="BP4" s="105">
        <f>SUM(B4:N4)</f>
        <v>78</v>
      </c>
      <c r="BQ4" s="29">
        <f>SUM(O4:AA4)</f>
        <v>247</v>
      </c>
      <c r="BR4" s="29">
        <f>SUM(AB4:AN4)</f>
        <v>416</v>
      </c>
      <c r="BS4" s="29">
        <f>SUM(AO4:BA4)</f>
        <v>585</v>
      </c>
      <c r="BT4" s="107">
        <f>SUM(BB4:BN4)</f>
        <v>754</v>
      </c>
      <c r="BU4" s="106">
        <f>(SUM(C4:N4)+SUM(P4:AA4)+SUM(AC4:AN4)+SUM(AP4:BA4)+SUM(BC4:BN4))</f>
        <v>1950</v>
      </c>
      <c r="BV4" s="29">
        <f>SUM(C4:N4)</f>
        <v>78</v>
      </c>
      <c r="BW4" s="29">
        <f>SUM(P4:AA4)</f>
        <v>234</v>
      </c>
      <c r="BX4" s="29">
        <f>SUM(AC4:AN4)</f>
        <v>390</v>
      </c>
      <c r="BY4" s="29">
        <f>SUM(AP4:BA4)</f>
        <v>546</v>
      </c>
      <c r="BZ4" s="107">
        <f>SUM(BC4:BN4)</f>
        <v>702</v>
      </c>
      <c r="CA4" s="108">
        <f t="shared" ref="CA4:CF19" si="1">BU4/BO4</f>
        <v>0.9375</v>
      </c>
      <c r="CB4" s="109">
        <f t="shared" si="1"/>
        <v>1</v>
      </c>
      <c r="CC4" s="109">
        <f t="shared" si="1"/>
        <v>0.94736842105263153</v>
      </c>
      <c r="CD4" s="109">
        <f t="shared" si="1"/>
        <v>0.9375</v>
      </c>
      <c r="CE4" s="109">
        <f t="shared" si="1"/>
        <v>0.93333333333333335</v>
      </c>
      <c r="CF4" s="110">
        <f t="shared" si="1"/>
        <v>0.93103448275862066</v>
      </c>
      <c r="CG4" s="108"/>
      <c r="CH4" s="111"/>
      <c r="CI4" s="112"/>
      <c r="CJ4" s="111"/>
      <c r="CK4" s="111"/>
      <c r="CL4" s="110"/>
      <c r="CM4" s="113">
        <f>SUM(CN4:CR4)</f>
        <v>139.45000000000002</v>
      </c>
      <c r="CN4" s="113">
        <f>step*SUMPRODUCT(B4:N4,'[1]By group'!B$22:N$22)</f>
        <v>5.0100000000000007</v>
      </c>
      <c r="CO4" s="113">
        <f>step*SUMPRODUCT(O4:AA4,'[1]By group'!O$22:AA$22)</f>
        <v>16.45</v>
      </c>
      <c r="CP4" s="113">
        <f>step*SUMPRODUCT(AB4:AN4,'[1]By group'!AB$22:AN$22)</f>
        <v>27.89</v>
      </c>
      <c r="CQ4" s="113">
        <f>step*SUMPRODUCT(AO4:BA4,'[1]By group'!AO$22:BA$22)</f>
        <v>39.33</v>
      </c>
      <c r="CR4" s="114">
        <f>step*SUMPRODUCT(BB4:BN4,'[1]By group'!BB$22:BN$22)</f>
        <v>50.77</v>
      </c>
      <c r="CS4" s="115">
        <f t="shared" ref="CS4:CX19" si="2">C4+I4+P4+V4+AC4+AI4+AP4+AV4+BC4+BI4</f>
        <v>300</v>
      </c>
      <c r="CT4" s="113">
        <f t="shared" si="2"/>
        <v>310</v>
      </c>
      <c r="CU4" s="113">
        <f t="shared" si="2"/>
        <v>320</v>
      </c>
      <c r="CV4" s="113">
        <f t="shared" si="2"/>
        <v>330</v>
      </c>
      <c r="CW4" s="113">
        <f t="shared" si="2"/>
        <v>340</v>
      </c>
      <c r="CX4" s="116">
        <f t="shared" si="2"/>
        <v>350</v>
      </c>
      <c r="CY4" s="111">
        <f>BR4/(BQ4+BR4)</f>
        <v>0.62745098039215685</v>
      </c>
      <c r="CZ4" s="117">
        <f>BS4/(BP4+BS4)</f>
        <v>0.88235294117647056</v>
      </c>
      <c r="DA4" s="118">
        <f>BT4/BO4</f>
        <v>0.36249999999999999</v>
      </c>
      <c r="DB4" s="119"/>
      <c r="DC4" s="9">
        <f>(SUMPRODUCT($B4:$N4,'[1]By group'!$B$27:$N$27)-(1-prop_idu_part)*SUMPRODUCT(IDs!$BB4:$BN4,'[1]By group'!$BB$27:$BN$27)*(1-prop_idu_male))/BQ4</f>
        <v>-1.1747368421052629</v>
      </c>
      <c r="DD4" s="9">
        <f>(1-prop_idu_part)*SUMPRODUCT(IDs!$BB4:$BN4,'[1]By group'!$BB$27:$BN$27)*prop_idu_male/BQ4</f>
        <v>6.593684210526316</v>
      </c>
      <c r="DE4" s="9">
        <f>SUMPRODUCT(AB4:AN4,'[1]By group'!AB$27:AN$27)/prop_sw_use/BP4</f>
        <v>6400</v>
      </c>
      <c r="DF4" s="9">
        <f t="shared" ref="DF4:DF67" si="3">DE4*(1-cond_sw+cond_sw*(1-cond_eff))</f>
        <v>2598.3999999999996</v>
      </c>
      <c r="DG4" s="9">
        <f>step*circ</f>
        <v>0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</row>
    <row r="5" spans="1:166" x14ac:dyDescent="0.25">
      <c r="A5">
        <f t="shared" ref="A5:A45" si="4">A4+step</f>
        <v>0.5</v>
      </c>
      <c r="B5" s="120">
        <f>B4+65</f>
        <v>65</v>
      </c>
      <c r="C5" s="120">
        <f t="shared" ref="C5:BN5" si="5">C4+65</f>
        <v>66</v>
      </c>
      <c r="D5" s="120">
        <f t="shared" si="5"/>
        <v>67</v>
      </c>
      <c r="E5" s="120">
        <f t="shared" si="5"/>
        <v>68</v>
      </c>
      <c r="F5" s="120">
        <f t="shared" si="5"/>
        <v>69</v>
      </c>
      <c r="G5" s="120">
        <f t="shared" si="5"/>
        <v>70</v>
      </c>
      <c r="H5" s="120">
        <f t="shared" si="5"/>
        <v>71</v>
      </c>
      <c r="I5" s="120">
        <f t="shared" si="5"/>
        <v>72</v>
      </c>
      <c r="J5" s="120">
        <f t="shared" si="5"/>
        <v>73</v>
      </c>
      <c r="K5" s="120">
        <f t="shared" si="5"/>
        <v>74</v>
      </c>
      <c r="L5" s="120">
        <f t="shared" si="5"/>
        <v>75</v>
      </c>
      <c r="M5" s="120">
        <f t="shared" si="5"/>
        <v>76</v>
      </c>
      <c r="N5" s="120">
        <f t="shared" si="5"/>
        <v>77</v>
      </c>
      <c r="O5" s="120">
        <f t="shared" si="5"/>
        <v>78</v>
      </c>
      <c r="P5" s="120">
        <f t="shared" si="5"/>
        <v>79</v>
      </c>
      <c r="Q5" s="120">
        <f t="shared" si="5"/>
        <v>80</v>
      </c>
      <c r="R5" s="120">
        <f t="shared" si="5"/>
        <v>81</v>
      </c>
      <c r="S5" s="120">
        <f t="shared" si="5"/>
        <v>82</v>
      </c>
      <c r="T5" s="120">
        <f t="shared" si="5"/>
        <v>83</v>
      </c>
      <c r="U5" s="120">
        <f t="shared" si="5"/>
        <v>84</v>
      </c>
      <c r="V5" s="120">
        <f t="shared" si="5"/>
        <v>85</v>
      </c>
      <c r="W5" s="120">
        <f t="shared" si="5"/>
        <v>86</v>
      </c>
      <c r="X5" s="120">
        <f t="shared" si="5"/>
        <v>87</v>
      </c>
      <c r="Y5" s="120">
        <f t="shared" si="5"/>
        <v>88</v>
      </c>
      <c r="Z5" s="120">
        <f t="shared" si="5"/>
        <v>89</v>
      </c>
      <c r="AA5" s="120">
        <f t="shared" si="5"/>
        <v>90</v>
      </c>
      <c r="AB5" s="120">
        <f t="shared" si="5"/>
        <v>91</v>
      </c>
      <c r="AC5" s="120">
        <f t="shared" si="5"/>
        <v>92</v>
      </c>
      <c r="AD5" s="120">
        <f t="shared" si="5"/>
        <v>93</v>
      </c>
      <c r="AE5" s="120">
        <f t="shared" si="5"/>
        <v>94</v>
      </c>
      <c r="AF5" s="120">
        <f t="shared" si="5"/>
        <v>95</v>
      </c>
      <c r="AG5" s="120">
        <f t="shared" si="5"/>
        <v>96</v>
      </c>
      <c r="AH5" s="120">
        <f t="shared" si="5"/>
        <v>97</v>
      </c>
      <c r="AI5" s="120">
        <f t="shared" si="5"/>
        <v>98</v>
      </c>
      <c r="AJ5" s="120">
        <f t="shared" si="5"/>
        <v>99</v>
      </c>
      <c r="AK5" s="120">
        <f t="shared" si="5"/>
        <v>100</v>
      </c>
      <c r="AL5" s="120">
        <f t="shared" si="5"/>
        <v>101</v>
      </c>
      <c r="AM5" s="120">
        <f t="shared" si="5"/>
        <v>102</v>
      </c>
      <c r="AN5" s="120">
        <f t="shared" si="5"/>
        <v>103</v>
      </c>
      <c r="AO5" s="120">
        <f t="shared" si="5"/>
        <v>104</v>
      </c>
      <c r="AP5" s="120">
        <f t="shared" si="5"/>
        <v>105</v>
      </c>
      <c r="AQ5" s="120">
        <f t="shared" si="5"/>
        <v>106</v>
      </c>
      <c r="AR5" s="120">
        <f t="shared" si="5"/>
        <v>107</v>
      </c>
      <c r="AS5" s="120">
        <f t="shared" si="5"/>
        <v>108</v>
      </c>
      <c r="AT5" s="120">
        <f t="shared" si="5"/>
        <v>109</v>
      </c>
      <c r="AU5" s="120">
        <f t="shared" si="5"/>
        <v>110</v>
      </c>
      <c r="AV5" s="120">
        <f t="shared" si="5"/>
        <v>111</v>
      </c>
      <c r="AW5" s="120">
        <f t="shared" si="5"/>
        <v>112</v>
      </c>
      <c r="AX5" s="120">
        <f t="shared" si="5"/>
        <v>113</v>
      </c>
      <c r="AY5" s="120">
        <f t="shared" si="5"/>
        <v>114</v>
      </c>
      <c r="AZ5" s="120">
        <f t="shared" si="5"/>
        <v>115</v>
      </c>
      <c r="BA5" s="120">
        <f t="shared" si="5"/>
        <v>116</v>
      </c>
      <c r="BB5" s="120">
        <f t="shared" si="5"/>
        <v>117</v>
      </c>
      <c r="BC5" s="120">
        <f t="shared" si="5"/>
        <v>118</v>
      </c>
      <c r="BD5" s="120">
        <f t="shared" si="5"/>
        <v>119</v>
      </c>
      <c r="BE5" s="120">
        <f t="shared" si="5"/>
        <v>120</v>
      </c>
      <c r="BF5" s="120">
        <f t="shared" si="5"/>
        <v>121</v>
      </c>
      <c r="BG5" s="120">
        <f t="shared" si="5"/>
        <v>122</v>
      </c>
      <c r="BH5" s="120">
        <f t="shared" si="5"/>
        <v>123</v>
      </c>
      <c r="BI5" s="120">
        <f t="shared" si="5"/>
        <v>124</v>
      </c>
      <c r="BJ5" s="120">
        <f t="shared" si="5"/>
        <v>125</v>
      </c>
      <c r="BK5" s="120">
        <f t="shared" si="5"/>
        <v>126</v>
      </c>
      <c r="BL5" s="120">
        <f t="shared" si="5"/>
        <v>127</v>
      </c>
      <c r="BM5" s="120">
        <f t="shared" si="5"/>
        <v>128</v>
      </c>
      <c r="BN5" s="120">
        <f t="shared" si="5"/>
        <v>129</v>
      </c>
      <c r="BO5" s="106">
        <f t="shared" ref="BO5:BO68" si="6">SUM(B5:BN5)</f>
        <v>6305</v>
      </c>
      <c r="BP5" s="105">
        <f t="shared" ref="BP5:BP68" si="7">SUM(B5:N5)</f>
        <v>923</v>
      </c>
      <c r="BQ5" s="29">
        <f t="shared" ref="BQ5:BQ68" si="8">SUM(O5:AA5)</f>
        <v>1092</v>
      </c>
      <c r="BR5" s="29">
        <f t="shared" ref="BR5:BR68" si="9">SUM(AB5:AN5)</f>
        <v>1261</v>
      </c>
      <c r="BS5" s="29">
        <f t="shared" ref="BS5:BS68" si="10">SUM(AO5:BA5)</f>
        <v>1430</v>
      </c>
      <c r="BT5" s="107">
        <f t="shared" ref="BT5:BT68" si="11">SUM(BB5:BN5)</f>
        <v>1599</v>
      </c>
      <c r="BU5" s="106">
        <f t="shared" ref="BU5:BU68" si="12">(SUM(C5:N5)+SUM(P5:AA5)+SUM(AC5:AN5)+SUM(AP5:BA5)+SUM(BC5:BN5))</f>
        <v>5850</v>
      </c>
      <c r="BV5" s="29">
        <f t="shared" ref="BV5:BV68" si="13">SUM(C5:N5)</f>
        <v>858</v>
      </c>
      <c r="BW5" s="29">
        <f t="shared" ref="BW5:BW68" si="14">SUM(P5:AA5)</f>
        <v>1014</v>
      </c>
      <c r="BX5" s="29">
        <f t="shared" ref="BX5:BX68" si="15">SUM(AC5:AN5)</f>
        <v>1170</v>
      </c>
      <c r="BY5" s="29">
        <f t="shared" ref="BY5:BY68" si="16">SUM(AP5:BA5)</f>
        <v>1326</v>
      </c>
      <c r="BZ5" s="107">
        <f t="shared" ref="BZ5:BZ68" si="17">SUM(BC5:BN5)</f>
        <v>1482</v>
      </c>
      <c r="CA5" s="108">
        <f t="shared" si="1"/>
        <v>0.92783505154639179</v>
      </c>
      <c r="CB5" s="109">
        <f t="shared" si="1"/>
        <v>0.92957746478873238</v>
      </c>
      <c r="CC5" s="109">
        <f t="shared" si="1"/>
        <v>0.9285714285714286</v>
      </c>
      <c r="CD5" s="109">
        <f t="shared" si="1"/>
        <v>0.92783505154639179</v>
      </c>
      <c r="CE5" s="109">
        <f t="shared" si="1"/>
        <v>0.92727272727272725</v>
      </c>
      <c r="CF5" s="110">
        <f t="shared" si="1"/>
        <v>0.92682926829268297</v>
      </c>
      <c r="CG5" s="121">
        <f>-SUM([1]Dynamics!BO4:BO5,[1]Dynamics!CB4:CB5,[1]Dynamics!CO4:CO5,[1]Dynamics!DB4:DB5,[1]Dynamics!DO4:DO5)/BO4*100000</f>
        <v>41884593.10571105</v>
      </c>
      <c r="CH5" s="112">
        <f>-SUM([1]Dynamics!BO4:BO5)/BP4*100000</f>
        <v>790648142.95622921</v>
      </c>
      <c r="CI5" s="112">
        <f>-SUM([1]Dynamics!CB4:CB5)/BQ4*100000</f>
        <v>85473996.988524348</v>
      </c>
      <c r="CJ5" s="112">
        <f>-SUM([1]Dynamics!CO4:CO5)/BR4*100000</f>
        <v>3497250.485604418</v>
      </c>
      <c r="CK5" s="112">
        <f>-SUM([1]Dynamics!DB4:DB5)/BS4*100000</f>
        <v>2703510.2386605451</v>
      </c>
      <c r="CL5" s="122">
        <f>-SUM([1]Dynamics!DO4:DO5)/BT4*100000</f>
        <v>1725346.8985407487</v>
      </c>
      <c r="CM5" s="113">
        <f t="shared" ref="CM5:CM68" si="18">SUM(CN5:CR5)</f>
        <v>425.45000000000005</v>
      </c>
      <c r="CN5" s="113">
        <f>step*SUMPRODUCT(B5:N5,'[1]By group'!B$22:N$22)</f>
        <v>62.209999999999994</v>
      </c>
      <c r="CO5" s="113">
        <f>step*SUMPRODUCT(O5:AA5,'[1]By group'!O$22:AA$22)</f>
        <v>73.650000000000006</v>
      </c>
      <c r="CP5" s="113">
        <f>step*SUMPRODUCT(AB5:AN5,'[1]By group'!AB$22:AN$22)</f>
        <v>85.09</v>
      </c>
      <c r="CQ5" s="113">
        <f>step*SUMPRODUCT(AO5:BA5,'[1]By group'!AO$22:BA$22)</f>
        <v>96.53</v>
      </c>
      <c r="CR5" s="114">
        <f>step*SUMPRODUCT(BB5:BN5,'[1]By group'!BB$22:BN$22)</f>
        <v>107.97</v>
      </c>
      <c r="CS5" s="115">
        <f t="shared" si="2"/>
        <v>950</v>
      </c>
      <c r="CT5" s="113">
        <f t="shared" si="2"/>
        <v>960</v>
      </c>
      <c r="CU5" s="113">
        <f t="shared" si="2"/>
        <v>970</v>
      </c>
      <c r="CV5" s="113">
        <f t="shared" si="2"/>
        <v>980</v>
      </c>
      <c r="CW5" s="113">
        <f t="shared" si="2"/>
        <v>990</v>
      </c>
      <c r="CX5" s="116">
        <f t="shared" si="2"/>
        <v>1000</v>
      </c>
      <c r="CY5" s="111">
        <f t="shared" ref="CY5:CY68" si="19">BR5/(BQ5+BR5)</f>
        <v>0.53591160220994472</v>
      </c>
      <c r="CZ5" s="117">
        <f t="shared" ref="CZ5:CZ68" si="20">BS5/(BP5+BS5)</f>
        <v>0.60773480662983426</v>
      </c>
      <c r="DA5" s="118">
        <f t="shared" ref="DA5:DA68" si="21">BT5/BO5</f>
        <v>0.2536082474226804</v>
      </c>
      <c r="DB5" s="123"/>
      <c r="DC5" s="9">
        <f>(SUMPRODUCT($B5:$N5,'[1]By group'!$B$27:$N$27)-(1-prop_idu_part)*SUMPRODUCT(IDs!$BB5:$BN5,'[1]By group'!$BB$27:$BN$27)*(1-prop_idu_male))/BQ5</f>
        <v>0.47714285714285731</v>
      </c>
      <c r="DD5" s="9">
        <f>(1-prop_idu_part)*SUMPRODUCT(IDs!$BB5:$BN5,'[1]By group'!$BB$27:$BN$27)*prop_idu_male/BQ5</f>
        <v>3.1628571428571428</v>
      </c>
      <c r="DE5" s="9">
        <f>SUMPRODUCT(AB5:AN5,'[1]By group'!AB$27:AN$27)/prop_sw_use/BP5</f>
        <v>1639.4366197183099</v>
      </c>
      <c r="DF5" s="9">
        <f t="shared" si="3"/>
        <v>665.61126760563377</v>
      </c>
      <c r="DG5" s="9">
        <f t="shared" ref="DG5:DG45" si="22">DG4+step*circ*(1-DG4)</f>
        <v>0</v>
      </c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</row>
    <row r="6" spans="1:166" x14ac:dyDescent="0.25">
      <c r="A6">
        <f t="shared" si="4"/>
        <v>1</v>
      </c>
      <c r="B6" s="120">
        <f t="shared" ref="B6:B45" si="23">B5+65</f>
        <v>130</v>
      </c>
      <c r="C6" s="120">
        <f t="shared" ref="C6:C45" si="24">C5+65</f>
        <v>131</v>
      </c>
      <c r="D6" s="120">
        <f t="shared" ref="D6:D45" si="25">D5+65</f>
        <v>132</v>
      </c>
      <c r="E6" s="120">
        <f t="shared" ref="E6:E45" si="26">E5+65</f>
        <v>133</v>
      </c>
      <c r="F6" s="120">
        <f t="shared" ref="F6:F45" si="27">F5+65</f>
        <v>134</v>
      </c>
      <c r="G6" s="120">
        <f t="shared" ref="G6:G45" si="28">G5+65</f>
        <v>135</v>
      </c>
      <c r="H6" s="120">
        <f t="shared" ref="H6:H45" si="29">H5+65</f>
        <v>136</v>
      </c>
      <c r="I6" s="120">
        <f t="shared" ref="I6:I45" si="30">I5+65</f>
        <v>137</v>
      </c>
      <c r="J6" s="120">
        <f t="shared" ref="J6:J45" si="31">J5+65</f>
        <v>138</v>
      </c>
      <c r="K6" s="120">
        <f t="shared" ref="K6:K45" si="32">K5+65</f>
        <v>139</v>
      </c>
      <c r="L6" s="120">
        <f t="shared" ref="L6:L45" si="33">L5+65</f>
        <v>140</v>
      </c>
      <c r="M6" s="120">
        <f t="shared" ref="M6:M45" si="34">M5+65</f>
        <v>141</v>
      </c>
      <c r="N6" s="120">
        <f t="shared" ref="N6:N45" si="35">N5+65</f>
        <v>142</v>
      </c>
      <c r="O6" s="120">
        <f t="shared" ref="O6:O45" si="36">O5+65</f>
        <v>143</v>
      </c>
      <c r="P6" s="120">
        <f t="shared" ref="P6:P45" si="37">P5+65</f>
        <v>144</v>
      </c>
      <c r="Q6" s="120">
        <f t="shared" ref="Q6:Q45" si="38">Q5+65</f>
        <v>145</v>
      </c>
      <c r="R6" s="120">
        <f t="shared" ref="R6:R45" si="39">R5+65</f>
        <v>146</v>
      </c>
      <c r="S6" s="120">
        <f t="shared" ref="S6:S45" si="40">S5+65</f>
        <v>147</v>
      </c>
      <c r="T6" s="120">
        <f t="shared" ref="T6:T45" si="41">T5+65</f>
        <v>148</v>
      </c>
      <c r="U6" s="120">
        <f t="shared" ref="U6:U45" si="42">U5+65</f>
        <v>149</v>
      </c>
      <c r="V6" s="120">
        <f t="shared" ref="V6:V45" si="43">V5+65</f>
        <v>150</v>
      </c>
      <c r="W6" s="120">
        <f t="shared" ref="W6:W45" si="44">W5+65</f>
        <v>151</v>
      </c>
      <c r="X6" s="120">
        <f t="shared" ref="X6:X45" si="45">X5+65</f>
        <v>152</v>
      </c>
      <c r="Y6" s="120">
        <f t="shared" ref="Y6:Y45" si="46">Y5+65</f>
        <v>153</v>
      </c>
      <c r="Z6" s="120">
        <f t="shared" ref="Z6:Z45" si="47">Z5+65</f>
        <v>154</v>
      </c>
      <c r="AA6" s="120">
        <f t="shared" ref="AA6:AA45" si="48">AA5+65</f>
        <v>155</v>
      </c>
      <c r="AB6" s="120">
        <f t="shared" ref="AB6:AB45" si="49">AB5+65</f>
        <v>156</v>
      </c>
      <c r="AC6" s="120">
        <f t="shared" ref="AC6:AC45" si="50">AC5+65</f>
        <v>157</v>
      </c>
      <c r="AD6" s="120">
        <f t="shared" ref="AD6:AD45" si="51">AD5+65</f>
        <v>158</v>
      </c>
      <c r="AE6" s="120">
        <f t="shared" ref="AE6:AE45" si="52">AE5+65</f>
        <v>159</v>
      </c>
      <c r="AF6" s="120">
        <f t="shared" ref="AF6:AF45" si="53">AF5+65</f>
        <v>160</v>
      </c>
      <c r="AG6" s="120">
        <f t="shared" ref="AG6:AG45" si="54">AG5+65</f>
        <v>161</v>
      </c>
      <c r="AH6" s="120">
        <f t="shared" ref="AH6:AH45" si="55">AH5+65</f>
        <v>162</v>
      </c>
      <c r="AI6" s="120">
        <f t="shared" ref="AI6:AI45" si="56">AI5+65</f>
        <v>163</v>
      </c>
      <c r="AJ6" s="120">
        <f t="shared" ref="AJ6:AJ45" si="57">AJ5+65</f>
        <v>164</v>
      </c>
      <c r="AK6" s="120">
        <f t="shared" ref="AK6:AK45" si="58">AK5+65</f>
        <v>165</v>
      </c>
      <c r="AL6" s="120">
        <f t="shared" ref="AL6:AL45" si="59">AL5+65</f>
        <v>166</v>
      </c>
      <c r="AM6" s="120">
        <f t="shared" ref="AM6:AM45" si="60">AM5+65</f>
        <v>167</v>
      </c>
      <c r="AN6" s="120">
        <f t="shared" ref="AN6:AN45" si="61">AN5+65</f>
        <v>168</v>
      </c>
      <c r="AO6" s="120">
        <f t="shared" ref="AO6:AO45" si="62">AO5+65</f>
        <v>169</v>
      </c>
      <c r="AP6" s="120">
        <f t="shared" ref="AP6:AP45" si="63">AP5+65</f>
        <v>170</v>
      </c>
      <c r="AQ6" s="120">
        <f t="shared" ref="AQ6:AQ45" si="64">AQ5+65</f>
        <v>171</v>
      </c>
      <c r="AR6" s="120">
        <f t="shared" ref="AR6:AR45" si="65">AR5+65</f>
        <v>172</v>
      </c>
      <c r="AS6" s="120">
        <f t="shared" ref="AS6:AS45" si="66">AS5+65</f>
        <v>173</v>
      </c>
      <c r="AT6" s="120">
        <f t="shared" ref="AT6:AT45" si="67">AT5+65</f>
        <v>174</v>
      </c>
      <c r="AU6" s="120">
        <f t="shared" ref="AU6:AU45" si="68">AU5+65</f>
        <v>175</v>
      </c>
      <c r="AV6" s="120">
        <f t="shared" ref="AV6:AV45" si="69">AV5+65</f>
        <v>176</v>
      </c>
      <c r="AW6" s="120">
        <f t="shared" ref="AW6:AW45" si="70">AW5+65</f>
        <v>177</v>
      </c>
      <c r="AX6" s="120">
        <f t="shared" ref="AX6:AX45" si="71">AX5+65</f>
        <v>178</v>
      </c>
      <c r="AY6" s="120">
        <f t="shared" ref="AY6:AY45" si="72">AY5+65</f>
        <v>179</v>
      </c>
      <c r="AZ6" s="120">
        <f t="shared" ref="AZ6:AZ45" si="73">AZ5+65</f>
        <v>180</v>
      </c>
      <c r="BA6" s="120">
        <f t="shared" ref="BA6:BA45" si="74">BA5+65</f>
        <v>181</v>
      </c>
      <c r="BB6" s="120">
        <f t="shared" ref="BB6:BB45" si="75">BB5+65</f>
        <v>182</v>
      </c>
      <c r="BC6" s="120">
        <f t="shared" ref="BC6:BC45" si="76">BC5+65</f>
        <v>183</v>
      </c>
      <c r="BD6" s="120">
        <f t="shared" ref="BD6:BD45" si="77">BD5+65</f>
        <v>184</v>
      </c>
      <c r="BE6" s="120">
        <f t="shared" ref="BE6:BE45" si="78">BE5+65</f>
        <v>185</v>
      </c>
      <c r="BF6" s="120">
        <f t="shared" ref="BF6:BF45" si="79">BF5+65</f>
        <v>186</v>
      </c>
      <c r="BG6" s="120">
        <f t="shared" ref="BG6:BG45" si="80">BG5+65</f>
        <v>187</v>
      </c>
      <c r="BH6" s="120">
        <f t="shared" ref="BH6:BH45" si="81">BH5+65</f>
        <v>188</v>
      </c>
      <c r="BI6" s="120">
        <f t="shared" ref="BI6:BI45" si="82">BI5+65</f>
        <v>189</v>
      </c>
      <c r="BJ6" s="120">
        <f t="shared" ref="BJ6:BJ45" si="83">BJ5+65</f>
        <v>190</v>
      </c>
      <c r="BK6" s="120">
        <f t="shared" ref="BK6:BK45" si="84">BK5+65</f>
        <v>191</v>
      </c>
      <c r="BL6" s="120">
        <f t="shared" ref="BL6:BL45" si="85">BL5+65</f>
        <v>192</v>
      </c>
      <c r="BM6" s="120">
        <f t="shared" ref="BM6:BM45" si="86">BM5+65</f>
        <v>193</v>
      </c>
      <c r="BN6" s="120">
        <f t="shared" ref="BN6:BN45" si="87">BN5+65</f>
        <v>194</v>
      </c>
      <c r="BO6" s="106">
        <f t="shared" si="6"/>
        <v>10530</v>
      </c>
      <c r="BP6" s="105">
        <f t="shared" si="7"/>
        <v>1768</v>
      </c>
      <c r="BQ6" s="29">
        <f t="shared" si="8"/>
        <v>1937</v>
      </c>
      <c r="BR6" s="29">
        <f t="shared" si="9"/>
        <v>2106</v>
      </c>
      <c r="BS6" s="29">
        <f t="shared" si="10"/>
        <v>2275</v>
      </c>
      <c r="BT6" s="107">
        <f t="shared" si="11"/>
        <v>2444</v>
      </c>
      <c r="BU6" s="106">
        <f t="shared" si="12"/>
        <v>9750</v>
      </c>
      <c r="BV6" s="29">
        <f t="shared" si="13"/>
        <v>1638</v>
      </c>
      <c r="BW6" s="29">
        <f t="shared" si="14"/>
        <v>1794</v>
      </c>
      <c r="BX6" s="29">
        <f t="shared" si="15"/>
        <v>1950</v>
      </c>
      <c r="BY6" s="29">
        <f t="shared" si="16"/>
        <v>2106</v>
      </c>
      <c r="BZ6" s="107">
        <f t="shared" si="17"/>
        <v>2262</v>
      </c>
      <c r="CA6" s="108">
        <f t="shared" si="1"/>
        <v>0.92592592592592593</v>
      </c>
      <c r="CB6" s="109">
        <f t="shared" si="1"/>
        <v>0.92647058823529416</v>
      </c>
      <c r="CC6" s="109">
        <f t="shared" si="1"/>
        <v>0.9261744966442953</v>
      </c>
      <c r="CD6" s="109">
        <f t="shared" si="1"/>
        <v>0.92592592592592593</v>
      </c>
      <c r="CE6" s="109">
        <f t="shared" si="1"/>
        <v>0.92571428571428571</v>
      </c>
      <c r="CF6" s="110">
        <f t="shared" si="1"/>
        <v>0.92553191489361697</v>
      </c>
      <c r="CG6" s="108"/>
      <c r="CH6" s="111"/>
      <c r="CI6" s="112"/>
      <c r="CJ6" s="111"/>
      <c r="CK6" s="111"/>
      <c r="CL6" s="110"/>
      <c r="CM6" s="113">
        <f t="shared" si="18"/>
        <v>711.45</v>
      </c>
      <c r="CN6" s="113">
        <f>step*SUMPRODUCT(B6:N6,'[1]By group'!B$22:N$22)</f>
        <v>119.41</v>
      </c>
      <c r="CO6" s="113">
        <f>step*SUMPRODUCT(O6:AA6,'[1]By group'!O$22:AA$22)</f>
        <v>130.85000000000002</v>
      </c>
      <c r="CP6" s="113">
        <f>step*SUMPRODUCT(AB6:AN6,'[1]By group'!AB$22:AN$22)</f>
        <v>142.29000000000002</v>
      </c>
      <c r="CQ6" s="113">
        <f>step*SUMPRODUCT(AO6:BA6,'[1]By group'!AO$22:BA$22)</f>
        <v>153.72999999999999</v>
      </c>
      <c r="CR6" s="114">
        <f>step*SUMPRODUCT(BB6:BN6,'[1]By group'!BB$22:BN$22)</f>
        <v>165.17</v>
      </c>
      <c r="CS6" s="115">
        <f t="shared" si="2"/>
        <v>1600</v>
      </c>
      <c r="CT6" s="113">
        <f t="shared" si="2"/>
        <v>1610</v>
      </c>
      <c r="CU6" s="113">
        <f t="shared" si="2"/>
        <v>1620</v>
      </c>
      <c r="CV6" s="113">
        <f t="shared" si="2"/>
        <v>1630</v>
      </c>
      <c r="CW6" s="113">
        <f t="shared" si="2"/>
        <v>1640</v>
      </c>
      <c r="CX6" s="116">
        <f t="shared" si="2"/>
        <v>1650</v>
      </c>
      <c r="CY6" s="111">
        <f t="shared" si="19"/>
        <v>0.52090032154340837</v>
      </c>
      <c r="CZ6" s="117">
        <f t="shared" si="20"/>
        <v>0.56270096463022512</v>
      </c>
      <c r="DA6" s="118">
        <f t="shared" si="21"/>
        <v>0.23209876543209876</v>
      </c>
      <c r="DB6" s="123">
        <f>(BO6-BO4)/BO4</f>
        <v>4.0625</v>
      </c>
      <c r="DC6" s="9">
        <f>(SUMPRODUCT($B6:$N6,'[1]By group'!$B$27:$N$27)-(1-prop_idu_part)*SUMPRODUCT(IDs!$BB6:$BN6,'[1]By group'!$BB$27:$BN$27)*(1-prop_idu_male))/BQ6</f>
        <v>0.68778523489932897</v>
      </c>
      <c r="DD6" s="9">
        <f>(1-prop_idu_part)*SUMPRODUCT(IDs!$BB6:$BN6,'[1]By group'!$BB$27:$BN$27)*prop_idu_male/BQ6</f>
        <v>2.7253691275167791</v>
      </c>
      <c r="DE6" s="9">
        <f>SUMPRODUCT(AB6:AN6,'[1]By group'!AB$27:AN$27)/prop_sw_use/BP6</f>
        <v>1429.4117647058824</v>
      </c>
      <c r="DF6" s="9">
        <f t="shared" si="3"/>
        <v>580.34117647058827</v>
      </c>
      <c r="DG6" s="9">
        <f t="shared" si="22"/>
        <v>0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</row>
    <row r="7" spans="1:166" x14ac:dyDescent="0.25">
      <c r="A7">
        <f t="shared" si="4"/>
        <v>1.5</v>
      </c>
      <c r="B7" s="120">
        <f t="shared" si="23"/>
        <v>195</v>
      </c>
      <c r="C7" s="120">
        <f t="shared" si="24"/>
        <v>196</v>
      </c>
      <c r="D7" s="120">
        <f t="shared" si="25"/>
        <v>197</v>
      </c>
      <c r="E7" s="120">
        <f t="shared" si="26"/>
        <v>198</v>
      </c>
      <c r="F7" s="120">
        <f t="shared" si="27"/>
        <v>199</v>
      </c>
      <c r="G7" s="120">
        <f t="shared" si="28"/>
        <v>200</v>
      </c>
      <c r="H7" s="120">
        <f t="shared" si="29"/>
        <v>201</v>
      </c>
      <c r="I7" s="120">
        <f t="shared" si="30"/>
        <v>202</v>
      </c>
      <c r="J7" s="120">
        <f t="shared" si="31"/>
        <v>203</v>
      </c>
      <c r="K7" s="120">
        <f t="shared" si="32"/>
        <v>204</v>
      </c>
      <c r="L7" s="120">
        <f t="shared" si="33"/>
        <v>205</v>
      </c>
      <c r="M7" s="120">
        <f t="shared" si="34"/>
        <v>206</v>
      </c>
      <c r="N7" s="120">
        <f t="shared" si="35"/>
        <v>207</v>
      </c>
      <c r="O7" s="120">
        <f t="shared" si="36"/>
        <v>208</v>
      </c>
      <c r="P7" s="120">
        <f t="shared" si="37"/>
        <v>209</v>
      </c>
      <c r="Q7" s="120">
        <f t="shared" si="38"/>
        <v>210</v>
      </c>
      <c r="R7" s="120">
        <f t="shared" si="39"/>
        <v>211</v>
      </c>
      <c r="S7" s="120">
        <f t="shared" si="40"/>
        <v>212</v>
      </c>
      <c r="T7" s="120">
        <f t="shared" si="41"/>
        <v>213</v>
      </c>
      <c r="U7" s="120">
        <f t="shared" si="42"/>
        <v>214</v>
      </c>
      <c r="V7" s="120">
        <f t="shared" si="43"/>
        <v>215</v>
      </c>
      <c r="W7" s="120">
        <f t="shared" si="44"/>
        <v>216</v>
      </c>
      <c r="X7" s="120">
        <f t="shared" si="45"/>
        <v>217</v>
      </c>
      <c r="Y7" s="120">
        <f t="shared" si="46"/>
        <v>218</v>
      </c>
      <c r="Z7" s="120">
        <f t="shared" si="47"/>
        <v>219</v>
      </c>
      <c r="AA7" s="120">
        <f t="shared" si="48"/>
        <v>220</v>
      </c>
      <c r="AB7" s="120">
        <f t="shared" si="49"/>
        <v>221</v>
      </c>
      <c r="AC7" s="120">
        <f t="shared" si="50"/>
        <v>222</v>
      </c>
      <c r="AD7" s="120">
        <f t="shared" si="51"/>
        <v>223</v>
      </c>
      <c r="AE7" s="120">
        <f t="shared" si="52"/>
        <v>224</v>
      </c>
      <c r="AF7" s="120">
        <f t="shared" si="53"/>
        <v>225</v>
      </c>
      <c r="AG7" s="120">
        <f t="shared" si="54"/>
        <v>226</v>
      </c>
      <c r="AH7" s="120">
        <f t="shared" si="55"/>
        <v>227</v>
      </c>
      <c r="AI7" s="120">
        <f t="shared" si="56"/>
        <v>228</v>
      </c>
      <c r="AJ7" s="120">
        <f t="shared" si="57"/>
        <v>229</v>
      </c>
      <c r="AK7" s="120">
        <f t="shared" si="58"/>
        <v>230</v>
      </c>
      <c r="AL7" s="120">
        <f t="shared" si="59"/>
        <v>231</v>
      </c>
      <c r="AM7" s="120">
        <f t="shared" si="60"/>
        <v>232</v>
      </c>
      <c r="AN7" s="120">
        <f t="shared" si="61"/>
        <v>233</v>
      </c>
      <c r="AO7" s="120">
        <f t="shared" si="62"/>
        <v>234</v>
      </c>
      <c r="AP7" s="120">
        <f t="shared" si="63"/>
        <v>235</v>
      </c>
      <c r="AQ7" s="120">
        <f t="shared" si="64"/>
        <v>236</v>
      </c>
      <c r="AR7" s="120">
        <f t="shared" si="65"/>
        <v>237</v>
      </c>
      <c r="AS7" s="120">
        <f t="shared" si="66"/>
        <v>238</v>
      </c>
      <c r="AT7" s="120">
        <f t="shared" si="67"/>
        <v>239</v>
      </c>
      <c r="AU7" s="120">
        <f t="shared" si="68"/>
        <v>240</v>
      </c>
      <c r="AV7" s="120">
        <f t="shared" si="69"/>
        <v>241</v>
      </c>
      <c r="AW7" s="120">
        <f t="shared" si="70"/>
        <v>242</v>
      </c>
      <c r="AX7" s="120">
        <f t="shared" si="71"/>
        <v>243</v>
      </c>
      <c r="AY7" s="120">
        <f t="shared" si="72"/>
        <v>244</v>
      </c>
      <c r="AZ7" s="120">
        <f t="shared" si="73"/>
        <v>245</v>
      </c>
      <c r="BA7" s="120">
        <f t="shared" si="74"/>
        <v>246</v>
      </c>
      <c r="BB7" s="120">
        <f t="shared" si="75"/>
        <v>247</v>
      </c>
      <c r="BC7" s="120">
        <f t="shared" si="76"/>
        <v>248</v>
      </c>
      <c r="BD7" s="120">
        <f t="shared" si="77"/>
        <v>249</v>
      </c>
      <c r="BE7" s="120">
        <f t="shared" si="78"/>
        <v>250</v>
      </c>
      <c r="BF7" s="120">
        <f t="shared" si="79"/>
        <v>251</v>
      </c>
      <c r="BG7" s="120">
        <f t="shared" si="80"/>
        <v>252</v>
      </c>
      <c r="BH7" s="120">
        <f t="shared" si="81"/>
        <v>253</v>
      </c>
      <c r="BI7" s="120">
        <f t="shared" si="82"/>
        <v>254</v>
      </c>
      <c r="BJ7" s="120">
        <f t="shared" si="83"/>
        <v>255</v>
      </c>
      <c r="BK7" s="120">
        <f t="shared" si="84"/>
        <v>256</v>
      </c>
      <c r="BL7" s="120">
        <f t="shared" si="85"/>
        <v>257</v>
      </c>
      <c r="BM7" s="120">
        <f t="shared" si="86"/>
        <v>258</v>
      </c>
      <c r="BN7" s="120">
        <f t="shared" si="87"/>
        <v>259</v>
      </c>
      <c r="BO7" s="106">
        <f t="shared" si="6"/>
        <v>14755</v>
      </c>
      <c r="BP7" s="105">
        <f t="shared" si="7"/>
        <v>2613</v>
      </c>
      <c r="BQ7" s="29">
        <f t="shared" si="8"/>
        <v>2782</v>
      </c>
      <c r="BR7" s="29">
        <f t="shared" si="9"/>
        <v>2951</v>
      </c>
      <c r="BS7" s="29">
        <f t="shared" si="10"/>
        <v>3120</v>
      </c>
      <c r="BT7" s="107">
        <f t="shared" si="11"/>
        <v>3289</v>
      </c>
      <c r="BU7" s="106">
        <f t="shared" si="12"/>
        <v>13650</v>
      </c>
      <c r="BV7" s="29">
        <f t="shared" si="13"/>
        <v>2418</v>
      </c>
      <c r="BW7" s="29">
        <f t="shared" si="14"/>
        <v>2574</v>
      </c>
      <c r="BX7" s="29">
        <f t="shared" si="15"/>
        <v>2730</v>
      </c>
      <c r="BY7" s="29">
        <f t="shared" si="16"/>
        <v>2886</v>
      </c>
      <c r="BZ7" s="107">
        <f t="shared" si="17"/>
        <v>3042</v>
      </c>
      <c r="CA7" s="108">
        <f t="shared" si="1"/>
        <v>0.92511013215859028</v>
      </c>
      <c r="CB7" s="109">
        <f t="shared" si="1"/>
        <v>0.92537313432835822</v>
      </c>
      <c r="CC7" s="109">
        <f t="shared" si="1"/>
        <v>0.92523364485981308</v>
      </c>
      <c r="CD7" s="109">
        <f t="shared" si="1"/>
        <v>0.92511013215859028</v>
      </c>
      <c r="CE7" s="109">
        <f t="shared" si="1"/>
        <v>0.92500000000000004</v>
      </c>
      <c r="CF7" s="110">
        <f t="shared" si="1"/>
        <v>0.92490118577075098</v>
      </c>
      <c r="CG7" s="121">
        <f>-SUM([1]Dynamics!BO6:BO7,[1]Dynamics!CB6:CB7,[1]Dynamics!CO6:CO7,[1]Dynamics!DB6:DB7,[1]Dynamics!DO6:DO7)/BO6*100000</f>
        <v>6852828.023120027</v>
      </c>
      <c r="CH7" s="112">
        <f>-SUM([1]Dynamics!BO6:BO7)/BP6*100000</f>
        <v>27378150.468404714</v>
      </c>
      <c r="CI7" s="112">
        <f>-SUM([1]Dynamics!CB6:CB7)/BQ6*100000</f>
        <v>10345086.643100001</v>
      </c>
      <c r="CJ7" s="112">
        <f>-SUM([1]Dynamics!CO6:CO7)/BR6*100000</f>
        <v>490085.92082354205</v>
      </c>
      <c r="CK7" s="112">
        <f>-SUM([1]Dynamics!DB6:DB7)/BS6*100000</f>
        <v>623002.76920551842</v>
      </c>
      <c r="CL7" s="122">
        <f>-SUM([1]Dynamics!DO6:DO7)/BT6*100000</f>
        <v>518749.58201011224</v>
      </c>
      <c r="CM7" s="113">
        <f t="shared" si="18"/>
        <v>997.44999999999993</v>
      </c>
      <c r="CN7" s="113">
        <f>step*SUMPRODUCT(B7:N7,'[1]By group'!B$22:N$22)</f>
        <v>176.61</v>
      </c>
      <c r="CO7" s="113">
        <f>step*SUMPRODUCT(O7:AA7,'[1]By group'!O$22:AA$22)</f>
        <v>188.04999999999998</v>
      </c>
      <c r="CP7" s="113">
        <f>step*SUMPRODUCT(AB7:AN7,'[1]By group'!AB$22:AN$22)</f>
        <v>199.49</v>
      </c>
      <c r="CQ7" s="113">
        <f>step*SUMPRODUCT(AO7:BA7,'[1]By group'!AO$22:BA$22)</f>
        <v>210.93</v>
      </c>
      <c r="CR7" s="114">
        <f>step*SUMPRODUCT(BB7:BN7,'[1]By group'!BB$22:BN$22)</f>
        <v>222.37000000000003</v>
      </c>
      <c r="CS7" s="115">
        <f t="shared" si="2"/>
        <v>2250</v>
      </c>
      <c r="CT7" s="113">
        <f t="shared" si="2"/>
        <v>2260</v>
      </c>
      <c r="CU7" s="113">
        <f t="shared" si="2"/>
        <v>2270</v>
      </c>
      <c r="CV7" s="113">
        <f t="shared" si="2"/>
        <v>2280</v>
      </c>
      <c r="CW7" s="113">
        <f t="shared" si="2"/>
        <v>2290</v>
      </c>
      <c r="CX7" s="116">
        <f t="shared" si="2"/>
        <v>2300</v>
      </c>
      <c r="CY7" s="111">
        <f t="shared" si="19"/>
        <v>0.51473922902494329</v>
      </c>
      <c r="CZ7" s="117">
        <f t="shared" si="20"/>
        <v>0.54421768707482998</v>
      </c>
      <c r="DA7" s="118">
        <f t="shared" si="21"/>
        <v>0.22290748898678414</v>
      </c>
      <c r="DB7" s="123"/>
      <c r="DC7" s="9">
        <f>(SUMPRODUCT($B7:$N7,'[1]By group'!$B$27:$N$27)-(1-prop_idu_part)*SUMPRODUCT(IDs!$BB7:$BN7,'[1]By group'!$BB$27:$BN$27)*(1-prop_idu_male))/BQ7</f>
        <v>0.7704672897196263</v>
      </c>
      <c r="DD7" s="9">
        <f>(1-prop_idu_part)*SUMPRODUCT(IDs!$BB7:$BN7,'[1]By group'!$BB$27:$BN$27)*prop_idu_male/BQ7</f>
        <v>2.5536448598130841</v>
      </c>
      <c r="DE7" s="9">
        <f>SUMPRODUCT(AB7:AN7,'[1]By group'!AB$27:AN$27)/prop_sw_use/BP7</f>
        <v>1355.2238805970148</v>
      </c>
      <c r="DF7" s="9">
        <f t="shared" si="3"/>
        <v>550.22089552238799</v>
      </c>
      <c r="DG7" s="9">
        <f t="shared" si="22"/>
        <v>0</v>
      </c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</row>
    <row r="8" spans="1:166" x14ac:dyDescent="0.25">
      <c r="A8">
        <f t="shared" si="4"/>
        <v>2</v>
      </c>
      <c r="B8" s="120">
        <f t="shared" si="23"/>
        <v>260</v>
      </c>
      <c r="C8" s="120">
        <f t="shared" si="24"/>
        <v>261</v>
      </c>
      <c r="D8" s="120">
        <f t="shared" si="25"/>
        <v>262</v>
      </c>
      <c r="E8" s="120">
        <f t="shared" si="26"/>
        <v>263</v>
      </c>
      <c r="F8" s="120">
        <f t="shared" si="27"/>
        <v>264</v>
      </c>
      <c r="G8" s="120">
        <f t="shared" si="28"/>
        <v>265</v>
      </c>
      <c r="H8" s="120">
        <f t="shared" si="29"/>
        <v>266</v>
      </c>
      <c r="I8" s="120">
        <f t="shared" si="30"/>
        <v>267</v>
      </c>
      <c r="J8" s="120">
        <f t="shared" si="31"/>
        <v>268</v>
      </c>
      <c r="K8" s="120">
        <f t="shared" si="32"/>
        <v>269</v>
      </c>
      <c r="L8" s="120">
        <f t="shared" si="33"/>
        <v>270</v>
      </c>
      <c r="M8" s="120">
        <f t="shared" si="34"/>
        <v>271</v>
      </c>
      <c r="N8" s="120">
        <f t="shared" si="35"/>
        <v>272</v>
      </c>
      <c r="O8" s="120">
        <f t="shared" si="36"/>
        <v>273</v>
      </c>
      <c r="P8" s="120">
        <f t="shared" si="37"/>
        <v>274</v>
      </c>
      <c r="Q8" s="120">
        <f t="shared" si="38"/>
        <v>275</v>
      </c>
      <c r="R8" s="120">
        <f t="shared" si="39"/>
        <v>276</v>
      </c>
      <c r="S8" s="120">
        <f t="shared" si="40"/>
        <v>277</v>
      </c>
      <c r="T8" s="120">
        <f t="shared" si="41"/>
        <v>278</v>
      </c>
      <c r="U8" s="120">
        <f t="shared" si="42"/>
        <v>279</v>
      </c>
      <c r="V8" s="120">
        <f t="shared" si="43"/>
        <v>280</v>
      </c>
      <c r="W8" s="120">
        <f t="shared" si="44"/>
        <v>281</v>
      </c>
      <c r="X8" s="120">
        <f t="shared" si="45"/>
        <v>282</v>
      </c>
      <c r="Y8" s="120">
        <f t="shared" si="46"/>
        <v>283</v>
      </c>
      <c r="Z8" s="120">
        <f t="shared" si="47"/>
        <v>284</v>
      </c>
      <c r="AA8" s="120">
        <f t="shared" si="48"/>
        <v>285</v>
      </c>
      <c r="AB8" s="120">
        <f t="shared" si="49"/>
        <v>286</v>
      </c>
      <c r="AC8" s="120">
        <f t="shared" si="50"/>
        <v>287</v>
      </c>
      <c r="AD8" s="120">
        <f t="shared" si="51"/>
        <v>288</v>
      </c>
      <c r="AE8" s="120">
        <f t="shared" si="52"/>
        <v>289</v>
      </c>
      <c r="AF8" s="120">
        <f t="shared" si="53"/>
        <v>290</v>
      </c>
      <c r="AG8" s="120">
        <f t="shared" si="54"/>
        <v>291</v>
      </c>
      <c r="AH8" s="120">
        <f t="shared" si="55"/>
        <v>292</v>
      </c>
      <c r="AI8" s="120">
        <f t="shared" si="56"/>
        <v>293</v>
      </c>
      <c r="AJ8" s="120">
        <f t="shared" si="57"/>
        <v>294</v>
      </c>
      <c r="AK8" s="120">
        <f t="shared" si="58"/>
        <v>295</v>
      </c>
      <c r="AL8" s="120">
        <f t="shared" si="59"/>
        <v>296</v>
      </c>
      <c r="AM8" s="120">
        <f t="shared" si="60"/>
        <v>297</v>
      </c>
      <c r="AN8" s="120">
        <f t="shared" si="61"/>
        <v>298</v>
      </c>
      <c r="AO8" s="120">
        <f t="shared" si="62"/>
        <v>299</v>
      </c>
      <c r="AP8" s="120">
        <f t="shared" si="63"/>
        <v>300</v>
      </c>
      <c r="AQ8" s="120">
        <f t="shared" si="64"/>
        <v>301</v>
      </c>
      <c r="AR8" s="120">
        <f t="shared" si="65"/>
        <v>302</v>
      </c>
      <c r="AS8" s="120">
        <f t="shared" si="66"/>
        <v>303</v>
      </c>
      <c r="AT8" s="120">
        <f t="shared" si="67"/>
        <v>304</v>
      </c>
      <c r="AU8" s="120">
        <f t="shared" si="68"/>
        <v>305</v>
      </c>
      <c r="AV8" s="120">
        <f t="shared" si="69"/>
        <v>306</v>
      </c>
      <c r="AW8" s="120">
        <f t="shared" si="70"/>
        <v>307</v>
      </c>
      <c r="AX8" s="120">
        <f t="shared" si="71"/>
        <v>308</v>
      </c>
      <c r="AY8" s="120">
        <f t="shared" si="72"/>
        <v>309</v>
      </c>
      <c r="AZ8" s="120">
        <f t="shared" si="73"/>
        <v>310</v>
      </c>
      <c r="BA8" s="120">
        <f t="shared" si="74"/>
        <v>311</v>
      </c>
      <c r="BB8" s="120">
        <f t="shared" si="75"/>
        <v>312</v>
      </c>
      <c r="BC8" s="120">
        <f t="shared" si="76"/>
        <v>313</v>
      </c>
      <c r="BD8" s="120">
        <f t="shared" si="77"/>
        <v>314</v>
      </c>
      <c r="BE8" s="120">
        <f t="shared" si="78"/>
        <v>315</v>
      </c>
      <c r="BF8" s="120">
        <f t="shared" si="79"/>
        <v>316</v>
      </c>
      <c r="BG8" s="120">
        <f t="shared" si="80"/>
        <v>317</v>
      </c>
      <c r="BH8" s="120">
        <f t="shared" si="81"/>
        <v>318</v>
      </c>
      <c r="BI8" s="120">
        <f t="shared" si="82"/>
        <v>319</v>
      </c>
      <c r="BJ8" s="120">
        <f t="shared" si="83"/>
        <v>320</v>
      </c>
      <c r="BK8" s="120">
        <f t="shared" si="84"/>
        <v>321</v>
      </c>
      <c r="BL8" s="120">
        <f t="shared" si="85"/>
        <v>322</v>
      </c>
      <c r="BM8" s="120">
        <f t="shared" si="86"/>
        <v>323</v>
      </c>
      <c r="BN8" s="120">
        <f t="shared" si="87"/>
        <v>324</v>
      </c>
      <c r="BO8" s="106">
        <f t="shared" si="6"/>
        <v>18980</v>
      </c>
      <c r="BP8" s="105">
        <f t="shared" si="7"/>
        <v>3458</v>
      </c>
      <c r="BQ8" s="29">
        <f t="shared" si="8"/>
        <v>3627</v>
      </c>
      <c r="BR8" s="29">
        <f t="shared" si="9"/>
        <v>3796</v>
      </c>
      <c r="BS8" s="29">
        <f t="shared" si="10"/>
        <v>3965</v>
      </c>
      <c r="BT8" s="107">
        <f t="shared" si="11"/>
        <v>4134</v>
      </c>
      <c r="BU8" s="106">
        <f t="shared" si="12"/>
        <v>17550</v>
      </c>
      <c r="BV8" s="29">
        <f t="shared" si="13"/>
        <v>3198</v>
      </c>
      <c r="BW8" s="29">
        <f t="shared" si="14"/>
        <v>3354</v>
      </c>
      <c r="BX8" s="29">
        <f t="shared" si="15"/>
        <v>3510</v>
      </c>
      <c r="BY8" s="29">
        <f t="shared" si="16"/>
        <v>3666</v>
      </c>
      <c r="BZ8" s="107">
        <f t="shared" si="17"/>
        <v>3822</v>
      </c>
      <c r="CA8" s="108">
        <f t="shared" si="1"/>
        <v>0.92465753424657537</v>
      </c>
      <c r="CB8" s="109">
        <f t="shared" si="1"/>
        <v>0.92481203007518797</v>
      </c>
      <c r="CC8" s="109">
        <f t="shared" si="1"/>
        <v>0.92473118279569888</v>
      </c>
      <c r="CD8" s="109">
        <f t="shared" si="1"/>
        <v>0.92465753424657537</v>
      </c>
      <c r="CE8" s="109">
        <f t="shared" si="1"/>
        <v>0.92459016393442628</v>
      </c>
      <c r="CF8" s="110">
        <f t="shared" si="1"/>
        <v>0.92452830188679247</v>
      </c>
      <c r="CG8" s="108"/>
      <c r="CH8" s="111"/>
      <c r="CI8" s="112"/>
      <c r="CJ8" s="111"/>
      <c r="CK8" s="111"/>
      <c r="CL8" s="110"/>
      <c r="CM8" s="113">
        <f t="shared" si="18"/>
        <v>1283.45</v>
      </c>
      <c r="CN8" s="113">
        <f>step*SUMPRODUCT(B8:N8,'[1]By group'!B$22:N$22)</f>
        <v>233.81</v>
      </c>
      <c r="CO8" s="113">
        <f>step*SUMPRODUCT(O8:AA8,'[1]By group'!O$22:AA$22)</f>
        <v>245.25</v>
      </c>
      <c r="CP8" s="113">
        <f>step*SUMPRODUCT(AB8:AN8,'[1]By group'!AB$22:AN$22)</f>
        <v>256.69</v>
      </c>
      <c r="CQ8" s="113">
        <f>step*SUMPRODUCT(AO8:BA8,'[1]By group'!AO$22:BA$22)</f>
        <v>268.13</v>
      </c>
      <c r="CR8" s="114">
        <f>step*SUMPRODUCT(BB8:BN8,'[1]By group'!BB$22:BN$22)</f>
        <v>279.57</v>
      </c>
      <c r="CS8" s="115">
        <f t="shared" si="2"/>
        <v>2900</v>
      </c>
      <c r="CT8" s="113">
        <f t="shared" si="2"/>
        <v>2910</v>
      </c>
      <c r="CU8" s="113">
        <f t="shared" si="2"/>
        <v>2920</v>
      </c>
      <c r="CV8" s="113">
        <f t="shared" si="2"/>
        <v>2930</v>
      </c>
      <c r="CW8" s="113">
        <f t="shared" si="2"/>
        <v>2940</v>
      </c>
      <c r="CX8" s="116">
        <f t="shared" si="2"/>
        <v>2950</v>
      </c>
      <c r="CY8" s="111">
        <f t="shared" si="19"/>
        <v>0.51138353765323996</v>
      </c>
      <c r="CZ8" s="117">
        <f t="shared" si="20"/>
        <v>0.53415061295971977</v>
      </c>
      <c r="DA8" s="118">
        <f t="shared" si="21"/>
        <v>0.21780821917808219</v>
      </c>
      <c r="DB8" s="123">
        <f>(BO8-BO6)/BO6</f>
        <v>0.80246913580246915</v>
      </c>
      <c r="DC8" s="9">
        <f>(SUMPRODUCT($B8:$N8,'[1]By group'!$B$27:$N$27)-(1-prop_idu_part)*SUMPRODUCT(IDs!$BB8:$BN8,'[1]By group'!$BB$27:$BN$27)*(1-prop_idu_male))/BQ8</f>
        <v>0.81462365591397867</v>
      </c>
      <c r="DD8" s="9">
        <f>(1-prop_idu_part)*SUMPRODUCT(IDs!$BB8:$BN8,'[1]By group'!$BB$27:$BN$27)*prop_idu_male/BQ8</f>
        <v>2.4619354838709677</v>
      </c>
      <c r="DE8" s="9">
        <f>SUMPRODUCT(AB8:AN8,'[1]By group'!AB$27:AN$27)/prop_sw_use/BP8</f>
        <v>1317.2932330827068</v>
      </c>
      <c r="DF8" s="9">
        <f t="shared" si="3"/>
        <v>534.82105263157894</v>
      </c>
      <c r="DG8" s="9">
        <f t="shared" si="22"/>
        <v>0</v>
      </c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</row>
    <row r="9" spans="1:166" x14ac:dyDescent="0.25">
      <c r="A9">
        <f t="shared" si="4"/>
        <v>2.5</v>
      </c>
      <c r="B9" s="120">
        <f t="shared" si="23"/>
        <v>325</v>
      </c>
      <c r="C9" s="120">
        <f t="shared" si="24"/>
        <v>326</v>
      </c>
      <c r="D9" s="120">
        <f t="shared" si="25"/>
        <v>327</v>
      </c>
      <c r="E9" s="120">
        <f t="shared" si="26"/>
        <v>328</v>
      </c>
      <c r="F9" s="120">
        <f t="shared" si="27"/>
        <v>329</v>
      </c>
      <c r="G9" s="120">
        <f t="shared" si="28"/>
        <v>330</v>
      </c>
      <c r="H9" s="120">
        <f t="shared" si="29"/>
        <v>331</v>
      </c>
      <c r="I9" s="120">
        <f t="shared" si="30"/>
        <v>332</v>
      </c>
      <c r="J9" s="120">
        <f t="shared" si="31"/>
        <v>333</v>
      </c>
      <c r="K9" s="120">
        <f t="shared" si="32"/>
        <v>334</v>
      </c>
      <c r="L9" s="120">
        <f t="shared" si="33"/>
        <v>335</v>
      </c>
      <c r="M9" s="120">
        <f t="shared" si="34"/>
        <v>336</v>
      </c>
      <c r="N9" s="120">
        <f t="shared" si="35"/>
        <v>337</v>
      </c>
      <c r="O9" s="120">
        <f t="shared" si="36"/>
        <v>338</v>
      </c>
      <c r="P9" s="120">
        <f t="shared" si="37"/>
        <v>339</v>
      </c>
      <c r="Q9" s="120">
        <f t="shared" si="38"/>
        <v>340</v>
      </c>
      <c r="R9" s="120">
        <f t="shared" si="39"/>
        <v>341</v>
      </c>
      <c r="S9" s="120">
        <f t="shared" si="40"/>
        <v>342</v>
      </c>
      <c r="T9" s="120">
        <f t="shared" si="41"/>
        <v>343</v>
      </c>
      <c r="U9" s="120">
        <f t="shared" si="42"/>
        <v>344</v>
      </c>
      <c r="V9" s="120">
        <f t="shared" si="43"/>
        <v>345</v>
      </c>
      <c r="W9" s="120">
        <f t="shared" si="44"/>
        <v>346</v>
      </c>
      <c r="X9" s="120">
        <f t="shared" si="45"/>
        <v>347</v>
      </c>
      <c r="Y9" s="120">
        <f t="shared" si="46"/>
        <v>348</v>
      </c>
      <c r="Z9" s="120">
        <f t="shared" si="47"/>
        <v>349</v>
      </c>
      <c r="AA9" s="120">
        <f t="shared" si="48"/>
        <v>350</v>
      </c>
      <c r="AB9" s="120">
        <f t="shared" si="49"/>
        <v>351</v>
      </c>
      <c r="AC9" s="120">
        <f t="shared" si="50"/>
        <v>352</v>
      </c>
      <c r="AD9" s="120">
        <f t="shared" si="51"/>
        <v>353</v>
      </c>
      <c r="AE9" s="120">
        <f t="shared" si="52"/>
        <v>354</v>
      </c>
      <c r="AF9" s="120">
        <f t="shared" si="53"/>
        <v>355</v>
      </c>
      <c r="AG9" s="120">
        <f t="shared" si="54"/>
        <v>356</v>
      </c>
      <c r="AH9" s="120">
        <f t="shared" si="55"/>
        <v>357</v>
      </c>
      <c r="AI9" s="120">
        <f t="shared" si="56"/>
        <v>358</v>
      </c>
      <c r="AJ9" s="120">
        <f t="shared" si="57"/>
        <v>359</v>
      </c>
      <c r="AK9" s="120">
        <f t="shared" si="58"/>
        <v>360</v>
      </c>
      <c r="AL9" s="120">
        <f t="shared" si="59"/>
        <v>361</v>
      </c>
      <c r="AM9" s="120">
        <f t="shared" si="60"/>
        <v>362</v>
      </c>
      <c r="AN9" s="120">
        <f t="shared" si="61"/>
        <v>363</v>
      </c>
      <c r="AO9" s="120">
        <f t="shared" si="62"/>
        <v>364</v>
      </c>
      <c r="AP9" s="120">
        <f t="shared" si="63"/>
        <v>365</v>
      </c>
      <c r="AQ9" s="120">
        <f t="shared" si="64"/>
        <v>366</v>
      </c>
      <c r="AR9" s="120">
        <f t="shared" si="65"/>
        <v>367</v>
      </c>
      <c r="AS9" s="120">
        <f t="shared" si="66"/>
        <v>368</v>
      </c>
      <c r="AT9" s="120">
        <f t="shared" si="67"/>
        <v>369</v>
      </c>
      <c r="AU9" s="120">
        <f t="shared" si="68"/>
        <v>370</v>
      </c>
      <c r="AV9" s="120">
        <f t="shared" si="69"/>
        <v>371</v>
      </c>
      <c r="AW9" s="120">
        <f t="shared" si="70"/>
        <v>372</v>
      </c>
      <c r="AX9" s="120">
        <f t="shared" si="71"/>
        <v>373</v>
      </c>
      <c r="AY9" s="120">
        <f t="shared" si="72"/>
        <v>374</v>
      </c>
      <c r="AZ9" s="120">
        <f t="shared" si="73"/>
        <v>375</v>
      </c>
      <c r="BA9" s="120">
        <f t="shared" si="74"/>
        <v>376</v>
      </c>
      <c r="BB9" s="120">
        <f t="shared" si="75"/>
        <v>377</v>
      </c>
      <c r="BC9" s="120">
        <f t="shared" si="76"/>
        <v>378</v>
      </c>
      <c r="BD9" s="120">
        <f t="shared" si="77"/>
        <v>379</v>
      </c>
      <c r="BE9" s="120">
        <f t="shared" si="78"/>
        <v>380</v>
      </c>
      <c r="BF9" s="120">
        <f t="shared" si="79"/>
        <v>381</v>
      </c>
      <c r="BG9" s="120">
        <f t="shared" si="80"/>
        <v>382</v>
      </c>
      <c r="BH9" s="120">
        <f t="shared" si="81"/>
        <v>383</v>
      </c>
      <c r="BI9" s="120">
        <f t="shared" si="82"/>
        <v>384</v>
      </c>
      <c r="BJ9" s="120">
        <f t="shared" si="83"/>
        <v>385</v>
      </c>
      <c r="BK9" s="120">
        <f t="shared" si="84"/>
        <v>386</v>
      </c>
      <c r="BL9" s="120">
        <f t="shared" si="85"/>
        <v>387</v>
      </c>
      <c r="BM9" s="120">
        <f t="shared" si="86"/>
        <v>388</v>
      </c>
      <c r="BN9" s="120">
        <f t="shared" si="87"/>
        <v>389</v>
      </c>
      <c r="BO9" s="106">
        <f t="shared" si="6"/>
        <v>23205</v>
      </c>
      <c r="BP9" s="105">
        <f t="shared" si="7"/>
        <v>4303</v>
      </c>
      <c r="BQ9" s="29">
        <f t="shared" si="8"/>
        <v>4472</v>
      </c>
      <c r="BR9" s="29">
        <f t="shared" si="9"/>
        <v>4641</v>
      </c>
      <c r="BS9" s="29">
        <f t="shared" si="10"/>
        <v>4810</v>
      </c>
      <c r="BT9" s="107">
        <f t="shared" si="11"/>
        <v>4979</v>
      </c>
      <c r="BU9" s="106">
        <f t="shared" si="12"/>
        <v>21450</v>
      </c>
      <c r="BV9" s="29">
        <f t="shared" si="13"/>
        <v>3978</v>
      </c>
      <c r="BW9" s="29">
        <f t="shared" si="14"/>
        <v>4134</v>
      </c>
      <c r="BX9" s="29">
        <f t="shared" si="15"/>
        <v>4290</v>
      </c>
      <c r="BY9" s="29">
        <f t="shared" si="16"/>
        <v>4446</v>
      </c>
      <c r="BZ9" s="107">
        <f t="shared" si="17"/>
        <v>4602</v>
      </c>
      <c r="CA9" s="108">
        <f t="shared" si="1"/>
        <v>0.92436974789915971</v>
      </c>
      <c r="CB9" s="109">
        <f t="shared" si="1"/>
        <v>0.92447129909365555</v>
      </c>
      <c r="CC9" s="109">
        <f t="shared" si="1"/>
        <v>0.92441860465116277</v>
      </c>
      <c r="CD9" s="109">
        <f t="shared" si="1"/>
        <v>0.92436974789915971</v>
      </c>
      <c r="CE9" s="109">
        <f t="shared" si="1"/>
        <v>0.92432432432432432</v>
      </c>
      <c r="CF9" s="110">
        <f t="shared" si="1"/>
        <v>0.92428198433420361</v>
      </c>
      <c r="CG9" s="121">
        <f>-SUM([1]Dynamics!BO8:BO9,[1]Dynamics!CB8:CB9,[1]Dynamics!CO8:CO9,[1]Dynamics!DB8:DB9,[1]Dynamics!DO8:DO9)/BO8*100000</f>
        <v>3242097.6934048142</v>
      </c>
      <c r="CH9" s="112">
        <f>-SUM([1]Dynamics!BO8:BO9)/BP8*100000</f>
        <v>11403025.273124205</v>
      </c>
      <c r="CI9" s="112">
        <f>-SUM([1]Dynamics!CB8:CB9)/BQ8*100000</f>
        <v>5148330.1211030995</v>
      </c>
      <c r="CJ9" s="112">
        <f>-SUM([1]Dynamics!CO8:CO9)/BR8*100000</f>
        <v>225231.16687589532</v>
      </c>
      <c r="CK9" s="112">
        <f>-SUM([1]Dynamics!DB8:DB9)/BS8*100000</f>
        <v>330589.11914100265</v>
      </c>
      <c r="CL9" s="122">
        <f>-SUM([1]Dynamics!DO8:DO9)/BT8*100000</f>
        <v>305901.33291339059</v>
      </c>
      <c r="CM9" s="113">
        <f t="shared" si="18"/>
        <v>1569.4499999999998</v>
      </c>
      <c r="CN9" s="113">
        <f>step*SUMPRODUCT(B9:N9,'[1]By group'!B$22:N$22)</f>
        <v>291.01000000000005</v>
      </c>
      <c r="CO9" s="113">
        <f>step*SUMPRODUCT(O9:AA9,'[1]By group'!O$22:AA$22)</f>
        <v>302.45</v>
      </c>
      <c r="CP9" s="113">
        <f>step*SUMPRODUCT(AB9:AN9,'[1]By group'!AB$22:AN$22)</f>
        <v>313.88999999999993</v>
      </c>
      <c r="CQ9" s="113">
        <f>step*SUMPRODUCT(AO9:BA9,'[1]By group'!AO$22:BA$22)</f>
        <v>325.33</v>
      </c>
      <c r="CR9" s="114">
        <f>step*SUMPRODUCT(BB9:BN9,'[1]By group'!BB$22:BN$22)</f>
        <v>336.77000000000004</v>
      </c>
      <c r="CS9" s="115">
        <f t="shared" si="2"/>
        <v>3550</v>
      </c>
      <c r="CT9" s="113">
        <f t="shared" si="2"/>
        <v>3560</v>
      </c>
      <c r="CU9" s="113">
        <f t="shared" si="2"/>
        <v>3570</v>
      </c>
      <c r="CV9" s="113">
        <f t="shared" si="2"/>
        <v>3580</v>
      </c>
      <c r="CW9" s="113">
        <f t="shared" si="2"/>
        <v>3590</v>
      </c>
      <c r="CX9" s="116">
        <f t="shared" si="2"/>
        <v>3600</v>
      </c>
      <c r="CY9" s="111">
        <f t="shared" si="19"/>
        <v>0.50927246790299574</v>
      </c>
      <c r="CZ9" s="117">
        <f t="shared" si="20"/>
        <v>0.52781740370898711</v>
      </c>
      <c r="DA9" s="118">
        <f t="shared" si="21"/>
        <v>0.2145658263305322</v>
      </c>
      <c r="DB9" s="123"/>
      <c r="DC9" s="9">
        <f>(SUMPRODUCT($B9:$N9,'[1]By group'!$B$27:$N$27)-(1-prop_idu_part)*SUMPRODUCT(IDs!$BB9:$BN9,'[1]By group'!$BB$27:$BN$27)*(1-prop_idu_male))/BQ9</f>
        <v>0.84209302325581403</v>
      </c>
      <c r="DD9" s="9">
        <f>(1-prop_idu_part)*SUMPRODUCT(IDs!$BB9:$BN9,'[1]By group'!$BB$27:$BN$27)*prop_idu_male/BQ9</f>
        <v>2.4048837209302323</v>
      </c>
      <c r="DE9" s="9">
        <f>SUMPRODUCT(AB9:AN9,'[1]By group'!AB$27:AN$27)/prop_sw_use/BP9</f>
        <v>1294.2598187311178</v>
      </c>
      <c r="DF9" s="9">
        <f t="shared" si="3"/>
        <v>525.46948640483379</v>
      </c>
      <c r="DG9" s="9">
        <f t="shared" si="22"/>
        <v>0</v>
      </c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</row>
    <row r="10" spans="1:166" x14ac:dyDescent="0.25">
      <c r="A10">
        <f t="shared" si="4"/>
        <v>3</v>
      </c>
      <c r="B10" s="120">
        <f t="shared" si="23"/>
        <v>390</v>
      </c>
      <c r="C10" s="120">
        <f t="shared" si="24"/>
        <v>391</v>
      </c>
      <c r="D10" s="120">
        <f t="shared" si="25"/>
        <v>392</v>
      </c>
      <c r="E10" s="120">
        <f t="shared" si="26"/>
        <v>393</v>
      </c>
      <c r="F10" s="120">
        <f t="shared" si="27"/>
        <v>394</v>
      </c>
      <c r="G10" s="120">
        <f t="shared" si="28"/>
        <v>395</v>
      </c>
      <c r="H10" s="120">
        <f t="shared" si="29"/>
        <v>396</v>
      </c>
      <c r="I10" s="120">
        <f t="shared" si="30"/>
        <v>397</v>
      </c>
      <c r="J10" s="120">
        <f t="shared" si="31"/>
        <v>398</v>
      </c>
      <c r="K10" s="120">
        <f t="shared" si="32"/>
        <v>399</v>
      </c>
      <c r="L10" s="120">
        <f t="shared" si="33"/>
        <v>400</v>
      </c>
      <c r="M10" s="120">
        <f t="shared" si="34"/>
        <v>401</v>
      </c>
      <c r="N10" s="120">
        <f t="shared" si="35"/>
        <v>402</v>
      </c>
      <c r="O10" s="120">
        <f t="shared" si="36"/>
        <v>403</v>
      </c>
      <c r="P10" s="120">
        <f t="shared" si="37"/>
        <v>404</v>
      </c>
      <c r="Q10" s="120">
        <f t="shared" si="38"/>
        <v>405</v>
      </c>
      <c r="R10" s="120">
        <f t="shared" si="39"/>
        <v>406</v>
      </c>
      <c r="S10" s="120">
        <f t="shared" si="40"/>
        <v>407</v>
      </c>
      <c r="T10" s="120">
        <f t="shared" si="41"/>
        <v>408</v>
      </c>
      <c r="U10" s="120">
        <f t="shared" si="42"/>
        <v>409</v>
      </c>
      <c r="V10" s="120">
        <f t="shared" si="43"/>
        <v>410</v>
      </c>
      <c r="W10" s="120">
        <f t="shared" si="44"/>
        <v>411</v>
      </c>
      <c r="X10" s="120">
        <f t="shared" si="45"/>
        <v>412</v>
      </c>
      <c r="Y10" s="120">
        <f t="shared" si="46"/>
        <v>413</v>
      </c>
      <c r="Z10" s="120">
        <f t="shared" si="47"/>
        <v>414</v>
      </c>
      <c r="AA10" s="120">
        <f t="shared" si="48"/>
        <v>415</v>
      </c>
      <c r="AB10" s="120">
        <f t="shared" si="49"/>
        <v>416</v>
      </c>
      <c r="AC10" s="120">
        <f t="shared" si="50"/>
        <v>417</v>
      </c>
      <c r="AD10" s="120">
        <f t="shared" si="51"/>
        <v>418</v>
      </c>
      <c r="AE10" s="120">
        <f t="shared" si="52"/>
        <v>419</v>
      </c>
      <c r="AF10" s="120">
        <f t="shared" si="53"/>
        <v>420</v>
      </c>
      <c r="AG10" s="120">
        <f t="shared" si="54"/>
        <v>421</v>
      </c>
      <c r="AH10" s="120">
        <f t="shared" si="55"/>
        <v>422</v>
      </c>
      <c r="AI10" s="120">
        <f t="shared" si="56"/>
        <v>423</v>
      </c>
      <c r="AJ10" s="120">
        <f t="shared" si="57"/>
        <v>424</v>
      </c>
      <c r="AK10" s="120">
        <f t="shared" si="58"/>
        <v>425</v>
      </c>
      <c r="AL10" s="120">
        <f t="shared" si="59"/>
        <v>426</v>
      </c>
      <c r="AM10" s="120">
        <f t="shared" si="60"/>
        <v>427</v>
      </c>
      <c r="AN10" s="120">
        <f t="shared" si="61"/>
        <v>428</v>
      </c>
      <c r="AO10" s="120">
        <f t="shared" si="62"/>
        <v>429</v>
      </c>
      <c r="AP10" s="120">
        <f t="shared" si="63"/>
        <v>430</v>
      </c>
      <c r="AQ10" s="120">
        <f t="shared" si="64"/>
        <v>431</v>
      </c>
      <c r="AR10" s="120">
        <f t="shared" si="65"/>
        <v>432</v>
      </c>
      <c r="AS10" s="120">
        <f t="shared" si="66"/>
        <v>433</v>
      </c>
      <c r="AT10" s="120">
        <f t="shared" si="67"/>
        <v>434</v>
      </c>
      <c r="AU10" s="120">
        <f t="shared" si="68"/>
        <v>435</v>
      </c>
      <c r="AV10" s="120">
        <f t="shared" si="69"/>
        <v>436</v>
      </c>
      <c r="AW10" s="120">
        <f t="shared" si="70"/>
        <v>437</v>
      </c>
      <c r="AX10" s="120">
        <f t="shared" si="71"/>
        <v>438</v>
      </c>
      <c r="AY10" s="120">
        <f t="shared" si="72"/>
        <v>439</v>
      </c>
      <c r="AZ10" s="120">
        <f t="shared" si="73"/>
        <v>440</v>
      </c>
      <c r="BA10" s="120">
        <f t="shared" si="74"/>
        <v>441</v>
      </c>
      <c r="BB10" s="120">
        <f t="shared" si="75"/>
        <v>442</v>
      </c>
      <c r="BC10" s="120">
        <f t="shared" si="76"/>
        <v>443</v>
      </c>
      <c r="BD10" s="120">
        <f t="shared" si="77"/>
        <v>444</v>
      </c>
      <c r="BE10" s="120">
        <f t="shared" si="78"/>
        <v>445</v>
      </c>
      <c r="BF10" s="120">
        <f t="shared" si="79"/>
        <v>446</v>
      </c>
      <c r="BG10" s="120">
        <f t="shared" si="80"/>
        <v>447</v>
      </c>
      <c r="BH10" s="120">
        <f t="shared" si="81"/>
        <v>448</v>
      </c>
      <c r="BI10" s="120">
        <f t="shared" si="82"/>
        <v>449</v>
      </c>
      <c r="BJ10" s="120">
        <f t="shared" si="83"/>
        <v>450</v>
      </c>
      <c r="BK10" s="120">
        <f t="shared" si="84"/>
        <v>451</v>
      </c>
      <c r="BL10" s="120">
        <f t="shared" si="85"/>
        <v>452</v>
      </c>
      <c r="BM10" s="120">
        <f t="shared" si="86"/>
        <v>453</v>
      </c>
      <c r="BN10" s="120">
        <f t="shared" si="87"/>
        <v>454</v>
      </c>
      <c r="BO10" s="106">
        <f t="shared" si="6"/>
        <v>27430</v>
      </c>
      <c r="BP10" s="105">
        <f t="shared" si="7"/>
        <v>5148</v>
      </c>
      <c r="BQ10" s="29">
        <f t="shared" si="8"/>
        <v>5317</v>
      </c>
      <c r="BR10" s="29">
        <f t="shared" si="9"/>
        <v>5486</v>
      </c>
      <c r="BS10" s="29">
        <f t="shared" si="10"/>
        <v>5655</v>
      </c>
      <c r="BT10" s="107">
        <f t="shared" si="11"/>
        <v>5824</v>
      </c>
      <c r="BU10" s="106">
        <f t="shared" si="12"/>
        <v>25350</v>
      </c>
      <c r="BV10" s="29">
        <f t="shared" si="13"/>
        <v>4758</v>
      </c>
      <c r="BW10" s="29">
        <f t="shared" si="14"/>
        <v>4914</v>
      </c>
      <c r="BX10" s="29">
        <f t="shared" si="15"/>
        <v>5070</v>
      </c>
      <c r="BY10" s="29">
        <f t="shared" si="16"/>
        <v>5226</v>
      </c>
      <c r="BZ10" s="107">
        <f t="shared" si="17"/>
        <v>5382</v>
      </c>
      <c r="CA10" s="108">
        <f t="shared" si="1"/>
        <v>0.92417061611374407</v>
      </c>
      <c r="CB10" s="109">
        <f t="shared" si="1"/>
        <v>0.9242424242424242</v>
      </c>
      <c r="CC10" s="109">
        <f t="shared" si="1"/>
        <v>0.92420537897310517</v>
      </c>
      <c r="CD10" s="109">
        <f t="shared" si="1"/>
        <v>0.92417061611374407</v>
      </c>
      <c r="CE10" s="109">
        <f t="shared" si="1"/>
        <v>0.92413793103448272</v>
      </c>
      <c r="CF10" s="110">
        <f t="shared" si="1"/>
        <v>0.9241071428571429</v>
      </c>
      <c r="CG10" s="108"/>
      <c r="CH10" s="111"/>
      <c r="CI10" s="112"/>
      <c r="CJ10" s="111"/>
      <c r="CK10" s="111"/>
      <c r="CL10" s="110"/>
      <c r="CM10" s="113">
        <f t="shared" si="18"/>
        <v>1855.45</v>
      </c>
      <c r="CN10" s="113">
        <f>step*SUMPRODUCT(B10:N10,'[1]By group'!B$22:N$22)</f>
        <v>348.21000000000009</v>
      </c>
      <c r="CO10" s="113">
        <f>step*SUMPRODUCT(O10:AA10,'[1]By group'!O$22:AA$22)</f>
        <v>359.65</v>
      </c>
      <c r="CP10" s="113">
        <f>step*SUMPRODUCT(AB10:AN10,'[1]By group'!AB$22:AN$22)</f>
        <v>371.09</v>
      </c>
      <c r="CQ10" s="113">
        <f>step*SUMPRODUCT(AO10:BA10,'[1]By group'!AO$22:BA$22)</f>
        <v>382.53000000000003</v>
      </c>
      <c r="CR10" s="114">
        <f>step*SUMPRODUCT(BB10:BN10,'[1]By group'!BB$22:BN$22)</f>
        <v>393.97</v>
      </c>
      <c r="CS10" s="115">
        <f t="shared" si="2"/>
        <v>4200</v>
      </c>
      <c r="CT10" s="113">
        <f t="shared" si="2"/>
        <v>4210</v>
      </c>
      <c r="CU10" s="113">
        <f t="shared" si="2"/>
        <v>4220</v>
      </c>
      <c r="CV10" s="113">
        <f t="shared" si="2"/>
        <v>4230</v>
      </c>
      <c r="CW10" s="113">
        <f t="shared" si="2"/>
        <v>4240</v>
      </c>
      <c r="CX10" s="116">
        <f t="shared" si="2"/>
        <v>4250</v>
      </c>
      <c r="CY10" s="111">
        <f t="shared" si="19"/>
        <v>0.50782190132370641</v>
      </c>
      <c r="CZ10" s="117">
        <f t="shared" si="20"/>
        <v>0.52346570397111913</v>
      </c>
      <c r="DA10" s="118">
        <f t="shared" si="21"/>
        <v>0.21232227488151659</v>
      </c>
      <c r="DB10" s="123">
        <f>(BO10-BO8)/BO8</f>
        <v>0.4452054794520548</v>
      </c>
      <c r="DC10" s="9">
        <f>(SUMPRODUCT($B10:$N10,'[1]By group'!$B$27:$N$27)-(1-prop_idu_part)*SUMPRODUCT(IDs!$BB10:$BN10,'[1]By group'!$BB$27:$BN$27)*(1-prop_idu_male))/BQ10</f>
        <v>0.86083129584352092</v>
      </c>
      <c r="DD10" s="9">
        <f>(1-prop_idu_part)*SUMPRODUCT(IDs!$BB10:$BN10,'[1]By group'!$BB$27:$BN$27)*prop_idu_male/BQ10</f>
        <v>2.3659657701711492</v>
      </c>
      <c r="DE10" s="9">
        <f>SUMPRODUCT(AB10:AN10,'[1]By group'!AB$27:AN$27)/prop_sw_use/BP10</f>
        <v>1278.7878787878788</v>
      </c>
      <c r="DF10" s="9">
        <f t="shared" si="3"/>
        <v>519.18787878787873</v>
      </c>
      <c r="DG10" s="9">
        <f t="shared" si="22"/>
        <v>0</v>
      </c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</row>
    <row r="11" spans="1:166" x14ac:dyDescent="0.25">
      <c r="A11">
        <f t="shared" si="4"/>
        <v>3.5</v>
      </c>
      <c r="B11" s="120">
        <f t="shared" si="23"/>
        <v>455</v>
      </c>
      <c r="C11" s="120">
        <f t="shared" si="24"/>
        <v>456</v>
      </c>
      <c r="D11" s="120">
        <f t="shared" si="25"/>
        <v>457</v>
      </c>
      <c r="E11" s="120">
        <f t="shared" si="26"/>
        <v>458</v>
      </c>
      <c r="F11" s="120">
        <f t="shared" si="27"/>
        <v>459</v>
      </c>
      <c r="G11" s="120">
        <f t="shared" si="28"/>
        <v>460</v>
      </c>
      <c r="H11" s="120">
        <f t="shared" si="29"/>
        <v>461</v>
      </c>
      <c r="I11" s="120">
        <f t="shared" si="30"/>
        <v>462</v>
      </c>
      <c r="J11" s="120">
        <f t="shared" si="31"/>
        <v>463</v>
      </c>
      <c r="K11" s="120">
        <f t="shared" si="32"/>
        <v>464</v>
      </c>
      <c r="L11" s="120">
        <f t="shared" si="33"/>
        <v>465</v>
      </c>
      <c r="M11" s="120">
        <f t="shared" si="34"/>
        <v>466</v>
      </c>
      <c r="N11" s="120">
        <f t="shared" si="35"/>
        <v>467</v>
      </c>
      <c r="O11" s="120">
        <f t="shared" si="36"/>
        <v>468</v>
      </c>
      <c r="P11" s="120">
        <f t="shared" si="37"/>
        <v>469</v>
      </c>
      <c r="Q11" s="120">
        <f t="shared" si="38"/>
        <v>470</v>
      </c>
      <c r="R11" s="120">
        <f t="shared" si="39"/>
        <v>471</v>
      </c>
      <c r="S11" s="120">
        <f t="shared" si="40"/>
        <v>472</v>
      </c>
      <c r="T11" s="120">
        <f t="shared" si="41"/>
        <v>473</v>
      </c>
      <c r="U11" s="120">
        <f t="shared" si="42"/>
        <v>474</v>
      </c>
      <c r="V11" s="120">
        <f t="shared" si="43"/>
        <v>475</v>
      </c>
      <c r="W11" s="120">
        <f t="shared" si="44"/>
        <v>476</v>
      </c>
      <c r="X11" s="120">
        <f t="shared" si="45"/>
        <v>477</v>
      </c>
      <c r="Y11" s="120">
        <f t="shared" si="46"/>
        <v>478</v>
      </c>
      <c r="Z11" s="120">
        <f t="shared" si="47"/>
        <v>479</v>
      </c>
      <c r="AA11" s="120">
        <f t="shared" si="48"/>
        <v>480</v>
      </c>
      <c r="AB11" s="120">
        <f t="shared" si="49"/>
        <v>481</v>
      </c>
      <c r="AC11" s="120">
        <f t="shared" si="50"/>
        <v>482</v>
      </c>
      <c r="AD11" s="120">
        <f t="shared" si="51"/>
        <v>483</v>
      </c>
      <c r="AE11" s="120">
        <f t="shared" si="52"/>
        <v>484</v>
      </c>
      <c r="AF11" s="120">
        <f t="shared" si="53"/>
        <v>485</v>
      </c>
      <c r="AG11" s="120">
        <f t="shared" si="54"/>
        <v>486</v>
      </c>
      <c r="AH11" s="120">
        <f t="shared" si="55"/>
        <v>487</v>
      </c>
      <c r="AI11" s="120">
        <f t="shared" si="56"/>
        <v>488</v>
      </c>
      <c r="AJ11" s="120">
        <f t="shared" si="57"/>
        <v>489</v>
      </c>
      <c r="AK11" s="120">
        <f t="shared" si="58"/>
        <v>490</v>
      </c>
      <c r="AL11" s="120">
        <f t="shared" si="59"/>
        <v>491</v>
      </c>
      <c r="AM11" s="120">
        <f t="shared" si="60"/>
        <v>492</v>
      </c>
      <c r="AN11" s="120">
        <f t="shared" si="61"/>
        <v>493</v>
      </c>
      <c r="AO11" s="120">
        <f t="shared" si="62"/>
        <v>494</v>
      </c>
      <c r="AP11" s="120">
        <f t="shared" si="63"/>
        <v>495</v>
      </c>
      <c r="AQ11" s="120">
        <f t="shared" si="64"/>
        <v>496</v>
      </c>
      <c r="AR11" s="120">
        <f t="shared" si="65"/>
        <v>497</v>
      </c>
      <c r="AS11" s="120">
        <f t="shared" si="66"/>
        <v>498</v>
      </c>
      <c r="AT11" s="120">
        <f t="shared" si="67"/>
        <v>499</v>
      </c>
      <c r="AU11" s="120">
        <f t="shared" si="68"/>
        <v>500</v>
      </c>
      <c r="AV11" s="120">
        <f t="shared" si="69"/>
        <v>501</v>
      </c>
      <c r="AW11" s="120">
        <f t="shared" si="70"/>
        <v>502</v>
      </c>
      <c r="AX11" s="120">
        <f t="shared" si="71"/>
        <v>503</v>
      </c>
      <c r="AY11" s="120">
        <f t="shared" si="72"/>
        <v>504</v>
      </c>
      <c r="AZ11" s="120">
        <f t="shared" si="73"/>
        <v>505</v>
      </c>
      <c r="BA11" s="120">
        <f t="shared" si="74"/>
        <v>506</v>
      </c>
      <c r="BB11" s="120">
        <f t="shared" si="75"/>
        <v>507</v>
      </c>
      <c r="BC11" s="120">
        <f t="shared" si="76"/>
        <v>508</v>
      </c>
      <c r="BD11" s="120">
        <f t="shared" si="77"/>
        <v>509</v>
      </c>
      <c r="BE11" s="120">
        <f t="shared" si="78"/>
        <v>510</v>
      </c>
      <c r="BF11" s="120">
        <f t="shared" si="79"/>
        <v>511</v>
      </c>
      <c r="BG11" s="120">
        <f t="shared" si="80"/>
        <v>512</v>
      </c>
      <c r="BH11" s="120">
        <f t="shared" si="81"/>
        <v>513</v>
      </c>
      <c r="BI11" s="120">
        <f t="shared" si="82"/>
        <v>514</v>
      </c>
      <c r="BJ11" s="120">
        <f t="shared" si="83"/>
        <v>515</v>
      </c>
      <c r="BK11" s="120">
        <f t="shared" si="84"/>
        <v>516</v>
      </c>
      <c r="BL11" s="120">
        <f t="shared" si="85"/>
        <v>517</v>
      </c>
      <c r="BM11" s="120">
        <f t="shared" si="86"/>
        <v>518</v>
      </c>
      <c r="BN11" s="120">
        <f t="shared" si="87"/>
        <v>519</v>
      </c>
      <c r="BO11" s="106">
        <f t="shared" si="6"/>
        <v>31655</v>
      </c>
      <c r="BP11" s="105">
        <f t="shared" si="7"/>
        <v>5993</v>
      </c>
      <c r="BQ11" s="29">
        <f t="shared" si="8"/>
        <v>6162</v>
      </c>
      <c r="BR11" s="29">
        <f t="shared" si="9"/>
        <v>6331</v>
      </c>
      <c r="BS11" s="29">
        <f t="shared" si="10"/>
        <v>6500</v>
      </c>
      <c r="BT11" s="107">
        <f t="shared" si="11"/>
        <v>6669</v>
      </c>
      <c r="BU11" s="106">
        <f t="shared" si="12"/>
        <v>29250</v>
      </c>
      <c r="BV11" s="29">
        <f t="shared" si="13"/>
        <v>5538</v>
      </c>
      <c r="BW11" s="29">
        <f t="shared" si="14"/>
        <v>5694</v>
      </c>
      <c r="BX11" s="29">
        <f t="shared" si="15"/>
        <v>5850</v>
      </c>
      <c r="BY11" s="29">
        <f t="shared" si="16"/>
        <v>6006</v>
      </c>
      <c r="BZ11" s="107">
        <f t="shared" si="17"/>
        <v>6162</v>
      </c>
      <c r="CA11" s="108">
        <f t="shared" si="1"/>
        <v>0.92402464065708423</v>
      </c>
      <c r="CB11" s="109">
        <f t="shared" si="1"/>
        <v>0.92407809110629069</v>
      </c>
      <c r="CC11" s="109">
        <f t="shared" si="1"/>
        <v>0.92405063291139244</v>
      </c>
      <c r="CD11" s="109">
        <f t="shared" si="1"/>
        <v>0.92402464065708423</v>
      </c>
      <c r="CE11" s="109">
        <f t="shared" si="1"/>
        <v>0.92400000000000004</v>
      </c>
      <c r="CF11" s="110">
        <f t="shared" si="1"/>
        <v>0.92397660818713445</v>
      </c>
      <c r="CG11" s="121">
        <f>-SUM([1]Dynamics!BO10:BO11,[1]Dynamics!CB10:CB11,[1]Dynamics!CO10:CO11,[1]Dynamics!DB10:DB11,[1]Dynamics!DO10:DO11)/BO10*100000</f>
        <v>2031137.1078185907</v>
      </c>
      <c r="CH11" s="112">
        <f>-SUM([1]Dynamics!BO10:BO11)/BP10*100000</f>
        <v>6685501.1522939065</v>
      </c>
      <c r="CI11" s="112">
        <f>-SUM([1]Dynamics!CB10:CB11)/BQ10*100000</f>
        <v>3373534.625881657</v>
      </c>
      <c r="CJ11" s="112">
        <f>-SUM([1]Dynamics!CO10:CO11)/BR10*100000</f>
        <v>145919.24237257597</v>
      </c>
      <c r="CK11" s="112">
        <f>-SUM([1]Dynamics!DB10:DB11)/BS10*100000</f>
        <v>227250.22648195771</v>
      </c>
      <c r="CL11" s="122">
        <f>-SUM([1]Dynamics!DO10:DO11)/BT10*100000</f>
        <v>218824.57679098798</v>
      </c>
      <c r="CM11" s="113">
        <f t="shared" si="18"/>
        <v>2141.4499999999998</v>
      </c>
      <c r="CN11" s="113">
        <f>step*SUMPRODUCT(B11:N11,'[1]By group'!B$22:N$22)</f>
        <v>405.40999999999997</v>
      </c>
      <c r="CO11" s="113">
        <f>step*SUMPRODUCT(O11:AA11,'[1]By group'!O$22:AA$22)</f>
        <v>416.84999999999997</v>
      </c>
      <c r="CP11" s="113">
        <f>step*SUMPRODUCT(AB11:AN11,'[1]By group'!AB$22:AN$22)</f>
        <v>428.29</v>
      </c>
      <c r="CQ11" s="113">
        <f>step*SUMPRODUCT(AO11:BA11,'[1]By group'!AO$22:BA$22)</f>
        <v>439.72999999999996</v>
      </c>
      <c r="CR11" s="114">
        <f>step*SUMPRODUCT(BB11:BN11,'[1]By group'!BB$22:BN$22)</f>
        <v>451.17</v>
      </c>
      <c r="CS11" s="115">
        <f t="shared" si="2"/>
        <v>4850</v>
      </c>
      <c r="CT11" s="113">
        <f t="shared" si="2"/>
        <v>4860</v>
      </c>
      <c r="CU11" s="113">
        <f t="shared" si="2"/>
        <v>4870</v>
      </c>
      <c r="CV11" s="113">
        <f t="shared" si="2"/>
        <v>4880</v>
      </c>
      <c r="CW11" s="113">
        <f t="shared" si="2"/>
        <v>4890</v>
      </c>
      <c r="CX11" s="116">
        <f t="shared" si="2"/>
        <v>4900</v>
      </c>
      <c r="CY11" s="111">
        <f t="shared" si="19"/>
        <v>0.50676378772112385</v>
      </c>
      <c r="CZ11" s="117">
        <f t="shared" si="20"/>
        <v>0.52029136316337143</v>
      </c>
      <c r="DA11" s="118">
        <f t="shared" si="21"/>
        <v>0.21067761806981519</v>
      </c>
      <c r="DB11" s="123"/>
      <c r="DC11" s="9">
        <f>(SUMPRODUCT($B11:$N11,'[1]By group'!$B$27:$N$27)-(1-prop_idu_part)*SUMPRODUCT(IDs!$BB11:$BN11,'[1]By group'!$BB$27:$BN$27)*(1-prop_idu_male))/BQ11</f>
        <v>0.87443037974683568</v>
      </c>
      <c r="DD11" s="9">
        <f>(1-prop_idu_part)*SUMPRODUCT(IDs!$BB11:$BN11,'[1]By group'!$BB$27:$BN$27)*prop_idu_male/BQ11</f>
        <v>2.3377215189873417</v>
      </c>
      <c r="DE11" s="9">
        <f>SUMPRODUCT(AB11:AN11,'[1]By group'!AB$27:AN$27)/prop_sw_use/BP11</f>
        <v>1267.6789587852495</v>
      </c>
      <c r="DF11" s="9">
        <f t="shared" si="3"/>
        <v>514.67765726681125</v>
      </c>
      <c r="DG11" s="9">
        <f t="shared" si="22"/>
        <v>0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</row>
    <row r="12" spans="1:166" x14ac:dyDescent="0.25">
      <c r="A12">
        <f t="shared" si="4"/>
        <v>4</v>
      </c>
      <c r="B12" s="120">
        <f t="shared" si="23"/>
        <v>520</v>
      </c>
      <c r="C12" s="120">
        <f t="shared" si="24"/>
        <v>521</v>
      </c>
      <c r="D12" s="120">
        <f t="shared" si="25"/>
        <v>522</v>
      </c>
      <c r="E12" s="120">
        <f t="shared" si="26"/>
        <v>523</v>
      </c>
      <c r="F12" s="120">
        <f t="shared" si="27"/>
        <v>524</v>
      </c>
      <c r="G12" s="120">
        <f t="shared" si="28"/>
        <v>525</v>
      </c>
      <c r="H12" s="120">
        <f t="shared" si="29"/>
        <v>526</v>
      </c>
      <c r="I12" s="120">
        <f t="shared" si="30"/>
        <v>527</v>
      </c>
      <c r="J12" s="120">
        <f t="shared" si="31"/>
        <v>528</v>
      </c>
      <c r="K12" s="120">
        <f t="shared" si="32"/>
        <v>529</v>
      </c>
      <c r="L12" s="120">
        <f t="shared" si="33"/>
        <v>530</v>
      </c>
      <c r="M12" s="120">
        <f t="shared" si="34"/>
        <v>531</v>
      </c>
      <c r="N12" s="120">
        <f t="shared" si="35"/>
        <v>532</v>
      </c>
      <c r="O12" s="120">
        <f t="shared" si="36"/>
        <v>533</v>
      </c>
      <c r="P12" s="120">
        <f t="shared" si="37"/>
        <v>534</v>
      </c>
      <c r="Q12" s="120">
        <f t="shared" si="38"/>
        <v>535</v>
      </c>
      <c r="R12" s="120">
        <f t="shared" si="39"/>
        <v>536</v>
      </c>
      <c r="S12" s="120">
        <f t="shared" si="40"/>
        <v>537</v>
      </c>
      <c r="T12" s="120">
        <f t="shared" si="41"/>
        <v>538</v>
      </c>
      <c r="U12" s="120">
        <f t="shared" si="42"/>
        <v>539</v>
      </c>
      <c r="V12" s="120">
        <f t="shared" si="43"/>
        <v>540</v>
      </c>
      <c r="W12" s="120">
        <f t="shared" si="44"/>
        <v>541</v>
      </c>
      <c r="X12" s="120">
        <f t="shared" si="45"/>
        <v>542</v>
      </c>
      <c r="Y12" s="120">
        <f t="shared" si="46"/>
        <v>543</v>
      </c>
      <c r="Z12" s="120">
        <f t="shared" si="47"/>
        <v>544</v>
      </c>
      <c r="AA12" s="120">
        <f t="shared" si="48"/>
        <v>545</v>
      </c>
      <c r="AB12" s="120">
        <f t="shared" si="49"/>
        <v>546</v>
      </c>
      <c r="AC12" s="120">
        <f t="shared" si="50"/>
        <v>547</v>
      </c>
      <c r="AD12" s="120">
        <f t="shared" si="51"/>
        <v>548</v>
      </c>
      <c r="AE12" s="120">
        <f t="shared" si="52"/>
        <v>549</v>
      </c>
      <c r="AF12" s="120">
        <f t="shared" si="53"/>
        <v>550</v>
      </c>
      <c r="AG12" s="120">
        <f t="shared" si="54"/>
        <v>551</v>
      </c>
      <c r="AH12" s="120">
        <f t="shared" si="55"/>
        <v>552</v>
      </c>
      <c r="AI12" s="120">
        <f t="shared" si="56"/>
        <v>553</v>
      </c>
      <c r="AJ12" s="120">
        <f t="shared" si="57"/>
        <v>554</v>
      </c>
      <c r="AK12" s="120">
        <f t="shared" si="58"/>
        <v>555</v>
      </c>
      <c r="AL12" s="120">
        <f t="shared" si="59"/>
        <v>556</v>
      </c>
      <c r="AM12" s="120">
        <f t="shared" si="60"/>
        <v>557</v>
      </c>
      <c r="AN12" s="120">
        <f t="shared" si="61"/>
        <v>558</v>
      </c>
      <c r="AO12" s="120">
        <f t="shared" si="62"/>
        <v>559</v>
      </c>
      <c r="AP12" s="120">
        <f t="shared" si="63"/>
        <v>560</v>
      </c>
      <c r="AQ12" s="120">
        <f t="shared" si="64"/>
        <v>561</v>
      </c>
      <c r="AR12" s="120">
        <f t="shared" si="65"/>
        <v>562</v>
      </c>
      <c r="AS12" s="120">
        <f t="shared" si="66"/>
        <v>563</v>
      </c>
      <c r="AT12" s="120">
        <f t="shared" si="67"/>
        <v>564</v>
      </c>
      <c r="AU12" s="120">
        <f t="shared" si="68"/>
        <v>565</v>
      </c>
      <c r="AV12" s="120">
        <f t="shared" si="69"/>
        <v>566</v>
      </c>
      <c r="AW12" s="120">
        <f t="shared" si="70"/>
        <v>567</v>
      </c>
      <c r="AX12" s="120">
        <f t="shared" si="71"/>
        <v>568</v>
      </c>
      <c r="AY12" s="120">
        <f t="shared" si="72"/>
        <v>569</v>
      </c>
      <c r="AZ12" s="120">
        <f t="shared" si="73"/>
        <v>570</v>
      </c>
      <c r="BA12" s="120">
        <f t="shared" si="74"/>
        <v>571</v>
      </c>
      <c r="BB12" s="120">
        <f t="shared" si="75"/>
        <v>572</v>
      </c>
      <c r="BC12" s="120">
        <f t="shared" si="76"/>
        <v>573</v>
      </c>
      <c r="BD12" s="120">
        <f t="shared" si="77"/>
        <v>574</v>
      </c>
      <c r="BE12" s="120">
        <f t="shared" si="78"/>
        <v>575</v>
      </c>
      <c r="BF12" s="120">
        <f t="shared" si="79"/>
        <v>576</v>
      </c>
      <c r="BG12" s="120">
        <f t="shared" si="80"/>
        <v>577</v>
      </c>
      <c r="BH12" s="120">
        <f t="shared" si="81"/>
        <v>578</v>
      </c>
      <c r="BI12" s="120">
        <f t="shared" si="82"/>
        <v>579</v>
      </c>
      <c r="BJ12" s="120">
        <f t="shared" si="83"/>
        <v>580</v>
      </c>
      <c r="BK12" s="120">
        <f t="shared" si="84"/>
        <v>581</v>
      </c>
      <c r="BL12" s="120">
        <f t="shared" si="85"/>
        <v>582</v>
      </c>
      <c r="BM12" s="120">
        <f t="shared" si="86"/>
        <v>583</v>
      </c>
      <c r="BN12" s="120">
        <f t="shared" si="87"/>
        <v>584</v>
      </c>
      <c r="BO12" s="106">
        <f t="shared" si="6"/>
        <v>35880</v>
      </c>
      <c r="BP12" s="105">
        <f t="shared" si="7"/>
        <v>6838</v>
      </c>
      <c r="BQ12" s="29">
        <f t="shared" si="8"/>
        <v>7007</v>
      </c>
      <c r="BR12" s="29">
        <f t="shared" si="9"/>
        <v>7176</v>
      </c>
      <c r="BS12" s="29">
        <f t="shared" si="10"/>
        <v>7345</v>
      </c>
      <c r="BT12" s="107">
        <f t="shared" si="11"/>
        <v>7514</v>
      </c>
      <c r="BU12" s="106">
        <f t="shared" si="12"/>
        <v>33150</v>
      </c>
      <c r="BV12" s="29">
        <f t="shared" si="13"/>
        <v>6318</v>
      </c>
      <c r="BW12" s="29">
        <f t="shared" si="14"/>
        <v>6474</v>
      </c>
      <c r="BX12" s="29">
        <f t="shared" si="15"/>
        <v>6630</v>
      </c>
      <c r="BY12" s="29">
        <f t="shared" si="16"/>
        <v>6786</v>
      </c>
      <c r="BZ12" s="107">
        <f t="shared" si="17"/>
        <v>6942</v>
      </c>
      <c r="CA12" s="108">
        <f t="shared" si="1"/>
        <v>0.92391304347826086</v>
      </c>
      <c r="CB12" s="109">
        <f t="shared" si="1"/>
        <v>0.92395437262357416</v>
      </c>
      <c r="CC12" s="109">
        <f t="shared" si="1"/>
        <v>0.92393320964749537</v>
      </c>
      <c r="CD12" s="109">
        <f t="shared" si="1"/>
        <v>0.92391304347826086</v>
      </c>
      <c r="CE12" s="109">
        <f t="shared" si="1"/>
        <v>0.92389380530973453</v>
      </c>
      <c r="CF12" s="110">
        <f t="shared" si="1"/>
        <v>0.92387543252595161</v>
      </c>
      <c r="CG12" s="108"/>
      <c r="CH12" s="111"/>
      <c r="CI12" s="112"/>
      <c r="CJ12" s="111"/>
      <c r="CK12" s="111"/>
      <c r="CL12" s="110"/>
      <c r="CM12" s="113">
        <f t="shared" si="18"/>
        <v>2427.4500000000003</v>
      </c>
      <c r="CN12" s="113">
        <f>step*SUMPRODUCT(B12:N12,'[1]By group'!B$22:N$22)</f>
        <v>462.60999999999996</v>
      </c>
      <c r="CO12" s="113">
        <f>step*SUMPRODUCT(O12:AA12,'[1]By group'!O$22:AA$22)</f>
        <v>474.05</v>
      </c>
      <c r="CP12" s="113">
        <f>step*SUMPRODUCT(AB12:AN12,'[1]By group'!AB$22:AN$22)</f>
        <v>485.49000000000007</v>
      </c>
      <c r="CQ12" s="113">
        <f>step*SUMPRODUCT(AO12:BA12,'[1]By group'!AO$22:BA$22)</f>
        <v>496.93000000000006</v>
      </c>
      <c r="CR12" s="114">
        <f>step*SUMPRODUCT(BB12:BN12,'[1]By group'!BB$22:BN$22)</f>
        <v>508.37</v>
      </c>
      <c r="CS12" s="115">
        <f t="shared" si="2"/>
        <v>5500</v>
      </c>
      <c r="CT12" s="113">
        <f t="shared" si="2"/>
        <v>5510</v>
      </c>
      <c r="CU12" s="113">
        <f t="shared" si="2"/>
        <v>5520</v>
      </c>
      <c r="CV12" s="113">
        <f t="shared" si="2"/>
        <v>5530</v>
      </c>
      <c r="CW12" s="113">
        <f t="shared" si="2"/>
        <v>5540</v>
      </c>
      <c r="CX12" s="116">
        <f t="shared" si="2"/>
        <v>5550</v>
      </c>
      <c r="CY12" s="111">
        <f t="shared" si="19"/>
        <v>0.50595783684692941</v>
      </c>
      <c r="CZ12" s="117">
        <f t="shared" si="20"/>
        <v>0.51787351054078823</v>
      </c>
      <c r="DA12" s="118">
        <f t="shared" si="21"/>
        <v>0.20942028985507247</v>
      </c>
      <c r="DB12" s="123">
        <f>(BO12-BO10)/BO10</f>
        <v>0.30805687203791471</v>
      </c>
      <c r="DC12" s="9">
        <f>(SUMPRODUCT($B12:$N12,'[1]By group'!$B$27:$N$27)-(1-prop_idu_part)*SUMPRODUCT(IDs!$BB12:$BN12,'[1]By group'!$BB$27:$BN$27)*(1-prop_idu_male))/BQ12</f>
        <v>0.8847495361781077</v>
      </c>
      <c r="DD12" s="9">
        <f>(1-prop_idu_part)*SUMPRODUCT(IDs!$BB12:$BN12,'[1]By group'!$BB$27:$BN$27)*prop_idu_male/BQ12</f>
        <v>2.3162894248608534</v>
      </c>
      <c r="DE12" s="9">
        <f>SUMPRODUCT(AB12:AN12,'[1]By group'!AB$27:AN$27)/prop_sw_use/BP12</f>
        <v>1259.3155893536123</v>
      </c>
      <c r="DF12" s="9">
        <f t="shared" si="3"/>
        <v>511.28212927756653</v>
      </c>
      <c r="DG12" s="9">
        <f t="shared" si="22"/>
        <v>0</v>
      </c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</row>
    <row r="13" spans="1:166" x14ac:dyDescent="0.25">
      <c r="A13">
        <f t="shared" si="4"/>
        <v>4.5</v>
      </c>
      <c r="B13" s="120">
        <f t="shared" si="23"/>
        <v>585</v>
      </c>
      <c r="C13" s="120">
        <f t="shared" si="24"/>
        <v>586</v>
      </c>
      <c r="D13" s="120">
        <f t="shared" si="25"/>
        <v>587</v>
      </c>
      <c r="E13" s="120">
        <f t="shared" si="26"/>
        <v>588</v>
      </c>
      <c r="F13" s="120">
        <f t="shared" si="27"/>
        <v>589</v>
      </c>
      <c r="G13" s="120">
        <f t="shared" si="28"/>
        <v>590</v>
      </c>
      <c r="H13" s="120">
        <f t="shared" si="29"/>
        <v>591</v>
      </c>
      <c r="I13" s="120">
        <f t="shared" si="30"/>
        <v>592</v>
      </c>
      <c r="J13" s="120">
        <f t="shared" si="31"/>
        <v>593</v>
      </c>
      <c r="K13" s="120">
        <f t="shared" si="32"/>
        <v>594</v>
      </c>
      <c r="L13" s="120">
        <f t="shared" si="33"/>
        <v>595</v>
      </c>
      <c r="M13" s="120">
        <f t="shared" si="34"/>
        <v>596</v>
      </c>
      <c r="N13" s="120">
        <f t="shared" si="35"/>
        <v>597</v>
      </c>
      <c r="O13" s="120">
        <f t="shared" si="36"/>
        <v>598</v>
      </c>
      <c r="P13" s="120">
        <f t="shared" si="37"/>
        <v>599</v>
      </c>
      <c r="Q13" s="120">
        <f t="shared" si="38"/>
        <v>600</v>
      </c>
      <c r="R13" s="120">
        <f t="shared" si="39"/>
        <v>601</v>
      </c>
      <c r="S13" s="120">
        <f t="shared" si="40"/>
        <v>602</v>
      </c>
      <c r="T13" s="120">
        <f t="shared" si="41"/>
        <v>603</v>
      </c>
      <c r="U13" s="120">
        <f t="shared" si="42"/>
        <v>604</v>
      </c>
      <c r="V13" s="120">
        <f t="shared" si="43"/>
        <v>605</v>
      </c>
      <c r="W13" s="120">
        <f t="shared" si="44"/>
        <v>606</v>
      </c>
      <c r="X13" s="120">
        <f t="shared" si="45"/>
        <v>607</v>
      </c>
      <c r="Y13" s="120">
        <f t="shared" si="46"/>
        <v>608</v>
      </c>
      <c r="Z13" s="120">
        <f t="shared" si="47"/>
        <v>609</v>
      </c>
      <c r="AA13" s="120">
        <f t="shared" si="48"/>
        <v>610</v>
      </c>
      <c r="AB13" s="120">
        <f t="shared" si="49"/>
        <v>611</v>
      </c>
      <c r="AC13" s="120">
        <f t="shared" si="50"/>
        <v>612</v>
      </c>
      <c r="AD13" s="120">
        <f t="shared" si="51"/>
        <v>613</v>
      </c>
      <c r="AE13" s="120">
        <f t="shared" si="52"/>
        <v>614</v>
      </c>
      <c r="AF13" s="120">
        <f t="shared" si="53"/>
        <v>615</v>
      </c>
      <c r="AG13" s="120">
        <f t="shared" si="54"/>
        <v>616</v>
      </c>
      <c r="AH13" s="120">
        <f t="shared" si="55"/>
        <v>617</v>
      </c>
      <c r="AI13" s="120">
        <f t="shared" si="56"/>
        <v>618</v>
      </c>
      <c r="AJ13" s="120">
        <f t="shared" si="57"/>
        <v>619</v>
      </c>
      <c r="AK13" s="120">
        <f t="shared" si="58"/>
        <v>620</v>
      </c>
      <c r="AL13" s="120">
        <f t="shared" si="59"/>
        <v>621</v>
      </c>
      <c r="AM13" s="120">
        <f t="shared" si="60"/>
        <v>622</v>
      </c>
      <c r="AN13" s="120">
        <f t="shared" si="61"/>
        <v>623</v>
      </c>
      <c r="AO13" s="120">
        <f t="shared" si="62"/>
        <v>624</v>
      </c>
      <c r="AP13" s="120">
        <f t="shared" si="63"/>
        <v>625</v>
      </c>
      <c r="AQ13" s="120">
        <f t="shared" si="64"/>
        <v>626</v>
      </c>
      <c r="AR13" s="120">
        <f t="shared" si="65"/>
        <v>627</v>
      </c>
      <c r="AS13" s="120">
        <f t="shared" si="66"/>
        <v>628</v>
      </c>
      <c r="AT13" s="120">
        <f t="shared" si="67"/>
        <v>629</v>
      </c>
      <c r="AU13" s="120">
        <f t="shared" si="68"/>
        <v>630</v>
      </c>
      <c r="AV13" s="120">
        <f t="shared" si="69"/>
        <v>631</v>
      </c>
      <c r="AW13" s="120">
        <f t="shared" si="70"/>
        <v>632</v>
      </c>
      <c r="AX13" s="120">
        <f t="shared" si="71"/>
        <v>633</v>
      </c>
      <c r="AY13" s="120">
        <f t="shared" si="72"/>
        <v>634</v>
      </c>
      <c r="AZ13" s="120">
        <f t="shared" si="73"/>
        <v>635</v>
      </c>
      <c r="BA13" s="120">
        <f t="shared" si="74"/>
        <v>636</v>
      </c>
      <c r="BB13" s="120">
        <f t="shared" si="75"/>
        <v>637</v>
      </c>
      <c r="BC13" s="120">
        <f t="shared" si="76"/>
        <v>638</v>
      </c>
      <c r="BD13" s="120">
        <f t="shared" si="77"/>
        <v>639</v>
      </c>
      <c r="BE13" s="120">
        <f t="shared" si="78"/>
        <v>640</v>
      </c>
      <c r="BF13" s="120">
        <f t="shared" si="79"/>
        <v>641</v>
      </c>
      <c r="BG13" s="120">
        <f t="shared" si="80"/>
        <v>642</v>
      </c>
      <c r="BH13" s="120">
        <f t="shared" si="81"/>
        <v>643</v>
      </c>
      <c r="BI13" s="120">
        <f t="shared" si="82"/>
        <v>644</v>
      </c>
      <c r="BJ13" s="120">
        <f t="shared" si="83"/>
        <v>645</v>
      </c>
      <c r="BK13" s="120">
        <f t="shared" si="84"/>
        <v>646</v>
      </c>
      <c r="BL13" s="120">
        <f t="shared" si="85"/>
        <v>647</v>
      </c>
      <c r="BM13" s="120">
        <f t="shared" si="86"/>
        <v>648</v>
      </c>
      <c r="BN13" s="120">
        <f t="shared" si="87"/>
        <v>649</v>
      </c>
      <c r="BO13" s="106">
        <f t="shared" si="6"/>
        <v>40105</v>
      </c>
      <c r="BP13" s="105">
        <f t="shared" si="7"/>
        <v>7683</v>
      </c>
      <c r="BQ13" s="29">
        <f t="shared" si="8"/>
        <v>7852</v>
      </c>
      <c r="BR13" s="29">
        <f t="shared" si="9"/>
        <v>8021</v>
      </c>
      <c r="BS13" s="29">
        <f t="shared" si="10"/>
        <v>8190</v>
      </c>
      <c r="BT13" s="107">
        <f t="shared" si="11"/>
        <v>8359</v>
      </c>
      <c r="BU13" s="106">
        <f t="shared" si="12"/>
        <v>37050</v>
      </c>
      <c r="BV13" s="29">
        <f t="shared" si="13"/>
        <v>7098</v>
      </c>
      <c r="BW13" s="29">
        <f t="shared" si="14"/>
        <v>7254</v>
      </c>
      <c r="BX13" s="29">
        <f t="shared" si="15"/>
        <v>7410</v>
      </c>
      <c r="BY13" s="29">
        <f t="shared" si="16"/>
        <v>7566</v>
      </c>
      <c r="BZ13" s="107">
        <f t="shared" si="17"/>
        <v>7722</v>
      </c>
      <c r="CA13" s="108">
        <f t="shared" si="1"/>
        <v>0.92382495948136145</v>
      </c>
      <c r="CB13" s="109">
        <f t="shared" si="1"/>
        <v>0.92385786802030456</v>
      </c>
      <c r="CC13" s="109">
        <f t="shared" si="1"/>
        <v>0.92384105960264906</v>
      </c>
      <c r="CD13" s="109">
        <f t="shared" si="1"/>
        <v>0.92382495948136145</v>
      </c>
      <c r="CE13" s="109">
        <f t="shared" si="1"/>
        <v>0.92380952380952386</v>
      </c>
      <c r="CF13" s="110">
        <f t="shared" si="1"/>
        <v>0.92379471228615861</v>
      </c>
      <c r="CG13" s="121">
        <f>-SUM([1]Dynamics!BO12:BO13,[1]Dynamics!CB12:CB13,[1]Dynamics!CO12:CO13,[1]Dynamics!DB12:DB13,[1]Dynamics!DO12:DO13)/BO12*100000</f>
        <v>1462639.0879805046</v>
      </c>
      <c r="CH13" s="112">
        <f>-SUM([1]Dynamics!BO12:BO13)/BP12*100000</f>
        <v>4622142.6379294936</v>
      </c>
      <c r="CI13" s="112">
        <f>-SUM([1]Dynamics!CB12:CB13)/BQ12*100000</f>
        <v>2497574.7179269698</v>
      </c>
      <c r="CJ13" s="112">
        <f>-SUM([1]Dynamics!CO12:CO13)/BR12*100000</f>
        <v>109619.33757785115</v>
      </c>
      <c r="CK13" s="112">
        <f>-SUM([1]Dynamics!DB12:DB13)/BS12*100000</f>
        <v>177541.70847059935</v>
      </c>
      <c r="CL13" s="122">
        <f>-SUM([1]Dynamics!DO12:DO13)/BT12*100000</f>
        <v>170628.27453941281</v>
      </c>
      <c r="CM13" s="113">
        <f t="shared" si="18"/>
        <v>2713.4500000000003</v>
      </c>
      <c r="CN13" s="113">
        <f>step*SUMPRODUCT(B13:N13,'[1]By group'!B$22:N$22)</f>
        <v>519.81000000000006</v>
      </c>
      <c r="CO13" s="113">
        <f>step*SUMPRODUCT(O13:AA13,'[1]By group'!O$22:AA$22)</f>
        <v>531.25</v>
      </c>
      <c r="CP13" s="113">
        <f>step*SUMPRODUCT(AB13:AN13,'[1]By group'!AB$22:AN$22)</f>
        <v>542.69000000000005</v>
      </c>
      <c r="CQ13" s="113">
        <f>step*SUMPRODUCT(AO13:BA13,'[1]By group'!AO$22:BA$22)</f>
        <v>554.13</v>
      </c>
      <c r="CR13" s="114">
        <f>step*SUMPRODUCT(BB13:BN13,'[1]By group'!BB$22:BN$22)</f>
        <v>565.57000000000005</v>
      </c>
      <c r="CS13" s="115">
        <f t="shared" si="2"/>
        <v>6150</v>
      </c>
      <c r="CT13" s="113">
        <f t="shared" si="2"/>
        <v>6160</v>
      </c>
      <c r="CU13" s="113">
        <f t="shared" si="2"/>
        <v>6170</v>
      </c>
      <c r="CV13" s="113">
        <f t="shared" si="2"/>
        <v>6180</v>
      </c>
      <c r="CW13" s="113">
        <f t="shared" si="2"/>
        <v>6190</v>
      </c>
      <c r="CX13" s="116">
        <f t="shared" si="2"/>
        <v>6200</v>
      </c>
      <c r="CY13" s="111">
        <f t="shared" si="19"/>
        <v>0.50532350532350534</v>
      </c>
      <c r="CZ13" s="117">
        <f t="shared" si="20"/>
        <v>0.51597051597051602</v>
      </c>
      <c r="DA13" s="118">
        <f t="shared" si="21"/>
        <v>0.20842787682333874</v>
      </c>
      <c r="DB13" s="123"/>
      <c r="DC13" s="9">
        <f>(SUMPRODUCT($B13:$N13,'[1]By group'!$B$27:$N$27)-(1-prop_idu_part)*SUMPRODUCT(IDs!$BB13:$BN13,'[1]By group'!$BB$27:$BN$27)*(1-prop_idu_male))/BQ13</f>
        <v>0.89284768211920551</v>
      </c>
      <c r="DD13" s="9">
        <f>(1-prop_idu_part)*SUMPRODUCT(IDs!$BB13:$BN13,'[1]By group'!$BB$27:$BN$27)*prop_idu_male/BQ13</f>
        <v>2.2994701986754964</v>
      </c>
      <c r="DE13" s="9">
        <f>SUMPRODUCT(AB13:AN13,'[1]By group'!AB$27:AN$27)/prop_sw_use/BP13</f>
        <v>1252.7918781725889</v>
      </c>
      <c r="DF13" s="9">
        <f t="shared" si="3"/>
        <v>508.63350253807107</v>
      </c>
      <c r="DG13" s="9">
        <f t="shared" si="22"/>
        <v>0</v>
      </c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</row>
    <row r="14" spans="1:166" x14ac:dyDescent="0.25">
      <c r="A14">
        <f t="shared" si="4"/>
        <v>5</v>
      </c>
      <c r="B14" s="120">
        <f t="shared" si="23"/>
        <v>650</v>
      </c>
      <c r="C14" s="120">
        <f t="shared" si="24"/>
        <v>651</v>
      </c>
      <c r="D14" s="120">
        <f t="shared" si="25"/>
        <v>652</v>
      </c>
      <c r="E14" s="120">
        <f t="shared" si="26"/>
        <v>653</v>
      </c>
      <c r="F14" s="120">
        <f t="shared" si="27"/>
        <v>654</v>
      </c>
      <c r="G14" s="120">
        <f t="shared" si="28"/>
        <v>655</v>
      </c>
      <c r="H14" s="120">
        <f t="shared" si="29"/>
        <v>656</v>
      </c>
      <c r="I14" s="120">
        <f t="shared" si="30"/>
        <v>657</v>
      </c>
      <c r="J14" s="120">
        <f t="shared" si="31"/>
        <v>658</v>
      </c>
      <c r="K14" s="120">
        <f t="shared" si="32"/>
        <v>659</v>
      </c>
      <c r="L14" s="120">
        <f t="shared" si="33"/>
        <v>660</v>
      </c>
      <c r="M14" s="120">
        <f t="shared" si="34"/>
        <v>661</v>
      </c>
      <c r="N14" s="120">
        <f t="shared" si="35"/>
        <v>662</v>
      </c>
      <c r="O14" s="120">
        <f t="shared" si="36"/>
        <v>663</v>
      </c>
      <c r="P14" s="120">
        <f t="shared" si="37"/>
        <v>664</v>
      </c>
      <c r="Q14" s="120">
        <f t="shared" si="38"/>
        <v>665</v>
      </c>
      <c r="R14" s="120">
        <f t="shared" si="39"/>
        <v>666</v>
      </c>
      <c r="S14" s="120">
        <f t="shared" si="40"/>
        <v>667</v>
      </c>
      <c r="T14" s="120">
        <f t="shared" si="41"/>
        <v>668</v>
      </c>
      <c r="U14" s="120">
        <f t="shared" si="42"/>
        <v>669</v>
      </c>
      <c r="V14" s="120">
        <f t="shared" si="43"/>
        <v>670</v>
      </c>
      <c r="W14" s="120">
        <f t="shared" si="44"/>
        <v>671</v>
      </c>
      <c r="X14" s="120">
        <f t="shared" si="45"/>
        <v>672</v>
      </c>
      <c r="Y14" s="120">
        <f t="shared" si="46"/>
        <v>673</v>
      </c>
      <c r="Z14" s="120">
        <f t="shared" si="47"/>
        <v>674</v>
      </c>
      <c r="AA14" s="120">
        <f t="shared" si="48"/>
        <v>675</v>
      </c>
      <c r="AB14" s="120">
        <f t="shared" si="49"/>
        <v>676</v>
      </c>
      <c r="AC14" s="120">
        <f t="shared" si="50"/>
        <v>677</v>
      </c>
      <c r="AD14" s="120">
        <f t="shared" si="51"/>
        <v>678</v>
      </c>
      <c r="AE14" s="120">
        <f t="shared" si="52"/>
        <v>679</v>
      </c>
      <c r="AF14" s="120">
        <f t="shared" si="53"/>
        <v>680</v>
      </c>
      <c r="AG14" s="120">
        <f t="shared" si="54"/>
        <v>681</v>
      </c>
      <c r="AH14" s="120">
        <f t="shared" si="55"/>
        <v>682</v>
      </c>
      <c r="AI14" s="120">
        <f t="shared" si="56"/>
        <v>683</v>
      </c>
      <c r="AJ14" s="120">
        <f t="shared" si="57"/>
        <v>684</v>
      </c>
      <c r="AK14" s="120">
        <f t="shared" si="58"/>
        <v>685</v>
      </c>
      <c r="AL14" s="120">
        <f t="shared" si="59"/>
        <v>686</v>
      </c>
      <c r="AM14" s="120">
        <f t="shared" si="60"/>
        <v>687</v>
      </c>
      <c r="AN14" s="120">
        <f t="shared" si="61"/>
        <v>688</v>
      </c>
      <c r="AO14" s="120">
        <f t="shared" si="62"/>
        <v>689</v>
      </c>
      <c r="AP14" s="120">
        <f t="shared" si="63"/>
        <v>690</v>
      </c>
      <c r="AQ14" s="120">
        <f t="shared" si="64"/>
        <v>691</v>
      </c>
      <c r="AR14" s="120">
        <f t="shared" si="65"/>
        <v>692</v>
      </c>
      <c r="AS14" s="120">
        <f t="shared" si="66"/>
        <v>693</v>
      </c>
      <c r="AT14" s="120">
        <f t="shared" si="67"/>
        <v>694</v>
      </c>
      <c r="AU14" s="120">
        <f t="shared" si="68"/>
        <v>695</v>
      </c>
      <c r="AV14" s="120">
        <f t="shared" si="69"/>
        <v>696</v>
      </c>
      <c r="AW14" s="120">
        <f t="shared" si="70"/>
        <v>697</v>
      </c>
      <c r="AX14" s="120">
        <f t="shared" si="71"/>
        <v>698</v>
      </c>
      <c r="AY14" s="120">
        <f t="shared" si="72"/>
        <v>699</v>
      </c>
      <c r="AZ14" s="120">
        <f t="shared" si="73"/>
        <v>700</v>
      </c>
      <c r="BA14" s="120">
        <f t="shared" si="74"/>
        <v>701</v>
      </c>
      <c r="BB14" s="120">
        <f t="shared" si="75"/>
        <v>702</v>
      </c>
      <c r="BC14" s="120">
        <f t="shared" si="76"/>
        <v>703</v>
      </c>
      <c r="BD14" s="120">
        <f t="shared" si="77"/>
        <v>704</v>
      </c>
      <c r="BE14" s="120">
        <f t="shared" si="78"/>
        <v>705</v>
      </c>
      <c r="BF14" s="120">
        <f t="shared" si="79"/>
        <v>706</v>
      </c>
      <c r="BG14" s="120">
        <f t="shared" si="80"/>
        <v>707</v>
      </c>
      <c r="BH14" s="120">
        <f t="shared" si="81"/>
        <v>708</v>
      </c>
      <c r="BI14" s="120">
        <f t="shared" si="82"/>
        <v>709</v>
      </c>
      <c r="BJ14" s="120">
        <f t="shared" si="83"/>
        <v>710</v>
      </c>
      <c r="BK14" s="120">
        <f t="shared" si="84"/>
        <v>711</v>
      </c>
      <c r="BL14" s="120">
        <f t="shared" si="85"/>
        <v>712</v>
      </c>
      <c r="BM14" s="120">
        <f t="shared" si="86"/>
        <v>713</v>
      </c>
      <c r="BN14" s="120">
        <f t="shared" si="87"/>
        <v>714</v>
      </c>
      <c r="BO14" s="106">
        <f t="shared" si="6"/>
        <v>44330</v>
      </c>
      <c r="BP14" s="105">
        <f t="shared" si="7"/>
        <v>8528</v>
      </c>
      <c r="BQ14" s="29">
        <f t="shared" si="8"/>
        <v>8697</v>
      </c>
      <c r="BR14" s="29">
        <f t="shared" si="9"/>
        <v>8866</v>
      </c>
      <c r="BS14" s="29">
        <f t="shared" si="10"/>
        <v>9035</v>
      </c>
      <c r="BT14" s="107">
        <f t="shared" si="11"/>
        <v>9204</v>
      </c>
      <c r="BU14" s="106">
        <f t="shared" si="12"/>
        <v>40950</v>
      </c>
      <c r="BV14" s="29">
        <f t="shared" si="13"/>
        <v>7878</v>
      </c>
      <c r="BW14" s="29">
        <f t="shared" si="14"/>
        <v>8034</v>
      </c>
      <c r="BX14" s="29">
        <f t="shared" si="15"/>
        <v>8190</v>
      </c>
      <c r="BY14" s="29">
        <f t="shared" si="16"/>
        <v>8346</v>
      </c>
      <c r="BZ14" s="107">
        <f t="shared" si="17"/>
        <v>8502</v>
      </c>
      <c r="CA14" s="108">
        <f t="shared" si="1"/>
        <v>0.92375366568914952</v>
      </c>
      <c r="CB14" s="109">
        <f t="shared" si="1"/>
        <v>0.92378048780487809</v>
      </c>
      <c r="CC14" s="109">
        <f t="shared" si="1"/>
        <v>0.92376681614349776</v>
      </c>
      <c r="CD14" s="109">
        <f t="shared" si="1"/>
        <v>0.92375366568914952</v>
      </c>
      <c r="CE14" s="109">
        <f t="shared" si="1"/>
        <v>0.92374100719424457</v>
      </c>
      <c r="CF14" s="110">
        <f t="shared" si="1"/>
        <v>0.92372881355932202</v>
      </c>
      <c r="CG14" s="108"/>
      <c r="CH14" s="111"/>
      <c r="CI14" s="112"/>
      <c r="CJ14" s="111"/>
      <c r="CK14" s="111"/>
      <c r="CL14" s="110"/>
      <c r="CM14" s="113">
        <f t="shared" si="18"/>
        <v>2999.4500000000003</v>
      </c>
      <c r="CN14" s="113">
        <f>step*SUMPRODUCT(B14:N14,'[1]By group'!B$22:N$22)</f>
        <v>577.01</v>
      </c>
      <c r="CO14" s="113">
        <f>step*SUMPRODUCT(O14:AA14,'[1]By group'!O$22:AA$22)</f>
        <v>588.45000000000005</v>
      </c>
      <c r="CP14" s="113">
        <f>step*SUMPRODUCT(AB14:AN14,'[1]By group'!AB$22:AN$22)</f>
        <v>599.8900000000001</v>
      </c>
      <c r="CQ14" s="113">
        <f>step*SUMPRODUCT(AO14:BA14,'[1]By group'!AO$22:BA$22)</f>
        <v>611.33000000000004</v>
      </c>
      <c r="CR14" s="114">
        <f>step*SUMPRODUCT(BB14:BN14,'[1]By group'!BB$22:BN$22)</f>
        <v>622.77</v>
      </c>
      <c r="CS14" s="115">
        <f t="shared" si="2"/>
        <v>6800</v>
      </c>
      <c r="CT14" s="113">
        <f t="shared" si="2"/>
        <v>6810</v>
      </c>
      <c r="CU14" s="113">
        <f t="shared" si="2"/>
        <v>6820</v>
      </c>
      <c r="CV14" s="113">
        <f t="shared" si="2"/>
        <v>6830</v>
      </c>
      <c r="CW14" s="113">
        <f t="shared" si="2"/>
        <v>6840</v>
      </c>
      <c r="CX14" s="116">
        <f t="shared" si="2"/>
        <v>6850</v>
      </c>
      <c r="CY14" s="111">
        <f t="shared" si="19"/>
        <v>0.5048112509252406</v>
      </c>
      <c r="CZ14" s="117">
        <f t="shared" si="20"/>
        <v>0.51443375277572168</v>
      </c>
      <c r="DA14" s="118">
        <f t="shared" si="21"/>
        <v>0.20762463343108503</v>
      </c>
      <c r="DB14" s="123">
        <f>(BO14-BO12)/BO12</f>
        <v>0.23550724637681159</v>
      </c>
      <c r="DC14" s="9">
        <f>(SUMPRODUCT($B14:$N14,'[1]By group'!$B$27:$N$27)-(1-prop_idu_part)*SUMPRODUCT(IDs!$BB14:$BN14,'[1]By group'!$BB$27:$BN$27)*(1-prop_idu_male))/BQ14</f>
        <v>0.8993721973094172</v>
      </c>
      <c r="DD14" s="9">
        <f>(1-prop_idu_part)*SUMPRODUCT(IDs!$BB14:$BN14,'[1]By group'!$BB$27:$BN$27)*prop_idu_male/BQ14</f>
        <v>2.2859192825112107</v>
      </c>
      <c r="DE14" s="9">
        <f>SUMPRODUCT(AB14:AN14,'[1]By group'!AB$27:AN$27)/prop_sw_use/BP14</f>
        <v>1247.560975609756</v>
      </c>
      <c r="DF14" s="9">
        <f t="shared" si="3"/>
        <v>506.50975609756091</v>
      </c>
      <c r="DG14" s="9">
        <f t="shared" si="22"/>
        <v>0</v>
      </c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</row>
    <row r="15" spans="1:166" x14ac:dyDescent="0.25">
      <c r="A15">
        <f t="shared" si="4"/>
        <v>5.5</v>
      </c>
      <c r="B15" s="120">
        <f t="shared" si="23"/>
        <v>715</v>
      </c>
      <c r="C15" s="120">
        <f t="shared" si="24"/>
        <v>716</v>
      </c>
      <c r="D15" s="120">
        <f t="shared" si="25"/>
        <v>717</v>
      </c>
      <c r="E15" s="120">
        <f t="shared" si="26"/>
        <v>718</v>
      </c>
      <c r="F15" s="120">
        <f t="shared" si="27"/>
        <v>719</v>
      </c>
      <c r="G15" s="120">
        <f t="shared" si="28"/>
        <v>720</v>
      </c>
      <c r="H15" s="120">
        <f t="shared" si="29"/>
        <v>721</v>
      </c>
      <c r="I15" s="120">
        <f t="shared" si="30"/>
        <v>722</v>
      </c>
      <c r="J15" s="120">
        <f t="shared" si="31"/>
        <v>723</v>
      </c>
      <c r="K15" s="120">
        <f t="shared" si="32"/>
        <v>724</v>
      </c>
      <c r="L15" s="120">
        <f t="shared" si="33"/>
        <v>725</v>
      </c>
      <c r="M15" s="120">
        <f t="shared" si="34"/>
        <v>726</v>
      </c>
      <c r="N15" s="120">
        <f t="shared" si="35"/>
        <v>727</v>
      </c>
      <c r="O15" s="120">
        <f t="shared" si="36"/>
        <v>728</v>
      </c>
      <c r="P15" s="120">
        <f t="shared" si="37"/>
        <v>729</v>
      </c>
      <c r="Q15" s="120">
        <f t="shared" si="38"/>
        <v>730</v>
      </c>
      <c r="R15" s="120">
        <f t="shared" si="39"/>
        <v>731</v>
      </c>
      <c r="S15" s="120">
        <f t="shared" si="40"/>
        <v>732</v>
      </c>
      <c r="T15" s="120">
        <f t="shared" si="41"/>
        <v>733</v>
      </c>
      <c r="U15" s="120">
        <f t="shared" si="42"/>
        <v>734</v>
      </c>
      <c r="V15" s="120">
        <f t="shared" si="43"/>
        <v>735</v>
      </c>
      <c r="W15" s="120">
        <f t="shared" si="44"/>
        <v>736</v>
      </c>
      <c r="X15" s="120">
        <f t="shared" si="45"/>
        <v>737</v>
      </c>
      <c r="Y15" s="120">
        <f t="shared" si="46"/>
        <v>738</v>
      </c>
      <c r="Z15" s="120">
        <f t="shared" si="47"/>
        <v>739</v>
      </c>
      <c r="AA15" s="120">
        <f t="shared" si="48"/>
        <v>740</v>
      </c>
      <c r="AB15" s="120">
        <f t="shared" si="49"/>
        <v>741</v>
      </c>
      <c r="AC15" s="120">
        <f t="shared" si="50"/>
        <v>742</v>
      </c>
      <c r="AD15" s="120">
        <f t="shared" si="51"/>
        <v>743</v>
      </c>
      <c r="AE15" s="120">
        <f t="shared" si="52"/>
        <v>744</v>
      </c>
      <c r="AF15" s="120">
        <f t="shared" si="53"/>
        <v>745</v>
      </c>
      <c r="AG15" s="120">
        <f t="shared" si="54"/>
        <v>746</v>
      </c>
      <c r="AH15" s="120">
        <f t="shared" si="55"/>
        <v>747</v>
      </c>
      <c r="AI15" s="120">
        <f t="shared" si="56"/>
        <v>748</v>
      </c>
      <c r="AJ15" s="120">
        <f t="shared" si="57"/>
        <v>749</v>
      </c>
      <c r="AK15" s="120">
        <f t="shared" si="58"/>
        <v>750</v>
      </c>
      <c r="AL15" s="120">
        <f t="shared" si="59"/>
        <v>751</v>
      </c>
      <c r="AM15" s="120">
        <f t="shared" si="60"/>
        <v>752</v>
      </c>
      <c r="AN15" s="120">
        <f t="shared" si="61"/>
        <v>753</v>
      </c>
      <c r="AO15" s="120">
        <f t="shared" si="62"/>
        <v>754</v>
      </c>
      <c r="AP15" s="120">
        <f t="shared" si="63"/>
        <v>755</v>
      </c>
      <c r="AQ15" s="120">
        <f t="shared" si="64"/>
        <v>756</v>
      </c>
      <c r="AR15" s="120">
        <f t="shared" si="65"/>
        <v>757</v>
      </c>
      <c r="AS15" s="120">
        <f t="shared" si="66"/>
        <v>758</v>
      </c>
      <c r="AT15" s="120">
        <f t="shared" si="67"/>
        <v>759</v>
      </c>
      <c r="AU15" s="120">
        <f t="shared" si="68"/>
        <v>760</v>
      </c>
      <c r="AV15" s="120">
        <f t="shared" si="69"/>
        <v>761</v>
      </c>
      <c r="AW15" s="120">
        <f t="shared" si="70"/>
        <v>762</v>
      </c>
      <c r="AX15" s="120">
        <f t="shared" si="71"/>
        <v>763</v>
      </c>
      <c r="AY15" s="120">
        <f t="shared" si="72"/>
        <v>764</v>
      </c>
      <c r="AZ15" s="120">
        <f t="shared" si="73"/>
        <v>765</v>
      </c>
      <c r="BA15" s="120">
        <f t="shared" si="74"/>
        <v>766</v>
      </c>
      <c r="BB15" s="120">
        <f t="shared" si="75"/>
        <v>767</v>
      </c>
      <c r="BC15" s="120">
        <f t="shared" si="76"/>
        <v>768</v>
      </c>
      <c r="BD15" s="120">
        <f t="shared" si="77"/>
        <v>769</v>
      </c>
      <c r="BE15" s="120">
        <f t="shared" si="78"/>
        <v>770</v>
      </c>
      <c r="BF15" s="120">
        <f t="shared" si="79"/>
        <v>771</v>
      </c>
      <c r="BG15" s="120">
        <f t="shared" si="80"/>
        <v>772</v>
      </c>
      <c r="BH15" s="120">
        <f t="shared" si="81"/>
        <v>773</v>
      </c>
      <c r="BI15" s="120">
        <f t="shared" si="82"/>
        <v>774</v>
      </c>
      <c r="BJ15" s="120">
        <f t="shared" si="83"/>
        <v>775</v>
      </c>
      <c r="BK15" s="120">
        <f t="shared" si="84"/>
        <v>776</v>
      </c>
      <c r="BL15" s="120">
        <f t="shared" si="85"/>
        <v>777</v>
      </c>
      <c r="BM15" s="120">
        <f t="shared" si="86"/>
        <v>778</v>
      </c>
      <c r="BN15" s="120">
        <f t="shared" si="87"/>
        <v>779</v>
      </c>
      <c r="BO15" s="106">
        <f t="shared" si="6"/>
        <v>48555</v>
      </c>
      <c r="BP15" s="105">
        <f t="shared" si="7"/>
        <v>9373</v>
      </c>
      <c r="BQ15" s="29">
        <f t="shared" si="8"/>
        <v>9542</v>
      </c>
      <c r="BR15" s="29">
        <f t="shared" si="9"/>
        <v>9711</v>
      </c>
      <c r="BS15" s="29">
        <f t="shared" si="10"/>
        <v>9880</v>
      </c>
      <c r="BT15" s="107">
        <f t="shared" si="11"/>
        <v>10049</v>
      </c>
      <c r="BU15" s="106">
        <f t="shared" si="12"/>
        <v>44850</v>
      </c>
      <c r="BV15" s="29">
        <f t="shared" si="13"/>
        <v>8658</v>
      </c>
      <c r="BW15" s="29">
        <f t="shared" si="14"/>
        <v>8814</v>
      </c>
      <c r="BX15" s="29">
        <f t="shared" si="15"/>
        <v>8970</v>
      </c>
      <c r="BY15" s="29">
        <f t="shared" si="16"/>
        <v>9126</v>
      </c>
      <c r="BZ15" s="107">
        <f t="shared" si="17"/>
        <v>9282</v>
      </c>
      <c r="CA15" s="108">
        <f t="shared" si="1"/>
        <v>0.92369477911646591</v>
      </c>
      <c r="CB15" s="109">
        <f t="shared" si="1"/>
        <v>0.92371705963938977</v>
      </c>
      <c r="CC15" s="109">
        <f t="shared" si="1"/>
        <v>0.92370572207084467</v>
      </c>
      <c r="CD15" s="109">
        <f t="shared" si="1"/>
        <v>0.92369477911646591</v>
      </c>
      <c r="CE15" s="109">
        <f t="shared" si="1"/>
        <v>0.92368421052631577</v>
      </c>
      <c r="CF15" s="110">
        <f t="shared" si="1"/>
        <v>0.92367399741267786</v>
      </c>
      <c r="CG15" s="121">
        <f>-SUM([1]Dynamics!BO14:BO15,[1]Dynamics!CB14:CB15,[1]Dynamics!CO14:CO15,[1]Dynamics!DB14:DB15,[1]Dynamics!DO14:DO15)/BO14*100000</f>
        <v>1138266.4783427368</v>
      </c>
      <c r="CH15" s="112">
        <f>-SUM([1]Dynamics!BO14:BO15)/BP14*100000</f>
        <v>3509325.0738501581</v>
      </c>
      <c r="CI15" s="112">
        <f>-SUM([1]Dynamics!CB14:CB15)/BQ14*100000</f>
        <v>1968752.4600598565</v>
      </c>
      <c r="CJ15" s="112">
        <f>-SUM([1]Dynamics!CO14:CO15)/BR14*100000</f>
        <v>88335.213325650111</v>
      </c>
      <c r="CK15" s="112">
        <f>-SUM([1]Dynamics!DB14:DB15)/BS14*100000</f>
        <v>148658.91221376567</v>
      </c>
      <c r="CL15" s="122">
        <f>-SUM([1]Dynamics!DO14:DO15)/BT14*100000</f>
        <v>139425.82972644642</v>
      </c>
      <c r="CM15" s="113">
        <f t="shared" si="18"/>
        <v>3285.4500000000003</v>
      </c>
      <c r="CN15" s="113">
        <f>step*SUMPRODUCT(B15:N15,'[1]By group'!B$22:N$22)</f>
        <v>634.21</v>
      </c>
      <c r="CO15" s="113">
        <f>step*SUMPRODUCT(O15:AA15,'[1]By group'!O$22:AA$22)</f>
        <v>645.65000000000009</v>
      </c>
      <c r="CP15" s="113">
        <f>step*SUMPRODUCT(AB15:AN15,'[1]By group'!AB$22:AN$22)</f>
        <v>657.09</v>
      </c>
      <c r="CQ15" s="113">
        <f>step*SUMPRODUCT(AO15:BA15,'[1]By group'!AO$22:BA$22)</f>
        <v>668.53</v>
      </c>
      <c r="CR15" s="114">
        <f>step*SUMPRODUCT(BB15:BN15,'[1]By group'!BB$22:BN$22)</f>
        <v>679.96999999999991</v>
      </c>
      <c r="CS15" s="115">
        <f t="shared" si="2"/>
        <v>7450</v>
      </c>
      <c r="CT15" s="113">
        <f t="shared" si="2"/>
        <v>7460</v>
      </c>
      <c r="CU15" s="113">
        <f t="shared" si="2"/>
        <v>7470</v>
      </c>
      <c r="CV15" s="113">
        <f t="shared" si="2"/>
        <v>7480</v>
      </c>
      <c r="CW15" s="113">
        <f t="shared" si="2"/>
        <v>7490</v>
      </c>
      <c r="CX15" s="116">
        <f t="shared" si="2"/>
        <v>7500</v>
      </c>
      <c r="CY15" s="111">
        <f t="shared" si="19"/>
        <v>0.50438892640108035</v>
      </c>
      <c r="CZ15" s="117">
        <f t="shared" si="20"/>
        <v>0.51316677920324105</v>
      </c>
      <c r="DA15" s="118">
        <f t="shared" si="21"/>
        <v>0.20696117804551539</v>
      </c>
      <c r="DB15" s="123"/>
      <c r="DC15" s="9">
        <f>(SUMPRODUCT($B15:$N15,'[1]By group'!$B$27:$N$27)-(1-prop_idu_part)*SUMPRODUCT(IDs!$BB15:$BN15,'[1]By group'!$BB$27:$BN$27)*(1-prop_idu_male))/BQ15</f>
        <v>0.90474114441416897</v>
      </c>
      <c r="DD15" s="9">
        <f>(1-prop_idu_part)*SUMPRODUCT(IDs!$BB15:$BN15,'[1]By group'!$BB$27:$BN$27)*prop_idu_male/BQ15</f>
        <v>2.2747683923705724</v>
      </c>
      <c r="DE15" s="9">
        <f>SUMPRODUCT(AB15:AN15,'[1]By group'!AB$27:AN$27)/prop_sw_use/BP15</f>
        <v>1243.2732316227462</v>
      </c>
      <c r="DF15" s="9">
        <f t="shared" si="3"/>
        <v>504.76893203883492</v>
      </c>
      <c r="DG15" s="9">
        <f t="shared" si="22"/>
        <v>0</v>
      </c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</row>
    <row r="16" spans="1:166" x14ac:dyDescent="0.25">
      <c r="A16">
        <f t="shared" si="4"/>
        <v>6</v>
      </c>
      <c r="B16" s="120">
        <f t="shared" si="23"/>
        <v>780</v>
      </c>
      <c r="C16" s="120">
        <f t="shared" si="24"/>
        <v>781</v>
      </c>
      <c r="D16" s="120">
        <f t="shared" si="25"/>
        <v>782</v>
      </c>
      <c r="E16" s="120">
        <f t="shared" si="26"/>
        <v>783</v>
      </c>
      <c r="F16" s="120">
        <f t="shared" si="27"/>
        <v>784</v>
      </c>
      <c r="G16" s="120">
        <f t="shared" si="28"/>
        <v>785</v>
      </c>
      <c r="H16" s="120">
        <f t="shared" si="29"/>
        <v>786</v>
      </c>
      <c r="I16" s="120">
        <f t="shared" si="30"/>
        <v>787</v>
      </c>
      <c r="J16" s="120">
        <f t="shared" si="31"/>
        <v>788</v>
      </c>
      <c r="K16" s="120">
        <f t="shared" si="32"/>
        <v>789</v>
      </c>
      <c r="L16" s="120">
        <f t="shared" si="33"/>
        <v>790</v>
      </c>
      <c r="M16" s="120">
        <f t="shared" si="34"/>
        <v>791</v>
      </c>
      <c r="N16" s="120">
        <f t="shared" si="35"/>
        <v>792</v>
      </c>
      <c r="O16" s="120">
        <f t="shared" si="36"/>
        <v>793</v>
      </c>
      <c r="P16" s="120">
        <f t="shared" si="37"/>
        <v>794</v>
      </c>
      <c r="Q16" s="120">
        <f t="shared" si="38"/>
        <v>795</v>
      </c>
      <c r="R16" s="120">
        <f t="shared" si="39"/>
        <v>796</v>
      </c>
      <c r="S16" s="120">
        <f t="shared" si="40"/>
        <v>797</v>
      </c>
      <c r="T16" s="120">
        <f t="shared" si="41"/>
        <v>798</v>
      </c>
      <c r="U16" s="120">
        <f t="shared" si="42"/>
        <v>799</v>
      </c>
      <c r="V16" s="120">
        <f t="shared" si="43"/>
        <v>800</v>
      </c>
      <c r="W16" s="120">
        <f t="shared" si="44"/>
        <v>801</v>
      </c>
      <c r="X16" s="120">
        <f t="shared" si="45"/>
        <v>802</v>
      </c>
      <c r="Y16" s="120">
        <f t="shared" si="46"/>
        <v>803</v>
      </c>
      <c r="Z16" s="120">
        <f t="shared" si="47"/>
        <v>804</v>
      </c>
      <c r="AA16" s="120">
        <f t="shared" si="48"/>
        <v>805</v>
      </c>
      <c r="AB16" s="120">
        <f t="shared" si="49"/>
        <v>806</v>
      </c>
      <c r="AC16" s="120">
        <f t="shared" si="50"/>
        <v>807</v>
      </c>
      <c r="AD16" s="120">
        <f t="shared" si="51"/>
        <v>808</v>
      </c>
      <c r="AE16" s="120">
        <f t="shared" si="52"/>
        <v>809</v>
      </c>
      <c r="AF16" s="120">
        <f t="shared" si="53"/>
        <v>810</v>
      </c>
      <c r="AG16" s="120">
        <f t="shared" si="54"/>
        <v>811</v>
      </c>
      <c r="AH16" s="120">
        <f t="shared" si="55"/>
        <v>812</v>
      </c>
      <c r="AI16" s="120">
        <f t="shared" si="56"/>
        <v>813</v>
      </c>
      <c r="AJ16" s="120">
        <f t="shared" si="57"/>
        <v>814</v>
      </c>
      <c r="AK16" s="120">
        <f t="shared" si="58"/>
        <v>815</v>
      </c>
      <c r="AL16" s="120">
        <f t="shared" si="59"/>
        <v>816</v>
      </c>
      <c r="AM16" s="120">
        <f t="shared" si="60"/>
        <v>817</v>
      </c>
      <c r="AN16" s="120">
        <f t="shared" si="61"/>
        <v>818</v>
      </c>
      <c r="AO16" s="120">
        <f t="shared" si="62"/>
        <v>819</v>
      </c>
      <c r="AP16" s="120">
        <f t="shared" si="63"/>
        <v>820</v>
      </c>
      <c r="AQ16" s="120">
        <f t="shared" si="64"/>
        <v>821</v>
      </c>
      <c r="AR16" s="120">
        <f t="shared" si="65"/>
        <v>822</v>
      </c>
      <c r="AS16" s="120">
        <f t="shared" si="66"/>
        <v>823</v>
      </c>
      <c r="AT16" s="120">
        <f t="shared" si="67"/>
        <v>824</v>
      </c>
      <c r="AU16" s="120">
        <f t="shared" si="68"/>
        <v>825</v>
      </c>
      <c r="AV16" s="120">
        <f t="shared" si="69"/>
        <v>826</v>
      </c>
      <c r="AW16" s="120">
        <f t="shared" si="70"/>
        <v>827</v>
      </c>
      <c r="AX16" s="120">
        <f t="shared" si="71"/>
        <v>828</v>
      </c>
      <c r="AY16" s="120">
        <f t="shared" si="72"/>
        <v>829</v>
      </c>
      <c r="AZ16" s="120">
        <f t="shared" si="73"/>
        <v>830</v>
      </c>
      <c r="BA16" s="120">
        <f t="shared" si="74"/>
        <v>831</v>
      </c>
      <c r="BB16" s="120">
        <f t="shared" si="75"/>
        <v>832</v>
      </c>
      <c r="BC16" s="120">
        <f t="shared" si="76"/>
        <v>833</v>
      </c>
      <c r="BD16" s="120">
        <f t="shared" si="77"/>
        <v>834</v>
      </c>
      <c r="BE16" s="120">
        <f t="shared" si="78"/>
        <v>835</v>
      </c>
      <c r="BF16" s="120">
        <f t="shared" si="79"/>
        <v>836</v>
      </c>
      <c r="BG16" s="120">
        <f t="shared" si="80"/>
        <v>837</v>
      </c>
      <c r="BH16" s="120">
        <f t="shared" si="81"/>
        <v>838</v>
      </c>
      <c r="BI16" s="120">
        <f t="shared" si="82"/>
        <v>839</v>
      </c>
      <c r="BJ16" s="120">
        <f t="shared" si="83"/>
        <v>840</v>
      </c>
      <c r="BK16" s="120">
        <f t="shared" si="84"/>
        <v>841</v>
      </c>
      <c r="BL16" s="120">
        <f t="shared" si="85"/>
        <v>842</v>
      </c>
      <c r="BM16" s="120">
        <f t="shared" si="86"/>
        <v>843</v>
      </c>
      <c r="BN16" s="120">
        <f t="shared" si="87"/>
        <v>844</v>
      </c>
      <c r="BO16" s="106">
        <f t="shared" si="6"/>
        <v>52780</v>
      </c>
      <c r="BP16" s="105">
        <f t="shared" si="7"/>
        <v>10218</v>
      </c>
      <c r="BQ16" s="29">
        <f t="shared" si="8"/>
        <v>10387</v>
      </c>
      <c r="BR16" s="29">
        <f t="shared" si="9"/>
        <v>10556</v>
      </c>
      <c r="BS16" s="29">
        <f t="shared" si="10"/>
        <v>10725</v>
      </c>
      <c r="BT16" s="107">
        <f t="shared" si="11"/>
        <v>10894</v>
      </c>
      <c r="BU16" s="106">
        <f t="shared" si="12"/>
        <v>48750</v>
      </c>
      <c r="BV16" s="29">
        <f t="shared" si="13"/>
        <v>9438</v>
      </c>
      <c r="BW16" s="29">
        <f t="shared" si="14"/>
        <v>9594</v>
      </c>
      <c r="BX16" s="29">
        <f t="shared" si="15"/>
        <v>9750</v>
      </c>
      <c r="BY16" s="29">
        <f t="shared" si="16"/>
        <v>9906</v>
      </c>
      <c r="BZ16" s="107">
        <f t="shared" si="17"/>
        <v>10062</v>
      </c>
      <c r="CA16" s="108">
        <f t="shared" si="1"/>
        <v>0.92364532019704437</v>
      </c>
      <c r="CB16" s="109">
        <f t="shared" si="1"/>
        <v>0.92366412213740456</v>
      </c>
      <c r="CC16" s="109">
        <f t="shared" si="1"/>
        <v>0.92365456821026282</v>
      </c>
      <c r="CD16" s="109">
        <f t="shared" si="1"/>
        <v>0.92364532019704437</v>
      </c>
      <c r="CE16" s="109">
        <f t="shared" si="1"/>
        <v>0.92363636363636359</v>
      </c>
      <c r="CF16" s="110">
        <f t="shared" si="1"/>
        <v>0.92362768496420045</v>
      </c>
      <c r="CG16" s="108"/>
      <c r="CH16" s="111"/>
      <c r="CI16" s="112"/>
      <c r="CJ16" s="111"/>
      <c r="CK16" s="111"/>
      <c r="CL16" s="110"/>
      <c r="CM16" s="113">
        <f t="shared" si="18"/>
        <v>3571.4500000000003</v>
      </c>
      <c r="CN16" s="113">
        <f>step*SUMPRODUCT(B16:N16,'[1]By group'!B$22:N$22)</f>
        <v>691.41000000000008</v>
      </c>
      <c r="CO16" s="113">
        <f>step*SUMPRODUCT(O16:AA16,'[1]By group'!O$22:AA$22)</f>
        <v>702.84999999999991</v>
      </c>
      <c r="CP16" s="113">
        <f>step*SUMPRODUCT(AB16:AN16,'[1]By group'!AB$22:AN$22)</f>
        <v>714.29</v>
      </c>
      <c r="CQ16" s="113">
        <f>step*SUMPRODUCT(AO16:BA16,'[1]By group'!AO$22:BA$22)</f>
        <v>725.73</v>
      </c>
      <c r="CR16" s="114">
        <f>step*SUMPRODUCT(BB16:BN16,'[1]By group'!BB$22:BN$22)</f>
        <v>737.17</v>
      </c>
      <c r="CS16" s="115">
        <f t="shared" si="2"/>
        <v>8100</v>
      </c>
      <c r="CT16" s="113">
        <f t="shared" si="2"/>
        <v>8110</v>
      </c>
      <c r="CU16" s="113">
        <f t="shared" si="2"/>
        <v>8120</v>
      </c>
      <c r="CV16" s="113">
        <f t="shared" si="2"/>
        <v>8130</v>
      </c>
      <c r="CW16" s="113">
        <f t="shared" si="2"/>
        <v>8140</v>
      </c>
      <c r="CX16" s="116">
        <f t="shared" si="2"/>
        <v>8150</v>
      </c>
      <c r="CY16" s="111">
        <f t="shared" si="19"/>
        <v>0.50403476101800126</v>
      </c>
      <c r="CZ16" s="117">
        <f t="shared" si="20"/>
        <v>0.51210428305400368</v>
      </c>
      <c r="DA16" s="118">
        <f t="shared" si="21"/>
        <v>0.2064039408866995</v>
      </c>
      <c r="DB16" s="123">
        <f>(BO16-BO14)/BO14</f>
        <v>0.1906158357771261</v>
      </c>
      <c r="DC16" s="9">
        <f>(SUMPRODUCT($B16:$N16,'[1]By group'!$B$27:$N$27)-(1-prop_idu_part)*SUMPRODUCT(IDs!$BB16:$BN16,'[1]By group'!$BB$27:$BN$27)*(1-prop_idu_male))/BQ16</f>
        <v>0.90923654568210277</v>
      </c>
      <c r="DD16" s="9">
        <f>(1-prop_idu_part)*SUMPRODUCT(IDs!$BB16:$BN16,'[1]By group'!$BB$27:$BN$27)*prop_idu_male/BQ16</f>
        <v>2.2654317897371716</v>
      </c>
      <c r="DE16" s="9">
        <f>SUMPRODUCT(AB16:AN16,'[1]By group'!AB$27:AN$27)/prop_sw_use/BP16</f>
        <v>1239.6946564885495</v>
      </c>
      <c r="DF16" s="9">
        <f t="shared" si="3"/>
        <v>503.31603053435106</v>
      </c>
      <c r="DG16" s="9">
        <f t="shared" si="22"/>
        <v>0</v>
      </c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</row>
    <row r="17" spans="1:166" x14ac:dyDescent="0.25">
      <c r="A17">
        <f t="shared" si="4"/>
        <v>6.5</v>
      </c>
      <c r="B17" s="120">
        <f t="shared" si="23"/>
        <v>845</v>
      </c>
      <c r="C17" s="120">
        <f t="shared" si="24"/>
        <v>846</v>
      </c>
      <c r="D17" s="120">
        <f t="shared" si="25"/>
        <v>847</v>
      </c>
      <c r="E17" s="120">
        <f t="shared" si="26"/>
        <v>848</v>
      </c>
      <c r="F17" s="120">
        <f t="shared" si="27"/>
        <v>849</v>
      </c>
      <c r="G17" s="120">
        <f t="shared" si="28"/>
        <v>850</v>
      </c>
      <c r="H17" s="120">
        <f t="shared" si="29"/>
        <v>851</v>
      </c>
      <c r="I17" s="120">
        <f t="shared" si="30"/>
        <v>852</v>
      </c>
      <c r="J17" s="120">
        <f t="shared" si="31"/>
        <v>853</v>
      </c>
      <c r="K17" s="120">
        <f t="shared" si="32"/>
        <v>854</v>
      </c>
      <c r="L17" s="120">
        <f t="shared" si="33"/>
        <v>855</v>
      </c>
      <c r="M17" s="120">
        <f t="shared" si="34"/>
        <v>856</v>
      </c>
      <c r="N17" s="120">
        <f t="shared" si="35"/>
        <v>857</v>
      </c>
      <c r="O17" s="120">
        <f t="shared" si="36"/>
        <v>858</v>
      </c>
      <c r="P17" s="120">
        <f t="shared" si="37"/>
        <v>859</v>
      </c>
      <c r="Q17" s="120">
        <f t="shared" si="38"/>
        <v>860</v>
      </c>
      <c r="R17" s="120">
        <f t="shared" si="39"/>
        <v>861</v>
      </c>
      <c r="S17" s="120">
        <f t="shared" si="40"/>
        <v>862</v>
      </c>
      <c r="T17" s="120">
        <f t="shared" si="41"/>
        <v>863</v>
      </c>
      <c r="U17" s="120">
        <f t="shared" si="42"/>
        <v>864</v>
      </c>
      <c r="V17" s="120">
        <f t="shared" si="43"/>
        <v>865</v>
      </c>
      <c r="W17" s="120">
        <f t="shared" si="44"/>
        <v>866</v>
      </c>
      <c r="X17" s="120">
        <f t="shared" si="45"/>
        <v>867</v>
      </c>
      <c r="Y17" s="120">
        <f t="shared" si="46"/>
        <v>868</v>
      </c>
      <c r="Z17" s="120">
        <f t="shared" si="47"/>
        <v>869</v>
      </c>
      <c r="AA17" s="120">
        <f t="shared" si="48"/>
        <v>870</v>
      </c>
      <c r="AB17" s="120">
        <f t="shared" si="49"/>
        <v>871</v>
      </c>
      <c r="AC17" s="120">
        <f t="shared" si="50"/>
        <v>872</v>
      </c>
      <c r="AD17" s="120">
        <f t="shared" si="51"/>
        <v>873</v>
      </c>
      <c r="AE17" s="120">
        <f t="shared" si="52"/>
        <v>874</v>
      </c>
      <c r="AF17" s="120">
        <f t="shared" si="53"/>
        <v>875</v>
      </c>
      <c r="AG17" s="120">
        <f t="shared" si="54"/>
        <v>876</v>
      </c>
      <c r="AH17" s="120">
        <f t="shared" si="55"/>
        <v>877</v>
      </c>
      <c r="AI17" s="120">
        <f t="shared" si="56"/>
        <v>878</v>
      </c>
      <c r="AJ17" s="120">
        <f t="shared" si="57"/>
        <v>879</v>
      </c>
      <c r="AK17" s="120">
        <f t="shared" si="58"/>
        <v>880</v>
      </c>
      <c r="AL17" s="120">
        <f t="shared" si="59"/>
        <v>881</v>
      </c>
      <c r="AM17" s="120">
        <f t="shared" si="60"/>
        <v>882</v>
      </c>
      <c r="AN17" s="120">
        <f t="shared" si="61"/>
        <v>883</v>
      </c>
      <c r="AO17" s="120">
        <f t="shared" si="62"/>
        <v>884</v>
      </c>
      <c r="AP17" s="120">
        <f t="shared" si="63"/>
        <v>885</v>
      </c>
      <c r="AQ17" s="120">
        <f t="shared" si="64"/>
        <v>886</v>
      </c>
      <c r="AR17" s="120">
        <f t="shared" si="65"/>
        <v>887</v>
      </c>
      <c r="AS17" s="120">
        <f t="shared" si="66"/>
        <v>888</v>
      </c>
      <c r="AT17" s="120">
        <f t="shared" si="67"/>
        <v>889</v>
      </c>
      <c r="AU17" s="120">
        <f t="shared" si="68"/>
        <v>890</v>
      </c>
      <c r="AV17" s="120">
        <f t="shared" si="69"/>
        <v>891</v>
      </c>
      <c r="AW17" s="120">
        <f t="shared" si="70"/>
        <v>892</v>
      </c>
      <c r="AX17" s="120">
        <f t="shared" si="71"/>
        <v>893</v>
      </c>
      <c r="AY17" s="120">
        <f t="shared" si="72"/>
        <v>894</v>
      </c>
      <c r="AZ17" s="120">
        <f t="shared" si="73"/>
        <v>895</v>
      </c>
      <c r="BA17" s="120">
        <f t="shared" si="74"/>
        <v>896</v>
      </c>
      <c r="BB17" s="120">
        <f t="shared" si="75"/>
        <v>897</v>
      </c>
      <c r="BC17" s="120">
        <f t="shared" si="76"/>
        <v>898</v>
      </c>
      <c r="BD17" s="120">
        <f t="shared" si="77"/>
        <v>899</v>
      </c>
      <c r="BE17" s="120">
        <f t="shared" si="78"/>
        <v>900</v>
      </c>
      <c r="BF17" s="120">
        <f t="shared" si="79"/>
        <v>901</v>
      </c>
      <c r="BG17" s="120">
        <f t="shared" si="80"/>
        <v>902</v>
      </c>
      <c r="BH17" s="120">
        <f t="shared" si="81"/>
        <v>903</v>
      </c>
      <c r="BI17" s="120">
        <f t="shared" si="82"/>
        <v>904</v>
      </c>
      <c r="BJ17" s="120">
        <f t="shared" si="83"/>
        <v>905</v>
      </c>
      <c r="BK17" s="120">
        <f t="shared" si="84"/>
        <v>906</v>
      </c>
      <c r="BL17" s="120">
        <f t="shared" si="85"/>
        <v>907</v>
      </c>
      <c r="BM17" s="120">
        <f t="shared" si="86"/>
        <v>908</v>
      </c>
      <c r="BN17" s="120">
        <f t="shared" si="87"/>
        <v>909</v>
      </c>
      <c r="BO17" s="106">
        <f t="shared" si="6"/>
        <v>57005</v>
      </c>
      <c r="BP17" s="105">
        <f t="shared" si="7"/>
        <v>11063</v>
      </c>
      <c r="BQ17" s="29">
        <f t="shared" si="8"/>
        <v>11232</v>
      </c>
      <c r="BR17" s="29">
        <f t="shared" si="9"/>
        <v>11401</v>
      </c>
      <c r="BS17" s="29">
        <f t="shared" si="10"/>
        <v>11570</v>
      </c>
      <c r="BT17" s="107">
        <f t="shared" si="11"/>
        <v>11739</v>
      </c>
      <c r="BU17" s="106">
        <f t="shared" si="12"/>
        <v>52650</v>
      </c>
      <c r="BV17" s="29">
        <f t="shared" si="13"/>
        <v>10218</v>
      </c>
      <c r="BW17" s="29">
        <f t="shared" si="14"/>
        <v>10374</v>
      </c>
      <c r="BX17" s="29">
        <f t="shared" si="15"/>
        <v>10530</v>
      </c>
      <c r="BY17" s="29">
        <f t="shared" si="16"/>
        <v>10686</v>
      </c>
      <c r="BZ17" s="107">
        <f t="shared" si="17"/>
        <v>10842</v>
      </c>
      <c r="CA17" s="108">
        <f t="shared" si="1"/>
        <v>0.92360319270239455</v>
      </c>
      <c r="CB17" s="109">
        <f t="shared" si="1"/>
        <v>0.92361927144535838</v>
      </c>
      <c r="CC17" s="109">
        <f t="shared" si="1"/>
        <v>0.92361111111111116</v>
      </c>
      <c r="CD17" s="109">
        <f t="shared" si="1"/>
        <v>0.92360319270239455</v>
      </c>
      <c r="CE17" s="109">
        <f t="shared" si="1"/>
        <v>0.92359550561797754</v>
      </c>
      <c r="CF17" s="110">
        <f t="shared" si="1"/>
        <v>0.92358803986710969</v>
      </c>
      <c r="CG17" s="121">
        <f>-SUM([1]Dynamics!BO16:BO17,[1]Dynamics!CB16:CB17,[1]Dynamics!CO16:CO17,[1]Dynamics!DB16:DB17,[1]Dynamics!DO16:DO17)/BO16*100000</f>
        <v>927399.92862715363</v>
      </c>
      <c r="CH17" s="112">
        <f>-SUM([1]Dynamics!BO16:BO17)/BP16*100000</f>
        <v>2818924.0760158375</v>
      </c>
      <c r="CI17" s="112">
        <f>-SUM([1]Dynamics!CB16:CB17)/BQ16*100000</f>
        <v>1607411.8211863891</v>
      </c>
      <c r="CJ17" s="112">
        <f>-SUM([1]Dynamics!CO16:CO17)/BR16*100000</f>
        <v>73924.273243538759</v>
      </c>
      <c r="CK17" s="112">
        <f>-SUM([1]Dynamics!DB16:DB17)/BS16*100000</f>
        <v>129505.32971134645</v>
      </c>
      <c r="CL17" s="122">
        <f>-SUM([1]Dynamics!DO16:DO17)/BT16*100000</f>
        <v>117397.2964967255</v>
      </c>
      <c r="CM17" s="113">
        <f t="shared" si="18"/>
        <v>3857.4499999999994</v>
      </c>
      <c r="CN17" s="113">
        <f>step*SUMPRODUCT(B17:N17,'[1]By group'!B$22:N$22)</f>
        <v>748.61</v>
      </c>
      <c r="CO17" s="113">
        <f>step*SUMPRODUCT(O17:AA17,'[1]By group'!O$22:AA$22)</f>
        <v>760.05</v>
      </c>
      <c r="CP17" s="113">
        <f>step*SUMPRODUCT(AB17:AN17,'[1]By group'!AB$22:AN$22)</f>
        <v>771.49</v>
      </c>
      <c r="CQ17" s="113">
        <f>step*SUMPRODUCT(AO17:BA17,'[1]By group'!AO$22:BA$22)</f>
        <v>782.93</v>
      </c>
      <c r="CR17" s="114">
        <f>step*SUMPRODUCT(BB17:BN17,'[1]By group'!BB$22:BN$22)</f>
        <v>794.37</v>
      </c>
      <c r="CS17" s="115">
        <f t="shared" si="2"/>
        <v>8750</v>
      </c>
      <c r="CT17" s="113">
        <f t="shared" si="2"/>
        <v>8760</v>
      </c>
      <c r="CU17" s="113">
        <f t="shared" si="2"/>
        <v>8770</v>
      </c>
      <c r="CV17" s="113">
        <f t="shared" si="2"/>
        <v>8780</v>
      </c>
      <c r="CW17" s="113">
        <f t="shared" si="2"/>
        <v>8790</v>
      </c>
      <c r="CX17" s="116">
        <f t="shared" si="2"/>
        <v>8800</v>
      </c>
      <c r="CY17" s="111">
        <f t="shared" si="19"/>
        <v>0.50373348650201033</v>
      </c>
      <c r="CZ17" s="117">
        <f t="shared" si="20"/>
        <v>0.51120045950603099</v>
      </c>
      <c r="DA17" s="118">
        <f t="shared" si="21"/>
        <v>0.20592930444697832</v>
      </c>
      <c r="DB17" s="123"/>
      <c r="DC17" s="9">
        <f>(SUMPRODUCT($B17:$N17,'[1]By group'!$B$27:$N$27)-(1-prop_idu_part)*SUMPRODUCT(IDs!$BB17:$BN17,'[1]By group'!$BB$27:$BN$27)*(1-prop_idu_male))/BQ17</f>
        <v>0.91305555555555573</v>
      </c>
      <c r="DD17" s="9">
        <f>(1-prop_idu_part)*SUMPRODUCT(IDs!$BB17:$BN17,'[1]By group'!$BB$27:$BN$27)*prop_idu_male/BQ17</f>
        <v>2.2575000000000003</v>
      </c>
      <c r="DE17" s="9">
        <f>SUMPRODUCT(AB17:AN17,'[1]By group'!AB$27:AN$27)/prop_sw_use/BP17</f>
        <v>1236.6627497062279</v>
      </c>
      <c r="DF17" s="9">
        <f t="shared" si="3"/>
        <v>502.08507638072854</v>
      </c>
      <c r="DG17" s="9">
        <f t="shared" si="22"/>
        <v>0</v>
      </c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</row>
    <row r="18" spans="1:166" x14ac:dyDescent="0.25">
      <c r="A18">
        <f t="shared" si="4"/>
        <v>7</v>
      </c>
      <c r="B18" s="120">
        <f t="shared" si="23"/>
        <v>910</v>
      </c>
      <c r="C18" s="120">
        <f t="shared" si="24"/>
        <v>911</v>
      </c>
      <c r="D18" s="120">
        <f t="shared" si="25"/>
        <v>912</v>
      </c>
      <c r="E18" s="120">
        <f t="shared" si="26"/>
        <v>913</v>
      </c>
      <c r="F18" s="120">
        <f t="shared" si="27"/>
        <v>914</v>
      </c>
      <c r="G18" s="120">
        <f t="shared" si="28"/>
        <v>915</v>
      </c>
      <c r="H18" s="120">
        <f t="shared" si="29"/>
        <v>916</v>
      </c>
      <c r="I18" s="120">
        <f t="shared" si="30"/>
        <v>917</v>
      </c>
      <c r="J18" s="120">
        <f t="shared" si="31"/>
        <v>918</v>
      </c>
      <c r="K18" s="120">
        <f t="shared" si="32"/>
        <v>919</v>
      </c>
      <c r="L18" s="120">
        <f t="shared" si="33"/>
        <v>920</v>
      </c>
      <c r="M18" s="120">
        <f t="shared" si="34"/>
        <v>921</v>
      </c>
      <c r="N18" s="120">
        <f t="shared" si="35"/>
        <v>922</v>
      </c>
      <c r="O18" s="120">
        <f t="shared" si="36"/>
        <v>923</v>
      </c>
      <c r="P18" s="120">
        <f t="shared" si="37"/>
        <v>924</v>
      </c>
      <c r="Q18" s="120">
        <f t="shared" si="38"/>
        <v>925</v>
      </c>
      <c r="R18" s="120">
        <f t="shared" si="39"/>
        <v>926</v>
      </c>
      <c r="S18" s="120">
        <f t="shared" si="40"/>
        <v>927</v>
      </c>
      <c r="T18" s="120">
        <f t="shared" si="41"/>
        <v>928</v>
      </c>
      <c r="U18" s="120">
        <f t="shared" si="42"/>
        <v>929</v>
      </c>
      <c r="V18" s="120">
        <f t="shared" si="43"/>
        <v>930</v>
      </c>
      <c r="W18" s="120">
        <f t="shared" si="44"/>
        <v>931</v>
      </c>
      <c r="X18" s="120">
        <f t="shared" si="45"/>
        <v>932</v>
      </c>
      <c r="Y18" s="120">
        <f t="shared" si="46"/>
        <v>933</v>
      </c>
      <c r="Z18" s="120">
        <f t="shared" si="47"/>
        <v>934</v>
      </c>
      <c r="AA18" s="120">
        <f t="shared" si="48"/>
        <v>935</v>
      </c>
      <c r="AB18" s="120">
        <f t="shared" si="49"/>
        <v>936</v>
      </c>
      <c r="AC18" s="120">
        <f t="shared" si="50"/>
        <v>937</v>
      </c>
      <c r="AD18" s="120">
        <f t="shared" si="51"/>
        <v>938</v>
      </c>
      <c r="AE18" s="120">
        <f t="shared" si="52"/>
        <v>939</v>
      </c>
      <c r="AF18" s="120">
        <f t="shared" si="53"/>
        <v>940</v>
      </c>
      <c r="AG18" s="120">
        <f t="shared" si="54"/>
        <v>941</v>
      </c>
      <c r="AH18" s="120">
        <f t="shared" si="55"/>
        <v>942</v>
      </c>
      <c r="AI18" s="120">
        <f t="shared" si="56"/>
        <v>943</v>
      </c>
      <c r="AJ18" s="120">
        <f t="shared" si="57"/>
        <v>944</v>
      </c>
      <c r="AK18" s="120">
        <f t="shared" si="58"/>
        <v>945</v>
      </c>
      <c r="AL18" s="120">
        <f t="shared" si="59"/>
        <v>946</v>
      </c>
      <c r="AM18" s="120">
        <f t="shared" si="60"/>
        <v>947</v>
      </c>
      <c r="AN18" s="120">
        <f t="shared" si="61"/>
        <v>948</v>
      </c>
      <c r="AO18" s="120">
        <f t="shared" si="62"/>
        <v>949</v>
      </c>
      <c r="AP18" s="120">
        <f t="shared" si="63"/>
        <v>950</v>
      </c>
      <c r="AQ18" s="120">
        <f t="shared" si="64"/>
        <v>951</v>
      </c>
      <c r="AR18" s="120">
        <f t="shared" si="65"/>
        <v>952</v>
      </c>
      <c r="AS18" s="120">
        <f t="shared" si="66"/>
        <v>953</v>
      </c>
      <c r="AT18" s="120">
        <f t="shared" si="67"/>
        <v>954</v>
      </c>
      <c r="AU18" s="120">
        <f t="shared" si="68"/>
        <v>955</v>
      </c>
      <c r="AV18" s="120">
        <f t="shared" si="69"/>
        <v>956</v>
      </c>
      <c r="AW18" s="120">
        <f t="shared" si="70"/>
        <v>957</v>
      </c>
      <c r="AX18" s="120">
        <f t="shared" si="71"/>
        <v>958</v>
      </c>
      <c r="AY18" s="120">
        <f t="shared" si="72"/>
        <v>959</v>
      </c>
      <c r="AZ18" s="120">
        <f t="shared" si="73"/>
        <v>960</v>
      </c>
      <c r="BA18" s="120">
        <f t="shared" si="74"/>
        <v>961</v>
      </c>
      <c r="BB18" s="120">
        <f t="shared" si="75"/>
        <v>962</v>
      </c>
      <c r="BC18" s="120">
        <f t="shared" si="76"/>
        <v>963</v>
      </c>
      <c r="BD18" s="120">
        <f t="shared" si="77"/>
        <v>964</v>
      </c>
      <c r="BE18" s="120">
        <f t="shared" si="78"/>
        <v>965</v>
      </c>
      <c r="BF18" s="120">
        <f t="shared" si="79"/>
        <v>966</v>
      </c>
      <c r="BG18" s="120">
        <f t="shared" si="80"/>
        <v>967</v>
      </c>
      <c r="BH18" s="120">
        <f t="shared" si="81"/>
        <v>968</v>
      </c>
      <c r="BI18" s="120">
        <f t="shared" si="82"/>
        <v>969</v>
      </c>
      <c r="BJ18" s="120">
        <f t="shared" si="83"/>
        <v>970</v>
      </c>
      <c r="BK18" s="120">
        <f t="shared" si="84"/>
        <v>971</v>
      </c>
      <c r="BL18" s="120">
        <f t="shared" si="85"/>
        <v>972</v>
      </c>
      <c r="BM18" s="120">
        <f t="shared" si="86"/>
        <v>973</v>
      </c>
      <c r="BN18" s="120">
        <f t="shared" si="87"/>
        <v>974</v>
      </c>
      <c r="BO18" s="106">
        <f t="shared" si="6"/>
        <v>61230</v>
      </c>
      <c r="BP18" s="105">
        <f t="shared" si="7"/>
        <v>11908</v>
      </c>
      <c r="BQ18" s="29">
        <f t="shared" si="8"/>
        <v>12077</v>
      </c>
      <c r="BR18" s="29">
        <f t="shared" si="9"/>
        <v>12246</v>
      </c>
      <c r="BS18" s="29">
        <f t="shared" si="10"/>
        <v>12415</v>
      </c>
      <c r="BT18" s="107">
        <f t="shared" si="11"/>
        <v>12584</v>
      </c>
      <c r="BU18" s="106">
        <f t="shared" si="12"/>
        <v>56550</v>
      </c>
      <c r="BV18" s="29">
        <f t="shared" si="13"/>
        <v>10998</v>
      </c>
      <c r="BW18" s="29">
        <f t="shared" si="14"/>
        <v>11154</v>
      </c>
      <c r="BX18" s="29">
        <f t="shared" si="15"/>
        <v>11310</v>
      </c>
      <c r="BY18" s="29">
        <f t="shared" si="16"/>
        <v>11466</v>
      </c>
      <c r="BZ18" s="107">
        <f t="shared" si="17"/>
        <v>11622</v>
      </c>
      <c r="CA18" s="108">
        <f t="shared" si="1"/>
        <v>0.92356687898089174</v>
      </c>
      <c r="CB18" s="109">
        <f t="shared" si="1"/>
        <v>0.92358078602620086</v>
      </c>
      <c r="CC18" s="109">
        <f t="shared" si="1"/>
        <v>0.92357373519913888</v>
      </c>
      <c r="CD18" s="109">
        <f t="shared" si="1"/>
        <v>0.92356687898089174</v>
      </c>
      <c r="CE18" s="109">
        <f t="shared" si="1"/>
        <v>0.92356020942408379</v>
      </c>
      <c r="CF18" s="110">
        <f t="shared" si="1"/>
        <v>0.92355371900826444</v>
      </c>
      <c r="CG18" s="108"/>
      <c r="CH18" s="111"/>
      <c r="CI18" s="112"/>
      <c r="CJ18" s="111"/>
      <c r="CK18" s="111"/>
      <c r="CL18" s="110"/>
      <c r="CM18" s="113">
        <f t="shared" si="18"/>
        <v>4143.45</v>
      </c>
      <c r="CN18" s="113">
        <f>step*SUMPRODUCT(B18:N18,'[1]By group'!B$22:N$22)</f>
        <v>805.81000000000006</v>
      </c>
      <c r="CO18" s="113">
        <f>step*SUMPRODUCT(O18:AA18,'[1]By group'!O$22:AA$22)</f>
        <v>817.24999999999989</v>
      </c>
      <c r="CP18" s="113">
        <f>step*SUMPRODUCT(AB18:AN18,'[1]By group'!AB$22:AN$22)</f>
        <v>828.69</v>
      </c>
      <c r="CQ18" s="113">
        <f>step*SUMPRODUCT(AO18:BA18,'[1]By group'!AO$22:BA$22)</f>
        <v>840.13</v>
      </c>
      <c r="CR18" s="114">
        <f>step*SUMPRODUCT(BB18:BN18,'[1]By group'!BB$22:BN$22)</f>
        <v>851.56999999999994</v>
      </c>
      <c r="CS18" s="115">
        <f t="shared" si="2"/>
        <v>9400</v>
      </c>
      <c r="CT18" s="113">
        <f t="shared" si="2"/>
        <v>9410</v>
      </c>
      <c r="CU18" s="113">
        <f t="shared" si="2"/>
        <v>9420</v>
      </c>
      <c r="CV18" s="113">
        <f t="shared" si="2"/>
        <v>9430</v>
      </c>
      <c r="CW18" s="113">
        <f t="shared" si="2"/>
        <v>9440</v>
      </c>
      <c r="CX18" s="116">
        <f t="shared" si="2"/>
        <v>9450</v>
      </c>
      <c r="CY18" s="111">
        <f t="shared" si="19"/>
        <v>0.50347407803313737</v>
      </c>
      <c r="CZ18" s="117">
        <f t="shared" si="20"/>
        <v>0.51042223409941212</v>
      </c>
      <c r="DA18" s="118">
        <f t="shared" si="21"/>
        <v>0.20552016985138005</v>
      </c>
      <c r="DB18" s="123">
        <f>(BO18-BO16)/BO16</f>
        <v>0.16009852216748768</v>
      </c>
      <c r="DC18" s="9">
        <f>(SUMPRODUCT($B18:$N18,'[1]By group'!$B$27:$N$27)-(1-prop_idu_part)*SUMPRODUCT(IDs!$BB18:$BN18,'[1]By group'!$BB$27:$BN$27)*(1-prop_idu_male))/BQ18</f>
        <v>0.91634015069967734</v>
      </c>
      <c r="DD18" s="9">
        <f>(1-prop_idu_part)*SUMPRODUCT(IDs!$BB18:$BN18,'[1]By group'!$BB$27:$BN$27)*prop_idu_male/BQ18</f>
        <v>2.2506781485468244</v>
      </c>
      <c r="DE18" s="9">
        <f>SUMPRODUCT(AB18:AN18,'[1]By group'!AB$27:AN$27)/prop_sw_use/BP18</f>
        <v>1234.061135371179</v>
      </c>
      <c r="DF18" s="9">
        <f t="shared" si="3"/>
        <v>501.02882096069868</v>
      </c>
      <c r="DG18" s="9">
        <f t="shared" si="22"/>
        <v>0</v>
      </c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</row>
    <row r="19" spans="1:166" x14ac:dyDescent="0.25">
      <c r="A19">
        <f t="shared" si="4"/>
        <v>7.5</v>
      </c>
      <c r="B19" s="120">
        <f t="shared" si="23"/>
        <v>975</v>
      </c>
      <c r="C19" s="120">
        <f t="shared" si="24"/>
        <v>976</v>
      </c>
      <c r="D19" s="120">
        <f t="shared" si="25"/>
        <v>977</v>
      </c>
      <c r="E19" s="120">
        <f t="shared" si="26"/>
        <v>978</v>
      </c>
      <c r="F19" s="120">
        <f t="shared" si="27"/>
        <v>979</v>
      </c>
      <c r="G19" s="120">
        <f t="shared" si="28"/>
        <v>980</v>
      </c>
      <c r="H19" s="120">
        <f t="shared" si="29"/>
        <v>981</v>
      </c>
      <c r="I19" s="120">
        <f t="shared" si="30"/>
        <v>982</v>
      </c>
      <c r="J19" s="120">
        <f t="shared" si="31"/>
        <v>983</v>
      </c>
      <c r="K19" s="120">
        <f t="shared" si="32"/>
        <v>984</v>
      </c>
      <c r="L19" s="120">
        <f t="shared" si="33"/>
        <v>985</v>
      </c>
      <c r="M19" s="120">
        <f t="shared" si="34"/>
        <v>986</v>
      </c>
      <c r="N19" s="120">
        <f t="shared" si="35"/>
        <v>987</v>
      </c>
      <c r="O19" s="120">
        <f t="shared" si="36"/>
        <v>988</v>
      </c>
      <c r="P19" s="120">
        <f t="shared" si="37"/>
        <v>989</v>
      </c>
      <c r="Q19" s="120">
        <f t="shared" si="38"/>
        <v>990</v>
      </c>
      <c r="R19" s="120">
        <f t="shared" si="39"/>
        <v>991</v>
      </c>
      <c r="S19" s="120">
        <f t="shared" si="40"/>
        <v>992</v>
      </c>
      <c r="T19" s="120">
        <f t="shared" si="41"/>
        <v>993</v>
      </c>
      <c r="U19" s="120">
        <f t="shared" si="42"/>
        <v>994</v>
      </c>
      <c r="V19" s="120">
        <f t="shared" si="43"/>
        <v>995</v>
      </c>
      <c r="W19" s="120">
        <f t="shared" si="44"/>
        <v>996</v>
      </c>
      <c r="X19" s="120">
        <f t="shared" si="45"/>
        <v>997</v>
      </c>
      <c r="Y19" s="120">
        <f t="shared" si="46"/>
        <v>998</v>
      </c>
      <c r="Z19" s="120">
        <f t="shared" si="47"/>
        <v>999</v>
      </c>
      <c r="AA19" s="120">
        <f t="shared" si="48"/>
        <v>1000</v>
      </c>
      <c r="AB19" s="120">
        <f t="shared" si="49"/>
        <v>1001</v>
      </c>
      <c r="AC19" s="120">
        <f t="shared" si="50"/>
        <v>1002</v>
      </c>
      <c r="AD19" s="120">
        <f t="shared" si="51"/>
        <v>1003</v>
      </c>
      <c r="AE19" s="120">
        <f t="shared" si="52"/>
        <v>1004</v>
      </c>
      <c r="AF19" s="120">
        <f t="shared" si="53"/>
        <v>1005</v>
      </c>
      <c r="AG19" s="120">
        <f t="shared" si="54"/>
        <v>1006</v>
      </c>
      <c r="AH19" s="120">
        <f t="shared" si="55"/>
        <v>1007</v>
      </c>
      <c r="AI19" s="120">
        <f t="shared" si="56"/>
        <v>1008</v>
      </c>
      <c r="AJ19" s="120">
        <f t="shared" si="57"/>
        <v>1009</v>
      </c>
      <c r="AK19" s="120">
        <f t="shared" si="58"/>
        <v>1010</v>
      </c>
      <c r="AL19" s="120">
        <f t="shared" si="59"/>
        <v>1011</v>
      </c>
      <c r="AM19" s="120">
        <f t="shared" si="60"/>
        <v>1012</v>
      </c>
      <c r="AN19" s="120">
        <f t="shared" si="61"/>
        <v>1013</v>
      </c>
      <c r="AO19" s="120">
        <f t="shared" si="62"/>
        <v>1014</v>
      </c>
      <c r="AP19" s="120">
        <f t="shared" si="63"/>
        <v>1015</v>
      </c>
      <c r="AQ19" s="120">
        <f t="shared" si="64"/>
        <v>1016</v>
      </c>
      <c r="AR19" s="120">
        <f t="shared" si="65"/>
        <v>1017</v>
      </c>
      <c r="AS19" s="120">
        <f t="shared" si="66"/>
        <v>1018</v>
      </c>
      <c r="AT19" s="120">
        <f t="shared" si="67"/>
        <v>1019</v>
      </c>
      <c r="AU19" s="120">
        <f t="shared" si="68"/>
        <v>1020</v>
      </c>
      <c r="AV19" s="120">
        <f t="shared" si="69"/>
        <v>1021</v>
      </c>
      <c r="AW19" s="120">
        <f t="shared" si="70"/>
        <v>1022</v>
      </c>
      <c r="AX19" s="120">
        <f t="shared" si="71"/>
        <v>1023</v>
      </c>
      <c r="AY19" s="120">
        <f t="shared" si="72"/>
        <v>1024</v>
      </c>
      <c r="AZ19" s="120">
        <f t="shared" si="73"/>
        <v>1025</v>
      </c>
      <c r="BA19" s="120">
        <f t="shared" si="74"/>
        <v>1026</v>
      </c>
      <c r="BB19" s="120">
        <f t="shared" si="75"/>
        <v>1027</v>
      </c>
      <c r="BC19" s="120">
        <f t="shared" si="76"/>
        <v>1028</v>
      </c>
      <c r="BD19" s="120">
        <f t="shared" si="77"/>
        <v>1029</v>
      </c>
      <c r="BE19" s="120">
        <f t="shared" si="78"/>
        <v>1030</v>
      </c>
      <c r="BF19" s="120">
        <f t="shared" si="79"/>
        <v>1031</v>
      </c>
      <c r="BG19" s="120">
        <f t="shared" si="80"/>
        <v>1032</v>
      </c>
      <c r="BH19" s="120">
        <f t="shared" si="81"/>
        <v>1033</v>
      </c>
      <c r="BI19" s="120">
        <f t="shared" si="82"/>
        <v>1034</v>
      </c>
      <c r="BJ19" s="120">
        <f t="shared" si="83"/>
        <v>1035</v>
      </c>
      <c r="BK19" s="120">
        <f t="shared" si="84"/>
        <v>1036</v>
      </c>
      <c r="BL19" s="120">
        <f t="shared" si="85"/>
        <v>1037</v>
      </c>
      <c r="BM19" s="120">
        <f t="shared" si="86"/>
        <v>1038</v>
      </c>
      <c r="BN19" s="120">
        <f t="shared" si="87"/>
        <v>1039</v>
      </c>
      <c r="BO19" s="106">
        <f t="shared" si="6"/>
        <v>65455</v>
      </c>
      <c r="BP19" s="105">
        <f t="shared" si="7"/>
        <v>12753</v>
      </c>
      <c r="BQ19" s="29">
        <f t="shared" si="8"/>
        <v>12922</v>
      </c>
      <c r="BR19" s="29">
        <f t="shared" si="9"/>
        <v>13091</v>
      </c>
      <c r="BS19" s="29">
        <f t="shared" si="10"/>
        <v>13260</v>
      </c>
      <c r="BT19" s="107">
        <f t="shared" si="11"/>
        <v>13429</v>
      </c>
      <c r="BU19" s="106">
        <f t="shared" si="12"/>
        <v>60450</v>
      </c>
      <c r="BV19" s="29">
        <f t="shared" si="13"/>
        <v>11778</v>
      </c>
      <c r="BW19" s="29">
        <f t="shared" si="14"/>
        <v>11934</v>
      </c>
      <c r="BX19" s="29">
        <f t="shared" si="15"/>
        <v>12090</v>
      </c>
      <c r="BY19" s="29">
        <f t="shared" si="16"/>
        <v>12246</v>
      </c>
      <c r="BZ19" s="107">
        <f t="shared" si="17"/>
        <v>12402</v>
      </c>
      <c r="CA19" s="108">
        <f t="shared" si="1"/>
        <v>0.92353525322740815</v>
      </c>
      <c r="CB19" s="109">
        <f t="shared" si="1"/>
        <v>0.92354740061162077</v>
      </c>
      <c r="CC19" s="109">
        <f t="shared" si="1"/>
        <v>0.92354124748490951</v>
      </c>
      <c r="CD19" s="109">
        <f t="shared" si="1"/>
        <v>0.92353525322740815</v>
      </c>
      <c r="CE19" s="109">
        <f t="shared" si="1"/>
        <v>0.92352941176470593</v>
      </c>
      <c r="CF19" s="110">
        <f t="shared" si="1"/>
        <v>0.9235237173281704</v>
      </c>
      <c r="CG19" s="121">
        <f>-SUM([1]Dynamics!BO18:BO19,[1]Dynamics!CB18:CB19,[1]Dynamics!CO18:CO19,[1]Dynamics!DB18:DB19,[1]Dynamics!DO18:DO19)/BO18*100000</f>
        <v>778250.64015848783</v>
      </c>
      <c r="CH19" s="112">
        <f>-SUM([1]Dynamics!BO18:BO19)/BP18*100000</f>
        <v>2347750.1202891958</v>
      </c>
      <c r="CI19" s="112">
        <f>-SUM([1]Dynamics!CB18:CB19)/BQ18*100000</f>
        <v>1342338.7854808788</v>
      </c>
      <c r="CJ19" s="112">
        <f>-SUM([1]Dynamics!CO18:CO19)/BR18*100000</f>
        <v>63411.39719506543</v>
      </c>
      <c r="CK19" s="112">
        <f>-SUM([1]Dynamics!DB18:DB19)/BS18*100000</f>
        <v>115641.77892826588</v>
      </c>
      <c r="CL19" s="122">
        <f>-SUM([1]Dynamics!DO18:DO19)/BT18*100000</f>
        <v>101050.86592519845</v>
      </c>
      <c r="CM19" s="113">
        <f t="shared" si="18"/>
        <v>4429.4500000000007</v>
      </c>
      <c r="CN19" s="113">
        <f>step*SUMPRODUCT(B19:N19,'[1]By group'!B$22:N$22)</f>
        <v>863.00999999999988</v>
      </c>
      <c r="CO19" s="113">
        <f>step*SUMPRODUCT(O19:AA19,'[1]By group'!O$22:AA$22)</f>
        <v>874.45</v>
      </c>
      <c r="CP19" s="113">
        <f>step*SUMPRODUCT(AB19:AN19,'[1]By group'!AB$22:AN$22)</f>
        <v>885.89000000000021</v>
      </c>
      <c r="CQ19" s="113">
        <f>step*SUMPRODUCT(AO19:BA19,'[1]By group'!AO$22:BA$22)</f>
        <v>897.33</v>
      </c>
      <c r="CR19" s="114">
        <f>step*SUMPRODUCT(BB19:BN19,'[1]By group'!BB$22:BN$22)</f>
        <v>908.77</v>
      </c>
      <c r="CS19" s="115">
        <f t="shared" si="2"/>
        <v>10050</v>
      </c>
      <c r="CT19" s="113">
        <f t="shared" si="2"/>
        <v>10060</v>
      </c>
      <c r="CU19" s="113">
        <f t="shared" si="2"/>
        <v>10070</v>
      </c>
      <c r="CV19" s="113">
        <f t="shared" si="2"/>
        <v>10080</v>
      </c>
      <c r="CW19" s="113">
        <f t="shared" si="2"/>
        <v>10090</v>
      </c>
      <c r="CX19" s="116">
        <f t="shared" si="2"/>
        <v>10100</v>
      </c>
      <c r="CY19" s="111">
        <f t="shared" si="19"/>
        <v>0.50324837581209392</v>
      </c>
      <c r="CZ19" s="117">
        <f t="shared" si="20"/>
        <v>0.50974512743628186</v>
      </c>
      <c r="DA19" s="118">
        <f t="shared" si="21"/>
        <v>0.20516385302879842</v>
      </c>
      <c r="DB19" s="123"/>
      <c r="DC19" s="9">
        <f>(SUMPRODUCT($B19:$N19,'[1]By group'!$B$27:$N$27)-(1-prop_idu_part)*SUMPRODUCT(IDs!$BB19:$BN19,'[1]By group'!$BB$27:$BN$27)*(1-prop_idu_male))/BQ19</f>
        <v>0.91919517102615722</v>
      </c>
      <c r="DD19" s="9">
        <f>(1-prop_idu_part)*SUMPRODUCT(IDs!$BB19:$BN19,'[1]By group'!$BB$27:$BN$27)*prop_idu_male/BQ19</f>
        <v>2.2447484909456739</v>
      </c>
      <c r="DE19" s="9">
        <f>SUMPRODUCT(AB19:AN19,'[1]By group'!AB$27:AN$27)/prop_sw_use/BP19</f>
        <v>1231.8042813455656</v>
      </c>
      <c r="DF19" s="9">
        <f t="shared" si="3"/>
        <v>500.11253822629959</v>
      </c>
      <c r="DG19" s="9">
        <f t="shared" si="22"/>
        <v>0</v>
      </c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</row>
    <row r="20" spans="1:166" x14ac:dyDescent="0.25">
      <c r="A20">
        <f t="shared" si="4"/>
        <v>8</v>
      </c>
      <c r="B20" s="120">
        <f t="shared" si="23"/>
        <v>1040</v>
      </c>
      <c r="C20" s="120">
        <f t="shared" si="24"/>
        <v>1041</v>
      </c>
      <c r="D20" s="120">
        <f t="shared" si="25"/>
        <v>1042</v>
      </c>
      <c r="E20" s="120">
        <f t="shared" si="26"/>
        <v>1043</v>
      </c>
      <c r="F20" s="120">
        <f t="shared" si="27"/>
        <v>1044</v>
      </c>
      <c r="G20" s="120">
        <f t="shared" si="28"/>
        <v>1045</v>
      </c>
      <c r="H20" s="120">
        <f t="shared" si="29"/>
        <v>1046</v>
      </c>
      <c r="I20" s="120">
        <f t="shared" si="30"/>
        <v>1047</v>
      </c>
      <c r="J20" s="120">
        <f t="shared" si="31"/>
        <v>1048</v>
      </c>
      <c r="K20" s="120">
        <f t="shared" si="32"/>
        <v>1049</v>
      </c>
      <c r="L20" s="120">
        <f t="shared" si="33"/>
        <v>1050</v>
      </c>
      <c r="M20" s="120">
        <f t="shared" si="34"/>
        <v>1051</v>
      </c>
      <c r="N20" s="120">
        <f t="shared" si="35"/>
        <v>1052</v>
      </c>
      <c r="O20" s="120">
        <f t="shared" si="36"/>
        <v>1053</v>
      </c>
      <c r="P20" s="120">
        <f t="shared" si="37"/>
        <v>1054</v>
      </c>
      <c r="Q20" s="120">
        <f t="shared" si="38"/>
        <v>1055</v>
      </c>
      <c r="R20" s="120">
        <f t="shared" si="39"/>
        <v>1056</v>
      </c>
      <c r="S20" s="120">
        <f t="shared" si="40"/>
        <v>1057</v>
      </c>
      <c r="T20" s="120">
        <f t="shared" si="41"/>
        <v>1058</v>
      </c>
      <c r="U20" s="120">
        <f t="shared" si="42"/>
        <v>1059</v>
      </c>
      <c r="V20" s="120">
        <f t="shared" si="43"/>
        <v>1060</v>
      </c>
      <c r="W20" s="120">
        <f t="shared" si="44"/>
        <v>1061</v>
      </c>
      <c r="X20" s="120">
        <f t="shared" si="45"/>
        <v>1062</v>
      </c>
      <c r="Y20" s="120">
        <f t="shared" si="46"/>
        <v>1063</v>
      </c>
      <c r="Z20" s="120">
        <f t="shared" si="47"/>
        <v>1064</v>
      </c>
      <c r="AA20" s="120">
        <f t="shared" si="48"/>
        <v>1065</v>
      </c>
      <c r="AB20" s="120">
        <f t="shared" si="49"/>
        <v>1066</v>
      </c>
      <c r="AC20" s="120">
        <f t="shared" si="50"/>
        <v>1067</v>
      </c>
      <c r="AD20" s="120">
        <f t="shared" si="51"/>
        <v>1068</v>
      </c>
      <c r="AE20" s="120">
        <f t="shared" si="52"/>
        <v>1069</v>
      </c>
      <c r="AF20" s="120">
        <f t="shared" si="53"/>
        <v>1070</v>
      </c>
      <c r="AG20" s="120">
        <f t="shared" si="54"/>
        <v>1071</v>
      </c>
      <c r="AH20" s="120">
        <f t="shared" si="55"/>
        <v>1072</v>
      </c>
      <c r="AI20" s="120">
        <f t="shared" si="56"/>
        <v>1073</v>
      </c>
      <c r="AJ20" s="120">
        <f t="shared" si="57"/>
        <v>1074</v>
      </c>
      <c r="AK20" s="120">
        <f t="shared" si="58"/>
        <v>1075</v>
      </c>
      <c r="AL20" s="120">
        <f t="shared" si="59"/>
        <v>1076</v>
      </c>
      <c r="AM20" s="120">
        <f t="shared" si="60"/>
        <v>1077</v>
      </c>
      <c r="AN20" s="120">
        <f t="shared" si="61"/>
        <v>1078</v>
      </c>
      <c r="AO20" s="120">
        <f t="shared" si="62"/>
        <v>1079</v>
      </c>
      <c r="AP20" s="120">
        <f t="shared" si="63"/>
        <v>1080</v>
      </c>
      <c r="AQ20" s="120">
        <f t="shared" si="64"/>
        <v>1081</v>
      </c>
      <c r="AR20" s="120">
        <f t="shared" si="65"/>
        <v>1082</v>
      </c>
      <c r="AS20" s="120">
        <f t="shared" si="66"/>
        <v>1083</v>
      </c>
      <c r="AT20" s="120">
        <f t="shared" si="67"/>
        <v>1084</v>
      </c>
      <c r="AU20" s="120">
        <f t="shared" si="68"/>
        <v>1085</v>
      </c>
      <c r="AV20" s="120">
        <f t="shared" si="69"/>
        <v>1086</v>
      </c>
      <c r="AW20" s="120">
        <f t="shared" si="70"/>
        <v>1087</v>
      </c>
      <c r="AX20" s="120">
        <f t="shared" si="71"/>
        <v>1088</v>
      </c>
      <c r="AY20" s="120">
        <f t="shared" si="72"/>
        <v>1089</v>
      </c>
      <c r="AZ20" s="120">
        <f t="shared" si="73"/>
        <v>1090</v>
      </c>
      <c r="BA20" s="120">
        <f t="shared" si="74"/>
        <v>1091</v>
      </c>
      <c r="BB20" s="120">
        <f t="shared" si="75"/>
        <v>1092</v>
      </c>
      <c r="BC20" s="120">
        <f t="shared" si="76"/>
        <v>1093</v>
      </c>
      <c r="BD20" s="120">
        <f t="shared" si="77"/>
        <v>1094</v>
      </c>
      <c r="BE20" s="120">
        <f t="shared" si="78"/>
        <v>1095</v>
      </c>
      <c r="BF20" s="120">
        <f t="shared" si="79"/>
        <v>1096</v>
      </c>
      <c r="BG20" s="120">
        <f t="shared" si="80"/>
        <v>1097</v>
      </c>
      <c r="BH20" s="120">
        <f t="shared" si="81"/>
        <v>1098</v>
      </c>
      <c r="BI20" s="120">
        <f t="shared" si="82"/>
        <v>1099</v>
      </c>
      <c r="BJ20" s="120">
        <f t="shared" si="83"/>
        <v>1100</v>
      </c>
      <c r="BK20" s="120">
        <f t="shared" si="84"/>
        <v>1101</v>
      </c>
      <c r="BL20" s="120">
        <f t="shared" si="85"/>
        <v>1102</v>
      </c>
      <c r="BM20" s="120">
        <f t="shared" si="86"/>
        <v>1103</v>
      </c>
      <c r="BN20" s="120">
        <f t="shared" si="87"/>
        <v>1104</v>
      </c>
      <c r="BO20" s="106">
        <f t="shared" si="6"/>
        <v>69680</v>
      </c>
      <c r="BP20" s="105">
        <f t="shared" si="7"/>
        <v>13598</v>
      </c>
      <c r="BQ20" s="29">
        <f t="shared" si="8"/>
        <v>13767</v>
      </c>
      <c r="BR20" s="29">
        <f t="shared" si="9"/>
        <v>13936</v>
      </c>
      <c r="BS20" s="29">
        <f t="shared" si="10"/>
        <v>14105</v>
      </c>
      <c r="BT20" s="107">
        <f t="shared" si="11"/>
        <v>14274</v>
      </c>
      <c r="BU20" s="106">
        <f t="shared" si="12"/>
        <v>64350</v>
      </c>
      <c r="BV20" s="29">
        <f t="shared" si="13"/>
        <v>12558</v>
      </c>
      <c r="BW20" s="29">
        <f t="shared" si="14"/>
        <v>12714</v>
      </c>
      <c r="BX20" s="29">
        <f t="shared" si="15"/>
        <v>12870</v>
      </c>
      <c r="BY20" s="29">
        <f t="shared" si="16"/>
        <v>13026</v>
      </c>
      <c r="BZ20" s="107">
        <f t="shared" si="17"/>
        <v>13182</v>
      </c>
      <c r="CA20" s="108">
        <f t="shared" ref="CA20:CF83" si="88">BU20/BO20</f>
        <v>0.92350746268656714</v>
      </c>
      <c r="CB20" s="109">
        <f t="shared" si="88"/>
        <v>0.92351816443594648</v>
      </c>
      <c r="CC20" s="109">
        <f t="shared" si="88"/>
        <v>0.92351274787535409</v>
      </c>
      <c r="CD20" s="109">
        <f t="shared" si="88"/>
        <v>0.92350746268656714</v>
      </c>
      <c r="CE20" s="109">
        <f t="shared" si="88"/>
        <v>0.92350230414746548</v>
      </c>
      <c r="CF20" s="110">
        <f t="shared" si="88"/>
        <v>0.92349726775956287</v>
      </c>
      <c r="CG20" s="108"/>
      <c r="CH20" s="111"/>
      <c r="CI20" s="112"/>
      <c r="CJ20" s="111"/>
      <c r="CK20" s="111"/>
      <c r="CL20" s="110"/>
      <c r="CM20" s="113">
        <f t="shared" si="18"/>
        <v>4715.4500000000007</v>
      </c>
      <c r="CN20" s="113">
        <f>step*SUMPRODUCT(B20:N20,'[1]By group'!B$22:N$22)</f>
        <v>920.21</v>
      </c>
      <c r="CO20" s="113">
        <f>step*SUMPRODUCT(O20:AA20,'[1]By group'!O$22:AA$22)</f>
        <v>931.65000000000009</v>
      </c>
      <c r="CP20" s="113">
        <f>step*SUMPRODUCT(AB20:AN20,'[1]By group'!AB$22:AN$22)</f>
        <v>943.09</v>
      </c>
      <c r="CQ20" s="113">
        <f>step*SUMPRODUCT(AO20:BA20,'[1]By group'!AO$22:BA$22)</f>
        <v>954.53</v>
      </c>
      <c r="CR20" s="114">
        <f>step*SUMPRODUCT(BB20:BN20,'[1]By group'!BB$22:BN$22)</f>
        <v>965.96999999999991</v>
      </c>
      <c r="CS20" s="115">
        <f t="shared" ref="CS20:CX83" si="89">C20+I20+P20+V20+AC20+AI20+AP20+AV20+BC20+BI20</f>
        <v>10700</v>
      </c>
      <c r="CT20" s="113">
        <f t="shared" si="89"/>
        <v>10710</v>
      </c>
      <c r="CU20" s="113">
        <f t="shared" si="89"/>
        <v>10720</v>
      </c>
      <c r="CV20" s="113">
        <f t="shared" si="89"/>
        <v>10730</v>
      </c>
      <c r="CW20" s="113">
        <f t="shared" si="89"/>
        <v>10740</v>
      </c>
      <c r="CX20" s="116">
        <f t="shared" si="89"/>
        <v>10750</v>
      </c>
      <c r="CY20" s="111">
        <f t="shared" si="19"/>
        <v>0.50305021116846549</v>
      </c>
      <c r="CZ20" s="117">
        <f t="shared" si="20"/>
        <v>0.50915063350539658</v>
      </c>
      <c r="DA20" s="118">
        <f t="shared" si="21"/>
        <v>0.20485074626865671</v>
      </c>
      <c r="DB20" s="123">
        <f>(BO20-BO18)/BO18</f>
        <v>0.13800424628450106</v>
      </c>
      <c r="DC20" s="9">
        <f>(SUMPRODUCT($B20:$N20,'[1]By group'!$B$27:$N$27)-(1-prop_idu_part)*SUMPRODUCT(IDs!$BB20:$BN20,'[1]By group'!$BB$27:$BN$27)*(1-prop_idu_male))/BQ20</f>
        <v>0.92169971671388118</v>
      </c>
      <c r="DD20" s="9">
        <f>(1-prop_idu_part)*SUMPRODUCT(IDs!$BB20:$BN20,'[1]By group'!$BB$27:$BN$27)*prop_idu_male/BQ20</f>
        <v>2.2395467422096313</v>
      </c>
      <c r="DE20" s="9">
        <f>SUMPRODUCT(AB20:AN20,'[1]By group'!AB$27:AN$27)/prop_sw_use/BP20</f>
        <v>1229.8279158699809</v>
      </c>
      <c r="DF20" s="9">
        <f t="shared" si="3"/>
        <v>499.31013384321221</v>
      </c>
      <c r="DG20" s="9">
        <f t="shared" si="22"/>
        <v>0</v>
      </c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</row>
    <row r="21" spans="1:166" x14ac:dyDescent="0.25">
      <c r="A21">
        <f t="shared" si="4"/>
        <v>8.5</v>
      </c>
      <c r="B21" s="120">
        <f t="shared" si="23"/>
        <v>1105</v>
      </c>
      <c r="C21" s="120">
        <f t="shared" si="24"/>
        <v>1106</v>
      </c>
      <c r="D21" s="120">
        <f t="shared" si="25"/>
        <v>1107</v>
      </c>
      <c r="E21" s="120">
        <f t="shared" si="26"/>
        <v>1108</v>
      </c>
      <c r="F21" s="120">
        <f t="shared" si="27"/>
        <v>1109</v>
      </c>
      <c r="G21" s="120">
        <f t="shared" si="28"/>
        <v>1110</v>
      </c>
      <c r="H21" s="120">
        <f t="shared" si="29"/>
        <v>1111</v>
      </c>
      <c r="I21" s="120">
        <f t="shared" si="30"/>
        <v>1112</v>
      </c>
      <c r="J21" s="120">
        <f t="shared" si="31"/>
        <v>1113</v>
      </c>
      <c r="K21" s="120">
        <f t="shared" si="32"/>
        <v>1114</v>
      </c>
      <c r="L21" s="120">
        <f t="shared" si="33"/>
        <v>1115</v>
      </c>
      <c r="M21" s="120">
        <f t="shared" si="34"/>
        <v>1116</v>
      </c>
      <c r="N21" s="120">
        <f t="shared" si="35"/>
        <v>1117</v>
      </c>
      <c r="O21" s="120">
        <f t="shared" si="36"/>
        <v>1118</v>
      </c>
      <c r="P21" s="120">
        <f t="shared" si="37"/>
        <v>1119</v>
      </c>
      <c r="Q21" s="120">
        <f t="shared" si="38"/>
        <v>1120</v>
      </c>
      <c r="R21" s="120">
        <f t="shared" si="39"/>
        <v>1121</v>
      </c>
      <c r="S21" s="120">
        <f t="shared" si="40"/>
        <v>1122</v>
      </c>
      <c r="T21" s="120">
        <f t="shared" si="41"/>
        <v>1123</v>
      </c>
      <c r="U21" s="120">
        <f t="shared" si="42"/>
        <v>1124</v>
      </c>
      <c r="V21" s="120">
        <f t="shared" si="43"/>
        <v>1125</v>
      </c>
      <c r="W21" s="120">
        <f t="shared" si="44"/>
        <v>1126</v>
      </c>
      <c r="X21" s="120">
        <f t="shared" si="45"/>
        <v>1127</v>
      </c>
      <c r="Y21" s="120">
        <f t="shared" si="46"/>
        <v>1128</v>
      </c>
      <c r="Z21" s="120">
        <f t="shared" si="47"/>
        <v>1129</v>
      </c>
      <c r="AA21" s="120">
        <f t="shared" si="48"/>
        <v>1130</v>
      </c>
      <c r="AB21" s="120">
        <f t="shared" si="49"/>
        <v>1131</v>
      </c>
      <c r="AC21" s="120">
        <f t="shared" si="50"/>
        <v>1132</v>
      </c>
      <c r="AD21" s="120">
        <f t="shared" si="51"/>
        <v>1133</v>
      </c>
      <c r="AE21" s="120">
        <f t="shared" si="52"/>
        <v>1134</v>
      </c>
      <c r="AF21" s="120">
        <f t="shared" si="53"/>
        <v>1135</v>
      </c>
      <c r="AG21" s="120">
        <f t="shared" si="54"/>
        <v>1136</v>
      </c>
      <c r="AH21" s="120">
        <f t="shared" si="55"/>
        <v>1137</v>
      </c>
      <c r="AI21" s="120">
        <f t="shared" si="56"/>
        <v>1138</v>
      </c>
      <c r="AJ21" s="120">
        <f t="shared" si="57"/>
        <v>1139</v>
      </c>
      <c r="AK21" s="120">
        <f t="shared" si="58"/>
        <v>1140</v>
      </c>
      <c r="AL21" s="120">
        <f t="shared" si="59"/>
        <v>1141</v>
      </c>
      <c r="AM21" s="120">
        <f t="shared" si="60"/>
        <v>1142</v>
      </c>
      <c r="AN21" s="120">
        <f t="shared" si="61"/>
        <v>1143</v>
      </c>
      <c r="AO21" s="120">
        <f t="shared" si="62"/>
        <v>1144</v>
      </c>
      <c r="AP21" s="120">
        <f t="shared" si="63"/>
        <v>1145</v>
      </c>
      <c r="AQ21" s="120">
        <f t="shared" si="64"/>
        <v>1146</v>
      </c>
      <c r="AR21" s="120">
        <f t="shared" si="65"/>
        <v>1147</v>
      </c>
      <c r="AS21" s="120">
        <f t="shared" si="66"/>
        <v>1148</v>
      </c>
      <c r="AT21" s="120">
        <f t="shared" si="67"/>
        <v>1149</v>
      </c>
      <c r="AU21" s="120">
        <f t="shared" si="68"/>
        <v>1150</v>
      </c>
      <c r="AV21" s="120">
        <f t="shared" si="69"/>
        <v>1151</v>
      </c>
      <c r="AW21" s="120">
        <f t="shared" si="70"/>
        <v>1152</v>
      </c>
      <c r="AX21" s="120">
        <f t="shared" si="71"/>
        <v>1153</v>
      </c>
      <c r="AY21" s="120">
        <f t="shared" si="72"/>
        <v>1154</v>
      </c>
      <c r="AZ21" s="120">
        <f t="shared" si="73"/>
        <v>1155</v>
      </c>
      <c r="BA21" s="120">
        <f t="shared" si="74"/>
        <v>1156</v>
      </c>
      <c r="BB21" s="120">
        <f t="shared" si="75"/>
        <v>1157</v>
      </c>
      <c r="BC21" s="120">
        <f t="shared" si="76"/>
        <v>1158</v>
      </c>
      <c r="BD21" s="120">
        <f t="shared" si="77"/>
        <v>1159</v>
      </c>
      <c r="BE21" s="120">
        <f t="shared" si="78"/>
        <v>1160</v>
      </c>
      <c r="BF21" s="120">
        <f t="shared" si="79"/>
        <v>1161</v>
      </c>
      <c r="BG21" s="120">
        <f t="shared" si="80"/>
        <v>1162</v>
      </c>
      <c r="BH21" s="120">
        <f t="shared" si="81"/>
        <v>1163</v>
      </c>
      <c r="BI21" s="120">
        <f t="shared" si="82"/>
        <v>1164</v>
      </c>
      <c r="BJ21" s="120">
        <f t="shared" si="83"/>
        <v>1165</v>
      </c>
      <c r="BK21" s="120">
        <f t="shared" si="84"/>
        <v>1166</v>
      </c>
      <c r="BL21" s="120">
        <f t="shared" si="85"/>
        <v>1167</v>
      </c>
      <c r="BM21" s="120">
        <f t="shared" si="86"/>
        <v>1168</v>
      </c>
      <c r="BN21" s="120">
        <f t="shared" si="87"/>
        <v>1169</v>
      </c>
      <c r="BO21" s="106">
        <f t="shared" si="6"/>
        <v>73905</v>
      </c>
      <c r="BP21" s="105">
        <f t="shared" si="7"/>
        <v>14443</v>
      </c>
      <c r="BQ21" s="29">
        <f t="shared" si="8"/>
        <v>14612</v>
      </c>
      <c r="BR21" s="29">
        <f t="shared" si="9"/>
        <v>14781</v>
      </c>
      <c r="BS21" s="29">
        <f t="shared" si="10"/>
        <v>14950</v>
      </c>
      <c r="BT21" s="107">
        <f t="shared" si="11"/>
        <v>15119</v>
      </c>
      <c r="BU21" s="106">
        <f t="shared" si="12"/>
        <v>68250</v>
      </c>
      <c r="BV21" s="29">
        <f t="shared" si="13"/>
        <v>13338</v>
      </c>
      <c r="BW21" s="29">
        <f t="shared" si="14"/>
        <v>13494</v>
      </c>
      <c r="BX21" s="29">
        <f t="shared" si="15"/>
        <v>13650</v>
      </c>
      <c r="BY21" s="29">
        <f t="shared" si="16"/>
        <v>13806</v>
      </c>
      <c r="BZ21" s="107">
        <f t="shared" si="17"/>
        <v>13962</v>
      </c>
      <c r="CA21" s="108">
        <f t="shared" si="88"/>
        <v>0.92348284960422167</v>
      </c>
      <c r="CB21" s="109">
        <f t="shared" si="88"/>
        <v>0.92349234923492352</v>
      </c>
      <c r="CC21" s="109">
        <f t="shared" si="88"/>
        <v>0.92348754448398573</v>
      </c>
      <c r="CD21" s="109">
        <f t="shared" si="88"/>
        <v>0.92348284960422167</v>
      </c>
      <c r="CE21" s="109">
        <f t="shared" si="88"/>
        <v>0.92347826086956519</v>
      </c>
      <c r="CF21" s="110">
        <f t="shared" si="88"/>
        <v>0.92347377472055026</v>
      </c>
      <c r="CG21" s="121">
        <f>-SUM([1]Dynamics!BO20:BO21,[1]Dynamics!CB20:CB21,[1]Dynamics!CO20:CO21,[1]Dynamics!DB20:DB21,[1]Dynamics!DO20:DO21)/BO20*100000</f>
        <v>667071.19159294397</v>
      </c>
      <c r="CH21" s="112">
        <f>-SUM([1]Dynamics!BO20:BO21)/BP20*100000</f>
        <v>2005067.9993526142</v>
      </c>
      <c r="CI21" s="112">
        <f>-SUM([1]Dynamics!CB20:CB21)/BQ20*100000</f>
        <v>1140302.006047949</v>
      </c>
      <c r="CJ21" s="112">
        <f>-SUM([1]Dynamics!CO20:CO21)/BR20*100000</f>
        <v>55444.159370105626</v>
      </c>
      <c r="CK21" s="112">
        <f>-SUM([1]Dynamics!DB20:DB21)/BS20*100000</f>
        <v>105046.8451379905</v>
      </c>
      <c r="CL21" s="122">
        <f>-SUM([1]Dynamics!DO20:DO21)/BT20*100000</f>
        <v>88532.48578423883</v>
      </c>
      <c r="CM21" s="113">
        <f t="shared" si="18"/>
        <v>5001.45</v>
      </c>
      <c r="CN21" s="113">
        <f>step*SUMPRODUCT(B21:N21,'[1]By group'!B$22:N$22)</f>
        <v>977.41000000000008</v>
      </c>
      <c r="CO21" s="113">
        <f>step*SUMPRODUCT(O21:AA21,'[1]By group'!O$22:AA$22)</f>
        <v>988.84999999999991</v>
      </c>
      <c r="CP21" s="113">
        <f>step*SUMPRODUCT(AB21:AN21,'[1]By group'!AB$22:AN$22)</f>
        <v>1000.29</v>
      </c>
      <c r="CQ21" s="113">
        <f>step*SUMPRODUCT(AO21:BA21,'[1]By group'!AO$22:BA$22)</f>
        <v>1011.73</v>
      </c>
      <c r="CR21" s="114">
        <f>step*SUMPRODUCT(BB21:BN21,'[1]By group'!BB$22:BN$22)</f>
        <v>1023.17</v>
      </c>
      <c r="CS21" s="115">
        <f t="shared" si="89"/>
        <v>11350</v>
      </c>
      <c r="CT21" s="113">
        <f t="shared" si="89"/>
        <v>11360</v>
      </c>
      <c r="CU21" s="113">
        <f t="shared" si="89"/>
        <v>11370</v>
      </c>
      <c r="CV21" s="113">
        <f t="shared" si="89"/>
        <v>11380</v>
      </c>
      <c r="CW21" s="113">
        <f t="shared" si="89"/>
        <v>11390</v>
      </c>
      <c r="CX21" s="116">
        <f t="shared" si="89"/>
        <v>11400</v>
      </c>
      <c r="CY21" s="111">
        <f t="shared" si="19"/>
        <v>0.50287483414418399</v>
      </c>
      <c r="CZ21" s="117">
        <f t="shared" si="20"/>
        <v>0.50862450243255197</v>
      </c>
      <c r="DA21" s="118">
        <f t="shared" si="21"/>
        <v>0.20457343887423043</v>
      </c>
      <c r="DB21" s="123"/>
      <c r="DC21" s="9">
        <f>(SUMPRODUCT($B21:$N21,'[1]By group'!$B$27:$N$27)-(1-prop_idu_part)*SUMPRODUCT(IDs!$BB21:$BN21,'[1]By group'!$BB$27:$BN$27)*(1-prop_idu_male))/BQ21</f>
        <v>0.92391459074733107</v>
      </c>
      <c r="DD21" s="9">
        <f>(1-prop_idu_part)*SUMPRODUCT(IDs!$BB21:$BN21,'[1]By group'!$BB$27:$BN$27)*prop_idu_male/BQ21</f>
        <v>2.2349466192170815</v>
      </c>
      <c r="DE21" s="9">
        <f>SUMPRODUCT(AB21:AN21,'[1]By group'!AB$27:AN$27)/prop_sw_use/BP21</f>
        <v>1228.082808280828</v>
      </c>
      <c r="DF21" s="9">
        <f t="shared" si="3"/>
        <v>498.6016201620161</v>
      </c>
      <c r="DG21" s="9">
        <f t="shared" si="22"/>
        <v>0</v>
      </c>
    </row>
    <row r="22" spans="1:166" x14ac:dyDescent="0.25">
      <c r="A22">
        <f t="shared" si="4"/>
        <v>9</v>
      </c>
      <c r="B22" s="120">
        <f t="shared" si="23"/>
        <v>1170</v>
      </c>
      <c r="C22" s="120">
        <f t="shared" si="24"/>
        <v>1171</v>
      </c>
      <c r="D22" s="120">
        <f t="shared" si="25"/>
        <v>1172</v>
      </c>
      <c r="E22" s="120">
        <f t="shared" si="26"/>
        <v>1173</v>
      </c>
      <c r="F22" s="120">
        <f t="shared" si="27"/>
        <v>1174</v>
      </c>
      <c r="G22" s="120">
        <f t="shared" si="28"/>
        <v>1175</v>
      </c>
      <c r="H22" s="120">
        <f t="shared" si="29"/>
        <v>1176</v>
      </c>
      <c r="I22" s="120">
        <f t="shared" si="30"/>
        <v>1177</v>
      </c>
      <c r="J22" s="120">
        <f t="shared" si="31"/>
        <v>1178</v>
      </c>
      <c r="K22" s="120">
        <f t="shared" si="32"/>
        <v>1179</v>
      </c>
      <c r="L22" s="120">
        <f t="shared" si="33"/>
        <v>1180</v>
      </c>
      <c r="M22" s="120">
        <f t="shared" si="34"/>
        <v>1181</v>
      </c>
      <c r="N22" s="120">
        <f t="shared" si="35"/>
        <v>1182</v>
      </c>
      <c r="O22" s="120">
        <f t="shared" si="36"/>
        <v>1183</v>
      </c>
      <c r="P22" s="120">
        <f t="shared" si="37"/>
        <v>1184</v>
      </c>
      <c r="Q22" s="120">
        <f t="shared" si="38"/>
        <v>1185</v>
      </c>
      <c r="R22" s="120">
        <f t="shared" si="39"/>
        <v>1186</v>
      </c>
      <c r="S22" s="120">
        <f t="shared" si="40"/>
        <v>1187</v>
      </c>
      <c r="T22" s="120">
        <f t="shared" si="41"/>
        <v>1188</v>
      </c>
      <c r="U22" s="120">
        <f t="shared" si="42"/>
        <v>1189</v>
      </c>
      <c r="V22" s="120">
        <f t="shared" si="43"/>
        <v>1190</v>
      </c>
      <c r="W22" s="120">
        <f t="shared" si="44"/>
        <v>1191</v>
      </c>
      <c r="X22" s="120">
        <f t="shared" si="45"/>
        <v>1192</v>
      </c>
      <c r="Y22" s="120">
        <f t="shared" si="46"/>
        <v>1193</v>
      </c>
      <c r="Z22" s="120">
        <f t="shared" si="47"/>
        <v>1194</v>
      </c>
      <c r="AA22" s="120">
        <f t="shared" si="48"/>
        <v>1195</v>
      </c>
      <c r="AB22" s="120">
        <f t="shared" si="49"/>
        <v>1196</v>
      </c>
      <c r="AC22" s="120">
        <f t="shared" si="50"/>
        <v>1197</v>
      </c>
      <c r="AD22" s="120">
        <f t="shared" si="51"/>
        <v>1198</v>
      </c>
      <c r="AE22" s="120">
        <f t="shared" si="52"/>
        <v>1199</v>
      </c>
      <c r="AF22" s="120">
        <f t="shared" si="53"/>
        <v>1200</v>
      </c>
      <c r="AG22" s="120">
        <f t="shared" si="54"/>
        <v>1201</v>
      </c>
      <c r="AH22" s="120">
        <f t="shared" si="55"/>
        <v>1202</v>
      </c>
      <c r="AI22" s="120">
        <f t="shared" si="56"/>
        <v>1203</v>
      </c>
      <c r="AJ22" s="120">
        <f t="shared" si="57"/>
        <v>1204</v>
      </c>
      <c r="AK22" s="120">
        <f t="shared" si="58"/>
        <v>1205</v>
      </c>
      <c r="AL22" s="120">
        <f t="shared" si="59"/>
        <v>1206</v>
      </c>
      <c r="AM22" s="120">
        <f t="shared" si="60"/>
        <v>1207</v>
      </c>
      <c r="AN22" s="120">
        <f t="shared" si="61"/>
        <v>1208</v>
      </c>
      <c r="AO22" s="120">
        <f t="shared" si="62"/>
        <v>1209</v>
      </c>
      <c r="AP22" s="120">
        <f t="shared" si="63"/>
        <v>1210</v>
      </c>
      <c r="AQ22" s="120">
        <f t="shared" si="64"/>
        <v>1211</v>
      </c>
      <c r="AR22" s="120">
        <f t="shared" si="65"/>
        <v>1212</v>
      </c>
      <c r="AS22" s="120">
        <f t="shared" si="66"/>
        <v>1213</v>
      </c>
      <c r="AT22" s="120">
        <f t="shared" si="67"/>
        <v>1214</v>
      </c>
      <c r="AU22" s="120">
        <f t="shared" si="68"/>
        <v>1215</v>
      </c>
      <c r="AV22" s="120">
        <f t="shared" si="69"/>
        <v>1216</v>
      </c>
      <c r="AW22" s="120">
        <f t="shared" si="70"/>
        <v>1217</v>
      </c>
      <c r="AX22" s="120">
        <f t="shared" si="71"/>
        <v>1218</v>
      </c>
      <c r="AY22" s="120">
        <f t="shared" si="72"/>
        <v>1219</v>
      </c>
      <c r="AZ22" s="120">
        <f t="shared" si="73"/>
        <v>1220</v>
      </c>
      <c r="BA22" s="120">
        <f t="shared" si="74"/>
        <v>1221</v>
      </c>
      <c r="BB22" s="120">
        <f t="shared" si="75"/>
        <v>1222</v>
      </c>
      <c r="BC22" s="120">
        <f t="shared" si="76"/>
        <v>1223</v>
      </c>
      <c r="BD22" s="120">
        <f t="shared" si="77"/>
        <v>1224</v>
      </c>
      <c r="BE22" s="120">
        <f t="shared" si="78"/>
        <v>1225</v>
      </c>
      <c r="BF22" s="120">
        <f t="shared" si="79"/>
        <v>1226</v>
      </c>
      <c r="BG22" s="120">
        <f t="shared" si="80"/>
        <v>1227</v>
      </c>
      <c r="BH22" s="120">
        <f t="shared" si="81"/>
        <v>1228</v>
      </c>
      <c r="BI22" s="120">
        <f t="shared" si="82"/>
        <v>1229</v>
      </c>
      <c r="BJ22" s="120">
        <f t="shared" si="83"/>
        <v>1230</v>
      </c>
      <c r="BK22" s="120">
        <f t="shared" si="84"/>
        <v>1231</v>
      </c>
      <c r="BL22" s="120">
        <f t="shared" si="85"/>
        <v>1232</v>
      </c>
      <c r="BM22" s="120">
        <f t="shared" si="86"/>
        <v>1233</v>
      </c>
      <c r="BN22" s="120">
        <f t="shared" si="87"/>
        <v>1234</v>
      </c>
      <c r="BO22" s="106">
        <f t="shared" si="6"/>
        <v>78130</v>
      </c>
      <c r="BP22" s="105">
        <f t="shared" si="7"/>
        <v>15288</v>
      </c>
      <c r="BQ22" s="29">
        <f t="shared" si="8"/>
        <v>15457</v>
      </c>
      <c r="BR22" s="29">
        <f t="shared" si="9"/>
        <v>15626</v>
      </c>
      <c r="BS22" s="29">
        <f t="shared" si="10"/>
        <v>15795</v>
      </c>
      <c r="BT22" s="107">
        <f t="shared" si="11"/>
        <v>15964</v>
      </c>
      <c r="BU22" s="106">
        <f t="shared" si="12"/>
        <v>72150</v>
      </c>
      <c r="BV22" s="29">
        <f t="shared" si="13"/>
        <v>14118</v>
      </c>
      <c r="BW22" s="29">
        <f t="shared" si="14"/>
        <v>14274</v>
      </c>
      <c r="BX22" s="29">
        <f t="shared" si="15"/>
        <v>14430</v>
      </c>
      <c r="BY22" s="29">
        <f t="shared" si="16"/>
        <v>14586</v>
      </c>
      <c r="BZ22" s="107">
        <f t="shared" si="17"/>
        <v>14742</v>
      </c>
      <c r="CA22" s="108">
        <f t="shared" si="88"/>
        <v>0.9234608985024958</v>
      </c>
      <c r="CB22" s="109">
        <f t="shared" si="88"/>
        <v>0.92346938775510201</v>
      </c>
      <c r="CC22" s="109">
        <f t="shared" si="88"/>
        <v>0.92346509671993271</v>
      </c>
      <c r="CD22" s="109">
        <f t="shared" si="88"/>
        <v>0.9234608985024958</v>
      </c>
      <c r="CE22" s="109">
        <f t="shared" si="88"/>
        <v>0.92345679012345683</v>
      </c>
      <c r="CF22" s="110">
        <f t="shared" si="88"/>
        <v>0.92345276872964166</v>
      </c>
      <c r="CG22" s="108"/>
      <c r="CH22" s="111"/>
      <c r="CI22" s="112"/>
      <c r="CJ22" s="111"/>
      <c r="CK22" s="111"/>
      <c r="CL22" s="110"/>
      <c r="CM22" s="113">
        <f t="shared" si="18"/>
        <v>5287.45</v>
      </c>
      <c r="CN22" s="113">
        <f>step*SUMPRODUCT(B22:N22,'[1]By group'!B$22:N$22)</f>
        <v>1034.6100000000001</v>
      </c>
      <c r="CO22" s="113">
        <f>step*SUMPRODUCT(O22:AA22,'[1]By group'!O$22:AA$22)</f>
        <v>1046.05</v>
      </c>
      <c r="CP22" s="113">
        <f>step*SUMPRODUCT(AB22:AN22,'[1]By group'!AB$22:AN$22)</f>
        <v>1057.49</v>
      </c>
      <c r="CQ22" s="113">
        <f>step*SUMPRODUCT(AO22:BA22,'[1]By group'!AO$22:BA$22)</f>
        <v>1068.93</v>
      </c>
      <c r="CR22" s="114">
        <f>step*SUMPRODUCT(BB22:BN22,'[1]By group'!BB$22:BN$22)</f>
        <v>1080.3699999999999</v>
      </c>
      <c r="CS22" s="115">
        <f t="shared" si="89"/>
        <v>12000</v>
      </c>
      <c r="CT22" s="113">
        <f t="shared" si="89"/>
        <v>12010</v>
      </c>
      <c r="CU22" s="113">
        <f t="shared" si="89"/>
        <v>12020</v>
      </c>
      <c r="CV22" s="113">
        <f t="shared" si="89"/>
        <v>12030</v>
      </c>
      <c r="CW22" s="113">
        <f t="shared" si="89"/>
        <v>12040</v>
      </c>
      <c r="CX22" s="116">
        <f t="shared" si="89"/>
        <v>12050</v>
      </c>
      <c r="CY22" s="111">
        <f t="shared" si="19"/>
        <v>0.50271852781263071</v>
      </c>
      <c r="CZ22" s="117">
        <f t="shared" si="20"/>
        <v>0.50815558343789213</v>
      </c>
      <c r="DA22" s="118">
        <f t="shared" si="21"/>
        <v>0.20432612312811979</v>
      </c>
      <c r="DB22" s="123">
        <f>(BO22-BO20)/BO20</f>
        <v>0.12126865671641791</v>
      </c>
      <c r="DC22" s="9">
        <f>(SUMPRODUCT($B22:$N22,'[1]By group'!$B$27:$N$27)-(1-prop_idu_part)*SUMPRODUCT(IDs!$BB22:$BN22,'[1]By group'!$BB$27:$BN$27)*(1-prop_idu_male))/BQ22</f>
        <v>0.92588730025231303</v>
      </c>
      <c r="DD22" s="9">
        <f>(1-prop_idu_part)*SUMPRODUCT(IDs!$BB22:$BN22,'[1]By group'!$BB$27:$BN$27)*prop_idu_male/BQ22</f>
        <v>2.2308494533221195</v>
      </c>
      <c r="DE22" s="9">
        <f>SUMPRODUCT(AB22:AN22,'[1]By group'!AB$27:AN$27)/prop_sw_use/BP22</f>
        <v>1226.5306122448981</v>
      </c>
      <c r="DF22" s="9">
        <f t="shared" si="3"/>
        <v>497.97142857142859</v>
      </c>
      <c r="DG22" s="9">
        <f t="shared" si="22"/>
        <v>0</v>
      </c>
    </row>
    <row r="23" spans="1:166" x14ac:dyDescent="0.25">
      <c r="A23">
        <f t="shared" si="4"/>
        <v>9.5</v>
      </c>
      <c r="B23" s="120">
        <f t="shared" si="23"/>
        <v>1235</v>
      </c>
      <c r="C23" s="120">
        <f t="shared" si="24"/>
        <v>1236</v>
      </c>
      <c r="D23" s="120">
        <f t="shared" si="25"/>
        <v>1237</v>
      </c>
      <c r="E23" s="120">
        <f t="shared" si="26"/>
        <v>1238</v>
      </c>
      <c r="F23" s="120">
        <f t="shared" si="27"/>
        <v>1239</v>
      </c>
      <c r="G23" s="120">
        <f t="shared" si="28"/>
        <v>1240</v>
      </c>
      <c r="H23" s="120">
        <f t="shared" si="29"/>
        <v>1241</v>
      </c>
      <c r="I23" s="120">
        <f t="shared" si="30"/>
        <v>1242</v>
      </c>
      <c r="J23" s="120">
        <f t="shared" si="31"/>
        <v>1243</v>
      </c>
      <c r="K23" s="120">
        <f t="shared" si="32"/>
        <v>1244</v>
      </c>
      <c r="L23" s="120">
        <f t="shared" si="33"/>
        <v>1245</v>
      </c>
      <c r="M23" s="120">
        <f t="shared" si="34"/>
        <v>1246</v>
      </c>
      <c r="N23" s="120">
        <f t="shared" si="35"/>
        <v>1247</v>
      </c>
      <c r="O23" s="120">
        <f t="shared" si="36"/>
        <v>1248</v>
      </c>
      <c r="P23" s="120">
        <f t="shared" si="37"/>
        <v>1249</v>
      </c>
      <c r="Q23" s="120">
        <f t="shared" si="38"/>
        <v>1250</v>
      </c>
      <c r="R23" s="120">
        <f t="shared" si="39"/>
        <v>1251</v>
      </c>
      <c r="S23" s="120">
        <f t="shared" si="40"/>
        <v>1252</v>
      </c>
      <c r="T23" s="120">
        <f t="shared" si="41"/>
        <v>1253</v>
      </c>
      <c r="U23" s="120">
        <f t="shared" si="42"/>
        <v>1254</v>
      </c>
      <c r="V23" s="120">
        <f t="shared" si="43"/>
        <v>1255</v>
      </c>
      <c r="W23" s="120">
        <f t="shared" si="44"/>
        <v>1256</v>
      </c>
      <c r="X23" s="120">
        <f t="shared" si="45"/>
        <v>1257</v>
      </c>
      <c r="Y23" s="120">
        <f t="shared" si="46"/>
        <v>1258</v>
      </c>
      <c r="Z23" s="120">
        <f t="shared" si="47"/>
        <v>1259</v>
      </c>
      <c r="AA23" s="120">
        <f t="shared" si="48"/>
        <v>1260</v>
      </c>
      <c r="AB23" s="120">
        <f t="shared" si="49"/>
        <v>1261</v>
      </c>
      <c r="AC23" s="120">
        <f t="shared" si="50"/>
        <v>1262</v>
      </c>
      <c r="AD23" s="120">
        <f t="shared" si="51"/>
        <v>1263</v>
      </c>
      <c r="AE23" s="120">
        <f t="shared" si="52"/>
        <v>1264</v>
      </c>
      <c r="AF23" s="120">
        <f t="shared" si="53"/>
        <v>1265</v>
      </c>
      <c r="AG23" s="120">
        <f t="shared" si="54"/>
        <v>1266</v>
      </c>
      <c r="AH23" s="120">
        <f t="shared" si="55"/>
        <v>1267</v>
      </c>
      <c r="AI23" s="120">
        <f t="shared" si="56"/>
        <v>1268</v>
      </c>
      <c r="AJ23" s="120">
        <f t="shared" si="57"/>
        <v>1269</v>
      </c>
      <c r="AK23" s="120">
        <f t="shared" si="58"/>
        <v>1270</v>
      </c>
      <c r="AL23" s="120">
        <f t="shared" si="59"/>
        <v>1271</v>
      </c>
      <c r="AM23" s="120">
        <f t="shared" si="60"/>
        <v>1272</v>
      </c>
      <c r="AN23" s="120">
        <f t="shared" si="61"/>
        <v>1273</v>
      </c>
      <c r="AO23" s="120">
        <f t="shared" si="62"/>
        <v>1274</v>
      </c>
      <c r="AP23" s="120">
        <f t="shared" si="63"/>
        <v>1275</v>
      </c>
      <c r="AQ23" s="120">
        <f t="shared" si="64"/>
        <v>1276</v>
      </c>
      <c r="AR23" s="120">
        <f t="shared" si="65"/>
        <v>1277</v>
      </c>
      <c r="AS23" s="120">
        <f t="shared" si="66"/>
        <v>1278</v>
      </c>
      <c r="AT23" s="120">
        <f t="shared" si="67"/>
        <v>1279</v>
      </c>
      <c r="AU23" s="120">
        <f t="shared" si="68"/>
        <v>1280</v>
      </c>
      <c r="AV23" s="120">
        <f t="shared" si="69"/>
        <v>1281</v>
      </c>
      <c r="AW23" s="120">
        <f t="shared" si="70"/>
        <v>1282</v>
      </c>
      <c r="AX23" s="120">
        <f t="shared" si="71"/>
        <v>1283</v>
      </c>
      <c r="AY23" s="120">
        <f t="shared" si="72"/>
        <v>1284</v>
      </c>
      <c r="AZ23" s="120">
        <f t="shared" si="73"/>
        <v>1285</v>
      </c>
      <c r="BA23" s="120">
        <f t="shared" si="74"/>
        <v>1286</v>
      </c>
      <c r="BB23" s="120">
        <f t="shared" si="75"/>
        <v>1287</v>
      </c>
      <c r="BC23" s="120">
        <f t="shared" si="76"/>
        <v>1288</v>
      </c>
      <c r="BD23" s="120">
        <f t="shared" si="77"/>
        <v>1289</v>
      </c>
      <c r="BE23" s="120">
        <f t="shared" si="78"/>
        <v>1290</v>
      </c>
      <c r="BF23" s="120">
        <f t="shared" si="79"/>
        <v>1291</v>
      </c>
      <c r="BG23" s="120">
        <f t="shared" si="80"/>
        <v>1292</v>
      </c>
      <c r="BH23" s="120">
        <f t="shared" si="81"/>
        <v>1293</v>
      </c>
      <c r="BI23" s="120">
        <f t="shared" si="82"/>
        <v>1294</v>
      </c>
      <c r="BJ23" s="120">
        <f t="shared" si="83"/>
        <v>1295</v>
      </c>
      <c r="BK23" s="120">
        <f t="shared" si="84"/>
        <v>1296</v>
      </c>
      <c r="BL23" s="120">
        <f t="shared" si="85"/>
        <v>1297</v>
      </c>
      <c r="BM23" s="120">
        <f t="shared" si="86"/>
        <v>1298</v>
      </c>
      <c r="BN23" s="120">
        <f t="shared" si="87"/>
        <v>1299</v>
      </c>
      <c r="BO23" s="106">
        <f t="shared" si="6"/>
        <v>82355</v>
      </c>
      <c r="BP23" s="105">
        <f t="shared" si="7"/>
        <v>16133</v>
      </c>
      <c r="BQ23" s="29">
        <f t="shared" si="8"/>
        <v>16302</v>
      </c>
      <c r="BR23" s="29">
        <f t="shared" si="9"/>
        <v>16471</v>
      </c>
      <c r="BS23" s="29">
        <f t="shared" si="10"/>
        <v>16640</v>
      </c>
      <c r="BT23" s="107">
        <f t="shared" si="11"/>
        <v>16809</v>
      </c>
      <c r="BU23" s="106">
        <f t="shared" si="12"/>
        <v>76050</v>
      </c>
      <c r="BV23" s="29">
        <f t="shared" si="13"/>
        <v>14898</v>
      </c>
      <c r="BW23" s="29">
        <f t="shared" si="14"/>
        <v>15054</v>
      </c>
      <c r="BX23" s="29">
        <f t="shared" si="15"/>
        <v>15210</v>
      </c>
      <c r="BY23" s="29">
        <f t="shared" si="16"/>
        <v>15366</v>
      </c>
      <c r="BZ23" s="107">
        <f t="shared" si="17"/>
        <v>15522</v>
      </c>
      <c r="CA23" s="108">
        <f t="shared" si="88"/>
        <v>0.92344119968429361</v>
      </c>
      <c r="CB23" s="109">
        <f t="shared" si="88"/>
        <v>0.92344883158742952</v>
      </c>
      <c r="CC23" s="109">
        <f t="shared" si="88"/>
        <v>0.92344497607655507</v>
      </c>
      <c r="CD23" s="109">
        <f t="shared" si="88"/>
        <v>0.92344119968429361</v>
      </c>
      <c r="CE23" s="109">
        <f t="shared" si="88"/>
        <v>0.92343750000000002</v>
      </c>
      <c r="CF23" s="110">
        <f t="shared" si="88"/>
        <v>0.92343387470997684</v>
      </c>
      <c r="CG23" s="121">
        <f>-SUM([1]Dynamics!BO22:BO23,[1]Dynamics!CB22:CB23,[1]Dynamics!CO22:CO23,[1]Dynamics!DB22:DB23,[1]Dynamics!DO22:DO23)/BO22*100000</f>
        <v>581382.23868694552</v>
      </c>
      <c r="CH23" s="112">
        <f>-SUM([1]Dynamics!BO22:BO23)/BP22*100000</f>
        <v>1744914.538634215</v>
      </c>
      <c r="CI23" s="112">
        <f>-SUM([1]Dynamics!CB22:CB23)/BQ22*100000</f>
        <v>982966.60064937244</v>
      </c>
      <c r="CJ23" s="112">
        <f>-SUM([1]Dynamics!CO22:CO23)/BR22*100000</f>
        <v>49263.269966648084</v>
      </c>
      <c r="CK23" s="112">
        <f>-SUM([1]Dynamics!DB22:DB23)/BS22*100000</f>
        <v>96669.899384816599</v>
      </c>
      <c r="CL23" s="122">
        <f>-SUM([1]Dynamics!DO22:DO23)/BT22*100000</f>
        <v>78723.200855160962</v>
      </c>
      <c r="CM23" s="113">
        <f t="shared" si="18"/>
        <v>5573.45</v>
      </c>
      <c r="CN23" s="113">
        <f>step*SUMPRODUCT(B23:N23,'[1]By group'!B$22:N$22)</f>
        <v>1091.81</v>
      </c>
      <c r="CO23" s="113">
        <f>step*SUMPRODUCT(O23:AA23,'[1]By group'!O$22:AA$22)</f>
        <v>1103.25</v>
      </c>
      <c r="CP23" s="113">
        <f>step*SUMPRODUCT(AB23:AN23,'[1]By group'!AB$22:AN$22)</f>
        <v>1114.6900000000003</v>
      </c>
      <c r="CQ23" s="113">
        <f>step*SUMPRODUCT(AO23:BA23,'[1]By group'!AO$22:BA$22)</f>
        <v>1126.1300000000001</v>
      </c>
      <c r="CR23" s="114">
        <f>step*SUMPRODUCT(BB23:BN23,'[1]By group'!BB$22:BN$22)</f>
        <v>1137.57</v>
      </c>
      <c r="CS23" s="115">
        <f t="shared" si="89"/>
        <v>12650</v>
      </c>
      <c r="CT23" s="113">
        <f t="shared" si="89"/>
        <v>12660</v>
      </c>
      <c r="CU23" s="113">
        <f t="shared" si="89"/>
        <v>12670</v>
      </c>
      <c r="CV23" s="113">
        <f t="shared" si="89"/>
        <v>12680</v>
      </c>
      <c r="CW23" s="113">
        <f t="shared" si="89"/>
        <v>12690</v>
      </c>
      <c r="CX23" s="116">
        <f t="shared" si="89"/>
        <v>12700</v>
      </c>
      <c r="CY23" s="111">
        <f t="shared" si="19"/>
        <v>0.50257834192780637</v>
      </c>
      <c r="CZ23" s="117">
        <f t="shared" si="20"/>
        <v>0.50773502578341922</v>
      </c>
      <c r="DA23" s="118">
        <f t="shared" si="21"/>
        <v>0.20410418310970796</v>
      </c>
      <c r="DB23" s="123"/>
      <c r="DC23" s="9">
        <f>(SUMPRODUCT($B23:$N23,'[1]By group'!$B$27:$N$27)-(1-prop_idu_part)*SUMPRODUCT(IDs!$BB23:$BN23,'[1]By group'!$BB$27:$BN$27)*(1-prop_idu_male))/BQ23</f>
        <v>0.92765550239234473</v>
      </c>
      <c r="DD23" s="9">
        <f>(1-prop_idu_part)*SUMPRODUCT(IDs!$BB23:$BN23,'[1]By group'!$BB$27:$BN$27)*prop_idu_male/BQ23</f>
        <v>2.2271770334928225</v>
      </c>
      <c r="DE23" s="9">
        <f>SUMPRODUCT(AB23:AN23,'[1]By group'!AB$27:AN$27)/prop_sw_use/BP23</f>
        <v>1225.1410153102336</v>
      </c>
      <c r="DF23" s="9">
        <f t="shared" si="3"/>
        <v>497.40725221595477</v>
      </c>
      <c r="DG23" s="9">
        <f t="shared" si="22"/>
        <v>0</v>
      </c>
    </row>
    <row r="24" spans="1:166" x14ac:dyDescent="0.25">
      <c r="A24">
        <f t="shared" si="4"/>
        <v>10</v>
      </c>
      <c r="B24" s="120">
        <f t="shared" si="23"/>
        <v>1300</v>
      </c>
      <c r="C24" s="120">
        <f t="shared" si="24"/>
        <v>1301</v>
      </c>
      <c r="D24" s="120">
        <f t="shared" si="25"/>
        <v>1302</v>
      </c>
      <c r="E24" s="120">
        <f t="shared" si="26"/>
        <v>1303</v>
      </c>
      <c r="F24" s="120">
        <f t="shared" si="27"/>
        <v>1304</v>
      </c>
      <c r="G24" s="120">
        <f t="shared" si="28"/>
        <v>1305</v>
      </c>
      <c r="H24" s="120">
        <f t="shared" si="29"/>
        <v>1306</v>
      </c>
      <c r="I24" s="120">
        <f t="shared" si="30"/>
        <v>1307</v>
      </c>
      <c r="J24" s="120">
        <f t="shared" si="31"/>
        <v>1308</v>
      </c>
      <c r="K24" s="120">
        <f t="shared" si="32"/>
        <v>1309</v>
      </c>
      <c r="L24" s="120">
        <f t="shared" si="33"/>
        <v>1310</v>
      </c>
      <c r="M24" s="120">
        <f t="shared" si="34"/>
        <v>1311</v>
      </c>
      <c r="N24" s="120">
        <f t="shared" si="35"/>
        <v>1312</v>
      </c>
      <c r="O24" s="120">
        <f t="shared" si="36"/>
        <v>1313</v>
      </c>
      <c r="P24" s="120">
        <f t="shared" si="37"/>
        <v>1314</v>
      </c>
      <c r="Q24" s="120">
        <f t="shared" si="38"/>
        <v>1315</v>
      </c>
      <c r="R24" s="120">
        <f t="shared" si="39"/>
        <v>1316</v>
      </c>
      <c r="S24" s="120">
        <f t="shared" si="40"/>
        <v>1317</v>
      </c>
      <c r="T24" s="120">
        <f t="shared" si="41"/>
        <v>1318</v>
      </c>
      <c r="U24" s="120">
        <f t="shared" si="42"/>
        <v>1319</v>
      </c>
      <c r="V24" s="120">
        <f t="shared" si="43"/>
        <v>1320</v>
      </c>
      <c r="W24" s="120">
        <f t="shared" si="44"/>
        <v>1321</v>
      </c>
      <c r="X24" s="120">
        <f t="shared" si="45"/>
        <v>1322</v>
      </c>
      <c r="Y24" s="120">
        <f t="shared" si="46"/>
        <v>1323</v>
      </c>
      <c r="Z24" s="120">
        <f t="shared" si="47"/>
        <v>1324</v>
      </c>
      <c r="AA24" s="120">
        <f t="shared" si="48"/>
        <v>1325</v>
      </c>
      <c r="AB24" s="120">
        <f t="shared" si="49"/>
        <v>1326</v>
      </c>
      <c r="AC24" s="120">
        <f t="shared" si="50"/>
        <v>1327</v>
      </c>
      <c r="AD24" s="120">
        <f t="shared" si="51"/>
        <v>1328</v>
      </c>
      <c r="AE24" s="120">
        <f t="shared" si="52"/>
        <v>1329</v>
      </c>
      <c r="AF24" s="120">
        <f t="shared" si="53"/>
        <v>1330</v>
      </c>
      <c r="AG24" s="120">
        <f t="shared" si="54"/>
        <v>1331</v>
      </c>
      <c r="AH24" s="120">
        <f t="shared" si="55"/>
        <v>1332</v>
      </c>
      <c r="AI24" s="120">
        <f t="shared" si="56"/>
        <v>1333</v>
      </c>
      <c r="AJ24" s="120">
        <f t="shared" si="57"/>
        <v>1334</v>
      </c>
      <c r="AK24" s="120">
        <f t="shared" si="58"/>
        <v>1335</v>
      </c>
      <c r="AL24" s="120">
        <f t="shared" si="59"/>
        <v>1336</v>
      </c>
      <c r="AM24" s="120">
        <f t="shared" si="60"/>
        <v>1337</v>
      </c>
      <c r="AN24" s="120">
        <f t="shared" si="61"/>
        <v>1338</v>
      </c>
      <c r="AO24" s="120">
        <f t="shared" si="62"/>
        <v>1339</v>
      </c>
      <c r="AP24" s="120">
        <f t="shared" si="63"/>
        <v>1340</v>
      </c>
      <c r="AQ24" s="120">
        <f t="shared" si="64"/>
        <v>1341</v>
      </c>
      <c r="AR24" s="120">
        <f t="shared" si="65"/>
        <v>1342</v>
      </c>
      <c r="AS24" s="120">
        <f t="shared" si="66"/>
        <v>1343</v>
      </c>
      <c r="AT24" s="120">
        <f t="shared" si="67"/>
        <v>1344</v>
      </c>
      <c r="AU24" s="120">
        <f t="shared" si="68"/>
        <v>1345</v>
      </c>
      <c r="AV24" s="120">
        <f t="shared" si="69"/>
        <v>1346</v>
      </c>
      <c r="AW24" s="120">
        <f t="shared" si="70"/>
        <v>1347</v>
      </c>
      <c r="AX24" s="120">
        <f t="shared" si="71"/>
        <v>1348</v>
      </c>
      <c r="AY24" s="120">
        <f t="shared" si="72"/>
        <v>1349</v>
      </c>
      <c r="AZ24" s="120">
        <f t="shared" si="73"/>
        <v>1350</v>
      </c>
      <c r="BA24" s="120">
        <f t="shared" si="74"/>
        <v>1351</v>
      </c>
      <c r="BB24" s="120">
        <f t="shared" si="75"/>
        <v>1352</v>
      </c>
      <c r="BC24" s="120">
        <f t="shared" si="76"/>
        <v>1353</v>
      </c>
      <c r="BD24" s="120">
        <f t="shared" si="77"/>
        <v>1354</v>
      </c>
      <c r="BE24" s="120">
        <f t="shared" si="78"/>
        <v>1355</v>
      </c>
      <c r="BF24" s="120">
        <f t="shared" si="79"/>
        <v>1356</v>
      </c>
      <c r="BG24" s="120">
        <f t="shared" si="80"/>
        <v>1357</v>
      </c>
      <c r="BH24" s="120">
        <f t="shared" si="81"/>
        <v>1358</v>
      </c>
      <c r="BI24" s="120">
        <f t="shared" si="82"/>
        <v>1359</v>
      </c>
      <c r="BJ24" s="120">
        <f t="shared" si="83"/>
        <v>1360</v>
      </c>
      <c r="BK24" s="120">
        <f t="shared" si="84"/>
        <v>1361</v>
      </c>
      <c r="BL24" s="120">
        <f t="shared" si="85"/>
        <v>1362</v>
      </c>
      <c r="BM24" s="120">
        <f t="shared" si="86"/>
        <v>1363</v>
      </c>
      <c r="BN24" s="120">
        <f t="shared" si="87"/>
        <v>1364</v>
      </c>
      <c r="BO24" s="106">
        <f t="shared" si="6"/>
        <v>86580</v>
      </c>
      <c r="BP24" s="105">
        <f t="shared" si="7"/>
        <v>16978</v>
      </c>
      <c r="BQ24" s="29">
        <f t="shared" si="8"/>
        <v>17147</v>
      </c>
      <c r="BR24" s="29">
        <f t="shared" si="9"/>
        <v>17316</v>
      </c>
      <c r="BS24" s="29">
        <f t="shared" si="10"/>
        <v>17485</v>
      </c>
      <c r="BT24" s="107">
        <f t="shared" si="11"/>
        <v>17654</v>
      </c>
      <c r="BU24" s="106">
        <f t="shared" si="12"/>
        <v>79950</v>
      </c>
      <c r="BV24" s="29">
        <f t="shared" si="13"/>
        <v>15678</v>
      </c>
      <c r="BW24" s="29">
        <f t="shared" si="14"/>
        <v>15834</v>
      </c>
      <c r="BX24" s="29">
        <f t="shared" si="15"/>
        <v>15990</v>
      </c>
      <c r="BY24" s="29">
        <f t="shared" si="16"/>
        <v>16146</v>
      </c>
      <c r="BZ24" s="107">
        <f t="shared" si="17"/>
        <v>16302</v>
      </c>
      <c r="CA24" s="108">
        <f t="shared" si="88"/>
        <v>0.92342342342342343</v>
      </c>
      <c r="CB24" s="109">
        <f t="shared" si="88"/>
        <v>0.92343032159264926</v>
      </c>
      <c r="CC24" s="109">
        <f t="shared" si="88"/>
        <v>0.92342683851402574</v>
      </c>
      <c r="CD24" s="109">
        <f t="shared" si="88"/>
        <v>0.92342342342342343</v>
      </c>
      <c r="CE24" s="109">
        <f t="shared" si="88"/>
        <v>0.9234200743494424</v>
      </c>
      <c r="CF24" s="110">
        <f t="shared" si="88"/>
        <v>0.92341678939617089</v>
      </c>
      <c r="CG24" s="108"/>
      <c r="CH24" s="111"/>
      <c r="CI24" s="112"/>
      <c r="CJ24" s="111"/>
      <c r="CK24" s="111"/>
      <c r="CL24" s="110"/>
      <c r="CM24" s="113">
        <f t="shared" si="18"/>
        <v>5859.45</v>
      </c>
      <c r="CN24" s="113">
        <f>step*SUMPRODUCT(B24:N24,'[1]By group'!B$22:N$22)</f>
        <v>1149.0100000000002</v>
      </c>
      <c r="CO24" s="113">
        <f>step*SUMPRODUCT(O24:AA24,'[1]By group'!O$22:AA$22)</f>
        <v>1160.4500000000003</v>
      </c>
      <c r="CP24" s="113">
        <f>step*SUMPRODUCT(AB24:AN24,'[1]By group'!AB$22:AN$22)</f>
        <v>1171.8900000000001</v>
      </c>
      <c r="CQ24" s="113">
        <f>step*SUMPRODUCT(AO24:BA24,'[1]By group'!AO$22:BA$22)</f>
        <v>1183.3300000000002</v>
      </c>
      <c r="CR24" s="114">
        <f>step*SUMPRODUCT(BB24:BN24,'[1]By group'!BB$22:BN$22)</f>
        <v>1194.7699999999998</v>
      </c>
      <c r="CS24" s="115">
        <f t="shared" si="89"/>
        <v>13300</v>
      </c>
      <c r="CT24" s="113">
        <f t="shared" si="89"/>
        <v>13310</v>
      </c>
      <c r="CU24" s="113">
        <f t="shared" si="89"/>
        <v>13320</v>
      </c>
      <c r="CV24" s="113">
        <f t="shared" si="89"/>
        <v>13330</v>
      </c>
      <c r="CW24" s="113">
        <f t="shared" si="89"/>
        <v>13340</v>
      </c>
      <c r="CX24" s="116">
        <f t="shared" si="89"/>
        <v>13350</v>
      </c>
      <c r="CY24" s="111">
        <f t="shared" si="19"/>
        <v>0.50245190494153147</v>
      </c>
      <c r="CZ24" s="117">
        <f t="shared" si="20"/>
        <v>0.50735571482459452</v>
      </c>
      <c r="DA24" s="118">
        <f t="shared" si="21"/>
        <v>0.20390390390390389</v>
      </c>
      <c r="DB24" s="123">
        <f>(BO24-BO22)/BO22</f>
        <v>0.10815307820299501</v>
      </c>
      <c r="DC24" s="9">
        <f>(SUMPRODUCT($B24:$N24,'[1]By group'!$B$27:$N$27)-(1-prop_idu_part)*SUMPRODUCT(IDs!$BB24:$BN24,'[1]By group'!$BB$27:$BN$27)*(1-prop_idu_male))/BQ24</f>
        <v>0.92924943138741489</v>
      </c>
      <c r="DD24" s="9">
        <f>(1-prop_idu_part)*SUMPRODUCT(IDs!$BB24:$BN24,'[1]By group'!$BB$27:$BN$27)*prop_idu_male/BQ24</f>
        <v>2.2238665655799847</v>
      </c>
      <c r="DE24" s="9">
        <f>SUMPRODUCT(AB24:AN24,'[1]By group'!AB$27:AN$27)/prop_sw_use/BP24</f>
        <v>1223.8897396630935</v>
      </c>
      <c r="DF24" s="9">
        <f t="shared" si="3"/>
        <v>496.89923430321591</v>
      </c>
      <c r="DG24" s="9">
        <f t="shared" si="22"/>
        <v>0</v>
      </c>
    </row>
    <row r="25" spans="1:166" x14ac:dyDescent="0.25">
      <c r="A25">
        <f t="shared" si="4"/>
        <v>10.5</v>
      </c>
      <c r="B25" s="120">
        <f t="shared" si="23"/>
        <v>1365</v>
      </c>
      <c r="C25" s="120">
        <f t="shared" si="24"/>
        <v>1366</v>
      </c>
      <c r="D25" s="120">
        <f t="shared" si="25"/>
        <v>1367</v>
      </c>
      <c r="E25" s="120">
        <f t="shared" si="26"/>
        <v>1368</v>
      </c>
      <c r="F25" s="120">
        <f t="shared" si="27"/>
        <v>1369</v>
      </c>
      <c r="G25" s="120">
        <f t="shared" si="28"/>
        <v>1370</v>
      </c>
      <c r="H25" s="120">
        <f t="shared" si="29"/>
        <v>1371</v>
      </c>
      <c r="I25" s="120">
        <f t="shared" si="30"/>
        <v>1372</v>
      </c>
      <c r="J25" s="120">
        <f t="shared" si="31"/>
        <v>1373</v>
      </c>
      <c r="K25" s="120">
        <f t="shared" si="32"/>
        <v>1374</v>
      </c>
      <c r="L25" s="120">
        <f t="shared" si="33"/>
        <v>1375</v>
      </c>
      <c r="M25" s="120">
        <f t="shared" si="34"/>
        <v>1376</v>
      </c>
      <c r="N25" s="120">
        <f t="shared" si="35"/>
        <v>1377</v>
      </c>
      <c r="O25" s="120">
        <f t="shared" si="36"/>
        <v>1378</v>
      </c>
      <c r="P25" s="120">
        <f t="shared" si="37"/>
        <v>1379</v>
      </c>
      <c r="Q25" s="120">
        <f t="shared" si="38"/>
        <v>1380</v>
      </c>
      <c r="R25" s="120">
        <f t="shared" si="39"/>
        <v>1381</v>
      </c>
      <c r="S25" s="120">
        <f t="shared" si="40"/>
        <v>1382</v>
      </c>
      <c r="T25" s="120">
        <f t="shared" si="41"/>
        <v>1383</v>
      </c>
      <c r="U25" s="120">
        <f t="shared" si="42"/>
        <v>1384</v>
      </c>
      <c r="V25" s="120">
        <f t="shared" si="43"/>
        <v>1385</v>
      </c>
      <c r="W25" s="120">
        <f t="shared" si="44"/>
        <v>1386</v>
      </c>
      <c r="X25" s="120">
        <f t="shared" si="45"/>
        <v>1387</v>
      </c>
      <c r="Y25" s="120">
        <f t="shared" si="46"/>
        <v>1388</v>
      </c>
      <c r="Z25" s="120">
        <f t="shared" si="47"/>
        <v>1389</v>
      </c>
      <c r="AA25" s="120">
        <f t="shared" si="48"/>
        <v>1390</v>
      </c>
      <c r="AB25" s="120">
        <f t="shared" si="49"/>
        <v>1391</v>
      </c>
      <c r="AC25" s="120">
        <f t="shared" si="50"/>
        <v>1392</v>
      </c>
      <c r="AD25" s="120">
        <f t="shared" si="51"/>
        <v>1393</v>
      </c>
      <c r="AE25" s="120">
        <f t="shared" si="52"/>
        <v>1394</v>
      </c>
      <c r="AF25" s="120">
        <f t="shared" si="53"/>
        <v>1395</v>
      </c>
      <c r="AG25" s="120">
        <f t="shared" si="54"/>
        <v>1396</v>
      </c>
      <c r="AH25" s="120">
        <f t="shared" si="55"/>
        <v>1397</v>
      </c>
      <c r="AI25" s="120">
        <f t="shared" si="56"/>
        <v>1398</v>
      </c>
      <c r="AJ25" s="120">
        <f t="shared" si="57"/>
        <v>1399</v>
      </c>
      <c r="AK25" s="120">
        <f t="shared" si="58"/>
        <v>1400</v>
      </c>
      <c r="AL25" s="120">
        <f t="shared" si="59"/>
        <v>1401</v>
      </c>
      <c r="AM25" s="120">
        <f t="shared" si="60"/>
        <v>1402</v>
      </c>
      <c r="AN25" s="120">
        <f t="shared" si="61"/>
        <v>1403</v>
      </c>
      <c r="AO25" s="120">
        <f t="shared" si="62"/>
        <v>1404</v>
      </c>
      <c r="AP25" s="120">
        <f t="shared" si="63"/>
        <v>1405</v>
      </c>
      <c r="AQ25" s="120">
        <f t="shared" si="64"/>
        <v>1406</v>
      </c>
      <c r="AR25" s="120">
        <f t="shared" si="65"/>
        <v>1407</v>
      </c>
      <c r="AS25" s="120">
        <f t="shared" si="66"/>
        <v>1408</v>
      </c>
      <c r="AT25" s="120">
        <f t="shared" si="67"/>
        <v>1409</v>
      </c>
      <c r="AU25" s="120">
        <f t="shared" si="68"/>
        <v>1410</v>
      </c>
      <c r="AV25" s="120">
        <f t="shared" si="69"/>
        <v>1411</v>
      </c>
      <c r="AW25" s="120">
        <f t="shared" si="70"/>
        <v>1412</v>
      </c>
      <c r="AX25" s="120">
        <f t="shared" si="71"/>
        <v>1413</v>
      </c>
      <c r="AY25" s="120">
        <f t="shared" si="72"/>
        <v>1414</v>
      </c>
      <c r="AZ25" s="120">
        <f t="shared" si="73"/>
        <v>1415</v>
      </c>
      <c r="BA25" s="120">
        <f t="shared" si="74"/>
        <v>1416</v>
      </c>
      <c r="BB25" s="120">
        <f t="shared" si="75"/>
        <v>1417</v>
      </c>
      <c r="BC25" s="120">
        <f t="shared" si="76"/>
        <v>1418</v>
      </c>
      <c r="BD25" s="120">
        <f t="shared" si="77"/>
        <v>1419</v>
      </c>
      <c r="BE25" s="120">
        <f t="shared" si="78"/>
        <v>1420</v>
      </c>
      <c r="BF25" s="120">
        <f t="shared" si="79"/>
        <v>1421</v>
      </c>
      <c r="BG25" s="120">
        <f t="shared" si="80"/>
        <v>1422</v>
      </c>
      <c r="BH25" s="120">
        <f t="shared" si="81"/>
        <v>1423</v>
      </c>
      <c r="BI25" s="120">
        <f t="shared" si="82"/>
        <v>1424</v>
      </c>
      <c r="BJ25" s="120">
        <f t="shared" si="83"/>
        <v>1425</v>
      </c>
      <c r="BK25" s="120">
        <f t="shared" si="84"/>
        <v>1426</v>
      </c>
      <c r="BL25" s="120">
        <f t="shared" si="85"/>
        <v>1427</v>
      </c>
      <c r="BM25" s="120">
        <f t="shared" si="86"/>
        <v>1428</v>
      </c>
      <c r="BN25" s="120">
        <f t="shared" si="87"/>
        <v>1429</v>
      </c>
      <c r="BO25" s="106">
        <f t="shared" si="6"/>
        <v>90805</v>
      </c>
      <c r="BP25" s="105">
        <f t="shared" si="7"/>
        <v>17823</v>
      </c>
      <c r="BQ25" s="29">
        <f t="shared" si="8"/>
        <v>17992</v>
      </c>
      <c r="BR25" s="29">
        <f t="shared" si="9"/>
        <v>18161</v>
      </c>
      <c r="BS25" s="29">
        <f t="shared" si="10"/>
        <v>18330</v>
      </c>
      <c r="BT25" s="107">
        <f t="shared" si="11"/>
        <v>18499</v>
      </c>
      <c r="BU25" s="106">
        <f t="shared" si="12"/>
        <v>83850</v>
      </c>
      <c r="BV25" s="29">
        <f t="shared" si="13"/>
        <v>16458</v>
      </c>
      <c r="BW25" s="29">
        <f t="shared" si="14"/>
        <v>16614</v>
      </c>
      <c r="BX25" s="29">
        <f t="shared" si="15"/>
        <v>16770</v>
      </c>
      <c r="BY25" s="29">
        <f t="shared" si="16"/>
        <v>16926</v>
      </c>
      <c r="BZ25" s="107">
        <f t="shared" si="17"/>
        <v>17082</v>
      </c>
      <c r="CA25" s="108">
        <f t="shared" si="88"/>
        <v>0.92340730136005722</v>
      </c>
      <c r="CB25" s="109">
        <f t="shared" si="88"/>
        <v>0.92341356673960617</v>
      </c>
      <c r="CC25" s="109">
        <f t="shared" si="88"/>
        <v>0.92341040462427748</v>
      </c>
      <c r="CD25" s="109">
        <f t="shared" si="88"/>
        <v>0.92340730136005722</v>
      </c>
      <c r="CE25" s="109">
        <f t="shared" si="88"/>
        <v>0.92340425531914894</v>
      </c>
      <c r="CF25" s="110">
        <f t="shared" si="88"/>
        <v>0.9234012649332396</v>
      </c>
      <c r="CG25" s="121">
        <f>-SUM([1]Dynamics!BO24:BO25,[1]Dynamics!CB24:CB25,[1]Dynamics!CO24:CO25,[1]Dynamics!DB24:DB25,[1]Dynamics!DO24:DO25)/BO24*100000</f>
        <v>513789.70223377214</v>
      </c>
      <c r="CH25" s="112">
        <f>-SUM([1]Dynamics!BO24:BO25)/BP24*100000</f>
        <v>1541347.3013205137</v>
      </c>
      <c r="CI25" s="112">
        <f>-SUM([1]Dynamics!CB24:CB25)/BQ24*100000</f>
        <v>858650.4370394923</v>
      </c>
      <c r="CJ25" s="112">
        <f>-SUM([1]Dynamics!CO24:CO25)/BR24*100000</f>
        <v>44376.389970615113</v>
      </c>
      <c r="CK25" s="112">
        <f>-SUM([1]Dynamics!DB24:DB25)/BS24*100000</f>
        <v>89890.213091702055</v>
      </c>
      <c r="CL25" s="122">
        <f>-SUM([1]Dynamics!DO24:DO25)/BT24*100000</f>
        <v>70889.710491931633</v>
      </c>
      <c r="CM25" s="113">
        <f t="shared" si="18"/>
        <v>6145.45</v>
      </c>
      <c r="CN25" s="113">
        <f>step*SUMPRODUCT(B25:N25,'[1]By group'!B$22:N$22)</f>
        <v>1206.2099999999998</v>
      </c>
      <c r="CO25" s="113">
        <f>step*SUMPRODUCT(O25:AA25,'[1]By group'!O$22:AA$22)</f>
        <v>1217.6500000000001</v>
      </c>
      <c r="CP25" s="113">
        <f>step*SUMPRODUCT(AB25:AN25,'[1]By group'!AB$22:AN$22)</f>
        <v>1229.0899999999999</v>
      </c>
      <c r="CQ25" s="113">
        <f>step*SUMPRODUCT(AO25:BA25,'[1]By group'!AO$22:BA$22)</f>
        <v>1240.5299999999997</v>
      </c>
      <c r="CR25" s="114">
        <f>step*SUMPRODUCT(BB25:BN25,'[1]By group'!BB$22:BN$22)</f>
        <v>1251.97</v>
      </c>
      <c r="CS25" s="115">
        <f t="shared" si="89"/>
        <v>13950</v>
      </c>
      <c r="CT25" s="113">
        <f t="shared" si="89"/>
        <v>13960</v>
      </c>
      <c r="CU25" s="113">
        <f t="shared" si="89"/>
        <v>13970</v>
      </c>
      <c r="CV25" s="113">
        <f t="shared" si="89"/>
        <v>13980</v>
      </c>
      <c r="CW25" s="113">
        <f t="shared" si="89"/>
        <v>13990</v>
      </c>
      <c r="CX25" s="116">
        <f t="shared" si="89"/>
        <v>14000</v>
      </c>
      <c r="CY25" s="111">
        <f t="shared" si="19"/>
        <v>0.50233728874505579</v>
      </c>
      <c r="CZ25" s="117">
        <f t="shared" si="20"/>
        <v>0.50701186623516725</v>
      </c>
      <c r="DA25" s="118">
        <f t="shared" si="21"/>
        <v>0.20372226198997853</v>
      </c>
      <c r="DB25" s="123"/>
      <c r="DC25" s="9">
        <f>(SUMPRODUCT($B25:$N25,'[1]By group'!$B$27:$N$27)-(1-prop_idu_part)*SUMPRODUCT(IDs!$BB25:$BN25,'[1]By group'!$BB$27:$BN$27)*(1-prop_idu_male))/BQ25</f>
        <v>0.93069364161849721</v>
      </c>
      <c r="DD25" s="9">
        <f>(1-prop_idu_part)*SUMPRODUCT(IDs!$BB25:$BN25,'[1]By group'!$BB$27:$BN$27)*prop_idu_male/BQ25</f>
        <v>2.2208670520231211</v>
      </c>
      <c r="DE25" s="9">
        <f>SUMPRODUCT(AB25:AN25,'[1]By group'!AB$27:AN$27)/prop_sw_use/BP25</f>
        <v>1222.7571115973742</v>
      </c>
      <c r="DF25" s="9">
        <f t="shared" si="3"/>
        <v>496.43938730853387</v>
      </c>
      <c r="DG25" s="9">
        <f t="shared" si="22"/>
        <v>0</v>
      </c>
    </row>
    <row r="26" spans="1:166" x14ac:dyDescent="0.25">
      <c r="A26">
        <f t="shared" si="4"/>
        <v>11</v>
      </c>
      <c r="B26" s="120">
        <f t="shared" si="23"/>
        <v>1430</v>
      </c>
      <c r="C26" s="120">
        <f t="shared" si="24"/>
        <v>1431</v>
      </c>
      <c r="D26" s="120">
        <f t="shared" si="25"/>
        <v>1432</v>
      </c>
      <c r="E26" s="120">
        <f t="shared" si="26"/>
        <v>1433</v>
      </c>
      <c r="F26" s="120">
        <f t="shared" si="27"/>
        <v>1434</v>
      </c>
      <c r="G26" s="120">
        <f t="shared" si="28"/>
        <v>1435</v>
      </c>
      <c r="H26" s="120">
        <f t="shared" si="29"/>
        <v>1436</v>
      </c>
      <c r="I26" s="120">
        <f t="shared" si="30"/>
        <v>1437</v>
      </c>
      <c r="J26" s="120">
        <f t="shared" si="31"/>
        <v>1438</v>
      </c>
      <c r="K26" s="120">
        <f t="shared" si="32"/>
        <v>1439</v>
      </c>
      <c r="L26" s="120">
        <f t="shared" si="33"/>
        <v>1440</v>
      </c>
      <c r="M26" s="120">
        <f t="shared" si="34"/>
        <v>1441</v>
      </c>
      <c r="N26" s="120">
        <f t="shared" si="35"/>
        <v>1442</v>
      </c>
      <c r="O26" s="120">
        <f t="shared" si="36"/>
        <v>1443</v>
      </c>
      <c r="P26" s="120">
        <f t="shared" si="37"/>
        <v>1444</v>
      </c>
      <c r="Q26" s="120">
        <f t="shared" si="38"/>
        <v>1445</v>
      </c>
      <c r="R26" s="120">
        <f t="shared" si="39"/>
        <v>1446</v>
      </c>
      <c r="S26" s="120">
        <f t="shared" si="40"/>
        <v>1447</v>
      </c>
      <c r="T26" s="120">
        <f t="shared" si="41"/>
        <v>1448</v>
      </c>
      <c r="U26" s="120">
        <f t="shared" si="42"/>
        <v>1449</v>
      </c>
      <c r="V26" s="120">
        <f t="shared" si="43"/>
        <v>1450</v>
      </c>
      <c r="W26" s="120">
        <f t="shared" si="44"/>
        <v>1451</v>
      </c>
      <c r="X26" s="120">
        <f t="shared" si="45"/>
        <v>1452</v>
      </c>
      <c r="Y26" s="120">
        <f t="shared" si="46"/>
        <v>1453</v>
      </c>
      <c r="Z26" s="120">
        <f t="shared" si="47"/>
        <v>1454</v>
      </c>
      <c r="AA26" s="120">
        <f t="shared" si="48"/>
        <v>1455</v>
      </c>
      <c r="AB26" s="120">
        <f t="shared" si="49"/>
        <v>1456</v>
      </c>
      <c r="AC26" s="120">
        <f t="shared" si="50"/>
        <v>1457</v>
      </c>
      <c r="AD26" s="120">
        <f t="shared" si="51"/>
        <v>1458</v>
      </c>
      <c r="AE26" s="120">
        <f t="shared" si="52"/>
        <v>1459</v>
      </c>
      <c r="AF26" s="120">
        <f t="shared" si="53"/>
        <v>1460</v>
      </c>
      <c r="AG26" s="120">
        <f t="shared" si="54"/>
        <v>1461</v>
      </c>
      <c r="AH26" s="120">
        <f t="shared" si="55"/>
        <v>1462</v>
      </c>
      <c r="AI26" s="120">
        <f t="shared" si="56"/>
        <v>1463</v>
      </c>
      <c r="AJ26" s="120">
        <f t="shared" si="57"/>
        <v>1464</v>
      </c>
      <c r="AK26" s="120">
        <f t="shared" si="58"/>
        <v>1465</v>
      </c>
      <c r="AL26" s="120">
        <f t="shared" si="59"/>
        <v>1466</v>
      </c>
      <c r="AM26" s="120">
        <f t="shared" si="60"/>
        <v>1467</v>
      </c>
      <c r="AN26" s="120">
        <f t="shared" si="61"/>
        <v>1468</v>
      </c>
      <c r="AO26" s="120">
        <f t="shared" si="62"/>
        <v>1469</v>
      </c>
      <c r="AP26" s="120">
        <f t="shared" si="63"/>
        <v>1470</v>
      </c>
      <c r="AQ26" s="120">
        <f t="shared" si="64"/>
        <v>1471</v>
      </c>
      <c r="AR26" s="120">
        <f t="shared" si="65"/>
        <v>1472</v>
      </c>
      <c r="AS26" s="120">
        <f t="shared" si="66"/>
        <v>1473</v>
      </c>
      <c r="AT26" s="120">
        <f t="shared" si="67"/>
        <v>1474</v>
      </c>
      <c r="AU26" s="120">
        <f t="shared" si="68"/>
        <v>1475</v>
      </c>
      <c r="AV26" s="120">
        <f t="shared" si="69"/>
        <v>1476</v>
      </c>
      <c r="AW26" s="120">
        <f t="shared" si="70"/>
        <v>1477</v>
      </c>
      <c r="AX26" s="120">
        <f t="shared" si="71"/>
        <v>1478</v>
      </c>
      <c r="AY26" s="120">
        <f t="shared" si="72"/>
        <v>1479</v>
      </c>
      <c r="AZ26" s="120">
        <f t="shared" si="73"/>
        <v>1480</v>
      </c>
      <c r="BA26" s="120">
        <f t="shared" si="74"/>
        <v>1481</v>
      </c>
      <c r="BB26" s="120">
        <f t="shared" si="75"/>
        <v>1482</v>
      </c>
      <c r="BC26" s="120">
        <f t="shared" si="76"/>
        <v>1483</v>
      </c>
      <c r="BD26" s="120">
        <f t="shared" si="77"/>
        <v>1484</v>
      </c>
      <c r="BE26" s="120">
        <f t="shared" si="78"/>
        <v>1485</v>
      </c>
      <c r="BF26" s="120">
        <f t="shared" si="79"/>
        <v>1486</v>
      </c>
      <c r="BG26" s="120">
        <f t="shared" si="80"/>
        <v>1487</v>
      </c>
      <c r="BH26" s="120">
        <f t="shared" si="81"/>
        <v>1488</v>
      </c>
      <c r="BI26" s="120">
        <f t="shared" si="82"/>
        <v>1489</v>
      </c>
      <c r="BJ26" s="120">
        <f t="shared" si="83"/>
        <v>1490</v>
      </c>
      <c r="BK26" s="120">
        <f t="shared" si="84"/>
        <v>1491</v>
      </c>
      <c r="BL26" s="120">
        <f t="shared" si="85"/>
        <v>1492</v>
      </c>
      <c r="BM26" s="120">
        <f t="shared" si="86"/>
        <v>1493</v>
      </c>
      <c r="BN26" s="120">
        <f t="shared" si="87"/>
        <v>1494</v>
      </c>
      <c r="BO26" s="106">
        <f t="shared" si="6"/>
        <v>95030</v>
      </c>
      <c r="BP26" s="105">
        <f t="shared" si="7"/>
        <v>18668</v>
      </c>
      <c r="BQ26" s="29">
        <f t="shared" si="8"/>
        <v>18837</v>
      </c>
      <c r="BR26" s="29">
        <f t="shared" si="9"/>
        <v>19006</v>
      </c>
      <c r="BS26" s="29">
        <f t="shared" si="10"/>
        <v>19175</v>
      </c>
      <c r="BT26" s="107">
        <f t="shared" si="11"/>
        <v>19344</v>
      </c>
      <c r="BU26" s="106">
        <f t="shared" si="12"/>
        <v>87750</v>
      </c>
      <c r="BV26" s="29">
        <f t="shared" si="13"/>
        <v>17238</v>
      </c>
      <c r="BW26" s="29">
        <f t="shared" si="14"/>
        <v>17394</v>
      </c>
      <c r="BX26" s="29">
        <f t="shared" si="15"/>
        <v>17550</v>
      </c>
      <c r="BY26" s="29">
        <f t="shared" si="16"/>
        <v>17706</v>
      </c>
      <c r="BZ26" s="107">
        <f t="shared" si="17"/>
        <v>17862</v>
      </c>
      <c r="CA26" s="108">
        <f t="shared" si="88"/>
        <v>0.92339261285909713</v>
      </c>
      <c r="CB26" s="109">
        <f t="shared" si="88"/>
        <v>0.92339832869080785</v>
      </c>
      <c r="CC26" s="109">
        <f t="shared" si="88"/>
        <v>0.92339544513457561</v>
      </c>
      <c r="CD26" s="109">
        <f t="shared" si="88"/>
        <v>0.92339261285909713</v>
      </c>
      <c r="CE26" s="109">
        <f t="shared" si="88"/>
        <v>0.92338983050847456</v>
      </c>
      <c r="CF26" s="110">
        <f t="shared" si="88"/>
        <v>0.92338709677419351</v>
      </c>
      <c r="CG26" s="108"/>
      <c r="CH26" s="111"/>
      <c r="CI26" s="112"/>
      <c r="CJ26" s="111"/>
      <c r="CK26" s="111"/>
      <c r="CL26" s="110"/>
      <c r="CM26" s="113">
        <f t="shared" si="18"/>
        <v>6431.45</v>
      </c>
      <c r="CN26" s="113">
        <f>step*SUMPRODUCT(B26:N26,'[1]By group'!B$22:N$22)</f>
        <v>1263.4100000000001</v>
      </c>
      <c r="CO26" s="113">
        <f>step*SUMPRODUCT(O26:AA26,'[1]By group'!O$22:AA$22)</f>
        <v>1274.8500000000001</v>
      </c>
      <c r="CP26" s="113">
        <f>step*SUMPRODUCT(AB26:AN26,'[1]By group'!AB$22:AN$22)</f>
        <v>1286.2900000000002</v>
      </c>
      <c r="CQ26" s="113">
        <f>step*SUMPRODUCT(AO26:BA26,'[1]By group'!AO$22:BA$22)</f>
        <v>1297.7299999999998</v>
      </c>
      <c r="CR26" s="114">
        <f>step*SUMPRODUCT(BB26:BN26,'[1]By group'!BB$22:BN$22)</f>
        <v>1309.17</v>
      </c>
      <c r="CS26" s="115">
        <f t="shared" si="89"/>
        <v>14600</v>
      </c>
      <c r="CT26" s="113">
        <f t="shared" si="89"/>
        <v>14610</v>
      </c>
      <c r="CU26" s="113">
        <f t="shared" si="89"/>
        <v>14620</v>
      </c>
      <c r="CV26" s="113">
        <f t="shared" si="89"/>
        <v>14630</v>
      </c>
      <c r="CW26" s="113">
        <f t="shared" si="89"/>
        <v>14640</v>
      </c>
      <c r="CX26" s="116">
        <f t="shared" si="89"/>
        <v>14650</v>
      </c>
      <c r="CY26" s="111">
        <f t="shared" si="19"/>
        <v>0.50223290965304024</v>
      </c>
      <c r="CZ26" s="117">
        <f t="shared" si="20"/>
        <v>0.5066987289591206</v>
      </c>
      <c r="DA26" s="118">
        <f t="shared" si="21"/>
        <v>0.20355677154582763</v>
      </c>
      <c r="DB26" s="123">
        <f>(BO26-BO24)/BO24</f>
        <v>9.7597597597597591E-2</v>
      </c>
      <c r="DC26" s="9">
        <f>(SUMPRODUCT($B26:$N26,'[1]By group'!$B$27:$N$27)-(1-prop_idu_part)*SUMPRODUCT(IDs!$BB26:$BN26,'[1]By group'!$BB$27:$BN$27)*(1-prop_idu_male))/BQ26</f>
        <v>0.93200828157349924</v>
      </c>
      <c r="DD26" s="9">
        <f>(1-prop_idu_part)*SUMPRODUCT(IDs!$BB26:$BN26,'[1]By group'!$BB$27:$BN$27)*prop_idu_male/BQ26</f>
        <v>2.218136645962733</v>
      </c>
      <c r="DE26" s="9">
        <f>SUMPRODUCT(AB26:AN26,'[1]By group'!AB$27:AN$27)/prop_sw_use/BP26</f>
        <v>1221.7270194986072</v>
      </c>
      <c r="DF26" s="9">
        <f t="shared" si="3"/>
        <v>496.02116991643447</v>
      </c>
      <c r="DG26" s="9">
        <f t="shared" si="22"/>
        <v>0</v>
      </c>
    </row>
    <row r="27" spans="1:166" x14ac:dyDescent="0.25">
      <c r="A27">
        <f t="shared" si="4"/>
        <v>11.5</v>
      </c>
      <c r="B27" s="120">
        <f t="shared" si="23"/>
        <v>1495</v>
      </c>
      <c r="C27" s="120">
        <f t="shared" si="24"/>
        <v>1496</v>
      </c>
      <c r="D27" s="120">
        <f t="shared" si="25"/>
        <v>1497</v>
      </c>
      <c r="E27" s="120">
        <f t="shared" si="26"/>
        <v>1498</v>
      </c>
      <c r="F27" s="120">
        <f t="shared" si="27"/>
        <v>1499</v>
      </c>
      <c r="G27" s="120">
        <f t="shared" si="28"/>
        <v>1500</v>
      </c>
      <c r="H27" s="120">
        <f t="shared" si="29"/>
        <v>1501</v>
      </c>
      <c r="I27" s="120">
        <f t="shared" si="30"/>
        <v>1502</v>
      </c>
      <c r="J27" s="120">
        <f t="shared" si="31"/>
        <v>1503</v>
      </c>
      <c r="K27" s="120">
        <f t="shared" si="32"/>
        <v>1504</v>
      </c>
      <c r="L27" s="120">
        <f t="shared" si="33"/>
        <v>1505</v>
      </c>
      <c r="M27" s="120">
        <f t="shared" si="34"/>
        <v>1506</v>
      </c>
      <c r="N27" s="120">
        <f t="shared" si="35"/>
        <v>1507</v>
      </c>
      <c r="O27" s="120">
        <f t="shared" si="36"/>
        <v>1508</v>
      </c>
      <c r="P27" s="120">
        <f t="shared" si="37"/>
        <v>1509</v>
      </c>
      <c r="Q27" s="120">
        <f t="shared" si="38"/>
        <v>1510</v>
      </c>
      <c r="R27" s="120">
        <f t="shared" si="39"/>
        <v>1511</v>
      </c>
      <c r="S27" s="120">
        <f t="shared" si="40"/>
        <v>1512</v>
      </c>
      <c r="T27" s="120">
        <f t="shared" si="41"/>
        <v>1513</v>
      </c>
      <c r="U27" s="120">
        <f t="shared" si="42"/>
        <v>1514</v>
      </c>
      <c r="V27" s="120">
        <f t="shared" si="43"/>
        <v>1515</v>
      </c>
      <c r="W27" s="120">
        <f t="shared" si="44"/>
        <v>1516</v>
      </c>
      <c r="X27" s="120">
        <f t="shared" si="45"/>
        <v>1517</v>
      </c>
      <c r="Y27" s="120">
        <f t="shared" si="46"/>
        <v>1518</v>
      </c>
      <c r="Z27" s="120">
        <f t="shared" si="47"/>
        <v>1519</v>
      </c>
      <c r="AA27" s="120">
        <f t="shared" si="48"/>
        <v>1520</v>
      </c>
      <c r="AB27" s="120">
        <f t="shared" si="49"/>
        <v>1521</v>
      </c>
      <c r="AC27" s="120">
        <f t="shared" si="50"/>
        <v>1522</v>
      </c>
      <c r="AD27" s="120">
        <f t="shared" si="51"/>
        <v>1523</v>
      </c>
      <c r="AE27" s="120">
        <f t="shared" si="52"/>
        <v>1524</v>
      </c>
      <c r="AF27" s="120">
        <f t="shared" si="53"/>
        <v>1525</v>
      </c>
      <c r="AG27" s="120">
        <f t="shared" si="54"/>
        <v>1526</v>
      </c>
      <c r="AH27" s="120">
        <f t="shared" si="55"/>
        <v>1527</v>
      </c>
      <c r="AI27" s="120">
        <f t="shared" si="56"/>
        <v>1528</v>
      </c>
      <c r="AJ27" s="120">
        <f t="shared" si="57"/>
        <v>1529</v>
      </c>
      <c r="AK27" s="120">
        <f t="shared" si="58"/>
        <v>1530</v>
      </c>
      <c r="AL27" s="120">
        <f t="shared" si="59"/>
        <v>1531</v>
      </c>
      <c r="AM27" s="120">
        <f t="shared" si="60"/>
        <v>1532</v>
      </c>
      <c r="AN27" s="120">
        <f t="shared" si="61"/>
        <v>1533</v>
      </c>
      <c r="AO27" s="120">
        <f t="shared" si="62"/>
        <v>1534</v>
      </c>
      <c r="AP27" s="120">
        <f t="shared" si="63"/>
        <v>1535</v>
      </c>
      <c r="AQ27" s="120">
        <f t="shared" si="64"/>
        <v>1536</v>
      </c>
      <c r="AR27" s="120">
        <f t="shared" si="65"/>
        <v>1537</v>
      </c>
      <c r="AS27" s="120">
        <f t="shared" si="66"/>
        <v>1538</v>
      </c>
      <c r="AT27" s="120">
        <f t="shared" si="67"/>
        <v>1539</v>
      </c>
      <c r="AU27" s="120">
        <f t="shared" si="68"/>
        <v>1540</v>
      </c>
      <c r="AV27" s="120">
        <f t="shared" si="69"/>
        <v>1541</v>
      </c>
      <c r="AW27" s="120">
        <f t="shared" si="70"/>
        <v>1542</v>
      </c>
      <c r="AX27" s="120">
        <f t="shared" si="71"/>
        <v>1543</v>
      </c>
      <c r="AY27" s="120">
        <f t="shared" si="72"/>
        <v>1544</v>
      </c>
      <c r="AZ27" s="120">
        <f t="shared" si="73"/>
        <v>1545</v>
      </c>
      <c r="BA27" s="120">
        <f t="shared" si="74"/>
        <v>1546</v>
      </c>
      <c r="BB27" s="120">
        <f t="shared" si="75"/>
        <v>1547</v>
      </c>
      <c r="BC27" s="120">
        <f t="shared" si="76"/>
        <v>1548</v>
      </c>
      <c r="BD27" s="120">
        <f t="shared" si="77"/>
        <v>1549</v>
      </c>
      <c r="BE27" s="120">
        <f t="shared" si="78"/>
        <v>1550</v>
      </c>
      <c r="BF27" s="120">
        <f t="shared" si="79"/>
        <v>1551</v>
      </c>
      <c r="BG27" s="120">
        <f t="shared" si="80"/>
        <v>1552</v>
      </c>
      <c r="BH27" s="120">
        <f t="shared" si="81"/>
        <v>1553</v>
      </c>
      <c r="BI27" s="120">
        <f t="shared" si="82"/>
        <v>1554</v>
      </c>
      <c r="BJ27" s="120">
        <f t="shared" si="83"/>
        <v>1555</v>
      </c>
      <c r="BK27" s="120">
        <f t="shared" si="84"/>
        <v>1556</v>
      </c>
      <c r="BL27" s="120">
        <f t="shared" si="85"/>
        <v>1557</v>
      </c>
      <c r="BM27" s="120">
        <f t="shared" si="86"/>
        <v>1558</v>
      </c>
      <c r="BN27" s="120">
        <f t="shared" si="87"/>
        <v>1559</v>
      </c>
      <c r="BO27" s="106">
        <f t="shared" si="6"/>
        <v>99255</v>
      </c>
      <c r="BP27" s="105">
        <f t="shared" si="7"/>
        <v>19513</v>
      </c>
      <c r="BQ27" s="29">
        <f t="shared" si="8"/>
        <v>19682</v>
      </c>
      <c r="BR27" s="29">
        <f t="shared" si="9"/>
        <v>19851</v>
      </c>
      <c r="BS27" s="29">
        <f t="shared" si="10"/>
        <v>20020</v>
      </c>
      <c r="BT27" s="107">
        <f t="shared" si="11"/>
        <v>20189</v>
      </c>
      <c r="BU27" s="106">
        <f t="shared" si="12"/>
        <v>91650</v>
      </c>
      <c r="BV27" s="29">
        <f t="shared" si="13"/>
        <v>18018</v>
      </c>
      <c r="BW27" s="29">
        <f t="shared" si="14"/>
        <v>18174</v>
      </c>
      <c r="BX27" s="29">
        <f t="shared" si="15"/>
        <v>18330</v>
      </c>
      <c r="BY27" s="29">
        <f t="shared" si="16"/>
        <v>18486</v>
      </c>
      <c r="BZ27" s="107">
        <f t="shared" si="17"/>
        <v>18642</v>
      </c>
      <c r="CA27" s="108">
        <f t="shared" si="88"/>
        <v>0.92337917485265231</v>
      </c>
      <c r="CB27" s="109">
        <f t="shared" si="88"/>
        <v>0.92338441039307129</v>
      </c>
      <c r="CC27" s="109">
        <f t="shared" si="88"/>
        <v>0.92338177014531042</v>
      </c>
      <c r="CD27" s="109">
        <f t="shared" si="88"/>
        <v>0.92337917485265231</v>
      </c>
      <c r="CE27" s="109">
        <f t="shared" si="88"/>
        <v>0.92337662337662341</v>
      </c>
      <c r="CF27" s="110">
        <f t="shared" si="88"/>
        <v>0.92337411461687058</v>
      </c>
      <c r="CG27" s="121">
        <f>-SUM([1]Dynamics!BO26:BO27,[1]Dynamics!CB26:CB27,[1]Dynamics!CO26:CO27,[1]Dynamics!DB26:DB27,[1]Dynamics!DO26:DO27)/BO26*100000</f>
        <v>459504.38757333998</v>
      </c>
      <c r="CH27" s="112">
        <f>-SUM([1]Dynamics!BO26:BO27)/BP26*100000</f>
        <v>1378416.3256878215</v>
      </c>
      <c r="CI27" s="112">
        <f>-SUM([1]Dynamics!CB26:CB27)/BQ26*100000</f>
        <v>759200.76806729636</v>
      </c>
      <c r="CJ27" s="112">
        <f>-SUM([1]Dynamics!CO26:CO27)/BR26*100000</f>
        <v>40441.783371620368</v>
      </c>
      <c r="CK27" s="112">
        <f>-SUM([1]Dynamics!DB26:DB27)/BS26*100000</f>
        <v>84302.456219008498</v>
      </c>
      <c r="CL27" s="122">
        <f>-SUM([1]Dynamics!DO26:DO27)/BT26*100000</f>
        <v>64527.759631414883</v>
      </c>
      <c r="CM27" s="113">
        <f t="shared" si="18"/>
        <v>6717.45</v>
      </c>
      <c r="CN27" s="113">
        <f>step*SUMPRODUCT(B27:N27,'[1]By group'!B$22:N$22)</f>
        <v>1320.61</v>
      </c>
      <c r="CO27" s="113">
        <f>step*SUMPRODUCT(O27:AA27,'[1]By group'!O$22:AA$22)</f>
        <v>1332.05</v>
      </c>
      <c r="CP27" s="113">
        <f>step*SUMPRODUCT(AB27:AN27,'[1]By group'!AB$22:AN$22)</f>
        <v>1343.49</v>
      </c>
      <c r="CQ27" s="113">
        <f>step*SUMPRODUCT(AO27:BA27,'[1]By group'!AO$22:BA$22)</f>
        <v>1354.9299999999998</v>
      </c>
      <c r="CR27" s="114">
        <f>step*SUMPRODUCT(BB27:BN27,'[1]By group'!BB$22:BN$22)</f>
        <v>1366.37</v>
      </c>
      <c r="CS27" s="115">
        <f t="shared" si="89"/>
        <v>15250</v>
      </c>
      <c r="CT27" s="113">
        <f t="shared" si="89"/>
        <v>15260</v>
      </c>
      <c r="CU27" s="113">
        <f t="shared" si="89"/>
        <v>15270</v>
      </c>
      <c r="CV27" s="113">
        <f t="shared" si="89"/>
        <v>15280</v>
      </c>
      <c r="CW27" s="113">
        <f t="shared" si="89"/>
        <v>15290</v>
      </c>
      <c r="CX27" s="116">
        <f t="shared" si="89"/>
        <v>15300</v>
      </c>
      <c r="CY27" s="111">
        <f t="shared" si="19"/>
        <v>0.50213745478461036</v>
      </c>
      <c r="CZ27" s="117">
        <f t="shared" si="20"/>
        <v>0.50641236435383097</v>
      </c>
      <c r="DA27" s="118">
        <f t="shared" si="21"/>
        <v>0.20340537000654879</v>
      </c>
      <c r="DB27" s="123"/>
      <c r="DC27" s="9">
        <f>(SUMPRODUCT($B27:$N27,'[1]By group'!$B$27:$N$27)-(1-prop_idu_part)*SUMPRODUCT(IDs!$BB27:$BN27,'[1]By group'!$BB$27:$BN$27)*(1-prop_idu_male))/BQ27</f>
        <v>0.93321003963011906</v>
      </c>
      <c r="DD27" s="9">
        <f>(1-prop_idu_part)*SUMPRODUCT(IDs!$BB27:$BN27,'[1]By group'!$BB$27:$BN$27)*prop_idu_male/BQ27</f>
        <v>2.2156406869220606</v>
      </c>
      <c r="DE27" s="9">
        <f>SUMPRODUCT(AB27:AN27,'[1]By group'!AB$27:AN$27)/prop_sw_use/BP27</f>
        <v>1220.7861425716189</v>
      </c>
      <c r="DF27" s="9">
        <f t="shared" si="3"/>
        <v>495.63917388407725</v>
      </c>
      <c r="DG27" s="9">
        <f t="shared" si="22"/>
        <v>0</v>
      </c>
    </row>
    <row r="28" spans="1:166" x14ac:dyDescent="0.25">
      <c r="A28">
        <f t="shared" si="4"/>
        <v>12</v>
      </c>
      <c r="B28" s="120">
        <f t="shared" si="23"/>
        <v>1560</v>
      </c>
      <c r="C28" s="120">
        <f t="shared" si="24"/>
        <v>1561</v>
      </c>
      <c r="D28" s="120">
        <f t="shared" si="25"/>
        <v>1562</v>
      </c>
      <c r="E28" s="120">
        <f t="shared" si="26"/>
        <v>1563</v>
      </c>
      <c r="F28" s="120">
        <f t="shared" si="27"/>
        <v>1564</v>
      </c>
      <c r="G28" s="120">
        <f t="shared" si="28"/>
        <v>1565</v>
      </c>
      <c r="H28" s="120">
        <f t="shared" si="29"/>
        <v>1566</v>
      </c>
      <c r="I28" s="120">
        <f t="shared" si="30"/>
        <v>1567</v>
      </c>
      <c r="J28" s="120">
        <f t="shared" si="31"/>
        <v>1568</v>
      </c>
      <c r="K28" s="120">
        <f t="shared" si="32"/>
        <v>1569</v>
      </c>
      <c r="L28" s="120">
        <f t="shared" si="33"/>
        <v>1570</v>
      </c>
      <c r="M28" s="120">
        <f t="shared" si="34"/>
        <v>1571</v>
      </c>
      <c r="N28" s="120">
        <f t="shared" si="35"/>
        <v>1572</v>
      </c>
      <c r="O28" s="120">
        <f t="shared" si="36"/>
        <v>1573</v>
      </c>
      <c r="P28" s="120">
        <f t="shared" si="37"/>
        <v>1574</v>
      </c>
      <c r="Q28" s="120">
        <f t="shared" si="38"/>
        <v>1575</v>
      </c>
      <c r="R28" s="120">
        <f t="shared" si="39"/>
        <v>1576</v>
      </c>
      <c r="S28" s="120">
        <f t="shared" si="40"/>
        <v>1577</v>
      </c>
      <c r="T28" s="120">
        <f t="shared" si="41"/>
        <v>1578</v>
      </c>
      <c r="U28" s="120">
        <f t="shared" si="42"/>
        <v>1579</v>
      </c>
      <c r="V28" s="120">
        <f t="shared" si="43"/>
        <v>1580</v>
      </c>
      <c r="W28" s="120">
        <f t="shared" si="44"/>
        <v>1581</v>
      </c>
      <c r="X28" s="120">
        <f t="shared" si="45"/>
        <v>1582</v>
      </c>
      <c r="Y28" s="120">
        <f t="shared" si="46"/>
        <v>1583</v>
      </c>
      <c r="Z28" s="120">
        <f t="shared" si="47"/>
        <v>1584</v>
      </c>
      <c r="AA28" s="120">
        <f t="shared" si="48"/>
        <v>1585</v>
      </c>
      <c r="AB28" s="120">
        <f t="shared" si="49"/>
        <v>1586</v>
      </c>
      <c r="AC28" s="120">
        <f t="shared" si="50"/>
        <v>1587</v>
      </c>
      <c r="AD28" s="120">
        <f t="shared" si="51"/>
        <v>1588</v>
      </c>
      <c r="AE28" s="120">
        <f t="shared" si="52"/>
        <v>1589</v>
      </c>
      <c r="AF28" s="120">
        <f t="shared" si="53"/>
        <v>1590</v>
      </c>
      <c r="AG28" s="120">
        <f t="shared" si="54"/>
        <v>1591</v>
      </c>
      <c r="AH28" s="120">
        <f t="shared" si="55"/>
        <v>1592</v>
      </c>
      <c r="AI28" s="120">
        <f t="shared" si="56"/>
        <v>1593</v>
      </c>
      <c r="AJ28" s="120">
        <f t="shared" si="57"/>
        <v>1594</v>
      </c>
      <c r="AK28" s="120">
        <f t="shared" si="58"/>
        <v>1595</v>
      </c>
      <c r="AL28" s="120">
        <f t="shared" si="59"/>
        <v>1596</v>
      </c>
      <c r="AM28" s="120">
        <f t="shared" si="60"/>
        <v>1597</v>
      </c>
      <c r="AN28" s="120">
        <f t="shared" si="61"/>
        <v>1598</v>
      </c>
      <c r="AO28" s="120">
        <f t="shared" si="62"/>
        <v>1599</v>
      </c>
      <c r="AP28" s="120">
        <f t="shared" si="63"/>
        <v>1600</v>
      </c>
      <c r="AQ28" s="120">
        <f t="shared" si="64"/>
        <v>1601</v>
      </c>
      <c r="AR28" s="120">
        <f t="shared" si="65"/>
        <v>1602</v>
      </c>
      <c r="AS28" s="120">
        <f t="shared" si="66"/>
        <v>1603</v>
      </c>
      <c r="AT28" s="120">
        <f t="shared" si="67"/>
        <v>1604</v>
      </c>
      <c r="AU28" s="120">
        <f t="shared" si="68"/>
        <v>1605</v>
      </c>
      <c r="AV28" s="120">
        <f t="shared" si="69"/>
        <v>1606</v>
      </c>
      <c r="AW28" s="120">
        <f t="shared" si="70"/>
        <v>1607</v>
      </c>
      <c r="AX28" s="120">
        <f t="shared" si="71"/>
        <v>1608</v>
      </c>
      <c r="AY28" s="120">
        <f t="shared" si="72"/>
        <v>1609</v>
      </c>
      <c r="AZ28" s="120">
        <f t="shared" si="73"/>
        <v>1610</v>
      </c>
      <c r="BA28" s="120">
        <f t="shared" si="74"/>
        <v>1611</v>
      </c>
      <c r="BB28" s="120">
        <f t="shared" si="75"/>
        <v>1612</v>
      </c>
      <c r="BC28" s="120">
        <f t="shared" si="76"/>
        <v>1613</v>
      </c>
      <c r="BD28" s="120">
        <f t="shared" si="77"/>
        <v>1614</v>
      </c>
      <c r="BE28" s="120">
        <f t="shared" si="78"/>
        <v>1615</v>
      </c>
      <c r="BF28" s="120">
        <f t="shared" si="79"/>
        <v>1616</v>
      </c>
      <c r="BG28" s="120">
        <f t="shared" si="80"/>
        <v>1617</v>
      </c>
      <c r="BH28" s="120">
        <f t="shared" si="81"/>
        <v>1618</v>
      </c>
      <c r="BI28" s="120">
        <f t="shared" si="82"/>
        <v>1619</v>
      </c>
      <c r="BJ28" s="120">
        <f t="shared" si="83"/>
        <v>1620</v>
      </c>
      <c r="BK28" s="120">
        <f t="shared" si="84"/>
        <v>1621</v>
      </c>
      <c r="BL28" s="120">
        <f t="shared" si="85"/>
        <v>1622</v>
      </c>
      <c r="BM28" s="120">
        <f t="shared" si="86"/>
        <v>1623</v>
      </c>
      <c r="BN28" s="120">
        <f t="shared" si="87"/>
        <v>1624</v>
      </c>
      <c r="BO28" s="106">
        <f t="shared" si="6"/>
        <v>103480</v>
      </c>
      <c r="BP28" s="105">
        <f t="shared" si="7"/>
        <v>20358</v>
      </c>
      <c r="BQ28" s="29">
        <f t="shared" si="8"/>
        <v>20527</v>
      </c>
      <c r="BR28" s="29">
        <f t="shared" si="9"/>
        <v>20696</v>
      </c>
      <c r="BS28" s="29">
        <f t="shared" si="10"/>
        <v>20865</v>
      </c>
      <c r="BT28" s="107">
        <f t="shared" si="11"/>
        <v>21034</v>
      </c>
      <c r="BU28" s="106">
        <f t="shared" si="12"/>
        <v>95550</v>
      </c>
      <c r="BV28" s="29">
        <f t="shared" si="13"/>
        <v>18798</v>
      </c>
      <c r="BW28" s="29">
        <f t="shared" si="14"/>
        <v>18954</v>
      </c>
      <c r="BX28" s="29">
        <f t="shared" si="15"/>
        <v>19110</v>
      </c>
      <c r="BY28" s="29">
        <f t="shared" si="16"/>
        <v>19266</v>
      </c>
      <c r="BZ28" s="107">
        <f t="shared" si="17"/>
        <v>19422</v>
      </c>
      <c r="CA28" s="108">
        <f t="shared" si="88"/>
        <v>0.9233668341708543</v>
      </c>
      <c r="CB28" s="109">
        <f t="shared" si="88"/>
        <v>0.92337164750957856</v>
      </c>
      <c r="CC28" s="109">
        <f t="shared" si="88"/>
        <v>0.92336922102596575</v>
      </c>
      <c r="CD28" s="109">
        <f t="shared" si="88"/>
        <v>0.9233668341708543</v>
      </c>
      <c r="CE28" s="109">
        <f t="shared" si="88"/>
        <v>0.92336448598130838</v>
      </c>
      <c r="CF28" s="110">
        <f t="shared" si="88"/>
        <v>0.92336217552533995</v>
      </c>
      <c r="CG28" s="108"/>
      <c r="CH28" s="111"/>
      <c r="CI28" s="112"/>
      <c r="CJ28" s="111"/>
      <c r="CK28" s="111"/>
      <c r="CL28" s="110"/>
      <c r="CM28" s="113">
        <f t="shared" si="18"/>
        <v>7003.4500000000007</v>
      </c>
      <c r="CN28" s="113">
        <f>step*SUMPRODUCT(B28:N28,'[1]By group'!B$22:N$22)</f>
        <v>1377.81</v>
      </c>
      <c r="CO28" s="113">
        <f>step*SUMPRODUCT(O28:AA28,'[1]By group'!O$22:AA$22)</f>
        <v>1389.25</v>
      </c>
      <c r="CP28" s="113">
        <f>step*SUMPRODUCT(AB28:AN28,'[1]By group'!AB$22:AN$22)</f>
        <v>1400.6900000000003</v>
      </c>
      <c r="CQ28" s="113">
        <f>step*SUMPRODUCT(AO28:BA28,'[1]By group'!AO$22:BA$22)</f>
        <v>1412.13</v>
      </c>
      <c r="CR28" s="114">
        <f>step*SUMPRODUCT(BB28:BN28,'[1]By group'!BB$22:BN$22)</f>
        <v>1423.5700000000002</v>
      </c>
      <c r="CS28" s="115">
        <f t="shared" si="89"/>
        <v>15900</v>
      </c>
      <c r="CT28" s="113">
        <f t="shared" si="89"/>
        <v>15910</v>
      </c>
      <c r="CU28" s="113">
        <f t="shared" si="89"/>
        <v>15920</v>
      </c>
      <c r="CV28" s="113">
        <f t="shared" si="89"/>
        <v>15930</v>
      </c>
      <c r="CW28" s="113">
        <f t="shared" si="89"/>
        <v>15940</v>
      </c>
      <c r="CX28" s="116">
        <f t="shared" si="89"/>
        <v>15950</v>
      </c>
      <c r="CY28" s="111">
        <f t="shared" si="19"/>
        <v>0.50204982655313779</v>
      </c>
      <c r="CZ28" s="117">
        <f t="shared" si="20"/>
        <v>0.50614947965941348</v>
      </c>
      <c r="DA28" s="118">
        <f t="shared" si="21"/>
        <v>0.20326633165829144</v>
      </c>
      <c r="DB28" s="123">
        <f>(BO28-BO26)/BO26</f>
        <v>8.8919288645690833E-2</v>
      </c>
      <c r="DC28" s="9">
        <f>(SUMPRODUCT($B28:$N28,'[1]By group'!$B$27:$N$27)-(1-prop_idu_part)*SUMPRODUCT(IDs!$BB28:$BN28,'[1]By group'!$BB$27:$BN$27)*(1-prop_idu_male))/BQ28</f>
        <v>0.93431285623812554</v>
      </c>
      <c r="DD28" s="9">
        <f>(1-prop_idu_part)*SUMPRODUCT(IDs!$BB28:$BN28,'[1]By group'!$BB$27:$BN$27)*prop_idu_male/BQ28</f>
        <v>2.2133502216592782</v>
      </c>
      <c r="DE28" s="9">
        <f>SUMPRODUCT(AB28:AN28,'[1]By group'!AB$27:AN$27)/prop_sw_use/BP28</f>
        <v>1219.9233716475096</v>
      </c>
      <c r="DF28" s="9">
        <f t="shared" si="3"/>
        <v>495.28888888888889</v>
      </c>
      <c r="DG28" s="9">
        <f t="shared" si="22"/>
        <v>0</v>
      </c>
    </row>
    <row r="29" spans="1:166" s="43" customFormat="1" x14ac:dyDescent="0.25">
      <c r="A29" s="43">
        <f t="shared" si="4"/>
        <v>12.5</v>
      </c>
      <c r="B29" s="120">
        <f t="shared" si="23"/>
        <v>1625</v>
      </c>
      <c r="C29" s="120">
        <f t="shared" si="24"/>
        <v>1626</v>
      </c>
      <c r="D29" s="120">
        <f t="shared" si="25"/>
        <v>1627</v>
      </c>
      <c r="E29" s="120">
        <f t="shared" si="26"/>
        <v>1628</v>
      </c>
      <c r="F29" s="120">
        <f t="shared" si="27"/>
        <v>1629</v>
      </c>
      <c r="G29" s="120">
        <f t="shared" si="28"/>
        <v>1630</v>
      </c>
      <c r="H29" s="120">
        <f t="shared" si="29"/>
        <v>1631</v>
      </c>
      <c r="I29" s="120">
        <f t="shared" si="30"/>
        <v>1632</v>
      </c>
      <c r="J29" s="120">
        <f t="shared" si="31"/>
        <v>1633</v>
      </c>
      <c r="K29" s="120">
        <f t="shared" si="32"/>
        <v>1634</v>
      </c>
      <c r="L29" s="120">
        <f t="shared" si="33"/>
        <v>1635</v>
      </c>
      <c r="M29" s="120">
        <f t="shared" si="34"/>
        <v>1636</v>
      </c>
      <c r="N29" s="120">
        <f t="shared" si="35"/>
        <v>1637</v>
      </c>
      <c r="O29" s="120">
        <f t="shared" si="36"/>
        <v>1638</v>
      </c>
      <c r="P29" s="120">
        <f t="shared" si="37"/>
        <v>1639</v>
      </c>
      <c r="Q29" s="120">
        <f t="shared" si="38"/>
        <v>1640</v>
      </c>
      <c r="R29" s="120">
        <f t="shared" si="39"/>
        <v>1641</v>
      </c>
      <c r="S29" s="120">
        <f t="shared" si="40"/>
        <v>1642</v>
      </c>
      <c r="T29" s="120">
        <f t="shared" si="41"/>
        <v>1643</v>
      </c>
      <c r="U29" s="120">
        <f t="shared" si="42"/>
        <v>1644</v>
      </c>
      <c r="V29" s="120">
        <f t="shared" si="43"/>
        <v>1645</v>
      </c>
      <c r="W29" s="120">
        <f t="shared" si="44"/>
        <v>1646</v>
      </c>
      <c r="X29" s="120">
        <f t="shared" si="45"/>
        <v>1647</v>
      </c>
      <c r="Y29" s="120">
        <f t="shared" si="46"/>
        <v>1648</v>
      </c>
      <c r="Z29" s="120">
        <f t="shared" si="47"/>
        <v>1649</v>
      </c>
      <c r="AA29" s="120">
        <f t="shared" si="48"/>
        <v>1650</v>
      </c>
      <c r="AB29" s="120">
        <f t="shared" si="49"/>
        <v>1651</v>
      </c>
      <c r="AC29" s="120">
        <f t="shared" si="50"/>
        <v>1652</v>
      </c>
      <c r="AD29" s="120">
        <f t="shared" si="51"/>
        <v>1653</v>
      </c>
      <c r="AE29" s="120">
        <f t="shared" si="52"/>
        <v>1654</v>
      </c>
      <c r="AF29" s="120">
        <f t="shared" si="53"/>
        <v>1655</v>
      </c>
      <c r="AG29" s="120">
        <f t="shared" si="54"/>
        <v>1656</v>
      </c>
      <c r="AH29" s="120">
        <f t="shared" si="55"/>
        <v>1657</v>
      </c>
      <c r="AI29" s="120">
        <f t="shared" si="56"/>
        <v>1658</v>
      </c>
      <c r="AJ29" s="120">
        <f t="shared" si="57"/>
        <v>1659</v>
      </c>
      <c r="AK29" s="120">
        <f t="shared" si="58"/>
        <v>1660</v>
      </c>
      <c r="AL29" s="120">
        <f t="shared" si="59"/>
        <v>1661</v>
      </c>
      <c r="AM29" s="120">
        <f t="shared" si="60"/>
        <v>1662</v>
      </c>
      <c r="AN29" s="120">
        <f t="shared" si="61"/>
        <v>1663</v>
      </c>
      <c r="AO29" s="120">
        <f t="shared" si="62"/>
        <v>1664</v>
      </c>
      <c r="AP29" s="120">
        <f t="shared" si="63"/>
        <v>1665</v>
      </c>
      <c r="AQ29" s="120">
        <f t="shared" si="64"/>
        <v>1666</v>
      </c>
      <c r="AR29" s="120">
        <f t="shared" si="65"/>
        <v>1667</v>
      </c>
      <c r="AS29" s="120">
        <f t="shared" si="66"/>
        <v>1668</v>
      </c>
      <c r="AT29" s="120">
        <f t="shared" si="67"/>
        <v>1669</v>
      </c>
      <c r="AU29" s="120">
        <f t="shared" si="68"/>
        <v>1670</v>
      </c>
      <c r="AV29" s="120">
        <f t="shared" si="69"/>
        <v>1671</v>
      </c>
      <c r="AW29" s="120">
        <f t="shared" si="70"/>
        <v>1672</v>
      </c>
      <c r="AX29" s="120">
        <f t="shared" si="71"/>
        <v>1673</v>
      </c>
      <c r="AY29" s="120">
        <f t="shared" si="72"/>
        <v>1674</v>
      </c>
      <c r="AZ29" s="120">
        <f t="shared" si="73"/>
        <v>1675</v>
      </c>
      <c r="BA29" s="120">
        <f t="shared" si="74"/>
        <v>1676</v>
      </c>
      <c r="BB29" s="120">
        <f t="shared" si="75"/>
        <v>1677</v>
      </c>
      <c r="BC29" s="120">
        <f t="shared" si="76"/>
        <v>1678</v>
      </c>
      <c r="BD29" s="120">
        <f t="shared" si="77"/>
        <v>1679</v>
      </c>
      <c r="BE29" s="120">
        <f t="shared" si="78"/>
        <v>1680</v>
      </c>
      <c r="BF29" s="120">
        <f t="shared" si="79"/>
        <v>1681</v>
      </c>
      <c r="BG29" s="120">
        <f t="shared" si="80"/>
        <v>1682</v>
      </c>
      <c r="BH29" s="120">
        <f t="shared" si="81"/>
        <v>1683</v>
      </c>
      <c r="BI29" s="120">
        <f t="shared" si="82"/>
        <v>1684</v>
      </c>
      <c r="BJ29" s="120">
        <f t="shared" si="83"/>
        <v>1685</v>
      </c>
      <c r="BK29" s="120">
        <f t="shared" si="84"/>
        <v>1686</v>
      </c>
      <c r="BL29" s="120">
        <f t="shared" si="85"/>
        <v>1687</v>
      </c>
      <c r="BM29" s="120">
        <f t="shared" si="86"/>
        <v>1688</v>
      </c>
      <c r="BN29" s="120">
        <f t="shared" si="87"/>
        <v>1689</v>
      </c>
      <c r="BO29" s="106">
        <f t="shared" si="6"/>
        <v>107705</v>
      </c>
      <c r="BP29" s="125">
        <f t="shared" si="7"/>
        <v>21203</v>
      </c>
      <c r="BQ29" s="124">
        <f t="shared" si="8"/>
        <v>21372</v>
      </c>
      <c r="BR29" s="124">
        <f t="shared" si="9"/>
        <v>21541</v>
      </c>
      <c r="BS29" s="124">
        <f t="shared" si="10"/>
        <v>21710</v>
      </c>
      <c r="BT29" s="107">
        <f t="shared" si="11"/>
        <v>21879</v>
      </c>
      <c r="BU29" s="106">
        <f t="shared" si="12"/>
        <v>99450</v>
      </c>
      <c r="BV29" s="29">
        <f t="shared" si="13"/>
        <v>19578</v>
      </c>
      <c r="BW29" s="29">
        <f t="shared" si="14"/>
        <v>19734</v>
      </c>
      <c r="BX29" s="29">
        <f t="shared" si="15"/>
        <v>19890</v>
      </c>
      <c r="BY29" s="29">
        <f t="shared" si="16"/>
        <v>20046</v>
      </c>
      <c r="BZ29" s="107">
        <f t="shared" si="17"/>
        <v>20202</v>
      </c>
      <c r="CA29" s="126">
        <f t="shared" si="88"/>
        <v>0.92335546167773086</v>
      </c>
      <c r="CB29" s="127">
        <f t="shared" si="88"/>
        <v>0.92335990190067441</v>
      </c>
      <c r="CC29" s="127">
        <f t="shared" si="88"/>
        <v>0.92335766423357668</v>
      </c>
      <c r="CD29" s="127">
        <f t="shared" si="88"/>
        <v>0.92335546167773086</v>
      </c>
      <c r="CE29" s="127">
        <f t="shared" si="88"/>
        <v>0.92335329341317363</v>
      </c>
      <c r="CF29" s="110">
        <f t="shared" si="88"/>
        <v>0.92335115864527628</v>
      </c>
      <c r="CG29" s="121">
        <f>-SUM([1]Dynamics!BO28:BO29,[1]Dynamics!CB28:CB29,[1]Dynamics!CO28:CO29,[1]Dynamics!DB28:DB29,[1]Dynamics!DO28:DO29)/BO28*100000</f>
        <v>415241.58709245728</v>
      </c>
      <c r="CH29" s="112">
        <f>-SUM([1]Dynamics!BO28:BO29)/BP28*100000</f>
        <v>1245673.9911102557</v>
      </c>
      <c r="CI29" s="112">
        <f>-SUM([1]Dynamics!CB28:CB29)/BQ28*100000</f>
        <v>678679.5488498495</v>
      </c>
      <c r="CJ29" s="112">
        <f>-SUM([1]Dynamics!CO28:CO29)/BR28*100000</f>
        <v>37216.609019586831</v>
      </c>
      <c r="CK29" s="112">
        <f>-SUM([1]Dynamics!DB28:DB29)/BS28*100000</f>
        <v>79624.764628233461</v>
      </c>
      <c r="CL29" s="122">
        <f>-SUM([1]Dynamics!DO28:DO29)/BT28*100000</f>
        <v>59280.572778671602</v>
      </c>
      <c r="CM29" s="113">
        <f t="shared" si="18"/>
        <v>7289.45</v>
      </c>
      <c r="CN29" s="113">
        <f>step*SUMPRODUCT(B29:N29,'[1]By group'!B$22:N$22)</f>
        <v>1435.01</v>
      </c>
      <c r="CO29" s="113">
        <f>step*SUMPRODUCT(O29:AA29,'[1]By group'!O$22:AA$22)</f>
        <v>1446.4500000000003</v>
      </c>
      <c r="CP29" s="113">
        <f>step*SUMPRODUCT(AB29:AN29,'[1]By group'!AB$22:AN$22)</f>
        <v>1457.8899999999999</v>
      </c>
      <c r="CQ29" s="113">
        <f>step*SUMPRODUCT(AO29:BA29,'[1]By group'!AO$22:BA$22)</f>
        <v>1469.3300000000002</v>
      </c>
      <c r="CR29" s="114">
        <f>step*SUMPRODUCT(BB29:BN29,'[1]By group'!BB$22:BN$22)</f>
        <v>1480.7699999999998</v>
      </c>
      <c r="CS29" s="115">
        <f t="shared" si="89"/>
        <v>16550</v>
      </c>
      <c r="CT29" s="113">
        <f t="shared" si="89"/>
        <v>16560</v>
      </c>
      <c r="CU29" s="113">
        <f t="shared" si="89"/>
        <v>16570</v>
      </c>
      <c r="CV29" s="113">
        <f t="shared" si="89"/>
        <v>16580</v>
      </c>
      <c r="CW29" s="113">
        <f t="shared" si="89"/>
        <v>16590</v>
      </c>
      <c r="CX29" s="116">
        <f t="shared" si="89"/>
        <v>16600</v>
      </c>
      <c r="CY29" s="128">
        <f t="shared" si="19"/>
        <v>0.50196910027264463</v>
      </c>
      <c r="CZ29" s="129">
        <f t="shared" si="20"/>
        <v>0.505907300817934</v>
      </c>
      <c r="DA29" s="118">
        <f t="shared" si="21"/>
        <v>0.20313820156910078</v>
      </c>
      <c r="DB29" s="123"/>
      <c r="DC29" s="9">
        <f>(SUMPRODUCT($B29:$N29,'[1]By group'!$B$27:$N$27)-(1-prop_idu_part)*SUMPRODUCT(IDs!$BB29:$BN29,'[1]By group'!$BB$27:$BN$27)*(1-prop_idu_male))/BQ29</f>
        <v>0.93532846715328488</v>
      </c>
      <c r="DD29" s="9">
        <f>(1-prop_idu_part)*SUMPRODUCT(IDs!$BB29:$BN29,'[1]By group'!$BB$27:$BN$27)*prop_idu_male/BQ29</f>
        <v>2.2112408759124089</v>
      </c>
      <c r="DE29" s="9">
        <f>SUMPRODUCT(AB29:AN29,'[1]By group'!AB$27:AN$27)/prop_sw_use/BP29</f>
        <v>1219.1293684855916</v>
      </c>
      <c r="DF29" s="130">
        <f t="shared" si="3"/>
        <v>494.96652360515014</v>
      </c>
      <c r="DG29" s="9">
        <f t="shared" si="22"/>
        <v>0</v>
      </c>
    </row>
    <row r="30" spans="1:166" s="43" customFormat="1" x14ac:dyDescent="0.25">
      <c r="A30" s="43">
        <f t="shared" si="4"/>
        <v>13</v>
      </c>
      <c r="B30" s="120">
        <f t="shared" si="23"/>
        <v>1690</v>
      </c>
      <c r="C30" s="120">
        <f t="shared" si="24"/>
        <v>1691</v>
      </c>
      <c r="D30" s="120">
        <f t="shared" si="25"/>
        <v>1692</v>
      </c>
      <c r="E30" s="120">
        <f t="shared" si="26"/>
        <v>1693</v>
      </c>
      <c r="F30" s="120">
        <f t="shared" si="27"/>
        <v>1694</v>
      </c>
      <c r="G30" s="120">
        <f t="shared" si="28"/>
        <v>1695</v>
      </c>
      <c r="H30" s="120">
        <f t="shared" si="29"/>
        <v>1696</v>
      </c>
      <c r="I30" s="120">
        <f t="shared" si="30"/>
        <v>1697</v>
      </c>
      <c r="J30" s="120">
        <f t="shared" si="31"/>
        <v>1698</v>
      </c>
      <c r="K30" s="120">
        <f t="shared" si="32"/>
        <v>1699</v>
      </c>
      <c r="L30" s="120">
        <f t="shared" si="33"/>
        <v>1700</v>
      </c>
      <c r="M30" s="120">
        <f t="shared" si="34"/>
        <v>1701</v>
      </c>
      <c r="N30" s="120">
        <f t="shared" si="35"/>
        <v>1702</v>
      </c>
      <c r="O30" s="120">
        <f t="shared" si="36"/>
        <v>1703</v>
      </c>
      <c r="P30" s="120">
        <f t="shared" si="37"/>
        <v>1704</v>
      </c>
      <c r="Q30" s="120">
        <f t="shared" si="38"/>
        <v>1705</v>
      </c>
      <c r="R30" s="120">
        <f t="shared" si="39"/>
        <v>1706</v>
      </c>
      <c r="S30" s="120">
        <f t="shared" si="40"/>
        <v>1707</v>
      </c>
      <c r="T30" s="120">
        <f t="shared" si="41"/>
        <v>1708</v>
      </c>
      <c r="U30" s="120">
        <f t="shared" si="42"/>
        <v>1709</v>
      </c>
      <c r="V30" s="120">
        <f t="shared" si="43"/>
        <v>1710</v>
      </c>
      <c r="W30" s="120">
        <f t="shared" si="44"/>
        <v>1711</v>
      </c>
      <c r="X30" s="120">
        <f t="shared" si="45"/>
        <v>1712</v>
      </c>
      <c r="Y30" s="120">
        <f t="shared" si="46"/>
        <v>1713</v>
      </c>
      <c r="Z30" s="120">
        <f t="shared" si="47"/>
        <v>1714</v>
      </c>
      <c r="AA30" s="120">
        <f t="shared" si="48"/>
        <v>1715</v>
      </c>
      <c r="AB30" s="120">
        <f t="shared" si="49"/>
        <v>1716</v>
      </c>
      <c r="AC30" s="120">
        <f t="shared" si="50"/>
        <v>1717</v>
      </c>
      <c r="AD30" s="120">
        <f t="shared" si="51"/>
        <v>1718</v>
      </c>
      <c r="AE30" s="120">
        <f t="shared" si="52"/>
        <v>1719</v>
      </c>
      <c r="AF30" s="120">
        <f t="shared" si="53"/>
        <v>1720</v>
      </c>
      <c r="AG30" s="120">
        <f t="shared" si="54"/>
        <v>1721</v>
      </c>
      <c r="AH30" s="120">
        <f t="shared" si="55"/>
        <v>1722</v>
      </c>
      <c r="AI30" s="120">
        <f t="shared" si="56"/>
        <v>1723</v>
      </c>
      <c r="AJ30" s="120">
        <f t="shared" si="57"/>
        <v>1724</v>
      </c>
      <c r="AK30" s="120">
        <f t="shared" si="58"/>
        <v>1725</v>
      </c>
      <c r="AL30" s="120">
        <f t="shared" si="59"/>
        <v>1726</v>
      </c>
      <c r="AM30" s="120">
        <f t="shared" si="60"/>
        <v>1727</v>
      </c>
      <c r="AN30" s="120">
        <f t="shared" si="61"/>
        <v>1728</v>
      </c>
      <c r="AO30" s="120">
        <f t="shared" si="62"/>
        <v>1729</v>
      </c>
      <c r="AP30" s="120">
        <f t="shared" si="63"/>
        <v>1730</v>
      </c>
      <c r="AQ30" s="120">
        <f t="shared" si="64"/>
        <v>1731</v>
      </c>
      <c r="AR30" s="120">
        <f t="shared" si="65"/>
        <v>1732</v>
      </c>
      <c r="AS30" s="120">
        <f t="shared" si="66"/>
        <v>1733</v>
      </c>
      <c r="AT30" s="120">
        <f t="shared" si="67"/>
        <v>1734</v>
      </c>
      <c r="AU30" s="120">
        <f t="shared" si="68"/>
        <v>1735</v>
      </c>
      <c r="AV30" s="120">
        <f t="shared" si="69"/>
        <v>1736</v>
      </c>
      <c r="AW30" s="120">
        <f t="shared" si="70"/>
        <v>1737</v>
      </c>
      <c r="AX30" s="120">
        <f t="shared" si="71"/>
        <v>1738</v>
      </c>
      <c r="AY30" s="120">
        <f t="shared" si="72"/>
        <v>1739</v>
      </c>
      <c r="AZ30" s="120">
        <f t="shared" si="73"/>
        <v>1740</v>
      </c>
      <c r="BA30" s="120">
        <f t="shared" si="74"/>
        <v>1741</v>
      </c>
      <c r="BB30" s="120">
        <f t="shared" si="75"/>
        <v>1742</v>
      </c>
      <c r="BC30" s="120">
        <f t="shared" si="76"/>
        <v>1743</v>
      </c>
      <c r="BD30" s="120">
        <f t="shared" si="77"/>
        <v>1744</v>
      </c>
      <c r="BE30" s="120">
        <f t="shared" si="78"/>
        <v>1745</v>
      </c>
      <c r="BF30" s="120">
        <f t="shared" si="79"/>
        <v>1746</v>
      </c>
      <c r="BG30" s="120">
        <f t="shared" si="80"/>
        <v>1747</v>
      </c>
      <c r="BH30" s="120">
        <f t="shared" si="81"/>
        <v>1748</v>
      </c>
      <c r="BI30" s="120">
        <f t="shared" si="82"/>
        <v>1749</v>
      </c>
      <c r="BJ30" s="120">
        <f t="shared" si="83"/>
        <v>1750</v>
      </c>
      <c r="BK30" s="120">
        <f t="shared" si="84"/>
        <v>1751</v>
      </c>
      <c r="BL30" s="120">
        <f t="shared" si="85"/>
        <v>1752</v>
      </c>
      <c r="BM30" s="120">
        <f t="shared" si="86"/>
        <v>1753</v>
      </c>
      <c r="BN30" s="120">
        <f t="shared" si="87"/>
        <v>1754</v>
      </c>
      <c r="BO30" s="106">
        <f t="shared" si="6"/>
        <v>111930</v>
      </c>
      <c r="BP30" s="125">
        <f t="shared" si="7"/>
        <v>22048</v>
      </c>
      <c r="BQ30" s="124">
        <f t="shared" si="8"/>
        <v>22217</v>
      </c>
      <c r="BR30" s="124">
        <f t="shared" si="9"/>
        <v>22386</v>
      </c>
      <c r="BS30" s="124">
        <f t="shared" si="10"/>
        <v>22555</v>
      </c>
      <c r="BT30" s="107">
        <f t="shared" si="11"/>
        <v>22724</v>
      </c>
      <c r="BU30" s="106">
        <f t="shared" si="12"/>
        <v>103350</v>
      </c>
      <c r="BV30" s="29">
        <f t="shared" si="13"/>
        <v>20358</v>
      </c>
      <c r="BW30" s="29">
        <f t="shared" si="14"/>
        <v>20514</v>
      </c>
      <c r="BX30" s="29">
        <f t="shared" si="15"/>
        <v>20670</v>
      </c>
      <c r="BY30" s="29">
        <f t="shared" si="16"/>
        <v>20826</v>
      </c>
      <c r="BZ30" s="107">
        <f t="shared" si="17"/>
        <v>20982</v>
      </c>
      <c r="CA30" s="126">
        <f t="shared" si="88"/>
        <v>0.9233449477351916</v>
      </c>
      <c r="CB30" s="127">
        <f t="shared" si="88"/>
        <v>0.92334905660377353</v>
      </c>
      <c r="CC30" s="127">
        <f t="shared" si="88"/>
        <v>0.92334698654183733</v>
      </c>
      <c r="CD30" s="127">
        <f t="shared" si="88"/>
        <v>0.9233449477351916</v>
      </c>
      <c r="CE30" s="127">
        <f t="shared" si="88"/>
        <v>0.923342939481268</v>
      </c>
      <c r="CF30" s="110">
        <f t="shared" si="88"/>
        <v>0.92334096109839814</v>
      </c>
      <c r="CG30" s="108"/>
      <c r="CH30" s="111"/>
      <c r="CI30" s="112"/>
      <c r="CJ30" s="111"/>
      <c r="CK30" s="111"/>
      <c r="CL30" s="110"/>
      <c r="CM30" s="113">
        <f t="shared" si="18"/>
        <v>7575.45</v>
      </c>
      <c r="CN30" s="113">
        <f>step*SUMPRODUCT(B30:N30,'[1]By group'!B$22:N$22)</f>
        <v>1492.2099999999998</v>
      </c>
      <c r="CO30" s="113">
        <f>step*SUMPRODUCT(O30:AA30,'[1]By group'!O$22:AA$22)</f>
        <v>1503.65</v>
      </c>
      <c r="CP30" s="113">
        <f>step*SUMPRODUCT(AB30:AN30,'[1]By group'!AB$22:AN$22)</f>
        <v>1515.09</v>
      </c>
      <c r="CQ30" s="113">
        <f>step*SUMPRODUCT(AO30:BA30,'[1]By group'!AO$22:BA$22)</f>
        <v>1526.5299999999997</v>
      </c>
      <c r="CR30" s="114">
        <f>step*SUMPRODUCT(BB30:BN30,'[1]By group'!BB$22:BN$22)</f>
        <v>1537.97</v>
      </c>
      <c r="CS30" s="115">
        <f t="shared" si="89"/>
        <v>17200</v>
      </c>
      <c r="CT30" s="113">
        <f t="shared" si="89"/>
        <v>17210</v>
      </c>
      <c r="CU30" s="113">
        <f t="shared" si="89"/>
        <v>17220</v>
      </c>
      <c r="CV30" s="113">
        <f t="shared" si="89"/>
        <v>17230</v>
      </c>
      <c r="CW30" s="113">
        <f t="shared" si="89"/>
        <v>17240</v>
      </c>
      <c r="CX30" s="116">
        <f t="shared" si="89"/>
        <v>17250</v>
      </c>
      <c r="CY30" s="128">
        <f t="shared" si="19"/>
        <v>0.50189449140192366</v>
      </c>
      <c r="CZ30" s="129">
        <f t="shared" si="20"/>
        <v>0.50568347420577087</v>
      </c>
      <c r="DA30" s="118">
        <f t="shared" si="21"/>
        <v>0.20301974448315913</v>
      </c>
      <c r="DB30" s="123">
        <f>(BO30-BO28)/BO28</f>
        <v>8.1658291457286439E-2</v>
      </c>
      <c r="DC30" s="9">
        <f>(SUMPRODUCT($B30:$N30,'[1]By group'!$B$27:$N$27)-(1-prop_idu_part)*SUMPRODUCT(IDs!$BB30:$BN30,'[1]By group'!$BB$27:$BN$27)*(1-prop_idu_male))/BQ30</f>
        <v>0.93626682270333528</v>
      </c>
      <c r="DD30" s="9">
        <f>(1-prop_idu_part)*SUMPRODUCT(IDs!$BB30:$BN30,'[1]By group'!$BB$27:$BN$27)*prop_idu_male/BQ30</f>
        <v>2.2092919836161498</v>
      </c>
      <c r="DE30" s="9">
        <f>SUMPRODUCT(AB30:AN30,'[1]By group'!AB$27:AN$27)/prop_sw_use/BP30</f>
        <v>1218.3962264150944</v>
      </c>
      <c r="DF30" s="130">
        <f t="shared" si="3"/>
        <v>494.66886792452829</v>
      </c>
      <c r="DG30" s="9">
        <f t="shared" si="22"/>
        <v>0</v>
      </c>
    </row>
    <row r="31" spans="1:166" s="43" customFormat="1" x14ac:dyDescent="0.25">
      <c r="A31" s="43">
        <f t="shared" si="4"/>
        <v>13.5</v>
      </c>
      <c r="B31" s="120">
        <f t="shared" si="23"/>
        <v>1755</v>
      </c>
      <c r="C31" s="120">
        <f t="shared" si="24"/>
        <v>1756</v>
      </c>
      <c r="D31" s="120">
        <f t="shared" si="25"/>
        <v>1757</v>
      </c>
      <c r="E31" s="120">
        <f t="shared" si="26"/>
        <v>1758</v>
      </c>
      <c r="F31" s="120">
        <f t="shared" si="27"/>
        <v>1759</v>
      </c>
      <c r="G31" s="120">
        <f t="shared" si="28"/>
        <v>1760</v>
      </c>
      <c r="H31" s="120">
        <f t="shared" si="29"/>
        <v>1761</v>
      </c>
      <c r="I31" s="120">
        <f t="shared" si="30"/>
        <v>1762</v>
      </c>
      <c r="J31" s="120">
        <f t="shared" si="31"/>
        <v>1763</v>
      </c>
      <c r="K31" s="120">
        <f t="shared" si="32"/>
        <v>1764</v>
      </c>
      <c r="L31" s="120">
        <f t="shared" si="33"/>
        <v>1765</v>
      </c>
      <c r="M31" s="120">
        <f t="shared" si="34"/>
        <v>1766</v>
      </c>
      <c r="N31" s="120">
        <f t="shared" si="35"/>
        <v>1767</v>
      </c>
      <c r="O31" s="120">
        <f t="shared" si="36"/>
        <v>1768</v>
      </c>
      <c r="P31" s="120">
        <f t="shared" si="37"/>
        <v>1769</v>
      </c>
      <c r="Q31" s="120">
        <f t="shared" si="38"/>
        <v>1770</v>
      </c>
      <c r="R31" s="120">
        <f t="shared" si="39"/>
        <v>1771</v>
      </c>
      <c r="S31" s="120">
        <f t="shared" si="40"/>
        <v>1772</v>
      </c>
      <c r="T31" s="120">
        <f t="shared" si="41"/>
        <v>1773</v>
      </c>
      <c r="U31" s="120">
        <f t="shared" si="42"/>
        <v>1774</v>
      </c>
      <c r="V31" s="120">
        <f t="shared" si="43"/>
        <v>1775</v>
      </c>
      <c r="W31" s="120">
        <f t="shared" si="44"/>
        <v>1776</v>
      </c>
      <c r="X31" s="120">
        <f t="shared" si="45"/>
        <v>1777</v>
      </c>
      <c r="Y31" s="120">
        <f t="shared" si="46"/>
        <v>1778</v>
      </c>
      <c r="Z31" s="120">
        <f t="shared" si="47"/>
        <v>1779</v>
      </c>
      <c r="AA31" s="120">
        <f t="shared" si="48"/>
        <v>1780</v>
      </c>
      <c r="AB31" s="120">
        <f t="shared" si="49"/>
        <v>1781</v>
      </c>
      <c r="AC31" s="120">
        <f t="shared" si="50"/>
        <v>1782</v>
      </c>
      <c r="AD31" s="120">
        <f t="shared" si="51"/>
        <v>1783</v>
      </c>
      <c r="AE31" s="120">
        <f t="shared" si="52"/>
        <v>1784</v>
      </c>
      <c r="AF31" s="120">
        <f t="shared" si="53"/>
        <v>1785</v>
      </c>
      <c r="AG31" s="120">
        <f t="shared" si="54"/>
        <v>1786</v>
      </c>
      <c r="AH31" s="120">
        <f t="shared" si="55"/>
        <v>1787</v>
      </c>
      <c r="AI31" s="120">
        <f t="shared" si="56"/>
        <v>1788</v>
      </c>
      <c r="AJ31" s="120">
        <f t="shared" si="57"/>
        <v>1789</v>
      </c>
      <c r="AK31" s="120">
        <f t="shared" si="58"/>
        <v>1790</v>
      </c>
      <c r="AL31" s="120">
        <f t="shared" si="59"/>
        <v>1791</v>
      </c>
      <c r="AM31" s="120">
        <f t="shared" si="60"/>
        <v>1792</v>
      </c>
      <c r="AN31" s="120">
        <f t="shared" si="61"/>
        <v>1793</v>
      </c>
      <c r="AO31" s="120">
        <f t="shared" si="62"/>
        <v>1794</v>
      </c>
      <c r="AP31" s="120">
        <f t="shared" si="63"/>
        <v>1795</v>
      </c>
      <c r="AQ31" s="120">
        <f t="shared" si="64"/>
        <v>1796</v>
      </c>
      <c r="AR31" s="120">
        <f t="shared" si="65"/>
        <v>1797</v>
      </c>
      <c r="AS31" s="120">
        <f t="shared" si="66"/>
        <v>1798</v>
      </c>
      <c r="AT31" s="120">
        <f t="shared" si="67"/>
        <v>1799</v>
      </c>
      <c r="AU31" s="120">
        <f t="shared" si="68"/>
        <v>1800</v>
      </c>
      <c r="AV31" s="120">
        <f t="shared" si="69"/>
        <v>1801</v>
      </c>
      <c r="AW31" s="120">
        <f t="shared" si="70"/>
        <v>1802</v>
      </c>
      <c r="AX31" s="120">
        <f t="shared" si="71"/>
        <v>1803</v>
      </c>
      <c r="AY31" s="120">
        <f t="shared" si="72"/>
        <v>1804</v>
      </c>
      <c r="AZ31" s="120">
        <f t="shared" si="73"/>
        <v>1805</v>
      </c>
      <c r="BA31" s="120">
        <f t="shared" si="74"/>
        <v>1806</v>
      </c>
      <c r="BB31" s="120">
        <f t="shared" si="75"/>
        <v>1807</v>
      </c>
      <c r="BC31" s="120">
        <f t="shared" si="76"/>
        <v>1808</v>
      </c>
      <c r="BD31" s="120">
        <f t="shared" si="77"/>
        <v>1809</v>
      </c>
      <c r="BE31" s="120">
        <f t="shared" si="78"/>
        <v>1810</v>
      </c>
      <c r="BF31" s="120">
        <f t="shared" si="79"/>
        <v>1811</v>
      </c>
      <c r="BG31" s="120">
        <f t="shared" si="80"/>
        <v>1812</v>
      </c>
      <c r="BH31" s="120">
        <f t="shared" si="81"/>
        <v>1813</v>
      </c>
      <c r="BI31" s="120">
        <f t="shared" si="82"/>
        <v>1814</v>
      </c>
      <c r="BJ31" s="120">
        <f t="shared" si="83"/>
        <v>1815</v>
      </c>
      <c r="BK31" s="120">
        <f t="shared" si="84"/>
        <v>1816</v>
      </c>
      <c r="BL31" s="120">
        <f t="shared" si="85"/>
        <v>1817</v>
      </c>
      <c r="BM31" s="120">
        <f t="shared" si="86"/>
        <v>1818</v>
      </c>
      <c r="BN31" s="120">
        <f t="shared" si="87"/>
        <v>1819</v>
      </c>
      <c r="BO31" s="106">
        <f t="shared" si="6"/>
        <v>116155</v>
      </c>
      <c r="BP31" s="125">
        <f t="shared" si="7"/>
        <v>22893</v>
      </c>
      <c r="BQ31" s="124">
        <f t="shared" si="8"/>
        <v>23062</v>
      </c>
      <c r="BR31" s="124">
        <f t="shared" si="9"/>
        <v>23231</v>
      </c>
      <c r="BS31" s="124">
        <f t="shared" si="10"/>
        <v>23400</v>
      </c>
      <c r="BT31" s="107">
        <f t="shared" si="11"/>
        <v>23569</v>
      </c>
      <c r="BU31" s="106">
        <f t="shared" si="12"/>
        <v>107250</v>
      </c>
      <c r="BV31" s="29">
        <f t="shared" si="13"/>
        <v>21138</v>
      </c>
      <c r="BW31" s="29">
        <f t="shared" si="14"/>
        <v>21294</v>
      </c>
      <c r="BX31" s="29">
        <f t="shared" si="15"/>
        <v>21450</v>
      </c>
      <c r="BY31" s="29">
        <f t="shared" si="16"/>
        <v>21606</v>
      </c>
      <c r="BZ31" s="107">
        <f t="shared" si="17"/>
        <v>21762</v>
      </c>
      <c r="CA31" s="126">
        <f t="shared" si="88"/>
        <v>0.923335198656967</v>
      </c>
      <c r="CB31" s="127">
        <f t="shared" si="88"/>
        <v>0.92333901192504264</v>
      </c>
      <c r="CC31" s="127">
        <f t="shared" si="88"/>
        <v>0.92333709131905295</v>
      </c>
      <c r="CD31" s="127">
        <f t="shared" si="88"/>
        <v>0.923335198656967</v>
      </c>
      <c r="CE31" s="127">
        <f t="shared" si="88"/>
        <v>0.92333333333333334</v>
      </c>
      <c r="CF31" s="110">
        <f t="shared" si="88"/>
        <v>0.92333149476006615</v>
      </c>
      <c r="CG31" s="121">
        <f>-SUM([1]Dynamics!BO30:BO31,[1]Dynamics!CB30:CB31,[1]Dynamics!CO30:CO31,[1]Dynamics!DB30:DB31,[1]Dynamics!DO30:DO31)/BO30*100000</f>
        <v>378667.91059888189</v>
      </c>
      <c r="CH31" s="112">
        <f>-SUM([1]Dynamics!BO30:BO31)/BP30*100000</f>
        <v>1135948.5334782626</v>
      </c>
      <c r="CI31" s="112">
        <f>-SUM([1]Dynamics!CB30:CB31)/BQ30*100000</f>
        <v>612695.66303182137</v>
      </c>
      <c r="CJ31" s="112">
        <f>-SUM([1]Dynamics!CO30:CO31)/BR30*100000</f>
        <v>34527.28189139293</v>
      </c>
      <c r="CK31" s="112">
        <f>-SUM([1]Dynamics!DB30:DB31)/BS30*100000</f>
        <v>75654.163664726177</v>
      </c>
      <c r="CL31" s="122">
        <f>-SUM([1]Dynamics!DO30:DO31)/BT30*100000</f>
        <v>54890.821499187237</v>
      </c>
      <c r="CM31" s="113">
        <f t="shared" si="18"/>
        <v>7861.45</v>
      </c>
      <c r="CN31" s="113">
        <f>step*SUMPRODUCT(B31:N31,'[1]By group'!B$22:N$22)</f>
        <v>1549.41</v>
      </c>
      <c r="CO31" s="113">
        <f>step*SUMPRODUCT(O31:AA31,'[1]By group'!O$22:AA$22)</f>
        <v>1560.8500000000001</v>
      </c>
      <c r="CP31" s="113">
        <f>step*SUMPRODUCT(AB31:AN31,'[1]By group'!AB$22:AN$22)</f>
        <v>1572.2900000000002</v>
      </c>
      <c r="CQ31" s="113">
        <f>step*SUMPRODUCT(AO31:BA31,'[1]By group'!AO$22:BA$22)</f>
        <v>1583.7299999999998</v>
      </c>
      <c r="CR31" s="114">
        <f>step*SUMPRODUCT(BB31:BN31,'[1]By group'!BB$22:BN$22)</f>
        <v>1595.17</v>
      </c>
      <c r="CS31" s="115">
        <f t="shared" si="89"/>
        <v>17850</v>
      </c>
      <c r="CT31" s="113">
        <f t="shared" si="89"/>
        <v>17860</v>
      </c>
      <c r="CU31" s="113">
        <f t="shared" si="89"/>
        <v>17870</v>
      </c>
      <c r="CV31" s="113">
        <f t="shared" si="89"/>
        <v>17880</v>
      </c>
      <c r="CW31" s="113">
        <f t="shared" si="89"/>
        <v>17890</v>
      </c>
      <c r="CX31" s="116">
        <f t="shared" si="89"/>
        <v>17900</v>
      </c>
      <c r="CY31" s="128">
        <f t="shared" si="19"/>
        <v>0.50182532996349338</v>
      </c>
      <c r="CZ31" s="129">
        <f t="shared" si="20"/>
        <v>0.50547598989048015</v>
      </c>
      <c r="DA31" s="118">
        <f t="shared" si="21"/>
        <v>0.20290990486849469</v>
      </c>
      <c r="DB31" s="123"/>
      <c r="DC31" s="9">
        <f>(SUMPRODUCT($B31:$N31,'[1]By group'!$B$27:$N$27)-(1-prop_idu_part)*SUMPRODUCT(IDs!$BB31:$BN31,'[1]By group'!$BB$27:$BN$27)*(1-prop_idu_male))/BQ31</f>
        <v>0.93713641488162369</v>
      </c>
      <c r="DD31" s="9">
        <f>(1-prop_idu_part)*SUMPRODUCT(IDs!$BB31:$BN31,'[1]By group'!$BB$27:$BN$27)*prop_idu_male/BQ31</f>
        <v>2.2074859075535511</v>
      </c>
      <c r="DE31" s="9">
        <f>SUMPRODUCT(AB31:AN31,'[1]By group'!AB$27:AN$27)/prop_sw_use/BP31</f>
        <v>1217.717206132879</v>
      </c>
      <c r="DF31" s="130">
        <f t="shared" si="3"/>
        <v>494.39318568994884</v>
      </c>
      <c r="DG31" s="9">
        <f t="shared" si="22"/>
        <v>0</v>
      </c>
    </row>
    <row r="32" spans="1:166" s="43" customFormat="1" x14ac:dyDescent="0.25">
      <c r="A32" s="43">
        <f t="shared" si="4"/>
        <v>14</v>
      </c>
      <c r="B32" s="120">
        <f t="shared" si="23"/>
        <v>1820</v>
      </c>
      <c r="C32" s="120">
        <f t="shared" si="24"/>
        <v>1821</v>
      </c>
      <c r="D32" s="120">
        <f t="shared" si="25"/>
        <v>1822</v>
      </c>
      <c r="E32" s="120">
        <f t="shared" si="26"/>
        <v>1823</v>
      </c>
      <c r="F32" s="120">
        <f t="shared" si="27"/>
        <v>1824</v>
      </c>
      <c r="G32" s="120">
        <f t="shared" si="28"/>
        <v>1825</v>
      </c>
      <c r="H32" s="120">
        <f t="shared" si="29"/>
        <v>1826</v>
      </c>
      <c r="I32" s="120">
        <f t="shared" si="30"/>
        <v>1827</v>
      </c>
      <c r="J32" s="120">
        <f t="shared" si="31"/>
        <v>1828</v>
      </c>
      <c r="K32" s="120">
        <f t="shared" si="32"/>
        <v>1829</v>
      </c>
      <c r="L32" s="120">
        <f t="shared" si="33"/>
        <v>1830</v>
      </c>
      <c r="M32" s="120">
        <f t="shared" si="34"/>
        <v>1831</v>
      </c>
      <c r="N32" s="120">
        <f t="shared" si="35"/>
        <v>1832</v>
      </c>
      <c r="O32" s="120">
        <f t="shared" si="36"/>
        <v>1833</v>
      </c>
      <c r="P32" s="120">
        <f t="shared" si="37"/>
        <v>1834</v>
      </c>
      <c r="Q32" s="120">
        <f t="shared" si="38"/>
        <v>1835</v>
      </c>
      <c r="R32" s="120">
        <f t="shared" si="39"/>
        <v>1836</v>
      </c>
      <c r="S32" s="120">
        <f t="shared" si="40"/>
        <v>1837</v>
      </c>
      <c r="T32" s="120">
        <f t="shared" si="41"/>
        <v>1838</v>
      </c>
      <c r="U32" s="120">
        <f t="shared" si="42"/>
        <v>1839</v>
      </c>
      <c r="V32" s="120">
        <f t="shared" si="43"/>
        <v>1840</v>
      </c>
      <c r="W32" s="120">
        <f t="shared" si="44"/>
        <v>1841</v>
      </c>
      <c r="X32" s="120">
        <f t="shared" si="45"/>
        <v>1842</v>
      </c>
      <c r="Y32" s="120">
        <f t="shared" si="46"/>
        <v>1843</v>
      </c>
      <c r="Z32" s="120">
        <f t="shared" si="47"/>
        <v>1844</v>
      </c>
      <c r="AA32" s="120">
        <f t="shared" si="48"/>
        <v>1845</v>
      </c>
      <c r="AB32" s="120">
        <f t="shared" si="49"/>
        <v>1846</v>
      </c>
      <c r="AC32" s="120">
        <f t="shared" si="50"/>
        <v>1847</v>
      </c>
      <c r="AD32" s="120">
        <f t="shared" si="51"/>
        <v>1848</v>
      </c>
      <c r="AE32" s="120">
        <f t="shared" si="52"/>
        <v>1849</v>
      </c>
      <c r="AF32" s="120">
        <f t="shared" si="53"/>
        <v>1850</v>
      </c>
      <c r="AG32" s="120">
        <f t="shared" si="54"/>
        <v>1851</v>
      </c>
      <c r="AH32" s="120">
        <f t="shared" si="55"/>
        <v>1852</v>
      </c>
      <c r="AI32" s="120">
        <f t="shared" si="56"/>
        <v>1853</v>
      </c>
      <c r="AJ32" s="120">
        <f t="shared" si="57"/>
        <v>1854</v>
      </c>
      <c r="AK32" s="120">
        <f t="shared" si="58"/>
        <v>1855</v>
      </c>
      <c r="AL32" s="120">
        <f t="shared" si="59"/>
        <v>1856</v>
      </c>
      <c r="AM32" s="120">
        <f t="shared" si="60"/>
        <v>1857</v>
      </c>
      <c r="AN32" s="120">
        <f t="shared" si="61"/>
        <v>1858</v>
      </c>
      <c r="AO32" s="120">
        <f t="shared" si="62"/>
        <v>1859</v>
      </c>
      <c r="AP32" s="120">
        <f t="shared" si="63"/>
        <v>1860</v>
      </c>
      <c r="AQ32" s="120">
        <f t="shared" si="64"/>
        <v>1861</v>
      </c>
      <c r="AR32" s="120">
        <f t="shared" si="65"/>
        <v>1862</v>
      </c>
      <c r="AS32" s="120">
        <f t="shared" si="66"/>
        <v>1863</v>
      </c>
      <c r="AT32" s="120">
        <f t="shared" si="67"/>
        <v>1864</v>
      </c>
      <c r="AU32" s="120">
        <f t="shared" si="68"/>
        <v>1865</v>
      </c>
      <c r="AV32" s="120">
        <f t="shared" si="69"/>
        <v>1866</v>
      </c>
      <c r="AW32" s="120">
        <f t="shared" si="70"/>
        <v>1867</v>
      </c>
      <c r="AX32" s="120">
        <f t="shared" si="71"/>
        <v>1868</v>
      </c>
      <c r="AY32" s="120">
        <f t="shared" si="72"/>
        <v>1869</v>
      </c>
      <c r="AZ32" s="120">
        <f t="shared" si="73"/>
        <v>1870</v>
      </c>
      <c r="BA32" s="120">
        <f t="shared" si="74"/>
        <v>1871</v>
      </c>
      <c r="BB32" s="120">
        <f t="shared" si="75"/>
        <v>1872</v>
      </c>
      <c r="BC32" s="120">
        <f t="shared" si="76"/>
        <v>1873</v>
      </c>
      <c r="BD32" s="120">
        <f t="shared" si="77"/>
        <v>1874</v>
      </c>
      <c r="BE32" s="120">
        <f t="shared" si="78"/>
        <v>1875</v>
      </c>
      <c r="BF32" s="120">
        <f t="shared" si="79"/>
        <v>1876</v>
      </c>
      <c r="BG32" s="120">
        <f t="shared" si="80"/>
        <v>1877</v>
      </c>
      <c r="BH32" s="120">
        <f t="shared" si="81"/>
        <v>1878</v>
      </c>
      <c r="BI32" s="120">
        <f t="shared" si="82"/>
        <v>1879</v>
      </c>
      <c r="BJ32" s="120">
        <f t="shared" si="83"/>
        <v>1880</v>
      </c>
      <c r="BK32" s="120">
        <f t="shared" si="84"/>
        <v>1881</v>
      </c>
      <c r="BL32" s="120">
        <f t="shared" si="85"/>
        <v>1882</v>
      </c>
      <c r="BM32" s="120">
        <f t="shared" si="86"/>
        <v>1883</v>
      </c>
      <c r="BN32" s="120">
        <f t="shared" si="87"/>
        <v>1884</v>
      </c>
      <c r="BO32" s="106">
        <f t="shared" si="6"/>
        <v>120380</v>
      </c>
      <c r="BP32" s="125">
        <f t="shared" si="7"/>
        <v>23738</v>
      </c>
      <c r="BQ32" s="124">
        <f t="shared" si="8"/>
        <v>23907</v>
      </c>
      <c r="BR32" s="124">
        <f t="shared" si="9"/>
        <v>24076</v>
      </c>
      <c r="BS32" s="124">
        <f t="shared" si="10"/>
        <v>24245</v>
      </c>
      <c r="BT32" s="107">
        <f t="shared" si="11"/>
        <v>24414</v>
      </c>
      <c r="BU32" s="106">
        <f t="shared" si="12"/>
        <v>111150</v>
      </c>
      <c r="BV32" s="29">
        <f t="shared" si="13"/>
        <v>21918</v>
      </c>
      <c r="BW32" s="29">
        <f t="shared" si="14"/>
        <v>22074</v>
      </c>
      <c r="BX32" s="29">
        <f t="shared" si="15"/>
        <v>22230</v>
      </c>
      <c r="BY32" s="29">
        <f t="shared" si="16"/>
        <v>22386</v>
      </c>
      <c r="BZ32" s="107">
        <f t="shared" si="17"/>
        <v>22542</v>
      </c>
      <c r="CA32" s="126">
        <f t="shared" si="88"/>
        <v>0.92332613390928731</v>
      </c>
      <c r="CB32" s="127">
        <f t="shared" si="88"/>
        <v>0.92332968236582691</v>
      </c>
      <c r="CC32" s="127">
        <f t="shared" si="88"/>
        <v>0.92332789559543227</v>
      </c>
      <c r="CD32" s="127">
        <f t="shared" si="88"/>
        <v>0.92332613390928731</v>
      </c>
      <c r="CE32" s="127">
        <f t="shared" si="88"/>
        <v>0.92332439678284184</v>
      </c>
      <c r="CF32" s="110">
        <f t="shared" si="88"/>
        <v>0.92332268370607029</v>
      </c>
      <c r="CG32" s="108"/>
      <c r="CH32" s="111"/>
      <c r="CI32" s="112"/>
      <c r="CJ32" s="111"/>
      <c r="CK32" s="111"/>
      <c r="CL32" s="110"/>
      <c r="CM32" s="113">
        <f t="shared" si="18"/>
        <v>8147.45</v>
      </c>
      <c r="CN32" s="113">
        <f>step*SUMPRODUCT(B32:N32,'[1]By group'!B$22:N$22)</f>
        <v>1606.61</v>
      </c>
      <c r="CO32" s="113">
        <f>step*SUMPRODUCT(O32:AA32,'[1]By group'!O$22:AA$22)</f>
        <v>1618.05</v>
      </c>
      <c r="CP32" s="113">
        <f>step*SUMPRODUCT(AB32:AN32,'[1]By group'!AB$22:AN$22)</f>
        <v>1629.49</v>
      </c>
      <c r="CQ32" s="113">
        <f>step*SUMPRODUCT(AO32:BA32,'[1]By group'!AO$22:BA$22)</f>
        <v>1640.9299999999998</v>
      </c>
      <c r="CR32" s="114">
        <f>step*SUMPRODUCT(BB32:BN32,'[1]By group'!BB$22:BN$22)</f>
        <v>1652.37</v>
      </c>
      <c r="CS32" s="115">
        <f t="shared" si="89"/>
        <v>18500</v>
      </c>
      <c r="CT32" s="113">
        <f t="shared" si="89"/>
        <v>18510</v>
      </c>
      <c r="CU32" s="113">
        <f t="shared" si="89"/>
        <v>18520</v>
      </c>
      <c r="CV32" s="113">
        <f t="shared" si="89"/>
        <v>18530</v>
      </c>
      <c r="CW32" s="113">
        <f t="shared" si="89"/>
        <v>18540</v>
      </c>
      <c r="CX32" s="116">
        <f t="shared" si="89"/>
        <v>18550</v>
      </c>
      <c r="CY32" s="128">
        <f t="shared" si="19"/>
        <v>0.50176104036846381</v>
      </c>
      <c r="CZ32" s="129">
        <f t="shared" si="20"/>
        <v>0.50528312110539153</v>
      </c>
      <c r="DA32" s="118">
        <f t="shared" si="21"/>
        <v>0.20280777537796976</v>
      </c>
      <c r="DB32" s="123">
        <f>(BO32-BO30)/BO30</f>
        <v>7.5493612078977937E-2</v>
      </c>
      <c r="DC32" s="9">
        <f>(SUMPRODUCT($B32:$N32,'[1]By group'!$B$27:$N$27)-(1-prop_idu_part)*SUMPRODUCT(IDs!$BB32:$BN32,'[1]By group'!$BB$27:$BN$27)*(1-prop_idu_male))/BQ32</f>
        <v>0.93794453507340958</v>
      </c>
      <c r="DD32" s="9">
        <f>(1-prop_idu_part)*SUMPRODUCT(IDs!$BB32:$BN32,'[1]By group'!$BB$27:$BN$27)*prop_idu_male/BQ32</f>
        <v>2.2058075040783036</v>
      </c>
      <c r="DE32" s="9">
        <f>SUMPRODUCT(AB32:AN32,'[1]By group'!AB$27:AN$27)/prop_sw_use/BP32</f>
        <v>1217.0865279299014</v>
      </c>
      <c r="DF32" s="130">
        <f t="shared" si="3"/>
        <v>494.13713033953997</v>
      </c>
      <c r="DG32" s="9">
        <f t="shared" si="22"/>
        <v>0</v>
      </c>
    </row>
    <row r="33" spans="1:111" s="43" customFormat="1" x14ac:dyDescent="0.25">
      <c r="A33" s="43">
        <f t="shared" si="4"/>
        <v>14.5</v>
      </c>
      <c r="B33" s="120">
        <f t="shared" si="23"/>
        <v>1885</v>
      </c>
      <c r="C33" s="120">
        <f t="shared" si="24"/>
        <v>1886</v>
      </c>
      <c r="D33" s="120">
        <f t="shared" si="25"/>
        <v>1887</v>
      </c>
      <c r="E33" s="120">
        <f t="shared" si="26"/>
        <v>1888</v>
      </c>
      <c r="F33" s="120">
        <f t="shared" si="27"/>
        <v>1889</v>
      </c>
      <c r="G33" s="120">
        <f t="shared" si="28"/>
        <v>1890</v>
      </c>
      <c r="H33" s="120">
        <f t="shared" si="29"/>
        <v>1891</v>
      </c>
      <c r="I33" s="120">
        <f t="shared" si="30"/>
        <v>1892</v>
      </c>
      <c r="J33" s="120">
        <f t="shared" si="31"/>
        <v>1893</v>
      </c>
      <c r="K33" s="120">
        <f t="shared" si="32"/>
        <v>1894</v>
      </c>
      <c r="L33" s="120">
        <f t="shared" si="33"/>
        <v>1895</v>
      </c>
      <c r="M33" s="120">
        <f t="shared" si="34"/>
        <v>1896</v>
      </c>
      <c r="N33" s="120">
        <f t="shared" si="35"/>
        <v>1897</v>
      </c>
      <c r="O33" s="120">
        <f t="shared" si="36"/>
        <v>1898</v>
      </c>
      <c r="P33" s="120">
        <f t="shared" si="37"/>
        <v>1899</v>
      </c>
      <c r="Q33" s="120">
        <f t="shared" si="38"/>
        <v>1900</v>
      </c>
      <c r="R33" s="120">
        <f t="shared" si="39"/>
        <v>1901</v>
      </c>
      <c r="S33" s="120">
        <f t="shared" si="40"/>
        <v>1902</v>
      </c>
      <c r="T33" s="120">
        <f t="shared" si="41"/>
        <v>1903</v>
      </c>
      <c r="U33" s="120">
        <f t="shared" si="42"/>
        <v>1904</v>
      </c>
      <c r="V33" s="120">
        <f t="shared" si="43"/>
        <v>1905</v>
      </c>
      <c r="W33" s="120">
        <f t="shared" si="44"/>
        <v>1906</v>
      </c>
      <c r="X33" s="120">
        <f t="shared" si="45"/>
        <v>1907</v>
      </c>
      <c r="Y33" s="120">
        <f t="shared" si="46"/>
        <v>1908</v>
      </c>
      <c r="Z33" s="120">
        <f t="shared" si="47"/>
        <v>1909</v>
      </c>
      <c r="AA33" s="120">
        <f t="shared" si="48"/>
        <v>1910</v>
      </c>
      <c r="AB33" s="120">
        <f t="shared" si="49"/>
        <v>1911</v>
      </c>
      <c r="AC33" s="120">
        <f t="shared" si="50"/>
        <v>1912</v>
      </c>
      <c r="AD33" s="120">
        <f t="shared" si="51"/>
        <v>1913</v>
      </c>
      <c r="AE33" s="120">
        <f t="shared" si="52"/>
        <v>1914</v>
      </c>
      <c r="AF33" s="120">
        <f t="shared" si="53"/>
        <v>1915</v>
      </c>
      <c r="AG33" s="120">
        <f t="shared" si="54"/>
        <v>1916</v>
      </c>
      <c r="AH33" s="120">
        <f t="shared" si="55"/>
        <v>1917</v>
      </c>
      <c r="AI33" s="120">
        <f t="shared" si="56"/>
        <v>1918</v>
      </c>
      <c r="AJ33" s="120">
        <f t="shared" si="57"/>
        <v>1919</v>
      </c>
      <c r="AK33" s="120">
        <f t="shared" si="58"/>
        <v>1920</v>
      </c>
      <c r="AL33" s="120">
        <f t="shared" si="59"/>
        <v>1921</v>
      </c>
      <c r="AM33" s="120">
        <f t="shared" si="60"/>
        <v>1922</v>
      </c>
      <c r="AN33" s="120">
        <f t="shared" si="61"/>
        <v>1923</v>
      </c>
      <c r="AO33" s="120">
        <f t="shared" si="62"/>
        <v>1924</v>
      </c>
      <c r="AP33" s="120">
        <f t="shared" si="63"/>
        <v>1925</v>
      </c>
      <c r="AQ33" s="120">
        <f t="shared" si="64"/>
        <v>1926</v>
      </c>
      <c r="AR33" s="120">
        <f t="shared" si="65"/>
        <v>1927</v>
      </c>
      <c r="AS33" s="120">
        <f t="shared" si="66"/>
        <v>1928</v>
      </c>
      <c r="AT33" s="120">
        <f t="shared" si="67"/>
        <v>1929</v>
      </c>
      <c r="AU33" s="120">
        <f t="shared" si="68"/>
        <v>1930</v>
      </c>
      <c r="AV33" s="120">
        <f t="shared" si="69"/>
        <v>1931</v>
      </c>
      <c r="AW33" s="120">
        <f t="shared" si="70"/>
        <v>1932</v>
      </c>
      <c r="AX33" s="120">
        <f t="shared" si="71"/>
        <v>1933</v>
      </c>
      <c r="AY33" s="120">
        <f t="shared" si="72"/>
        <v>1934</v>
      </c>
      <c r="AZ33" s="120">
        <f t="shared" si="73"/>
        <v>1935</v>
      </c>
      <c r="BA33" s="120">
        <f t="shared" si="74"/>
        <v>1936</v>
      </c>
      <c r="BB33" s="120">
        <f t="shared" si="75"/>
        <v>1937</v>
      </c>
      <c r="BC33" s="120">
        <f t="shared" si="76"/>
        <v>1938</v>
      </c>
      <c r="BD33" s="120">
        <f t="shared" si="77"/>
        <v>1939</v>
      </c>
      <c r="BE33" s="120">
        <f t="shared" si="78"/>
        <v>1940</v>
      </c>
      <c r="BF33" s="120">
        <f t="shared" si="79"/>
        <v>1941</v>
      </c>
      <c r="BG33" s="120">
        <f t="shared" si="80"/>
        <v>1942</v>
      </c>
      <c r="BH33" s="120">
        <f t="shared" si="81"/>
        <v>1943</v>
      </c>
      <c r="BI33" s="120">
        <f t="shared" si="82"/>
        <v>1944</v>
      </c>
      <c r="BJ33" s="120">
        <f t="shared" si="83"/>
        <v>1945</v>
      </c>
      <c r="BK33" s="120">
        <f t="shared" si="84"/>
        <v>1946</v>
      </c>
      <c r="BL33" s="120">
        <f t="shared" si="85"/>
        <v>1947</v>
      </c>
      <c r="BM33" s="120">
        <f t="shared" si="86"/>
        <v>1948</v>
      </c>
      <c r="BN33" s="120">
        <f t="shared" si="87"/>
        <v>1949</v>
      </c>
      <c r="BO33" s="106">
        <f t="shared" si="6"/>
        <v>124605</v>
      </c>
      <c r="BP33" s="125">
        <f t="shared" si="7"/>
        <v>24583</v>
      </c>
      <c r="BQ33" s="124">
        <f t="shared" si="8"/>
        <v>24752</v>
      </c>
      <c r="BR33" s="124">
        <f t="shared" si="9"/>
        <v>24921</v>
      </c>
      <c r="BS33" s="124">
        <f t="shared" si="10"/>
        <v>25090</v>
      </c>
      <c r="BT33" s="107">
        <f t="shared" si="11"/>
        <v>25259</v>
      </c>
      <c r="BU33" s="106">
        <f t="shared" si="12"/>
        <v>115050</v>
      </c>
      <c r="BV33" s="29">
        <f t="shared" si="13"/>
        <v>22698</v>
      </c>
      <c r="BW33" s="29">
        <f t="shared" si="14"/>
        <v>22854</v>
      </c>
      <c r="BX33" s="29">
        <f t="shared" si="15"/>
        <v>23010</v>
      </c>
      <c r="BY33" s="29">
        <f t="shared" si="16"/>
        <v>23166</v>
      </c>
      <c r="BZ33" s="107">
        <f t="shared" si="17"/>
        <v>23322</v>
      </c>
      <c r="CA33" s="126">
        <f t="shared" si="88"/>
        <v>0.92331768388106417</v>
      </c>
      <c r="CB33" s="127">
        <f t="shared" si="88"/>
        <v>0.92332099418297198</v>
      </c>
      <c r="CC33" s="127">
        <f t="shared" si="88"/>
        <v>0.92331932773109249</v>
      </c>
      <c r="CD33" s="127">
        <f t="shared" si="88"/>
        <v>0.92331768388106417</v>
      </c>
      <c r="CE33" s="127">
        <f t="shared" si="88"/>
        <v>0.9233160621761658</v>
      </c>
      <c r="CF33" s="110">
        <f t="shared" si="88"/>
        <v>0.92331446217189916</v>
      </c>
      <c r="CG33" s="121">
        <f>-SUM([1]Dynamics!BO32:BO33,[1]Dynamics!CB32:CB33,[1]Dynamics!CO32:CO33,[1]Dynamics!DB32:DB33,[1]Dynamics!DO32:DO33)/BO32*100000</f>
        <v>348086.58031576581</v>
      </c>
      <c r="CH33" s="112">
        <f>-SUM([1]Dynamics!BO32:BO33)/BP32*100000</f>
        <v>1044134.6337267851</v>
      </c>
      <c r="CI33" s="112">
        <f>-SUM([1]Dynamics!CB32:CB33)/BQ32*100000</f>
        <v>557987.10305303812</v>
      </c>
      <c r="CJ33" s="112">
        <f>-SUM([1]Dynamics!CO32:CO33)/BR32*100000</f>
        <v>32249.414856645642</v>
      </c>
      <c r="CK33" s="112">
        <f>-SUM([1]Dynamics!DB32:DB33)/BS32*100000</f>
        <v>72241.477870061164</v>
      </c>
      <c r="CL33" s="122">
        <f>-SUM([1]Dynamics!DO32:DO33)/BT32*100000</f>
        <v>51170.041257813362</v>
      </c>
      <c r="CM33" s="113">
        <f t="shared" si="18"/>
        <v>8433.4500000000007</v>
      </c>
      <c r="CN33" s="113">
        <f>step*SUMPRODUCT(B33:N33,'[1]By group'!B$22:N$22)</f>
        <v>1663.81</v>
      </c>
      <c r="CO33" s="113">
        <f>step*SUMPRODUCT(O33:AA33,'[1]By group'!O$22:AA$22)</f>
        <v>1675.25</v>
      </c>
      <c r="CP33" s="113">
        <f>step*SUMPRODUCT(AB33:AN33,'[1]By group'!AB$22:AN$22)</f>
        <v>1686.6900000000003</v>
      </c>
      <c r="CQ33" s="113">
        <f>step*SUMPRODUCT(AO33:BA33,'[1]By group'!AO$22:BA$22)</f>
        <v>1698.13</v>
      </c>
      <c r="CR33" s="114">
        <f>step*SUMPRODUCT(BB33:BN33,'[1]By group'!BB$22:BN$22)</f>
        <v>1709.5700000000002</v>
      </c>
      <c r="CS33" s="115">
        <f t="shared" si="89"/>
        <v>19150</v>
      </c>
      <c r="CT33" s="113">
        <f t="shared" si="89"/>
        <v>19160</v>
      </c>
      <c r="CU33" s="113">
        <f t="shared" si="89"/>
        <v>19170</v>
      </c>
      <c r="CV33" s="113">
        <f t="shared" si="89"/>
        <v>19180</v>
      </c>
      <c r="CW33" s="113">
        <f t="shared" si="89"/>
        <v>19190</v>
      </c>
      <c r="CX33" s="116">
        <f t="shared" si="89"/>
        <v>19200</v>
      </c>
      <c r="CY33" s="128">
        <f t="shared" si="19"/>
        <v>0.50170112535985345</v>
      </c>
      <c r="CZ33" s="129">
        <f t="shared" si="20"/>
        <v>0.50510337607956035</v>
      </c>
      <c r="DA33" s="118">
        <f t="shared" si="21"/>
        <v>0.20271257172665624</v>
      </c>
      <c r="DB33" s="123"/>
      <c r="DC33" s="9">
        <f>(SUMPRODUCT($B33:$N33,'[1]By group'!$B$27:$N$27)-(1-prop_idu_part)*SUMPRODUCT(IDs!$BB33:$BN33,'[1]By group'!$BB$27:$BN$27)*(1-prop_idu_male))/BQ33</f>
        <v>0.93869747899159672</v>
      </c>
      <c r="DD33" s="9">
        <f>(1-prop_idu_part)*SUMPRODUCT(IDs!$BB33:$BN33,'[1]By group'!$BB$27:$BN$27)*prop_idu_male/BQ33</f>
        <v>2.2042436974789918</v>
      </c>
      <c r="DE33" s="9">
        <f>SUMPRODUCT(AB33:AN33,'[1]By group'!AB$27:AN$27)/prop_sw_use/BP33</f>
        <v>1216.4992067689054</v>
      </c>
      <c r="DF33" s="130">
        <f t="shared" si="3"/>
        <v>493.89867794817559</v>
      </c>
      <c r="DG33" s="9">
        <f t="shared" si="22"/>
        <v>0</v>
      </c>
    </row>
    <row r="34" spans="1:111" s="43" customFormat="1" x14ac:dyDescent="0.25">
      <c r="A34" s="43">
        <f t="shared" si="4"/>
        <v>15</v>
      </c>
      <c r="B34" s="120">
        <f t="shared" si="23"/>
        <v>1950</v>
      </c>
      <c r="C34" s="120">
        <f t="shared" si="24"/>
        <v>1951</v>
      </c>
      <c r="D34" s="120">
        <f t="shared" si="25"/>
        <v>1952</v>
      </c>
      <c r="E34" s="120">
        <f t="shared" si="26"/>
        <v>1953</v>
      </c>
      <c r="F34" s="120">
        <f t="shared" si="27"/>
        <v>1954</v>
      </c>
      <c r="G34" s="120">
        <f t="shared" si="28"/>
        <v>1955</v>
      </c>
      <c r="H34" s="120">
        <f t="shared" si="29"/>
        <v>1956</v>
      </c>
      <c r="I34" s="120">
        <f t="shared" si="30"/>
        <v>1957</v>
      </c>
      <c r="J34" s="120">
        <f t="shared" si="31"/>
        <v>1958</v>
      </c>
      <c r="K34" s="120">
        <f t="shared" si="32"/>
        <v>1959</v>
      </c>
      <c r="L34" s="120">
        <f t="shared" si="33"/>
        <v>1960</v>
      </c>
      <c r="M34" s="120">
        <f t="shared" si="34"/>
        <v>1961</v>
      </c>
      <c r="N34" s="120">
        <f t="shared" si="35"/>
        <v>1962</v>
      </c>
      <c r="O34" s="120">
        <f t="shared" si="36"/>
        <v>1963</v>
      </c>
      <c r="P34" s="120">
        <f t="shared" si="37"/>
        <v>1964</v>
      </c>
      <c r="Q34" s="120">
        <f t="shared" si="38"/>
        <v>1965</v>
      </c>
      <c r="R34" s="120">
        <f t="shared" si="39"/>
        <v>1966</v>
      </c>
      <c r="S34" s="120">
        <f t="shared" si="40"/>
        <v>1967</v>
      </c>
      <c r="T34" s="120">
        <f t="shared" si="41"/>
        <v>1968</v>
      </c>
      <c r="U34" s="120">
        <f t="shared" si="42"/>
        <v>1969</v>
      </c>
      <c r="V34" s="120">
        <f t="shared" si="43"/>
        <v>1970</v>
      </c>
      <c r="W34" s="120">
        <f t="shared" si="44"/>
        <v>1971</v>
      </c>
      <c r="X34" s="120">
        <f t="shared" si="45"/>
        <v>1972</v>
      </c>
      <c r="Y34" s="120">
        <f t="shared" si="46"/>
        <v>1973</v>
      </c>
      <c r="Z34" s="120">
        <f t="shared" si="47"/>
        <v>1974</v>
      </c>
      <c r="AA34" s="120">
        <f t="shared" si="48"/>
        <v>1975</v>
      </c>
      <c r="AB34" s="120">
        <f t="shared" si="49"/>
        <v>1976</v>
      </c>
      <c r="AC34" s="120">
        <f t="shared" si="50"/>
        <v>1977</v>
      </c>
      <c r="AD34" s="120">
        <f t="shared" si="51"/>
        <v>1978</v>
      </c>
      <c r="AE34" s="120">
        <f t="shared" si="52"/>
        <v>1979</v>
      </c>
      <c r="AF34" s="120">
        <f t="shared" si="53"/>
        <v>1980</v>
      </c>
      <c r="AG34" s="120">
        <f t="shared" si="54"/>
        <v>1981</v>
      </c>
      <c r="AH34" s="120">
        <f t="shared" si="55"/>
        <v>1982</v>
      </c>
      <c r="AI34" s="120">
        <f t="shared" si="56"/>
        <v>1983</v>
      </c>
      <c r="AJ34" s="120">
        <f t="shared" si="57"/>
        <v>1984</v>
      </c>
      <c r="AK34" s="120">
        <f t="shared" si="58"/>
        <v>1985</v>
      </c>
      <c r="AL34" s="120">
        <f t="shared" si="59"/>
        <v>1986</v>
      </c>
      <c r="AM34" s="120">
        <f t="shared" si="60"/>
        <v>1987</v>
      </c>
      <c r="AN34" s="120">
        <f t="shared" si="61"/>
        <v>1988</v>
      </c>
      <c r="AO34" s="120">
        <f t="shared" si="62"/>
        <v>1989</v>
      </c>
      <c r="AP34" s="120">
        <f t="shared" si="63"/>
        <v>1990</v>
      </c>
      <c r="AQ34" s="120">
        <f t="shared" si="64"/>
        <v>1991</v>
      </c>
      <c r="AR34" s="120">
        <f t="shared" si="65"/>
        <v>1992</v>
      </c>
      <c r="AS34" s="120">
        <f t="shared" si="66"/>
        <v>1993</v>
      </c>
      <c r="AT34" s="120">
        <f t="shared" si="67"/>
        <v>1994</v>
      </c>
      <c r="AU34" s="120">
        <f t="shared" si="68"/>
        <v>1995</v>
      </c>
      <c r="AV34" s="120">
        <f t="shared" si="69"/>
        <v>1996</v>
      </c>
      <c r="AW34" s="120">
        <f t="shared" si="70"/>
        <v>1997</v>
      </c>
      <c r="AX34" s="120">
        <f t="shared" si="71"/>
        <v>1998</v>
      </c>
      <c r="AY34" s="120">
        <f t="shared" si="72"/>
        <v>1999</v>
      </c>
      <c r="AZ34" s="120">
        <f t="shared" si="73"/>
        <v>2000</v>
      </c>
      <c r="BA34" s="120">
        <f t="shared" si="74"/>
        <v>2001</v>
      </c>
      <c r="BB34" s="120">
        <f t="shared" si="75"/>
        <v>2002</v>
      </c>
      <c r="BC34" s="120">
        <f t="shared" si="76"/>
        <v>2003</v>
      </c>
      <c r="BD34" s="120">
        <f t="shared" si="77"/>
        <v>2004</v>
      </c>
      <c r="BE34" s="120">
        <f t="shared" si="78"/>
        <v>2005</v>
      </c>
      <c r="BF34" s="120">
        <f t="shared" si="79"/>
        <v>2006</v>
      </c>
      <c r="BG34" s="120">
        <f t="shared" si="80"/>
        <v>2007</v>
      </c>
      <c r="BH34" s="120">
        <f t="shared" si="81"/>
        <v>2008</v>
      </c>
      <c r="BI34" s="120">
        <f t="shared" si="82"/>
        <v>2009</v>
      </c>
      <c r="BJ34" s="120">
        <f t="shared" si="83"/>
        <v>2010</v>
      </c>
      <c r="BK34" s="120">
        <f t="shared" si="84"/>
        <v>2011</v>
      </c>
      <c r="BL34" s="120">
        <f t="shared" si="85"/>
        <v>2012</v>
      </c>
      <c r="BM34" s="120">
        <f t="shared" si="86"/>
        <v>2013</v>
      </c>
      <c r="BN34" s="120">
        <f t="shared" si="87"/>
        <v>2014</v>
      </c>
      <c r="BO34" s="106">
        <f t="shared" si="6"/>
        <v>128830</v>
      </c>
      <c r="BP34" s="125">
        <f t="shared" si="7"/>
        <v>25428</v>
      </c>
      <c r="BQ34" s="124">
        <f t="shared" si="8"/>
        <v>25597</v>
      </c>
      <c r="BR34" s="124">
        <f t="shared" si="9"/>
        <v>25766</v>
      </c>
      <c r="BS34" s="124">
        <f t="shared" si="10"/>
        <v>25935</v>
      </c>
      <c r="BT34" s="107">
        <f t="shared" si="11"/>
        <v>26104</v>
      </c>
      <c r="BU34" s="106">
        <f t="shared" si="12"/>
        <v>118950</v>
      </c>
      <c r="BV34" s="29">
        <f t="shared" si="13"/>
        <v>23478</v>
      </c>
      <c r="BW34" s="29">
        <f t="shared" si="14"/>
        <v>23634</v>
      </c>
      <c r="BX34" s="29">
        <f t="shared" si="15"/>
        <v>23790</v>
      </c>
      <c r="BY34" s="29">
        <f t="shared" si="16"/>
        <v>23946</v>
      </c>
      <c r="BZ34" s="107">
        <f t="shared" si="17"/>
        <v>24102</v>
      </c>
      <c r="CA34" s="126">
        <f t="shared" si="88"/>
        <v>0.92330978809283548</v>
      </c>
      <c r="CB34" s="127">
        <f t="shared" si="88"/>
        <v>0.92331288343558282</v>
      </c>
      <c r="CC34" s="127">
        <f t="shared" si="88"/>
        <v>0.9233113255459624</v>
      </c>
      <c r="CD34" s="127">
        <f t="shared" si="88"/>
        <v>0.92330978809283548</v>
      </c>
      <c r="CE34" s="127">
        <f t="shared" si="88"/>
        <v>0.92330827067669174</v>
      </c>
      <c r="CF34" s="110">
        <f t="shared" si="88"/>
        <v>0.92330677290836649</v>
      </c>
      <c r="CG34" s="108"/>
      <c r="CH34" s="111"/>
      <c r="CI34" s="112"/>
      <c r="CJ34" s="111"/>
      <c r="CK34" s="111"/>
      <c r="CL34" s="110"/>
      <c r="CM34" s="113">
        <f t="shared" si="18"/>
        <v>8719.4500000000007</v>
      </c>
      <c r="CN34" s="113">
        <f>step*SUMPRODUCT(B34:N34,'[1]By group'!B$22:N$22)</f>
        <v>1721.01</v>
      </c>
      <c r="CO34" s="113">
        <f>step*SUMPRODUCT(O34:AA34,'[1]By group'!O$22:AA$22)</f>
        <v>1732.4500000000003</v>
      </c>
      <c r="CP34" s="113">
        <f>step*SUMPRODUCT(AB34:AN34,'[1]By group'!AB$22:AN$22)</f>
        <v>1743.8899999999999</v>
      </c>
      <c r="CQ34" s="113">
        <f>step*SUMPRODUCT(AO34:BA34,'[1]By group'!AO$22:BA$22)</f>
        <v>1755.3300000000002</v>
      </c>
      <c r="CR34" s="114">
        <f>step*SUMPRODUCT(BB34:BN34,'[1]By group'!BB$22:BN$22)</f>
        <v>1766.7699999999998</v>
      </c>
      <c r="CS34" s="115">
        <f t="shared" si="89"/>
        <v>19800</v>
      </c>
      <c r="CT34" s="113">
        <f t="shared" si="89"/>
        <v>19810</v>
      </c>
      <c r="CU34" s="113">
        <f t="shared" si="89"/>
        <v>19820</v>
      </c>
      <c r="CV34" s="113">
        <f t="shared" si="89"/>
        <v>19830</v>
      </c>
      <c r="CW34" s="113">
        <f t="shared" si="89"/>
        <v>19840</v>
      </c>
      <c r="CX34" s="116">
        <f t="shared" si="89"/>
        <v>19850</v>
      </c>
      <c r="CY34" s="128">
        <f t="shared" si="19"/>
        <v>0.50164515312579094</v>
      </c>
      <c r="CZ34" s="129">
        <f t="shared" si="20"/>
        <v>0.50493545937737283</v>
      </c>
      <c r="DA34" s="118">
        <f t="shared" si="21"/>
        <v>0.20262361251261352</v>
      </c>
      <c r="DB34" s="123">
        <f>(BO34-BO32)/BO32</f>
        <v>7.0194384449244057E-2</v>
      </c>
      <c r="DC34" s="9">
        <f>(SUMPRODUCT($B34:$N34,'[1]By group'!$B$27:$N$27)-(1-prop_idu_part)*SUMPRODUCT(IDs!$BB34:$BN34,'[1]By group'!$BB$27:$BN$27)*(1-prop_idu_male))/BQ34</f>
        <v>0.9394007110208229</v>
      </c>
      <c r="DD34" s="9">
        <f>(1-prop_idu_part)*SUMPRODUCT(IDs!$BB34:$BN34,'[1]By group'!$BB$27:$BN$27)*prop_idu_male/BQ34</f>
        <v>2.2027831386490608</v>
      </c>
      <c r="DE34" s="9">
        <f>SUMPRODUCT(AB34:AN34,'[1]By group'!AB$27:AN$27)/prop_sw_use/BP34</f>
        <v>1215.9509202453987</v>
      </c>
      <c r="DF34" s="130">
        <f t="shared" si="3"/>
        <v>493.67607361963184</v>
      </c>
      <c r="DG34" s="9">
        <f t="shared" si="22"/>
        <v>0</v>
      </c>
    </row>
    <row r="35" spans="1:111" s="43" customFormat="1" x14ac:dyDescent="0.25">
      <c r="A35" s="43">
        <f t="shared" si="4"/>
        <v>15.5</v>
      </c>
      <c r="B35" s="120">
        <f t="shared" si="23"/>
        <v>2015</v>
      </c>
      <c r="C35" s="120">
        <f t="shared" si="24"/>
        <v>2016</v>
      </c>
      <c r="D35" s="120">
        <f t="shared" si="25"/>
        <v>2017</v>
      </c>
      <c r="E35" s="120">
        <f t="shared" si="26"/>
        <v>2018</v>
      </c>
      <c r="F35" s="120">
        <f t="shared" si="27"/>
        <v>2019</v>
      </c>
      <c r="G35" s="120">
        <f t="shared" si="28"/>
        <v>2020</v>
      </c>
      <c r="H35" s="120">
        <f t="shared" si="29"/>
        <v>2021</v>
      </c>
      <c r="I35" s="120">
        <f t="shared" si="30"/>
        <v>2022</v>
      </c>
      <c r="J35" s="120">
        <f t="shared" si="31"/>
        <v>2023</v>
      </c>
      <c r="K35" s="120">
        <f t="shared" si="32"/>
        <v>2024</v>
      </c>
      <c r="L35" s="120">
        <f t="shared" si="33"/>
        <v>2025</v>
      </c>
      <c r="M35" s="120">
        <f t="shared" si="34"/>
        <v>2026</v>
      </c>
      <c r="N35" s="120">
        <f t="shared" si="35"/>
        <v>2027</v>
      </c>
      <c r="O35" s="120">
        <f t="shared" si="36"/>
        <v>2028</v>
      </c>
      <c r="P35" s="120">
        <f t="shared" si="37"/>
        <v>2029</v>
      </c>
      <c r="Q35" s="120">
        <f t="shared" si="38"/>
        <v>2030</v>
      </c>
      <c r="R35" s="120">
        <f t="shared" si="39"/>
        <v>2031</v>
      </c>
      <c r="S35" s="120">
        <f t="shared" si="40"/>
        <v>2032</v>
      </c>
      <c r="T35" s="120">
        <f t="shared" si="41"/>
        <v>2033</v>
      </c>
      <c r="U35" s="120">
        <f t="shared" si="42"/>
        <v>2034</v>
      </c>
      <c r="V35" s="120">
        <f t="shared" si="43"/>
        <v>2035</v>
      </c>
      <c r="W35" s="120">
        <f t="shared" si="44"/>
        <v>2036</v>
      </c>
      <c r="X35" s="120">
        <f t="shared" si="45"/>
        <v>2037</v>
      </c>
      <c r="Y35" s="120">
        <f t="shared" si="46"/>
        <v>2038</v>
      </c>
      <c r="Z35" s="120">
        <f t="shared" si="47"/>
        <v>2039</v>
      </c>
      <c r="AA35" s="120">
        <f t="shared" si="48"/>
        <v>2040</v>
      </c>
      <c r="AB35" s="120">
        <f t="shared" si="49"/>
        <v>2041</v>
      </c>
      <c r="AC35" s="120">
        <f t="shared" si="50"/>
        <v>2042</v>
      </c>
      <c r="AD35" s="120">
        <f t="shared" si="51"/>
        <v>2043</v>
      </c>
      <c r="AE35" s="120">
        <f t="shared" si="52"/>
        <v>2044</v>
      </c>
      <c r="AF35" s="120">
        <f t="shared" si="53"/>
        <v>2045</v>
      </c>
      <c r="AG35" s="120">
        <f t="shared" si="54"/>
        <v>2046</v>
      </c>
      <c r="AH35" s="120">
        <f t="shared" si="55"/>
        <v>2047</v>
      </c>
      <c r="AI35" s="120">
        <f t="shared" si="56"/>
        <v>2048</v>
      </c>
      <c r="AJ35" s="120">
        <f t="shared" si="57"/>
        <v>2049</v>
      </c>
      <c r="AK35" s="120">
        <f t="shared" si="58"/>
        <v>2050</v>
      </c>
      <c r="AL35" s="120">
        <f t="shared" si="59"/>
        <v>2051</v>
      </c>
      <c r="AM35" s="120">
        <f t="shared" si="60"/>
        <v>2052</v>
      </c>
      <c r="AN35" s="120">
        <f t="shared" si="61"/>
        <v>2053</v>
      </c>
      <c r="AO35" s="120">
        <f t="shared" si="62"/>
        <v>2054</v>
      </c>
      <c r="AP35" s="120">
        <f t="shared" si="63"/>
        <v>2055</v>
      </c>
      <c r="AQ35" s="120">
        <f t="shared" si="64"/>
        <v>2056</v>
      </c>
      <c r="AR35" s="120">
        <f t="shared" si="65"/>
        <v>2057</v>
      </c>
      <c r="AS35" s="120">
        <f t="shared" si="66"/>
        <v>2058</v>
      </c>
      <c r="AT35" s="120">
        <f t="shared" si="67"/>
        <v>2059</v>
      </c>
      <c r="AU35" s="120">
        <f t="shared" si="68"/>
        <v>2060</v>
      </c>
      <c r="AV35" s="120">
        <f t="shared" si="69"/>
        <v>2061</v>
      </c>
      <c r="AW35" s="120">
        <f t="shared" si="70"/>
        <v>2062</v>
      </c>
      <c r="AX35" s="120">
        <f t="shared" si="71"/>
        <v>2063</v>
      </c>
      <c r="AY35" s="120">
        <f t="shared" si="72"/>
        <v>2064</v>
      </c>
      <c r="AZ35" s="120">
        <f t="shared" si="73"/>
        <v>2065</v>
      </c>
      <c r="BA35" s="120">
        <f t="shared" si="74"/>
        <v>2066</v>
      </c>
      <c r="BB35" s="120">
        <f t="shared" si="75"/>
        <v>2067</v>
      </c>
      <c r="BC35" s="120">
        <f t="shared" si="76"/>
        <v>2068</v>
      </c>
      <c r="BD35" s="120">
        <f t="shared" si="77"/>
        <v>2069</v>
      </c>
      <c r="BE35" s="120">
        <f t="shared" si="78"/>
        <v>2070</v>
      </c>
      <c r="BF35" s="120">
        <f t="shared" si="79"/>
        <v>2071</v>
      </c>
      <c r="BG35" s="120">
        <f t="shared" si="80"/>
        <v>2072</v>
      </c>
      <c r="BH35" s="120">
        <f t="shared" si="81"/>
        <v>2073</v>
      </c>
      <c r="BI35" s="120">
        <f t="shared" si="82"/>
        <v>2074</v>
      </c>
      <c r="BJ35" s="120">
        <f t="shared" si="83"/>
        <v>2075</v>
      </c>
      <c r="BK35" s="120">
        <f t="shared" si="84"/>
        <v>2076</v>
      </c>
      <c r="BL35" s="120">
        <f t="shared" si="85"/>
        <v>2077</v>
      </c>
      <c r="BM35" s="120">
        <f t="shared" si="86"/>
        <v>2078</v>
      </c>
      <c r="BN35" s="120">
        <f t="shared" si="87"/>
        <v>2079</v>
      </c>
      <c r="BO35" s="106">
        <f t="shared" si="6"/>
        <v>133055</v>
      </c>
      <c r="BP35" s="125">
        <f t="shared" si="7"/>
        <v>26273</v>
      </c>
      <c r="BQ35" s="124">
        <f t="shared" si="8"/>
        <v>26442</v>
      </c>
      <c r="BR35" s="124">
        <f t="shared" si="9"/>
        <v>26611</v>
      </c>
      <c r="BS35" s="124">
        <f t="shared" si="10"/>
        <v>26780</v>
      </c>
      <c r="BT35" s="107">
        <f t="shared" si="11"/>
        <v>26949</v>
      </c>
      <c r="BU35" s="106">
        <f t="shared" si="12"/>
        <v>122850</v>
      </c>
      <c r="BV35" s="29">
        <f t="shared" si="13"/>
        <v>24258</v>
      </c>
      <c r="BW35" s="29">
        <f t="shared" si="14"/>
        <v>24414</v>
      </c>
      <c r="BX35" s="29">
        <f t="shared" si="15"/>
        <v>24570</v>
      </c>
      <c r="BY35" s="29">
        <f t="shared" si="16"/>
        <v>24726</v>
      </c>
      <c r="BZ35" s="107">
        <f t="shared" si="17"/>
        <v>24882</v>
      </c>
      <c r="CA35" s="126">
        <f t="shared" si="88"/>
        <v>0.92330239374694678</v>
      </c>
      <c r="CB35" s="127">
        <f t="shared" si="88"/>
        <v>0.92330529440870857</v>
      </c>
      <c r="CC35" s="127">
        <f t="shared" si="88"/>
        <v>0.92330383480825962</v>
      </c>
      <c r="CD35" s="127">
        <f t="shared" si="88"/>
        <v>0.92330239374694678</v>
      </c>
      <c r="CE35" s="127">
        <f t="shared" si="88"/>
        <v>0.92330097087378638</v>
      </c>
      <c r="CF35" s="110">
        <f t="shared" si="88"/>
        <v>0.92329956584659911</v>
      </c>
      <c r="CG35" s="121">
        <f>-SUM([1]Dynamics!BO34:BO35,[1]Dynamics!CB34:CB35,[1]Dynamics!CO34:CO35,[1]Dynamics!DB34:DB35,[1]Dynamics!DO34:DO35)/BO34*100000</f>
        <v>322241.1369221037</v>
      </c>
      <c r="CH35" s="112">
        <f>-SUM([1]Dynamics!BO34:BO35)/BP34*100000</f>
        <v>966489.38509764813</v>
      </c>
      <c r="CI35" s="112">
        <f>-SUM([1]Dynamics!CB34:CB35)/BQ34*100000</f>
        <v>512122.95037492551</v>
      </c>
      <c r="CJ35" s="112">
        <f>-SUM([1]Dynamics!CO34:CO35)/BR34*100000</f>
        <v>30293.380845283933</v>
      </c>
      <c r="CK35" s="112">
        <f>-SUM([1]Dynamics!DB34:DB35)/BS34*100000</f>
        <v>69275.392143580932</v>
      </c>
      <c r="CL35" s="122">
        <f>-SUM([1]Dynamics!DO34:DO35)/BT34*100000</f>
        <v>47978.312847123132</v>
      </c>
      <c r="CM35" s="113">
        <f t="shared" si="18"/>
        <v>9005.4499999999989</v>
      </c>
      <c r="CN35" s="113">
        <f>step*SUMPRODUCT(B35:N35,'[1]By group'!B$22:N$22)</f>
        <v>1778.2099999999998</v>
      </c>
      <c r="CO35" s="113">
        <f>step*SUMPRODUCT(O35:AA35,'[1]By group'!O$22:AA$22)</f>
        <v>1789.65</v>
      </c>
      <c r="CP35" s="113">
        <f>step*SUMPRODUCT(AB35:AN35,'[1]By group'!AB$22:AN$22)</f>
        <v>1801.09</v>
      </c>
      <c r="CQ35" s="113">
        <f>step*SUMPRODUCT(AO35:BA35,'[1]By group'!AO$22:BA$22)</f>
        <v>1812.5299999999997</v>
      </c>
      <c r="CR35" s="114">
        <f>step*SUMPRODUCT(BB35:BN35,'[1]By group'!BB$22:BN$22)</f>
        <v>1823.97</v>
      </c>
      <c r="CS35" s="115">
        <f t="shared" si="89"/>
        <v>20450</v>
      </c>
      <c r="CT35" s="113">
        <f t="shared" si="89"/>
        <v>20460</v>
      </c>
      <c r="CU35" s="113">
        <f t="shared" si="89"/>
        <v>20470</v>
      </c>
      <c r="CV35" s="113">
        <f t="shared" si="89"/>
        <v>20480</v>
      </c>
      <c r="CW35" s="113">
        <f t="shared" si="89"/>
        <v>20490</v>
      </c>
      <c r="CX35" s="116">
        <f t="shared" si="89"/>
        <v>20500</v>
      </c>
      <c r="CY35" s="128">
        <f t="shared" si="19"/>
        <v>0.50159274687576572</v>
      </c>
      <c r="CZ35" s="129">
        <f t="shared" si="20"/>
        <v>0.50477824062729726</v>
      </c>
      <c r="DA35" s="118">
        <f t="shared" si="21"/>
        <v>0.20254030288226674</v>
      </c>
      <c r="DB35" s="123"/>
      <c r="DC35" s="9">
        <f>(SUMPRODUCT($B35:$N35,'[1]By group'!$B$27:$N$27)-(1-prop_idu_part)*SUMPRODUCT(IDs!$BB35:$BN35,'[1]By group'!$BB$27:$BN$27)*(1-prop_idu_male))/BQ35</f>
        <v>0.9400589970501475</v>
      </c>
      <c r="DD35" s="9">
        <f>(1-prop_idu_part)*SUMPRODUCT(IDs!$BB35:$BN35,'[1]By group'!$BB$27:$BN$27)*prop_idu_male/BQ35</f>
        <v>2.2014159292035398</v>
      </c>
      <c r="DE35" s="9">
        <f>SUMPRODUCT(AB35:AN35,'[1]By group'!AB$27:AN$27)/prop_sw_use/BP35</f>
        <v>1215.4379020286988</v>
      </c>
      <c r="DF35" s="130">
        <f t="shared" si="3"/>
        <v>493.46778822365167</v>
      </c>
      <c r="DG35" s="9">
        <f t="shared" si="22"/>
        <v>0</v>
      </c>
    </row>
    <row r="36" spans="1:111" x14ac:dyDescent="0.25">
      <c r="A36">
        <f t="shared" si="4"/>
        <v>16</v>
      </c>
      <c r="B36" s="120">
        <f t="shared" si="23"/>
        <v>2080</v>
      </c>
      <c r="C36" s="120">
        <f t="shared" si="24"/>
        <v>2081</v>
      </c>
      <c r="D36" s="120">
        <f t="shared" si="25"/>
        <v>2082</v>
      </c>
      <c r="E36" s="120">
        <f t="shared" si="26"/>
        <v>2083</v>
      </c>
      <c r="F36" s="120">
        <f t="shared" si="27"/>
        <v>2084</v>
      </c>
      <c r="G36" s="120">
        <f t="shared" si="28"/>
        <v>2085</v>
      </c>
      <c r="H36" s="120">
        <f t="shared" si="29"/>
        <v>2086</v>
      </c>
      <c r="I36" s="120">
        <f t="shared" si="30"/>
        <v>2087</v>
      </c>
      <c r="J36" s="120">
        <f t="shared" si="31"/>
        <v>2088</v>
      </c>
      <c r="K36" s="120">
        <f t="shared" si="32"/>
        <v>2089</v>
      </c>
      <c r="L36" s="120">
        <f t="shared" si="33"/>
        <v>2090</v>
      </c>
      <c r="M36" s="120">
        <f t="shared" si="34"/>
        <v>2091</v>
      </c>
      <c r="N36" s="120">
        <f t="shared" si="35"/>
        <v>2092</v>
      </c>
      <c r="O36" s="120">
        <f t="shared" si="36"/>
        <v>2093</v>
      </c>
      <c r="P36" s="120">
        <f t="shared" si="37"/>
        <v>2094</v>
      </c>
      <c r="Q36" s="120">
        <f t="shared" si="38"/>
        <v>2095</v>
      </c>
      <c r="R36" s="120">
        <f t="shared" si="39"/>
        <v>2096</v>
      </c>
      <c r="S36" s="120">
        <f t="shared" si="40"/>
        <v>2097</v>
      </c>
      <c r="T36" s="120">
        <f t="shared" si="41"/>
        <v>2098</v>
      </c>
      <c r="U36" s="120">
        <f t="shared" si="42"/>
        <v>2099</v>
      </c>
      <c r="V36" s="120">
        <f t="shared" si="43"/>
        <v>2100</v>
      </c>
      <c r="W36" s="120">
        <f t="shared" si="44"/>
        <v>2101</v>
      </c>
      <c r="X36" s="120">
        <f t="shared" si="45"/>
        <v>2102</v>
      </c>
      <c r="Y36" s="120">
        <f t="shared" si="46"/>
        <v>2103</v>
      </c>
      <c r="Z36" s="120">
        <f t="shared" si="47"/>
        <v>2104</v>
      </c>
      <c r="AA36" s="120">
        <f t="shared" si="48"/>
        <v>2105</v>
      </c>
      <c r="AB36" s="120">
        <f t="shared" si="49"/>
        <v>2106</v>
      </c>
      <c r="AC36" s="120">
        <f t="shared" si="50"/>
        <v>2107</v>
      </c>
      <c r="AD36" s="120">
        <f t="shared" si="51"/>
        <v>2108</v>
      </c>
      <c r="AE36" s="120">
        <f t="shared" si="52"/>
        <v>2109</v>
      </c>
      <c r="AF36" s="120">
        <f t="shared" si="53"/>
        <v>2110</v>
      </c>
      <c r="AG36" s="120">
        <f t="shared" si="54"/>
        <v>2111</v>
      </c>
      <c r="AH36" s="120">
        <f t="shared" si="55"/>
        <v>2112</v>
      </c>
      <c r="AI36" s="120">
        <f t="shared" si="56"/>
        <v>2113</v>
      </c>
      <c r="AJ36" s="120">
        <f t="shared" si="57"/>
        <v>2114</v>
      </c>
      <c r="AK36" s="120">
        <f t="shared" si="58"/>
        <v>2115</v>
      </c>
      <c r="AL36" s="120">
        <f t="shared" si="59"/>
        <v>2116</v>
      </c>
      <c r="AM36" s="120">
        <f t="shared" si="60"/>
        <v>2117</v>
      </c>
      <c r="AN36" s="120">
        <f t="shared" si="61"/>
        <v>2118</v>
      </c>
      <c r="AO36" s="120">
        <f t="shared" si="62"/>
        <v>2119</v>
      </c>
      <c r="AP36" s="120">
        <f t="shared" si="63"/>
        <v>2120</v>
      </c>
      <c r="AQ36" s="120">
        <f t="shared" si="64"/>
        <v>2121</v>
      </c>
      <c r="AR36" s="120">
        <f t="shared" si="65"/>
        <v>2122</v>
      </c>
      <c r="AS36" s="120">
        <f t="shared" si="66"/>
        <v>2123</v>
      </c>
      <c r="AT36" s="120">
        <f t="shared" si="67"/>
        <v>2124</v>
      </c>
      <c r="AU36" s="120">
        <f t="shared" si="68"/>
        <v>2125</v>
      </c>
      <c r="AV36" s="120">
        <f t="shared" si="69"/>
        <v>2126</v>
      </c>
      <c r="AW36" s="120">
        <f t="shared" si="70"/>
        <v>2127</v>
      </c>
      <c r="AX36" s="120">
        <f t="shared" si="71"/>
        <v>2128</v>
      </c>
      <c r="AY36" s="120">
        <f t="shared" si="72"/>
        <v>2129</v>
      </c>
      <c r="AZ36" s="120">
        <f t="shared" si="73"/>
        <v>2130</v>
      </c>
      <c r="BA36" s="120">
        <f t="shared" si="74"/>
        <v>2131</v>
      </c>
      <c r="BB36" s="120">
        <f t="shared" si="75"/>
        <v>2132</v>
      </c>
      <c r="BC36" s="120">
        <f t="shared" si="76"/>
        <v>2133</v>
      </c>
      <c r="BD36" s="120">
        <f t="shared" si="77"/>
        <v>2134</v>
      </c>
      <c r="BE36" s="120">
        <f t="shared" si="78"/>
        <v>2135</v>
      </c>
      <c r="BF36" s="120">
        <f t="shared" si="79"/>
        <v>2136</v>
      </c>
      <c r="BG36" s="120">
        <f t="shared" si="80"/>
        <v>2137</v>
      </c>
      <c r="BH36" s="120">
        <f t="shared" si="81"/>
        <v>2138</v>
      </c>
      <c r="BI36" s="120">
        <f t="shared" si="82"/>
        <v>2139</v>
      </c>
      <c r="BJ36" s="120">
        <f t="shared" si="83"/>
        <v>2140</v>
      </c>
      <c r="BK36" s="120">
        <f t="shared" si="84"/>
        <v>2141</v>
      </c>
      <c r="BL36" s="120">
        <f t="shared" si="85"/>
        <v>2142</v>
      </c>
      <c r="BM36" s="120">
        <f t="shared" si="86"/>
        <v>2143</v>
      </c>
      <c r="BN36" s="120">
        <f t="shared" si="87"/>
        <v>2144</v>
      </c>
      <c r="BO36" s="106">
        <f t="shared" si="6"/>
        <v>137280</v>
      </c>
      <c r="BP36" s="105">
        <f t="shared" si="7"/>
        <v>27118</v>
      </c>
      <c r="BQ36" s="29">
        <f t="shared" si="8"/>
        <v>27287</v>
      </c>
      <c r="BR36" s="29">
        <f t="shared" si="9"/>
        <v>27456</v>
      </c>
      <c r="BS36" s="29">
        <f t="shared" si="10"/>
        <v>27625</v>
      </c>
      <c r="BT36" s="107">
        <f t="shared" si="11"/>
        <v>27794</v>
      </c>
      <c r="BU36" s="106">
        <f t="shared" si="12"/>
        <v>126750</v>
      </c>
      <c r="BV36" s="29">
        <f t="shared" si="13"/>
        <v>25038</v>
      </c>
      <c r="BW36" s="29">
        <f t="shared" si="14"/>
        <v>25194</v>
      </c>
      <c r="BX36" s="29">
        <f t="shared" si="15"/>
        <v>25350</v>
      </c>
      <c r="BY36" s="29">
        <f t="shared" si="16"/>
        <v>25506</v>
      </c>
      <c r="BZ36" s="107">
        <f t="shared" si="17"/>
        <v>25662</v>
      </c>
      <c r="CA36" s="108">
        <f t="shared" si="88"/>
        <v>0.92329545454545459</v>
      </c>
      <c r="CB36" s="109">
        <f t="shared" si="88"/>
        <v>0.92329817833173533</v>
      </c>
      <c r="CC36" s="109">
        <f t="shared" si="88"/>
        <v>0.92329680800381131</v>
      </c>
      <c r="CD36" s="109">
        <f t="shared" si="88"/>
        <v>0.92329545454545459</v>
      </c>
      <c r="CE36" s="109">
        <f t="shared" si="88"/>
        <v>0.92329411764705882</v>
      </c>
      <c r="CF36" s="110">
        <f t="shared" si="88"/>
        <v>0.9232927970065482</v>
      </c>
      <c r="CG36" s="108"/>
      <c r="CH36" s="111"/>
      <c r="CI36" s="112"/>
      <c r="CJ36" s="111"/>
      <c r="CK36" s="111"/>
      <c r="CL36" s="110"/>
      <c r="CM36" s="113">
        <f t="shared" si="18"/>
        <v>9291.4500000000007</v>
      </c>
      <c r="CN36" s="113">
        <f>step*SUMPRODUCT(B36:N36,'[1]By group'!B$22:N$22)</f>
        <v>1835.41</v>
      </c>
      <c r="CO36" s="113">
        <f>step*SUMPRODUCT(O36:AA36,'[1]By group'!O$22:AA$22)</f>
        <v>1846.8500000000001</v>
      </c>
      <c r="CP36" s="113">
        <f>step*SUMPRODUCT(AB36:AN36,'[1]By group'!AB$22:AN$22)</f>
        <v>1858.2900000000002</v>
      </c>
      <c r="CQ36" s="113">
        <f>step*SUMPRODUCT(AO36:BA36,'[1]By group'!AO$22:BA$22)</f>
        <v>1869.7299999999998</v>
      </c>
      <c r="CR36" s="114">
        <f>step*SUMPRODUCT(BB36:BN36,'[1]By group'!BB$22:BN$22)</f>
        <v>1881.17</v>
      </c>
      <c r="CS36" s="115">
        <f t="shared" si="89"/>
        <v>21100</v>
      </c>
      <c r="CT36" s="113">
        <f t="shared" si="89"/>
        <v>21110</v>
      </c>
      <c r="CU36" s="113">
        <f t="shared" si="89"/>
        <v>21120</v>
      </c>
      <c r="CV36" s="113">
        <f t="shared" si="89"/>
        <v>21130</v>
      </c>
      <c r="CW36" s="113">
        <f t="shared" si="89"/>
        <v>21140</v>
      </c>
      <c r="CX36" s="116">
        <f t="shared" si="89"/>
        <v>21150</v>
      </c>
      <c r="CY36" s="111">
        <f t="shared" si="19"/>
        <v>0.50154357634766089</v>
      </c>
      <c r="CZ36" s="117">
        <f t="shared" si="20"/>
        <v>0.50463072904298267</v>
      </c>
      <c r="DA36" s="118">
        <f t="shared" si="21"/>
        <v>0.2024621212121212</v>
      </c>
      <c r="DB36" s="123">
        <f>(BO36-BO34)/BO34</f>
        <v>6.5590312815338045E-2</v>
      </c>
      <c r="DC36" s="9">
        <f>(SUMPRODUCT($B36:$N36,'[1]By group'!$B$27:$N$27)-(1-prop_idu_part)*SUMPRODUCT(IDs!$BB36:$BN36,'[1]By group'!$BB$27:$BN$27)*(1-prop_idu_male))/BQ36</f>
        <v>0.94067651262505969</v>
      </c>
      <c r="DD36" s="9">
        <f>(1-prop_idu_part)*SUMPRODUCT(IDs!$BB36:$BN36,'[1]By group'!$BB$27:$BN$27)*prop_idu_male/BQ36</f>
        <v>2.2001333968556458</v>
      </c>
      <c r="DE36" s="9">
        <f>SUMPRODUCT(AB36:AN36,'[1]By group'!AB$27:AN$27)/prop_sw_use/BP36</f>
        <v>1214.9568552253115</v>
      </c>
      <c r="DF36" s="9">
        <f t="shared" si="3"/>
        <v>493.27248322147642</v>
      </c>
      <c r="DG36" s="9">
        <f t="shared" si="22"/>
        <v>0</v>
      </c>
    </row>
    <row r="37" spans="1:111" x14ac:dyDescent="0.25">
      <c r="A37">
        <f t="shared" si="4"/>
        <v>16.5</v>
      </c>
      <c r="B37" s="120">
        <f t="shared" si="23"/>
        <v>2145</v>
      </c>
      <c r="C37" s="120">
        <f t="shared" si="24"/>
        <v>2146</v>
      </c>
      <c r="D37" s="120">
        <f t="shared" si="25"/>
        <v>2147</v>
      </c>
      <c r="E37" s="120">
        <f t="shared" si="26"/>
        <v>2148</v>
      </c>
      <c r="F37" s="120">
        <f t="shared" si="27"/>
        <v>2149</v>
      </c>
      <c r="G37" s="120">
        <f t="shared" si="28"/>
        <v>2150</v>
      </c>
      <c r="H37" s="120">
        <f t="shared" si="29"/>
        <v>2151</v>
      </c>
      <c r="I37" s="120">
        <f t="shared" si="30"/>
        <v>2152</v>
      </c>
      <c r="J37" s="120">
        <f t="shared" si="31"/>
        <v>2153</v>
      </c>
      <c r="K37" s="120">
        <f t="shared" si="32"/>
        <v>2154</v>
      </c>
      <c r="L37" s="120">
        <f t="shared" si="33"/>
        <v>2155</v>
      </c>
      <c r="M37" s="120">
        <f t="shared" si="34"/>
        <v>2156</v>
      </c>
      <c r="N37" s="120">
        <f t="shared" si="35"/>
        <v>2157</v>
      </c>
      <c r="O37" s="120">
        <f t="shared" si="36"/>
        <v>2158</v>
      </c>
      <c r="P37" s="120">
        <f t="shared" si="37"/>
        <v>2159</v>
      </c>
      <c r="Q37" s="120">
        <f t="shared" si="38"/>
        <v>2160</v>
      </c>
      <c r="R37" s="120">
        <f t="shared" si="39"/>
        <v>2161</v>
      </c>
      <c r="S37" s="120">
        <f t="shared" si="40"/>
        <v>2162</v>
      </c>
      <c r="T37" s="120">
        <f t="shared" si="41"/>
        <v>2163</v>
      </c>
      <c r="U37" s="120">
        <f t="shared" si="42"/>
        <v>2164</v>
      </c>
      <c r="V37" s="120">
        <f t="shared" si="43"/>
        <v>2165</v>
      </c>
      <c r="W37" s="120">
        <f t="shared" si="44"/>
        <v>2166</v>
      </c>
      <c r="X37" s="120">
        <f t="shared" si="45"/>
        <v>2167</v>
      </c>
      <c r="Y37" s="120">
        <f t="shared" si="46"/>
        <v>2168</v>
      </c>
      <c r="Z37" s="120">
        <f t="shared" si="47"/>
        <v>2169</v>
      </c>
      <c r="AA37" s="120">
        <f t="shared" si="48"/>
        <v>2170</v>
      </c>
      <c r="AB37" s="120">
        <f t="shared" si="49"/>
        <v>2171</v>
      </c>
      <c r="AC37" s="120">
        <f t="shared" si="50"/>
        <v>2172</v>
      </c>
      <c r="AD37" s="120">
        <f t="shared" si="51"/>
        <v>2173</v>
      </c>
      <c r="AE37" s="120">
        <f t="shared" si="52"/>
        <v>2174</v>
      </c>
      <c r="AF37" s="120">
        <f t="shared" si="53"/>
        <v>2175</v>
      </c>
      <c r="AG37" s="120">
        <f t="shared" si="54"/>
        <v>2176</v>
      </c>
      <c r="AH37" s="120">
        <f t="shared" si="55"/>
        <v>2177</v>
      </c>
      <c r="AI37" s="120">
        <f t="shared" si="56"/>
        <v>2178</v>
      </c>
      <c r="AJ37" s="120">
        <f t="shared" si="57"/>
        <v>2179</v>
      </c>
      <c r="AK37" s="120">
        <f t="shared" si="58"/>
        <v>2180</v>
      </c>
      <c r="AL37" s="120">
        <f t="shared" si="59"/>
        <v>2181</v>
      </c>
      <c r="AM37" s="120">
        <f t="shared" si="60"/>
        <v>2182</v>
      </c>
      <c r="AN37" s="120">
        <f t="shared" si="61"/>
        <v>2183</v>
      </c>
      <c r="AO37" s="120">
        <f t="shared" si="62"/>
        <v>2184</v>
      </c>
      <c r="AP37" s="120">
        <f t="shared" si="63"/>
        <v>2185</v>
      </c>
      <c r="AQ37" s="120">
        <f t="shared" si="64"/>
        <v>2186</v>
      </c>
      <c r="AR37" s="120">
        <f t="shared" si="65"/>
        <v>2187</v>
      </c>
      <c r="AS37" s="120">
        <f t="shared" si="66"/>
        <v>2188</v>
      </c>
      <c r="AT37" s="120">
        <f t="shared" si="67"/>
        <v>2189</v>
      </c>
      <c r="AU37" s="120">
        <f t="shared" si="68"/>
        <v>2190</v>
      </c>
      <c r="AV37" s="120">
        <f t="shared" si="69"/>
        <v>2191</v>
      </c>
      <c r="AW37" s="120">
        <f t="shared" si="70"/>
        <v>2192</v>
      </c>
      <c r="AX37" s="120">
        <f t="shared" si="71"/>
        <v>2193</v>
      </c>
      <c r="AY37" s="120">
        <f t="shared" si="72"/>
        <v>2194</v>
      </c>
      <c r="AZ37" s="120">
        <f t="shared" si="73"/>
        <v>2195</v>
      </c>
      <c r="BA37" s="120">
        <f t="shared" si="74"/>
        <v>2196</v>
      </c>
      <c r="BB37" s="120">
        <f t="shared" si="75"/>
        <v>2197</v>
      </c>
      <c r="BC37" s="120">
        <f t="shared" si="76"/>
        <v>2198</v>
      </c>
      <c r="BD37" s="120">
        <f t="shared" si="77"/>
        <v>2199</v>
      </c>
      <c r="BE37" s="120">
        <f t="shared" si="78"/>
        <v>2200</v>
      </c>
      <c r="BF37" s="120">
        <f t="shared" si="79"/>
        <v>2201</v>
      </c>
      <c r="BG37" s="120">
        <f t="shared" si="80"/>
        <v>2202</v>
      </c>
      <c r="BH37" s="120">
        <f t="shared" si="81"/>
        <v>2203</v>
      </c>
      <c r="BI37" s="120">
        <f t="shared" si="82"/>
        <v>2204</v>
      </c>
      <c r="BJ37" s="120">
        <f t="shared" si="83"/>
        <v>2205</v>
      </c>
      <c r="BK37" s="120">
        <f t="shared" si="84"/>
        <v>2206</v>
      </c>
      <c r="BL37" s="120">
        <f t="shared" si="85"/>
        <v>2207</v>
      </c>
      <c r="BM37" s="120">
        <f t="shared" si="86"/>
        <v>2208</v>
      </c>
      <c r="BN37" s="120">
        <f t="shared" si="87"/>
        <v>2209</v>
      </c>
      <c r="BO37" s="106">
        <f t="shared" si="6"/>
        <v>141505</v>
      </c>
      <c r="BP37" s="105">
        <f t="shared" si="7"/>
        <v>27963</v>
      </c>
      <c r="BQ37" s="29">
        <f t="shared" si="8"/>
        <v>28132</v>
      </c>
      <c r="BR37" s="29">
        <f t="shared" si="9"/>
        <v>28301</v>
      </c>
      <c r="BS37" s="29">
        <f t="shared" si="10"/>
        <v>28470</v>
      </c>
      <c r="BT37" s="107">
        <f t="shared" si="11"/>
        <v>28639</v>
      </c>
      <c r="BU37" s="106">
        <f t="shared" si="12"/>
        <v>130650</v>
      </c>
      <c r="BV37" s="29">
        <f t="shared" si="13"/>
        <v>25818</v>
      </c>
      <c r="BW37" s="29">
        <f t="shared" si="14"/>
        <v>25974</v>
      </c>
      <c r="BX37" s="29">
        <f t="shared" si="15"/>
        <v>26130</v>
      </c>
      <c r="BY37" s="29">
        <f t="shared" si="16"/>
        <v>26286</v>
      </c>
      <c r="BZ37" s="107">
        <f t="shared" si="17"/>
        <v>26442</v>
      </c>
      <c r="CA37" s="108">
        <f t="shared" si="88"/>
        <v>0.92328892971979792</v>
      </c>
      <c r="CB37" s="109">
        <f t="shared" si="88"/>
        <v>0.9232914923291492</v>
      </c>
      <c r="CC37" s="109">
        <f t="shared" si="88"/>
        <v>0.92329020332717193</v>
      </c>
      <c r="CD37" s="109">
        <f t="shared" si="88"/>
        <v>0.92328892971979792</v>
      </c>
      <c r="CE37" s="109">
        <f t="shared" si="88"/>
        <v>0.92328767123287669</v>
      </c>
      <c r="CF37" s="110">
        <f t="shared" si="88"/>
        <v>0.92328642759872903</v>
      </c>
      <c r="CG37" s="121">
        <f>-SUM([1]Dynamics!BO36:BO37,[1]Dynamics!CB36:CB37,[1]Dynamics!CO36:CO37,[1]Dynamics!DB36:DB37,[1]Dynamics!DO36:DO37)/BO36*100000</f>
        <v>300186.20143246657</v>
      </c>
      <c r="CH37" s="112">
        <f>-SUM([1]Dynamics!BO36:BO37)/BP36*100000</f>
        <v>900201.96020693728</v>
      </c>
      <c r="CI37" s="112">
        <f>-SUM([1]Dynamics!CB36:CB37)/BQ36*100000</f>
        <v>473281.3604622815</v>
      </c>
      <c r="CJ37" s="112">
        <f>-SUM([1]Dynamics!CO36:CO37)/BR36*100000</f>
        <v>28593.88043619338</v>
      </c>
      <c r="CK37" s="112">
        <f>-SUM([1]Dynamics!DB36:DB37)/BS36*100000</f>
        <v>66671.635225727048</v>
      </c>
      <c r="CL37" s="122">
        <f>-SUM([1]Dynamics!DO36:DO37)/BT36*100000</f>
        <v>45210.440687060989</v>
      </c>
      <c r="CM37" s="113">
        <f t="shared" si="18"/>
        <v>9577.4500000000007</v>
      </c>
      <c r="CN37" s="113">
        <f>step*SUMPRODUCT(B37:N37,'[1]By group'!B$22:N$22)</f>
        <v>1892.61</v>
      </c>
      <c r="CO37" s="113">
        <f>step*SUMPRODUCT(O37:AA37,'[1]By group'!O$22:AA$22)</f>
        <v>1904.05</v>
      </c>
      <c r="CP37" s="113">
        <f>step*SUMPRODUCT(AB37:AN37,'[1]By group'!AB$22:AN$22)</f>
        <v>1915.49</v>
      </c>
      <c r="CQ37" s="113">
        <f>step*SUMPRODUCT(AO37:BA37,'[1]By group'!AO$22:BA$22)</f>
        <v>1926.9299999999998</v>
      </c>
      <c r="CR37" s="114">
        <f>step*SUMPRODUCT(BB37:BN37,'[1]By group'!BB$22:BN$22)</f>
        <v>1938.37</v>
      </c>
      <c r="CS37" s="115">
        <f t="shared" si="89"/>
        <v>21750</v>
      </c>
      <c r="CT37" s="113">
        <f t="shared" si="89"/>
        <v>21760</v>
      </c>
      <c r="CU37" s="113">
        <f t="shared" si="89"/>
        <v>21770</v>
      </c>
      <c r="CV37" s="113">
        <f t="shared" si="89"/>
        <v>21780</v>
      </c>
      <c r="CW37" s="113">
        <f t="shared" si="89"/>
        <v>21790</v>
      </c>
      <c r="CX37" s="116">
        <f t="shared" si="89"/>
        <v>21800</v>
      </c>
      <c r="CY37" s="111">
        <f t="shared" si="19"/>
        <v>0.50149735084082003</v>
      </c>
      <c r="CZ37" s="117">
        <f t="shared" si="20"/>
        <v>0.50449205252246021</v>
      </c>
      <c r="DA37" s="118">
        <f t="shared" si="21"/>
        <v>0.20238860817638954</v>
      </c>
      <c r="DB37" s="123"/>
      <c r="DC37" s="9">
        <f>(SUMPRODUCT($B37:$N37,'[1]By group'!$B$27:$N$27)-(1-prop_idu_part)*SUMPRODUCT(IDs!$BB37:$BN37,'[1]By group'!$BB$27:$BN$27)*(1-prop_idu_male))/BQ37</f>
        <v>0.94125693160813317</v>
      </c>
      <c r="DD37" s="9">
        <f>(1-prop_idu_part)*SUMPRODUCT(IDs!$BB37:$BN37,'[1]By group'!$BB$27:$BN$27)*prop_idu_male/BQ37</f>
        <v>2.1989279112754159</v>
      </c>
      <c r="DE37" s="9">
        <f>SUMPRODUCT(AB37:AN37,'[1]By group'!AB$27:AN$27)/prop_sw_use/BP37</f>
        <v>1214.5048814504883</v>
      </c>
      <c r="DF37" s="9">
        <f t="shared" si="3"/>
        <v>493.0889818688982</v>
      </c>
      <c r="DG37" s="9">
        <f t="shared" si="22"/>
        <v>0</v>
      </c>
    </row>
    <row r="38" spans="1:111" x14ac:dyDescent="0.25">
      <c r="A38">
        <f t="shared" si="4"/>
        <v>17</v>
      </c>
      <c r="B38" s="120">
        <f t="shared" si="23"/>
        <v>2210</v>
      </c>
      <c r="C38" s="120">
        <f t="shared" si="24"/>
        <v>2211</v>
      </c>
      <c r="D38" s="120">
        <f t="shared" si="25"/>
        <v>2212</v>
      </c>
      <c r="E38" s="120">
        <f t="shared" si="26"/>
        <v>2213</v>
      </c>
      <c r="F38" s="120">
        <f t="shared" si="27"/>
        <v>2214</v>
      </c>
      <c r="G38" s="120">
        <f t="shared" si="28"/>
        <v>2215</v>
      </c>
      <c r="H38" s="120">
        <f t="shared" si="29"/>
        <v>2216</v>
      </c>
      <c r="I38" s="120">
        <f t="shared" si="30"/>
        <v>2217</v>
      </c>
      <c r="J38" s="120">
        <f t="shared" si="31"/>
        <v>2218</v>
      </c>
      <c r="K38" s="120">
        <f t="shared" si="32"/>
        <v>2219</v>
      </c>
      <c r="L38" s="120">
        <f t="shared" si="33"/>
        <v>2220</v>
      </c>
      <c r="M38" s="120">
        <f t="shared" si="34"/>
        <v>2221</v>
      </c>
      <c r="N38" s="120">
        <f t="shared" si="35"/>
        <v>2222</v>
      </c>
      <c r="O38" s="120">
        <f t="shared" si="36"/>
        <v>2223</v>
      </c>
      <c r="P38" s="120">
        <f t="shared" si="37"/>
        <v>2224</v>
      </c>
      <c r="Q38" s="120">
        <f t="shared" si="38"/>
        <v>2225</v>
      </c>
      <c r="R38" s="120">
        <f t="shared" si="39"/>
        <v>2226</v>
      </c>
      <c r="S38" s="120">
        <f t="shared" si="40"/>
        <v>2227</v>
      </c>
      <c r="T38" s="120">
        <f t="shared" si="41"/>
        <v>2228</v>
      </c>
      <c r="U38" s="120">
        <f t="shared" si="42"/>
        <v>2229</v>
      </c>
      <c r="V38" s="120">
        <f t="shared" si="43"/>
        <v>2230</v>
      </c>
      <c r="W38" s="120">
        <f t="shared" si="44"/>
        <v>2231</v>
      </c>
      <c r="X38" s="120">
        <f t="shared" si="45"/>
        <v>2232</v>
      </c>
      <c r="Y38" s="120">
        <f t="shared" si="46"/>
        <v>2233</v>
      </c>
      <c r="Z38" s="120">
        <f t="shared" si="47"/>
        <v>2234</v>
      </c>
      <c r="AA38" s="120">
        <f t="shared" si="48"/>
        <v>2235</v>
      </c>
      <c r="AB38" s="120">
        <f t="shared" si="49"/>
        <v>2236</v>
      </c>
      <c r="AC38" s="120">
        <f t="shared" si="50"/>
        <v>2237</v>
      </c>
      <c r="AD38" s="120">
        <f t="shared" si="51"/>
        <v>2238</v>
      </c>
      <c r="AE38" s="120">
        <f t="shared" si="52"/>
        <v>2239</v>
      </c>
      <c r="AF38" s="120">
        <f t="shared" si="53"/>
        <v>2240</v>
      </c>
      <c r="AG38" s="120">
        <f t="shared" si="54"/>
        <v>2241</v>
      </c>
      <c r="AH38" s="120">
        <f t="shared" si="55"/>
        <v>2242</v>
      </c>
      <c r="AI38" s="120">
        <f t="shared" si="56"/>
        <v>2243</v>
      </c>
      <c r="AJ38" s="120">
        <f t="shared" si="57"/>
        <v>2244</v>
      </c>
      <c r="AK38" s="120">
        <f t="shared" si="58"/>
        <v>2245</v>
      </c>
      <c r="AL38" s="120">
        <f t="shared" si="59"/>
        <v>2246</v>
      </c>
      <c r="AM38" s="120">
        <f t="shared" si="60"/>
        <v>2247</v>
      </c>
      <c r="AN38" s="120">
        <f t="shared" si="61"/>
        <v>2248</v>
      </c>
      <c r="AO38" s="120">
        <f t="shared" si="62"/>
        <v>2249</v>
      </c>
      <c r="AP38" s="120">
        <f t="shared" si="63"/>
        <v>2250</v>
      </c>
      <c r="AQ38" s="120">
        <f t="shared" si="64"/>
        <v>2251</v>
      </c>
      <c r="AR38" s="120">
        <f t="shared" si="65"/>
        <v>2252</v>
      </c>
      <c r="AS38" s="120">
        <f t="shared" si="66"/>
        <v>2253</v>
      </c>
      <c r="AT38" s="120">
        <f t="shared" si="67"/>
        <v>2254</v>
      </c>
      <c r="AU38" s="120">
        <f t="shared" si="68"/>
        <v>2255</v>
      </c>
      <c r="AV38" s="120">
        <f t="shared" si="69"/>
        <v>2256</v>
      </c>
      <c r="AW38" s="120">
        <f t="shared" si="70"/>
        <v>2257</v>
      </c>
      <c r="AX38" s="120">
        <f t="shared" si="71"/>
        <v>2258</v>
      </c>
      <c r="AY38" s="120">
        <f t="shared" si="72"/>
        <v>2259</v>
      </c>
      <c r="AZ38" s="120">
        <f t="shared" si="73"/>
        <v>2260</v>
      </c>
      <c r="BA38" s="120">
        <f t="shared" si="74"/>
        <v>2261</v>
      </c>
      <c r="BB38" s="120">
        <f t="shared" si="75"/>
        <v>2262</v>
      </c>
      <c r="BC38" s="120">
        <f t="shared" si="76"/>
        <v>2263</v>
      </c>
      <c r="BD38" s="120">
        <f t="shared" si="77"/>
        <v>2264</v>
      </c>
      <c r="BE38" s="120">
        <f t="shared" si="78"/>
        <v>2265</v>
      </c>
      <c r="BF38" s="120">
        <f t="shared" si="79"/>
        <v>2266</v>
      </c>
      <c r="BG38" s="120">
        <f t="shared" si="80"/>
        <v>2267</v>
      </c>
      <c r="BH38" s="120">
        <f t="shared" si="81"/>
        <v>2268</v>
      </c>
      <c r="BI38" s="120">
        <f t="shared" si="82"/>
        <v>2269</v>
      </c>
      <c r="BJ38" s="120">
        <f t="shared" si="83"/>
        <v>2270</v>
      </c>
      <c r="BK38" s="120">
        <f t="shared" si="84"/>
        <v>2271</v>
      </c>
      <c r="BL38" s="120">
        <f t="shared" si="85"/>
        <v>2272</v>
      </c>
      <c r="BM38" s="120">
        <f t="shared" si="86"/>
        <v>2273</v>
      </c>
      <c r="BN38" s="120">
        <f t="shared" si="87"/>
        <v>2274</v>
      </c>
      <c r="BO38" s="106">
        <f t="shared" si="6"/>
        <v>145730</v>
      </c>
      <c r="BP38" s="105">
        <f t="shared" si="7"/>
        <v>28808</v>
      </c>
      <c r="BQ38" s="29">
        <f t="shared" si="8"/>
        <v>28977</v>
      </c>
      <c r="BR38" s="29">
        <f t="shared" si="9"/>
        <v>29146</v>
      </c>
      <c r="BS38" s="29">
        <f t="shared" si="10"/>
        <v>29315</v>
      </c>
      <c r="BT38" s="107">
        <f t="shared" si="11"/>
        <v>29484</v>
      </c>
      <c r="BU38" s="106">
        <f t="shared" si="12"/>
        <v>134550</v>
      </c>
      <c r="BV38" s="29">
        <f t="shared" si="13"/>
        <v>26598</v>
      </c>
      <c r="BW38" s="29">
        <f t="shared" si="14"/>
        <v>26754</v>
      </c>
      <c r="BX38" s="29">
        <f t="shared" si="15"/>
        <v>26910</v>
      </c>
      <c r="BY38" s="29">
        <f t="shared" si="16"/>
        <v>27066</v>
      </c>
      <c r="BZ38" s="107">
        <f t="shared" si="17"/>
        <v>27222</v>
      </c>
      <c r="CA38" s="108">
        <f t="shared" si="88"/>
        <v>0.92328278322925961</v>
      </c>
      <c r="CB38" s="109">
        <f t="shared" si="88"/>
        <v>0.9232851985559567</v>
      </c>
      <c r="CC38" s="109">
        <f t="shared" si="88"/>
        <v>0.9232839838492598</v>
      </c>
      <c r="CD38" s="109">
        <f t="shared" si="88"/>
        <v>0.92328278322925961</v>
      </c>
      <c r="CE38" s="109">
        <f t="shared" si="88"/>
        <v>0.92328159645232821</v>
      </c>
      <c r="CF38" s="110">
        <f t="shared" si="88"/>
        <v>0.92328042328042326</v>
      </c>
      <c r="CG38" s="108"/>
      <c r="CH38" s="111"/>
      <c r="CI38" s="112"/>
      <c r="CJ38" s="111"/>
      <c r="CK38" s="111"/>
      <c r="CL38" s="110"/>
      <c r="CM38" s="113">
        <f t="shared" si="18"/>
        <v>9863.4500000000007</v>
      </c>
      <c r="CN38" s="113">
        <f>step*SUMPRODUCT(B38:N38,'[1]By group'!B$22:N$22)</f>
        <v>1949.81</v>
      </c>
      <c r="CO38" s="113">
        <f>step*SUMPRODUCT(O38:AA38,'[1]By group'!O$22:AA$22)</f>
        <v>1961.25</v>
      </c>
      <c r="CP38" s="113">
        <f>step*SUMPRODUCT(AB38:AN38,'[1]By group'!AB$22:AN$22)</f>
        <v>1972.6900000000003</v>
      </c>
      <c r="CQ38" s="113">
        <f>step*SUMPRODUCT(AO38:BA38,'[1]By group'!AO$22:BA$22)</f>
        <v>1984.13</v>
      </c>
      <c r="CR38" s="114">
        <f>step*SUMPRODUCT(BB38:BN38,'[1]By group'!BB$22:BN$22)</f>
        <v>1995.5700000000002</v>
      </c>
      <c r="CS38" s="115">
        <f t="shared" si="89"/>
        <v>22400</v>
      </c>
      <c r="CT38" s="113">
        <f t="shared" si="89"/>
        <v>22410</v>
      </c>
      <c r="CU38" s="113">
        <f t="shared" si="89"/>
        <v>22420</v>
      </c>
      <c r="CV38" s="113">
        <f t="shared" si="89"/>
        <v>22430</v>
      </c>
      <c r="CW38" s="113">
        <f t="shared" si="89"/>
        <v>22440</v>
      </c>
      <c r="CX38" s="116">
        <f t="shared" si="89"/>
        <v>22450</v>
      </c>
      <c r="CY38" s="111">
        <f t="shared" si="19"/>
        <v>0.50145381346454931</v>
      </c>
      <c r="CZ38" s="117">
        <f t="shared" si="20"/>
        <v>0.50436144039364794</v>
      </c>
      <c r="DA38" s="118">
        <f t="shared" si="21"/>
        <v>0.2023193577163247</v>
      </c>
      <c r="DB38" s="123">
        <f>(BO38-BO36)/BO36</f>
        <v>6.1553030303030304E-2</v>
      </c>
      <c r="DC38" s="9">
        <f>(SUMPRODUCT($B38:$N38,'[1]By group'!$B$27:$N$27)-(1-prop_idu_part)*SUMPRODUCT(IDs!$BB38:$BN38,'[1]By group'!$BB$27:$BN$27)*(1-prop_idu_male))/BQ38</f>
        <v>0.94180349932705254</v>
      </c>
      <c r="DD38" s="9">
        <f>(1-prop_idu_part)*SUMPRODUCT(IDs!$BB38:$BN38,'[1]By group'!$BB$27:$BN$27)*prop_idu_male/BQ38</f>
        <v>2.1977927321668909</v>
      </c>
      <c r="DE38" s="9">
        <f>SUMPRODUCT(AB38:AN38,'[1]By group'!AB$27:AN$27)/prop_sw_use/BP38</f>
        <v>1214.0794223826715</v>
      </c>
      <c r="DF38" s="9">
        <f t="shared" si="3"/>
        <v>492.91624548736462</v>
      </c>
      <c r="DG38" s="9">
        <f t="shared" si="22"/>
        <v>0</v>
      </c>
    </row>
    <row r="39" spans="1:111" x14ac:dyDescent="0.25">
      <c r="A39">
        <f t="shared" si="4"/>
        <v>17.5</v>
      </c>
      <c r="B39" s="120">
        <f t="shared" si="23"/>
        <v>2275</v>
      </c>
      <c r="C39" s="120">
        <f t="shared" si="24"/>
        <v>2276</v>
      </c>
      <c r="D39" s="120">
        <f t="shared" si="25"/>
        <v>2277</v>
      </c>
      <c r="E39" s="120">
        <f t="shared" si="26"/>
        <v>2278</v>
      </c>
      <c r="F39" s="120">
        <f t="shared" si="27"/>
        <v>2279</v>
      </c>
      <c r="G39" s="120">
        <f t="shared" si="28"/>
        <v>2280</v>
      </c>
      <c r="H39" s="120">
        <f t="shared" si="29"/>
        <v>2281</v>
      </c>
      <c r="I39" s="120">
        <f t="shared" si="30"/>
        <v>2282</v>
      </c>
      <c r="J39" s="120">
        <f t="shared" si="31"/>
        <v>2283</v>
      </c>
      <c r="K39" s="120">
        <f t="shared" si="32"/>
        <v>2284</v>
      </c>
      <c r="L39" s="120">
        <f t="shared" si="33"/>
        <v>2285</v>
      </c>
      <c r="M39" s="120">
        <f t="shared" si="34"/>
        <v>2286</v>
      </c>
      <c r="N39" s="120">
        <f t="shared" si="35"/>
        <v>2287</v>
      </c>
      <c r="O39" s="120">
        <f t="shared" si="36"/>
        <v>2288</v>
      </c>
      <c r="P39" s="120">
        <f t="shared" si="37"/>
        <v>2289</v>
      </c>
      <c r="Q39" s="120">
        <f t="shared" si="38"/>
        <v>2290</v>
      </c>
      <c r="R39" s="120">
        <f t="shared" si="39"/>
        <v>2291</v>
      </c>
      <c r="S39" s="120">
        <f t="shared" si="40"/>
        <v>2292</v>
      </c>
      <c r="T39" s="120">
        <f t="shared" si="41"/>
        <v>2293</v>
      </c>
      <c r="U39" s="120">
        <f t="shared" si="42"/>
        <v>2294</v>
      </c>
      <c r="V39" s="120">
        <f t="shared" si="43"/>
        <v>2295</v>
      </c>
      <c r="W39" s="120">
        <f t="shared" si="44"/>
        <v>2296</v>
      </c>
      <c r="X39" s="120">
        <f t="shared" si="45"/>
        <v>2297</v>
      </c>
      <c r="Y39" s="120">
        <f t="shared" si="46"/>
        <v>2298</v>
      </c>
      <c r="Z39" s="120">
        <f t="shared" si="47"/>
        <v>2299</v>
      </c>
      <c r="AA39" s="120">
        <f t="shared" si="48"/>
        <v>2300</v>
      </c>
      <c r="AB39" s="120">
        <f t="shared" si="49"/>
        <v>2301</v>
      </c>
      <c r="AC39" s="120">
        <f t="shared" si="50"/>
        <v>2302</v>
      </c>
      <c r="AD39" s="120">
        <f t="shared" si="51"/>
        <v>2303</v>
      </c>
      <c r="AE39" s="120">
        <f t="shared" si="52"/>
        <v>2304</v>
      </c>
      <c r="AF39" s="120">
        <f t="shared" si="53"/>
        <v>2305</v>
      </c>
      <c r="AG39" s="120">
        <f t="shared" si="54"/>
        <v>2306</v>
      </c>
      <c r="AH39" s="120">
        <f t="shared" si="55"/>
        <v>2307</v>
      </c>
      <c r="AI39" s="120">
        <f t="shared" si="56"/>
        <v>2308</v>
      </c>
      <c r="AJ39" s="120">
        <f t="shared" si="57"/>
        <v>2309</v>
      </c>
      <c r="AK39" s="120">
        <f t="shared" si="58"/>
        <v>2310</v>
      </c>
      <c r="AL39" s="120">
        <f t="shared" si="59"/>
        <v>2311</v>
      </c>
      <c r="AM39" s="120">
        <f t="shared" si="60"/>
        <v>2312</v>
      </c>
      <c r="AN39" s="120">
        <f t="shared" si="61"/>
        <v>2313</v>
      </c>
      <c r="AO39" s="120">
        <f t="shared" si="62"/>
        <v>2314</v>
      </c>
      <c r="AP39" s="120">
        <f t="shared" si="63"/>
        <v>2315</v>
      </c>
      <c r="AQ39" s="120">
        <f t="shared" si="64"/>
        <v>2316</v>
      </c>
      <c r="AR39" s="120">
        <f t="shared" si="65"/>
        <v>2317</v>
      </c>
      <c r="AS39" s="120">
        <f t="shared" si="66"/>
        <v>2318</v>
      </c>
      <c r="AT39" s="120">
        <f t="shared" si="67"/>
        <v>2319</v>
      </c>
      <c r="AU39" s="120">
        <f t="shared" si="68"/>
        <v>2320</v>
      </c>
      <c r="AV39" s="120">
        <f t="shared" si="69"/>
        <v>2321</v>
      </c>
      <c r="AW39" s="120">
        <f t="shared" si="70"/>
        <v>2322</v>
      </c>
      <c r="AX39" s="120">
        <f t="shared" si="71"/>
        <v>2323</v>
      </c>
      <c r="AY39" s="120">
        <f t="shared" si="72"/>
        <v>2324</v>
      </c>
      <c r="AZ39" s="120">
        <f t="shared" si="73"/>
        <v>2325</v>
      </c>
      <c r="BA39" s="120">
        <f t="shared" si="74"/>
        <v>2326</v>
      </c>
      <c r="BB39" s="120">
        <f t="shared" si="75"/>
        <v>2327</v>
      </c>
      <c r="BC39" s="120">
        <f t="shared" si="76"/>
        <v>2328</v>
      </c>
      <c r="BD39" s="120">
        <f t="shared" si="77"/>
        <v>2329</v>
      </c>
      <c r="BE39" s="120">
        <f t="shared" si="78"/>
        <v>2330</v>
      </c>
      <c r="BF39" s="120">
        <f t="shared" si="79"/>
        <v>2331</v>
      </c>
      <c r="BG39" s="120">
        <f t="shared" si="80"/>
        <v>2332</v>
      </c>
      <c r="BH39" s="120">
        <f t="shared" si="81"/>
        <v>2333</v>
      </c>
      <c r="BI39" s="120">
        <f t="shared" si="82"/>
        <v>2334</v>
      </c>
      <c r="BJ39" s="120">
        <f t="shared" si="83"/>
        <v>2335</v>
      </c>
      <c r="BK39" s="120">
        <f t="shared" si="84"/>
        <v>2336</v>
      </c>
      <c r="BL39" s="120">
        <f t="shared" si="85"/>
        <v>2337</v>
      </c>
      <c r="BM39" s="120">
        <f t="shared" si="86"/>
        <v>2338</v>
      </c>
      <c r="BN39" s="120">
        <f t="shared" si="87"/>
        <v>2339</v>
      </c>
      <c r="BO39" s="106">
        <f t="shared" si="6"/>
        <v>149955</v>
      </c>
      <c r="BP39" s="105">
        <f t="shared" si="7"/>
        <v>29653</v>
      </c>
      <c r="BQ39" s="29">
        <f t="shared" si="8"/>
        <v>29822</v>
      </c>
      <c r="BR39" s="29">
        <f t="shared" si="9"/>
        <v>29991</v>
      </c>
      <c r="BS39" s="29">
        <f t="shared" si="10"/>
        <v>30160</v>
      </c>
      <c r="BT39" s="107">
        <f t="shared" si="11"/>
        <v>30329</v>
      </c>
      <c r="BU39" s="106">
        <f t="shared" si="12"/>
        <v>138450</v>
      </c>
      <c r="BV39" s="29">
        <f t="shared" si="13"/>
        <v>27378</v>
      </c>
      <c r="BW39" s="29">
        <f t="shared" si="14"/>
        <v>27534</v>
      </c>
      <c r="BX39" s="29">
        <f t="shared" si="15"/>
        <v>27690</v>
      </c>
      <c r="BY39" s="29">
        <f t="shared" si="16"/>
        <v>27846</v>
      </c>
      <c r="BZ39" s="107">
        <f t="shared" si="17"/>
        <v>28002</v>
      </c>
      <c r="CA39" s="108">
        <f t="shared" si="88"/>
        <v>0.92327698309492845</v>
      </c>
      <c r="CB39" s="109">
        <f t="shared" si="88"/>
        <v>0.92327926348092937</v>
      </c>
      <c r="CC39" s="109">
        <f t="shared" si="88"/>
        <v>0.92327811682650396</v>
      </c>
      <c r="CD39" s="109">
        <f t="shared" si="88"/>
        <v>0.92327698309492845</v>
      </c>
      <c r="CE39" s="109">
        <f t="shared" si="88"/>
        <v>0.9232758620689655</v>
      </c>
      <c r="CF39" s="110">
        <f t="shared" si="88"/>
        <v>0.92327475353621946</v>
      </c>
      <c r="CG39" s="121">
        <f>-SUM([1]Dynamics!BO38:BO39,[1]Dynamics!CB38:CB39,[1]Dynamics!CO38:CO39,[1]Dynamics!DB38:DB39,[1]Dynamics!DO38:DO39)/BO38*100000</f>
        <v>281199.91347782267</v>
      </c>
      <c r="CH39" s="112">
        <f>-SUM([1]Dynamics!BO38:BO39)/BP38*100000</f>
        <v>843120.49189527775</v>
      </c>
      <c r="CI39" s="112">
        <f>-SUM([1]Dynamics!CB38:CB39)/BQ38*100000</f>
        <v>440084.55546852527</v>
      </c>
      <c r="CJ39" s="112">
        <f>-SUM([1]Dynamics!CO38:CO39)/BR38*100000</f>
        <v>27102.541008835131</v>
      </c>
      <c r="CK39" s="112">
        <f>-SUM([1]Dynamics!DB38:DB39)/BS38*100000</f>
        <v>64365.45621179213</v>
      </c>
      <c r="CL39" s="122">
        <f>-SUM([1]Dynamics!DO38:DO39)/BT38*100000</f>
        <v>42786.395594230235</v>
      </c>
      <c r="CM39" s="113">
        <f t="shared" si="18"/>
        <v>10149.450000000001</v>
      </c>
      <c r="CN39" s="113">
        <f>step*SUMPRODUCT(B39:N39,'[1]By group'!B$22:N$22)</f>
        <v>2007.01</v>
      </c>
      <c r="CO39" s="113">
        <f>step*SUMPRODUCT(O39:AA39,'[1]By group'!O$22:AA$22)</f>
        <v>2018.4500000000003</v>
      </c>
      <c r="CP39" s="113">
        <f>step*SUMPRODUCT(AB39:AN39,'[1]By group'!AB$22:AN$22)</f>
        <v>2029.8899999999999</v>
      </c>
      <c r="CQ39" s="113">
        <f>step*SUMPRODUCT(AO39:BA39,'[1]By group'!AO$22:BA$22)</f>
        <v>2041.3300000000002</v>
      </c>
      <c r="CR39" s="114">
        <f>step*SUMPRODUCT(BB39:BN39,'[1]By group'!BB$22:BN$22)</f>
        <v>2052.77</v>
      </c>
      <c r="CS39" s="115">
        <f t="shared" si="89"/>
        <v>23050</v>
      </c>
      <c r="CT39" s="113">
        <f t="shared" si="89"/>
        <v>23060</v>
      </c>
      <c r="CU39" s="113">
        <f t="shared" si="89"/>
        <v>23070</v>
      </c>
      <c r="CV39" s="113">
        <f t="shared" si="89"/>
        <v>23080</v>
      </c>
      <c r="CW39" s="113">
        <f t="shared" si="89"/>
        <v>23090</v>
      </c>
      <c r="CX39" s="116">
        <f t="shared" si="89"/>
        <v>23100</v>
      </c>
      <c r="CY39" s="111">
        <f t="shared" si="19"/>
        <v>0.5014127363616605</v>
      </c>
      <c r="CZ39" s="117">
        <f t="shared" si="20"/>
        <v>0.50423820908498151</v>
      </c>
      <c r="DA39" s="118">
        <f t="shared" si="21"/>
        <v>0.20225400953619418</v>
      </c>
      <c r="DB39" s="123"/>
      <c r="DC39" s="9">
        <f>(SUMPRODUCT($B39:$N39,'[1]By group'!$B$27:$N$27)-(1-prop_idu_part)*SUMPRODUCT(IDs!$BB39:$BN39,'[1]By group'!$BB$27:$BN$27)*(1-prop_idu_male))/BQ39</f>
        <v>0.94231909328683539</v>
      </c>
      <c r="DD39" s="9">
        <f>(1-prop_idu_part)*SUMPRODUCT(IDs!$BB39:$BN39,'[1]By group'!$BB$27:$BN$27)*prop_idu_male/BQ39</f>
        <v>2.1967218831734963</v>
      </c>
      <c r="DE39" s="9">
        <f>SUMPRODUCT(AB39:AN39,'[1]By group'!AB$27:AN$27)/prop_sw_use/BP39</f>
        <v>1213.6782113108286</v>
      </c>
      <c r="DF39" s="9">
        <f t="shared" si="3"/>
        <v>492.75335379219638</v>
      </c>
      <c r="DG39" s="9">
        <f t="shared" si="22"/>
        <v>0</v>
      </c>
    </row>
    <row r="40" spans="1:111" x14ac:dyDescent="0.25">
      <c r="A40">
        <f t="shared" si="4"/>
        <v>18</v>
      </c>
      <c r="B40" s="120">
        <f t="shared" si="23"/>
        <v>2340</v>
      </c>
      <c r="C40" s="120">
        <f t="shared" si="24"/>
        <v>2341</v>
      </c>
      <c r="D40" s="120">
        <f t="shared" si="25"/>
        <v>2342</v>
      </c>
      <c r="E40" s="120">
        <f t="shared" si="26"/>
        <v>2343</v>
      </c>
      <c r="F40" s="120">
        <f t="shared" si="27"/>
        <v>2344</v>
      </c>
      <c r="G40" s="120">
        <f t="shared" si="28"/>
        <v>2345</v>
      </c>
      <c r="H40" s="120">
        <f t="shared" si="29"/>
        <v>2346</v>
      </c>
      <c r="I40" s="120">
        <f t="shared" si="30"/>
        <v>2347</v>
      </c>
      <c r="J40" s="120">
        <f t="shared" si="31"/>
        <v>2348</v>
      </c>
      <c r="K40" s="120">
        <f t="shared" si="32"/>
        <v>2349</v>
      </c>
      <c r="L40" s="120">
        <f t="shared" si="33"/>
        <v>2350</v>
      </c>
      <c r="M40" s="120">
        <f t="shared" si="34"/>
        <v>2351</v>
      </c>
      <c r="N40" s="120">
        <f t="shared" si="35"/>
        <v>2352</v>
      </c>
      <c r="O40" s="120">
        <f t="shared" si="36"/>
        <v>2353</v>
      </c>
      <c r="P40" s="120">
        <f t="shared" si="37"/>
        <v>2354</v>
      </c>
      <c r="Q40" s="120">
        <f t="shared" si="38"/>
        <v>2355</v>
      </c>
      <c r="R40" s="120">
        <f t="shared" si="39"/>
        <v>2356</v>
      </c>
      <c r="S40" s="120">
        <f t="shared" si="40"/>
        <v>2357</v>
      </c>
      <c r="T40" s="120">
        <f t="shared" si="41"/>
        <v>2358</v>
      </c>
      <c r="U40" s="120">
        <f t="shared" si="42"/>
        <v>2359</v>
      </c>
      <c r="V40" s="120">
        <f t="shared" si="43"/>
        <v>2360</v>
      </c>
      <c r="W40" s="120">
        <f t="shared" si="44"/>
        <v>2361</v>
      </c>
      <c r="X40" s="120">
        <f t="shared" si="45"/>
        <v>2362</v>
      </c>
      <c r="Y40" s="120">
        <f t="shared" si="46"/>
        <v>2363</v>
      </c>
      <c r="Z40" s="120">
        <f t="shared" si="47"/>
        <v>2364</v>
      </c>
      <c r="AA40" s="120">
        <f t="shared" si="48"/>
        <v>2365</v>
      </c>
      <c r="AB40" s="120">
        <f t="shared" si="49"/>
        <v>2366</v>
      </c>
      <c r="AC40" s="120">
        <f t="shared" si="50"/>
        <v>2367</v>
      </c>
      <c r="AD40" s="120">
        <f t="shared" si="51"/>
        <v>2368</v>
      </c>
      <c r="AE40" s="120">
        <f t="shared" si="52"/>
        <v>2369</v>
      </c>
      <c r="AF40" s="120">
        <f t="shared" si="53"/>
        <v>2370</v>
      </c>
      <c r="AG40" s="120">
        <f t="shared" si="54"/>
        <v>2371</v>
      </c>
      <c r="AH40" s="120">
        <f t="shared" si="55"/>
        <v>2372</v>
      </c>
      <c r="AI40" s="120">
        <f t="shared" si="56"/>
        <v>2373</v>
      </c>
      <c r="AJ40" s="120">
        <f t="shared" si="57"/>
        <v>2374</v>
      </c>
      <c r="AK40" s="120">
        <f t="shared" si="58"/>
        <v>2375</v>
      </c>
      <c r="AL40" s="120">
        <f t="shared" si="59"/>
        <v>2376</v>
      </c>
      <c r="AM40" s="120">
        <f t="shared" si="60"/>
        <v>2377</v>
      </c>
      <c r="AN40" s="120">
        <f t="shared" si="61"/>
        <v>2378</v>
      </c>
      <c r="AO40" s="120">
        <f t="shared" si="62"/>
        <v>2379</v>
      </c>
      <c r="AP40" s="120">
        <f t="shared" si="63"/>
        <v>2380</v>
      </c>
      <c r="AQ40" s="120">
        <f t="shared" si="64"/>
        <v>2381</v>
      </c>
      <c r="AR40" s="120">
        <f t="shared" si="65"/>
        <v>2382</v>
      </c>
      <c r="AS40" s="120">
        <f t="shared" si="66"/>
        <v>2383</v>
      </c>
      <c r="AT40" s="120">
        <f t="shared" si="67"/>
        <v>2384</v>
      </c>
      <c r="AU40" s="120">
        <f t="shared" si="68"/>
        <v>2385</v>
      </c>
      <c r="AV40" s="120">
        <f t="shared" si="69"/>
        <v>2386</v>
      </c>
      <c r="AW40" s="120">
        <f t="shared" si="70"/>
        <v>2387</v>
      </c>
      <c r="AX40" s="120">
        <f t="shared" si="71"/>
        <v>2388</v>
      </c>
      <c r="AY40" s="120">
        <f t="shared" si="72"/>
        <v>2389</v>
      </c>
      <c r="AZ40" s="120">
        <f t="shared" si="73"/>
        <v>2390</v>
      </c>
      <c r="BA40" s="120">
        <f t="shared" si="74"/>
        <v>2391</v>
      </c>
      <c r="BB40" s="120">
        <f t="shared" si="75"/>
        <v>2392</v>
      </c>
      <c r="BC40" s="120">
        <f t="shared" si="76"/>
        <v>2393</v>
      </c>
      <c r="BD40" s="120">
        <f t="shared" si="77"/>
        <v>2394</v>
      </c>
      <c r="BE40" s="120">
        <f t="shared" si="78"/>
        <v>2395</v>
      </c>
      <c r="BF40" s="120">
        <f t="shared" si="79"/>
        <v>2396</v>
      </c>
      <c r="BG40" s="120">
        <f t="shared" si="80"/>
        <v>2397</v>
      </c>
      <c r="BH40" s="120">
        <f t="shared" si="81"/>
        <v>2398</v>
      </c>
      <c r="BI40" s="120">
        <f t="shared" si="82"/>
        <v>2399</v>
      </c>
      <c r="BJ40" s="120">
        <f t="shared" si="83"/>
        <v>2400</v>
      </c>
      <c r="BK40" s="120">
        <f t="shared" si="84"/>
        <v>2401</v>
      </c>
      <c r="BL40" s="120">
        <f t="shared" si="85"/>
        <v>2402</v>
      </c>
      <c r="BM40" s="120">
        <f t="shared" si="86"/>
        <v>2403</v>
      </c>
      <c r="BN40" s="120">
        <f t="shared" si="87"/>
        <v>2404</v>
      </c>
      <c r="BO40" s="106">
        <f t="shared" si="6"/>
        <v>154180</v>
      </c>
      <c r="BP40" s="105">
        <f t="shared" si="7"/>
        <v>30498</v>
      </c>
      <c r="BQ40" s="29">
        <f t="shared" si="8"/>
        <v>30667</v>
      </c>
      <c r="BR40" s="29">
        <f t="shared" si="9"/>
        <v>30836</v>
      </c>
      <c r="BS40" s="29">
        <f t="shared" si="10"/>
        <v>31005</v>
      </c>
      <c r="BT40" s="107">
        <f t="shared" si="11"/>
        <v>31174</v>
      </c>
      <c r="BU40" s="106">
        <f t="shared" si="12"/>
        <v>142350</v>
      </c>
      <c r="BV40" s="29">
        <f t="shared" si="13"/>
        <v>28158</v>
      </c>
      <c r="BW40" s="29">
        <f t="shared" si="14"/>
        <v>28314</v>
      </c>
      <c r="BX40" s="29">
        <f t="shared" si="15"/>
        <v>28470</v>
      </c>
      <c r="BY40" s="29">
        <f t="shared" si="16"/>
        <v>28626</v>
      </c>
      <c r="BZ40" s="107">
        <f t="shared" si="17"/>
        <v>28782</v>
      </c>
      <c r="CA40" s="108">
        <f t="shared" si="88"/>
        <v>0.92327150084317033</v>
      </c>
      <c r="CB40" s="109">
        <f t="shared" si="88"/>
        <v>0.92327365728900257</v>
      </c>
      <c r="CC40" s="109">
        <f t="shared" si="88"/>
        <v>0.92327257312420519</v>
      </c>
      <c r="CD40" s="109">
        <f t="shared" si="88"/>
        <v>0.92327150084317033</v>
      </c>
      <c r="CE40" s="109">
        <f t="shared" si="88"/>
        <v>0.92327044025157234</v>
      </c>
      <c r="CF40" s="110">
        <f t="shared" si="88"/>
        <v>0.9232693911592994</v>
      </c>
      <c r="CG40" s="108"/>
      <c r="CH40" s="111"/>
      <c r="CI40" s="112"/>
      <c r="CJ40" s="111"/>
      <c r="CK40" s="111"/>
      <c r="CL40" s="110"/>
      <c r="CM40" s="113">
        <f t="shared" si="18"/>
        <v>10435.449999999999</v>
      </c>
      <c r="CN40" s="113">
        <f>step*SUMPRODUCT(B40:N40,'[1]By group'!B$22:N$22)</f>
        <v>2064.21</v>
      </c>
      <c r="CO40" s="113">
        <f>step*SUMPRODUCT(O40:AA40,'[1]By group'!O$22:AA$22)</f>
        <v>2075.65</v>
      </c>
      <c r="CP40" s="113">
        <f>step*SUMPRODUCT(AB40:AN40,'[1]By group'!AB$22:AN$22)</f>
        <v>2087.09</v>
      </c>
      <c r="CQ40" s="113">
        <f>step*SUMPRODUCT(AO40:BA40,'[1]By group'!AO$22:BA$22)</f>
        <v>2098.5299999999997</v>
      </c>
      <c r="CR40" s="114">
        <f>step*SUMPRODUCT(BB40:BN40,'[1]By group'!BB$22:BN$22)</f>
        <v>2109.9699999999998</v>
      </c>
      <c r="CS40" s="115">
        <f t="shared" si="89"/>
        <v>23700</v>
      </c>
      <c r="CT40" s="113">
        <f t="shared" si="89"/>
        <v>23710</v>
      </c>
      <c r="CU40" s="113">
        <f t="shared" si="89"/>
        <v>23720</v>
      </c>
      <c r="CV40" s="113">
        <f t="shared" si="89"/>
        <v>23730</v>
      </c>
      <c r="CW40" s="113">
        <f t="shared" si="89"/>
        <v>23740</v>
      </c>
      <c r="CX40" s="116">
        <f t="shared" si="89"/>
        <v>23750</v>
      </c>
      <c r="CY40" s="111">
        <f t="shared" si="19"/>
        <v>0.50137391671950959</v>
      </c>
      <c r="CZ40" s="117">
        <f t="shared" si="20"/>
        <v>0.50412175015852889</v>
      </c>
      <c r="DA40" s="118">
        <f t="shared" si="21"/>
        <v>0.20219224283305229</v>
      </c>
      <c r="DB40" s="123">
        <f>(BO40-BO38)/BO38</f>
        <v>5.7983942908117751E-2</v>
      </c>
      <c r="DC40" s="9">
        <f>(SUMPRODUCT($B40:$N40,'[1]By group'!$B$27:$N$27)-(1-prop_idu_part)*SUMPRODUCT(IDs!$BB40:$BN40,'[1]By group'!$BB$27:$BN$27)*(1-prop_idu_male))/BQ40</f>
        <v>0.94280627384484961</v>
      </c>
      <c r="DD40" s="9">
        <f>(1-prop_idu_part)*SUMPRODUCT(IDs!$BB40:$BN40,'[1]By group'!$BB$27:$BN$27)*prop_idu_male/BQ40</f>
        <v>2.1957100466299284</v>
      </c>
      <c r="DE40" s="9">
        <f>SUMPRODUCT(AB40:AN40,'[1]By group'!AB$27:AN$27)/prop_sw_use/BP40</f>
        <v>1213.299232736573</v>
      </c>
      <c r="DF40" s="9">
        <f t="shared" si="3"/>
        <v>492.59948849104859</v>
      </c>
      <c r="DG40" s="9">
        <f t="shared" si="22"/>
        <v>0</v>
      </c>
    </row>
    <row r="41" spans="1:111" x14ac:dyDescent="0.25">
      <c r="A41">
        <f t="shared" si="4"/>
        <v>18.5</v>
      </c>
      <c r="B41" s="120">
        <f t="shared" si="23"/>
        <v>2405</v>
      </c>
      <c r="C41" s="120">
        <f t="shared" si="24"/>
        <v>2406</v>
      </c>
      <c r="D41" s="120">
        <f t="shared" si="25"/>
        <v>2407</v>
      </c>
      <c r="E41" s="120">
        <f t="shared" si="26"/>
        <v>2408</v>
      </c>
      <c r="F41" s="120">
        <f t="shared" si="27"/>
        <v>2409</v>
      </c>
      <c r="G41" s="120">
        <f t="shared" si="28"/>
        <v>2410</v>
      </c>
      <c r="H41" s="120">
        <f t="shared" si="29"/>
        <v>2411</v>
      </c>
      <c r="I41" s="120">
        <f t="shared" si="30"/>
        <v>2412</v>
      </c>
      <c r="J41" s="120">
        <f t="shared" si="31"/>
        <v>2413</v>
      </c>
      <c r="K41" s="120">
        <f t="shared" si="32"/>
        <v>2414</v>
      </c>
      <c r="L41" s="120">
        <f t="shared" si="33"/>
        <v>2415</v>
      </c>
      <c r="M41" s="120">
        <f t="shared" si="34"/>
        <v>2416</v>
      </c>
      <c r="N41" s="120">
        <f t="shared" si="35"/>
        <v>2417</v>
      </c>
      <c r="O41" s="120">
        <f t="shared" si="36"/>
        <v>2418</v>
      </c>
      <c r="P41" s="120">
        <f t="shared" si="37"/>
        <v>2419</v>
      </c>
      <c r="Q41" s="120">
        <f t="shared" si="38"/>
        <v>2420</v>
      </c>
      <c r="R41" s="120">
        <f t="shared" si="39"/>
        <v>2421</v>
      </c>
      <c r="S41" s="120">
        <f t="shared" si="40"/>
        <v>2422</v>
      </c>
      <c r="T41" s="120">
        <f t="shared" si="41"/>
        <v>2423</v>
      </c>
      <c r="U41" s="120">
        <f t="shared" si="42"/>
        <v>2424</v>
      </c>
      <c r="V41" s="120">
        <f t="shared" si="43"/>
        <v>2425</v>
      </c>
      <c r="W41" s="120">
        <f t="shared" si="44"/>
        <v>2426</v>
      </c>
      <c r="X41" s="120">
        <f t="shared" si="45"/>
        <v>2427</v>
      </c>
      <c r="Y41" s="120">
        <f t="shared" si="46"/>
        <v>2428</v>
      </c>
      <c r="Z41" s="120">
        <f t="shared" si="47"/>
        <v>2429</v>
      </c>
      <c r="AA41" s="120">
        <f t="shared" si="48"/>
        <v>2430</v>
      </c>
      <c r="AB41" s="120">
        <f t="shared" si="49"/>
        <v>2431</v>
      </c>
      <c r="AC41" s="120">
        <f t="shared" si="50"/>
        <v>2432</v>
      </c>
      <c r="AD41" s="120">
        <f t="shared" si="51"/>
        <v>2433</v>
      </c>
      <c r="AE41" s="120">
        <f t="shared" si="52"/>
        <v>2434</v>
      </c>
      <c r="AF41" s="120">
        <f t="shared" si="53"/>
        <v>2435</v>
      </c>
      <c r="AG41" s="120">
        <f t="shared" si="54"/>
        <v>2436</v>
      </c>
      <c r="AH41" s="120">
        <f t="shared" si="55"/>
        <v>2437</v>
      </c>
      <c r="AI41" s="120">
        <f t="shared" si="56"/>
        <v>2438</v>
      </c>
      <c r="AJ41" s="120">
        <f t="shared" si="57"/>
        <v>2439</v>
      </c>
      <c r="AK41" s="120">
        <f t="shared" si="58"/>
        <v>2440</v>
      </c>
      <c r="AL41" s="120">
        <f t="shared" si="59"/>
        <v>2441</v>
      </c>
      <c r="AM41" s="120">
        <f t="shared" si="60"/>
        <v>2442</v>
      </c>
      <c r="AN41" s="120">
        <f t="shared" si="61"/>
        <v>2443</v>
      </c>
      <c r="AO41" s="120">
        <f t="shared" si="62"/>
        <v>2444</v>
      </c>
      <c r="AP41" s="120">
        <f t="shared" si="63"/>
        <v>2445</v>
      </c>
      <c r="AQ41" s="120">
        <f t="shared" si="64"/>
        <v>2446</v>
      </c>
      <c r="AR41" s="120">
        <f t="shared" si="65"/>
        <v>2447</v>
      </c>
      <c r="AS41" s="120">
        <f t="shared" si="66"/>
        <v>2448</v>
      </c>
      <c r="AT41" s="120">
        <f t="shared" si="67"/>
        <v>2449</v>
      </c>
      <c r="AU41" s="120">
        <f t="shared" si="68"/>
        <v>2450</v>
      </c>
      <c r="AV41" s="120">
        <f t="shared" si="69"/>
        <v>2451</v>
      </c>
      <c r="AW41" s="120">
        <f t="shared" si="70"/>
        <v>2452</v>
      </c>
      <c r="AX41" s="120">
        <f t="shared" si="71"/>
        <v>2453</v>
      </c>
      <c r="AY41" s="120">
        <f t="shared" si="72"/>
        <v>2454</v>
      </c>
      <c r="AZ41" s="120">
        <f t="shared" si="73"/>
        <v>2455</v>
      </c>
      <c r="BA41" s="120">
        <f t="shared" si="74"/>
        <v>2456</v>
      </c>
      <c r="BB41" s="120">
        <f t="shared" si="75"/>
        <v>2457</v>
      </c>
      <c r="BC41" s="120">
        <f t="shared" si="76"/>
        <v>2458</v>
      </c>
      <c r="BD41" s="120">
        <f t="shared" si="77"/>
        <v>2459</v>
      </c>
      <c r="BE41" s="120">
        <f t="shared" si="78"/>
        <v>2460</v>
      </c>
      <c r="BF41" s="120">
        <f t="shared" si="79"/>
        <v>2461</v>
      </c>
      <c r="BG41" s="120">
        <f t="shared" si="80"/>
        <v>2462</v>
      </c>
      <c r="BH41" s="120">
        <f t="shared" si="81"/>
        <v>2463</v>
      </c>
      <c r="BI41" s="120">
        <f t="shared" si="82"/>
        <v>2464</v>
      </c>
      <c r="BJ41" s="120">
        <f t="shared" si="83"/>
        <v>2465</v>
      </c>
      <c r="BK41" s="120">
        <f t="shared" si="84"/>
        <v>2466</v>
      </c>
      <c r="BL41" s="120">
        <f t="shared" si="85"/>
        <v>2467</v>
      </c>
      <c r="BM41" s="120">
        <f t="shared" si="86"/>
        <v>2468</v>
      </c>
      <c r="BN41" s="120">
        <f t="shared" si="87"/>
        <v>2469</v>
      </c>
      <c r="BO41" s="106">
        <f t="shared" si="6"/>
        <v>158405</v>
      </c>
      <c r="BP41" s="105">
        <f t="shared" si="7"/>
        <v>31343</v>
      </c>
      <c r="BQ41" s="29">
        <f t="shared" si="8"/>
        <v>31512</v>
      </c>
      <c r="BR41" s="29">
        <f t="shared" si="9"/>
        <v>31681</v>
      </c>
      <c r="BS41" s="29">
        <f t="shared" si="10"/>
        <v>31850</v>
      </c>
      <c r="BT41" s="107">
        <f t="shared" si="11"/>
        <v>32019</v>
      </c>
      <c r="BU41" s="106">
        <f t="shared" si="12"/>
        <v>146250</v>
      </c>
      <c r="BV41" s="29">
        <f t="shared" si="13"/>
        <v>28938</v>
      </c>
      <c r="BW41" s="29">
        <f t="shared" si="14"/>
        <v>29094</v>
      </c>
      <c r="BX41" s="29">
        <f t="shared" si="15"/>
        <v>29250</v>
      </c>
      <c r="BY41" s="29">
        <f t="shared" si="16"/>
        <v>29406</v>
      </c>
      <c r="BZ41" s="107">
        <f t="shared" si="17"/>
        <v>29562</v>
      </c>
      <c r="CA41" s="108">
        <f t="shared" si="88"/>
        <v>0.9232663110381617</v>
      </c>
      <c r="CB41" s="109">
        <f t="shared" si="88"/>
        <v>0.92326835338034008</v>
      </c>
      <c r="CC41" s="109">
        <f t="shared" si="88"/>
        <v>0.92326732673267331</v>
      </c>
      <c r="CD41" s="109">
        <f t="shared" si="88"/>
        <v>0.9232663110381617</v>
      </c>
      <c r="CE41" s="109">
        <f t="shared" si="88"/>
        <v>0.92326530612244895</v>
      </c>
      <c r="CF41" s="110">
        <f t="shared" si="88"/>
        <v>0.92326431181485991</v>
      </c>
      <c r="CG41" s="121">
        <f>-SUM([1]Dynamics!BO40:BO41,[1]Dynamics!CB40:CB41,[1]Dynamics!CO40:CO41,[1]Dynamics!DB40:DB41,[1]Dynamics!DO40:DO41)/BO40*100000</f>
        <v>264723.56649268203</v>
      </c>
      <c r="CH41" s="112">
        <f>-SUM([1]Dynamics!BO40:BO41)/BP40*100000</f>
        <v>793572.56961119547</v>
      </c>
      <c r="CI41" s="112">
        <f>-SUM([1]Dynamics!CB40:CB41)/BQ40*100000</f>
        <v>411478.18591181323</v>
      </c>
      <c r="CJ41" s="112">
        <f>-SUM([1]Dynamics!CO40:CO41)/BR40*100000</f>
        <v>25782.786501558236</v>
      </c>
      <c r="CK41" s="112">
        <f>-SUM([1]Dynamics!DB40:DB41)/BS40*100000</f>
        <v>62306.358454310037</v>
      </c>
      <c r="CL41" s="122">
        <f>-SUM([1]Dynamics!DO40:DO41)/BT40*100000</f>
        <v>40644.610189387568</v>
      </c>
      <c r="CM41" s="113">
        <f t="shared" si="18"/>
        <v>10721.45</v>
      </c>
      <c r="CN41" s="113">
        <f>step*SUMPRODUCT(B41:N41,'[1]By group'!B$22:N$22)</f>
        <v>2121.4100000000003</v>
      </c>
      <c r="CO41" s="113">
        <f>step*SUMPRODUCT(O41:AA41,'[1]By group'!O$22:AA$22)</f>
        <v>2132.85</v>
      </c>
      <c r="CP41" s="113">
        <f>step*SUMPRODUCT(AB41:AN41,'[1]By group'!AB$22:AN$22)</f>
        <v>2144.29</v>
      </c>
      <c r="CQ41" s="113">
        <f>step*SUMPRODUCT(AO41:BA41,'[1]By group'!AO$22:BA$22)</f>
        <v>2155.73</v>
      </c>
      <c r="CR41" s="114">
        <f>step*SUMPRODUCT(BB41:BN41,'[1]By group'!BB$22:BN$22)</f>
        <v>2167.17</v>
      </c>
      <c r="CS41" s="115">
        <f t="shared" si="89"/>
        <v>24350</v>
      </c>
      <c r="CT41" s="113">
        <f t="shared" si="89"/>
        <v>24360</v>
      </c>
      <c r="CU41" s="113">
        <f t="shared" si="89"/>
        <v>24370</v>
      </c>
      <c r="CV41" s="113">
        <f t="shared" si="89"/>
        <v>24380</v>
      </c>
      <c r="CW41" s="113">
        <f t="shared" si="89"/>
        <v>24390</v>
      </c>
      <c r="CX41" s="116">
        <f t="shared" si="89"/>
        <v>24400</v>
      </c>
      <c r="CY41" s="111">
        <f t="shared" si="19"/>
        <v>0.50133717342110673</v>
      </c>
      <c r="CZ41" s="117">
        <f t="shared" si="20"/>
        <v>0.5040115202633203</v>
      </c>
      <c r="DA41" s="118">
        <f t="shared" si="21"/>
        <v>0.20213377102995486</v>
      </c>
      <c r="DB41" s="123"/>
      <c r="DC41" s="9">
        <f>(SUMPRODUCT($B41:$N41,'[1]By group'!$B$27:$N$27)-(1-prop_idu_part)*SUMPRODUCT(IDs!$BB41:$BN41,'[1]By group'!$BB$27:$BN$27)*(1-prop_idu_male))/BQ41</f>
        <v>0.94326732673267333</v>
      </c>
      <c r="DD41" s="9">
        <f>(1-prop_idu_part)*SUMPRODUCT(IDs!$BB41:$BN41,'[1]By group'!$BB$27:$BN$27)*prop_idu_male/BQ41</f>
        <v>2.1947524752475251</v>
      </c>
      <c r="DE41" s="9">
        <f>SUMPRODUCT(AB41:AN41,'[1]By group'!AB$27:AN$27)/prop_sw_use/BP41</f>
        <v>1212.9406885109913</v>
      </c>
      <c r="DF41" s="9">
        <f t="shared" si="3"/>
        <v>492.45391953546243</v>
      </c>
      <c r="DG41" s="9">
        <f t="shared" si="22"/>
        <v>0</v>
      </c>
    </row>
    <row r="42" spans="1:111" x14ac:dyDescent="0.25">
      <c r="A42">
        <f t="shared" si="4"/>
        <v>19</v>
      </c>
      <c r="B42" s="120">
        <f t="shared" si="23"/>
        <v>2470</v>
      </c>
      <c r="C42" s="120">
        <f t="shared" si="24"/>
        <v>2471</v>
      </c>
      <c r="D42" s="120">
        <f t="shared" si="25"/>
        <v>2472</v>
      </c>
      <c r="E42" s="120">
        <f t="shared" si="26"/>
        <v>2473</v>
      </c>
      <c r="F42" s="120">
        <f t="shared" si="27"/>
        <v>2474</v>
      </c>
      <c r="G42" s="120">
        <f t="shared" si="28"/>
        <v>2475</v>
      </c>
      <c r="H42" s="120">
        <f t="shared" si="29"/>
        <v>2476</v>
      </c>
      <c r="I42" s="120">
        <f t="shared" si="30"/>
        <v>2477</v>
      </c>
      <c r="J42" s="120">
        <f t="shared" si="31"/>
        <v>2478</v>
      </c>
      <c r="K42" s="120">
        <f t="shared" si="32"/>
        <v>2479</v>
      </c>
      <c r="L42" s="120">
        <f t="shared" si="33"/>
        <v>2480</v>
      </c>
      <c r="M42" s="120">
        <f t="shared" si="34"/>
        <v>2481</v>
      </c>
      <c r="N42" s="120">
        <f t="shared" si="35"/>
        <v>2482</v>
      </c>
      <c r="O42" s="120">
        <f t="shared" si="36"/>
        <v>2483</v>
      </c>
      <c r="P42" s="120">
        <f t="shared" si="37"/>
        <v>2484</v>
      </c>
      <c r="Q42" s="120">
        <f t="shared" si="38"/>
        <v>2485</v>
      </c>
      <c r="R42" s="120">
        <f t="shared" si="39"/>
        <v>2486</v>
      </c>
      <c r="S42" s="120">
        <f t="shared" si="40"/>
        <v>2487</v>
      </c>
      <c r="T42" s="120">
        <f t="shared" si="41"/>
        <v>2488</v>
      </c>
      <c r="U42" s="120">
        <f t="shared" si="42"/>
        <v>2489</v>
      </c>
      <c r="V42" s="120">
        <f t="shared" si="43"/>
        <v>2490</v>
      </c>
      <c r="W42" s="120">
        <f t="shared" si="44"/>
        <v>2491</v>
      </c>
      <c r="X42" s="120">
        <f t="shared" si="45"/>
        <v>2492</v>
      </c>
      <c r="Y42" s="120">
        <f t="shared" si="46"/>
        <v>2493</v>
      </c>
      <c r="Z42" s="120">
        <f t="shared" si="47"/>
        <v>2494</v>
      </c>
      <c r="AA42" s="120">
        <f t="shared" si="48"/>
        <v>2495</v>
      </c>
      <c r="AB42" s="120">
        <f t="shared" si="49"/>
        <v>2496</v>
      </c>
      <c r="AC42" s="120">
        <f t="shared" si="50"/>
        <v>2497</v>
      </c>
      <c r="AD42" s="120">
        <f t="shared" si="51"/>
        <v>2498</v>
      </c>
      <c r="AE42" s="120">
        <f t="shared" si="52"/>
        <v>2499</v>
      </c>
      <c r="AF42" s="120">
        <f t="shared" si="53"/>
        <v>2500</v>
      </c>
      <c r="AG42" s="120">
        <f t="shared" si="54"/>
        <v>2501</v>
      </c>
      <c r="AH42" s="120">
        <f t="shared" si="55"/>
        <v>2502</v>
      </c>
      <c r="AI42" s="120">
        <f t="shared" si="56"/>
        <v>2503</v>
      </c>
      <c r="AJ42" s="120">
        <f t="shared" si="57"/>
        <v>2504</v>
      </c>
      <c r="AK42" s="120">
        <f t="shared" si="58"/>
        <v>2505</v>
      </c>
      <c r="AL42" s="120">
        <f t="shared" si="59"/>
        <v>2506</v>
      </c>
      <c r="AM42" s="120">
        <f t="shared" si="60"/>
        <v>2507</v>
      </c>
      <c r="AN42" s="120">
        <f t="shared" si="61"/>
        <v>2508</v>
      </c>
      <c r="AO42" s="120">
        <f t="shared" si="62"/>
        <v>2509</v>
      </c>
      <c r="AP42" s="120">
        <f t="shared" si="63"/>
        <v>2510</v>
      </c>
      <c r="AQ42" s="120">
        <f t="shared" si="64"/>
        <v>2511</v>
      </c>
      <c r="AR42" s="120">
        <f t="shared" si="65"/>
        <v>2512</v>
      </c>
      <c r="AS42" s="120">
        <f t="shared" si="66"/>
        <v>2513</v>
      </c>
      <c r="AT42" s="120">
        <f t="shared" si="67"/>
        <v>2514</v>
      </c>
      <c r="AU42" s="120">
        <f t="shared" si="68"/>
        <v>2515</v>
      </c>
      <c r="AV42" s="120">
        <f t="shared" si="69"/>
        <v>2516</v>
      </c>
      <c r="AW42" s="120">
        <f t="shared" si="70"/>
        <v>2517</v>
      </c>
      <c r="AX42" s="120">
        <f t="shared" si="71"/>
        <v>2518</v>
      </c>
      <c r="AY42" s="120">
        <f t="shared" si="72"/>
        <v>2519</v>
      </c>
      <c r="AZ42" s="120">
        <f t="shared" si="73"/>
        <v>2520</v>
      </c>
      <c r="BA42" s="120">
        <f t="shared" si="74"/>
        <v>2521</v>
      </c>
      <c r="BB42" s="120">
        <f t="shared" si="75"/>
        <v>2522</v>
      </c>
      <c r="BC42" s="120">
        <f t="shared" si="76"/>
        <v>2523</v>
      </c>
      <c r="BD42" s="120">
        <f t="shared" si="77"/>
        <v>2524</v>
      </c>
      <c r="BE42" s="120">
        <f t="shared" si="78"/>
        <v>2525</v>
      </c>
      <c r="BF42" s="120">
        <f t="shared" si="79"/>
        <v>2526</v>
      </c>
      <c r="BG42" s="120">
        <f t="shared" si="80"/>
        <v>2527</v>
      </c>
      <c r="BH42" s="120">
        <f t="shared" si="81"/>
        <v>2528</v>
      </c>
      <c r="BI42" s="120">
        <f t="shared" si="82"/>
        <v>2529</v>
      </c>
      <c r="BJ42" s="120">
        <f t="shared" si="83"/>
        <v>2530</v>
      </c>
      <c r="BK42" s="120">
        <f t="shared" si="84"/>
        <v>2531</v>
      </c>
      <c r="BL42" s="120">
        <f t="shared" si="85"/>
        <v>2532</v>
      </c>
      <c r="BM42" s="120">
        <f t="shared" si="86"/>
        <v>2533</v>
      </c>
      <c r="BN42" s="120">
        <f t="shared" si="87"/>
        <v>2534</v>
      </c>
      <c r="BO42" s="106">
        <f t="shared" si="6"/>
        <v>162630</v>
      </c>
      <c r="BP42" s="105">
        <f t="shared" si="7"/>
        <v>32188</v>
      </c>
      <c r="BQ42" s="29">
        <f t="shared" si="8"/>
        <v>32357</v>
      </c>
      <c r="BR42" s="29">
        <f t="shared" si="9"/>
        <v>32526</v>
      </c>
      <c r="BS42" s="29">
        <f t="shared" si="10"/>
        <v>32695</v>
      </c>
      <c r="BT42" s="107">
        <f t="shared" si="11"/>
        <v>32864</v>
      </c>
      <c r="BU42" s="106">
        <f t="shared" si="12"/>
        <v>150150</v>
      </c>
      <c r="BV42" s="29">
        <f t="shared" si="13"/>
        <v>29718</v>
      </c>
      <c r="BW42" s="29">
        <f t="shared" si="14"/>
        <v>29874</v>
      </c>
      <c r="BX42" s="29">
        <f t="shared" si="15"/>
        <v>30030</v>
      </c>
      <c r="BY42" s="29">
        <f t="shared" si="16"/>
        <v>30186</v>
      </c>
      <c r="BZ42" s="107">
        <f t="shared" si="17"/>
        <v>30342</v>
      </c>
      <c r="CA42" s="108">
        <f t="shared" si="88"/>
        <v>0.9232613908872902</v>
      </c>
      <c r="CB42" s="109">
        <f t="shared" si="88"/>
        <v>0.92326332794830368</v>
      </c>
      <c r="CC42" s="109">
        <f t="shared" si="88"/>
        <v>0.92326235435918036</v>
      </c>
      <c r="CD42" s="109">
        <f t="shared" si="88"/>
        <v>0.9232613908872902</v>
      </c>
      <c r="CE42" s="109">
        <f t="shared" si="88"/>
        <v>0.92326043737574548</v>
      </c>
      <c r="CF42" s="110">
        <f t="shared" si="88"/>
        <v>0.92325949367088611</v>
      </c>
      <c r="CG42" s="108"/>
      <c r="CH42" s="111"/>
      <c r="CI42" s="112"/>
      <c r="CJ42" s="111"/>
      <c r="CK42" s="111"/>
      <c r="CL42" s="110"/>
      <c r="CM42" s="113">
        <f t="shared" si="18"/>
        <v>11007.45</v>
      </c>
      <c r="CN42" s="113">
        <f>step*SUMPRODUCT(B42:N42,'[1]By group'!B$22:N$22)</f>
        <v>2178.6099999999997</v>
      </c>
      <c r="CO42" s="113">
        <f>step*SUMPRODUCT(O42:AA42,'[1]By group'!O$22:AA$22)</f>
        <v>2190.0500000000002</v>
      </c>
      <c r="CP42" s="113">
        <f>step*SUMPRODUCT(AB42:AN42,'[1]By group'!AB$22:AN$22)</f>
        <v>2201.4900000000002</v>
      </c>
      <c r="CQ42" s="113">
        <f>step*SUMPRODUCT(AO42:BA42,'[1]By group'!AO$22:BA$22)</f>
        <v>2212.9300000000003</v>
      </c>
      <c r="CR42" s="114">
        <f>step*SUMPRODUCT(BB42:BN42,'[1]By group'!BB$22:BN$22)</f>
        <v>2224.3700000000003</v>
      </c>
      <c r="CS42" s="115">
        <f t="shared" si="89"/>
        <v>25000</v>
      </c>
      <c r="CT42" s="113">
        <f t="shared" si="89"/>
        <v>25010</v>
      </c>
      <c r="CU42" s="113">
        <f t="shared" si="89"/>
        <v>25020</v>
      </c>
      <c r="CV42" s="113">
        <f t="shared" si="89"/>
        <v>25030</v>
      </c>
      <c r="CW42" s="113">
        <f t="shared" si="89"/>
        <v>25040</v>
      </c>
      <c r="CX42" s="116">
        <f t="shared" si="89"/>
        <v>25050</v>
      </c>
      <c r="CY42" s="111">
        <f t="shared" si="19"/>
        <v>0.5013023442195953</v>
      </c>
      <c r="CZ42" s="117">
        <f t="shared" si="20"/>
        <v>0.50390703265878578</v>
      </c>
      <c r="DA42" s="118">
        <f t="shared" si="21"/>
        <v>0.20207833733013589</v>
      </c>
      <c r="DB42" s="123">
        <f>(BO42-BO40)/BO40</f>
        <v>5.4806070826306917E-2</v>
      </c>
      <c r="DC42" s="9">
        <f>(SUMPRODUCT($B42:$N42,'[1]By group'!$B$27:$N$27)-(1-prop_idu_part)*SUMPRODUCT(IDs!$BB42:$BN42,'[1]By group'!$BB$27:$BN$27)*(1-prop_idu_male))/BQ42</f>
        <v>0.94370429891522711</v>
      </c>
      <c r="DD42" s="9">
        <f>(1-prop_idu_part)*SUMPRODUCT(IDs!$BB42:$BN42,'[1]By group'!$BB$27:$BN$27)*prop_idu_male/BQ42</f>
        <v>2.1938449176376058</v>
      </c>
      <c r="DE42" s="9">
        <f>SUMPRODUCT(AB42:AN42,'[1]By group'!AB$27:AN$27)/prop_sw_use/BP42</f>
        <v>1212.6009693053311</v>
      </c>
      <c r="DF42" s="9">
        <f t="shared" si="3"/>
        <v>492.3159935379644</v>
      </c>
      <c r="DG42" s="131">
        <f t="shared" si="22"/>
        <v>0</v>
      </c>
    </row>
    <row r="43" spans="1:111" x14ac:dyDescent="0.25">
      <c r="A43">
        <f t="shared" si="4"/>
        <v>19.5</v>
      </c>
      <c r="B43" s="120">
        <f t="shared" si="23"/>
        <v>2535</v>
      </c>
      <c r="C43" s="120">
        <f t="shared" si="24"/>
        <v>2536</v>
      </c>
      <c r="D43" s="120">
        <f t="shared" si="25"/>
        <v>2537</v>
      </c>
      <c r="E43" s="120">
        <f t="shared" si="26"/>
        <v>2538</v>
      </c>
      <c r="F43" s="120">
        <f t="shared" si="27"/>
        <v>2539</v>
      </c>
      <c r="G43" s="120">
        <f t="shared" si="28"/>
        <v>2540</v>
      </c>
      <c r="H43" s="120">
        <f t="shared" si="29"/>
        <v>2541</v>
      </c>
      <c r="I43" s="120">
        <f t="shared" si="30"/>
        <v>2542</v>
      </c>
      <c r="J43" s="120">
        <f t="shared" si="31"/>
        <v>2543</v>
      </c>
      <c r="K43" s="120">
        <f t="shared" si="32"/>
        <v>2544</v>
      </c>
      <c r="L43" s="120">
        <f t="shared" si="33"/>
        <v>2545</v>
      </c>
      <c r="M43" s="120">
        <f t="shared" si="34"/>
        <v>2546</v>
      </c>
      <c r="N43" s="120">
        <f t="shared" si="35"/>
        <v>2547</v>
      </c>
      <c r="O43" s="120">
        <f t="shared" si="36"/>
        <v>2548</v>
      </c>
      <c r="P43" s="120">
        <f t="shared" si="37"/>
        <v>2549</v>
      </c>
      <c r="Q43" s="120">
        <f t="shared" si="38"/>
        <v>2550</v>
      </c>
      <c r="R43" s="120">
        <f t="shared" si="39"/>
        <v>2551</v>
      </c>
      <c r="S43" s="120">
        <f t="shared" si="40"/>
        <v>2552</v>
      </c>
      <c r="T43" s="120">
        <f t="shared" si="41"/>
        <v>2553</v>
      </c>
      <c r="U43" s="120">
        <f t="shared" si="42"/>
        <v>2554</v>
      </c>
      <c r="V43" s="120">
        <f t="shared" si="43"/>
        <v>2555</v>
      </c>
      <c r="W43" s="120">
        <f t="shared" si="44"/>
        <v>2556</v>
      </c>
      <c r="X43" s="120">
        <f t="shared" si="45"/>
        <v>2557</v>
      </c>
      <c r="Y43" s="120">
        <f t="shared" si="46"/>
        <v>2558</v>
      </c>
      <c r="Z43" s="120">
        <f t="shared" si="47"/>
        <v>2559</v>
      </c>
      <c r="AA43" s="120">
        <f t="shared" si="48"/>
        <v>2560</v>
      </c>
      <c r="AB43" s="120">
        <f t="shared" si="49"/>
        <v>2561</v>
      </c>
      <c r="AC43" s="120">
        <f t="shared" si="50"/>
        <v>2562</v>
      </c>
      <c r="AD43" s="120">
        <f t="shared" si="51"/>
        <v>2563</v>
      </c>
      <c r="AE43" s="120">
        <f t="shared" si="52"/>
        <v>2564</v>
      </c>
      <c r="AF43" s="120">
        <f t="shared" si="53"/>
        <v>2565</v>
      </c>
      <c r="AG43" s="120">
        <f t="shared" si="54"/>
        <v>2566</v>
      </c>
      <c r="AH43" s="120">
        <f t="shared" si="55"/>
        <v>2567</v>
      </c>
      <c r="AI43" s="120">
        <f t="shared" si="56"/>
        <v>2568</v>
      </c>
      <c r="AJ43" s="120">
        <f t="shared" si="57"/>
        <v>2569</v>
      </c>
      <c r="AK43" s="120">
        <f t="shared" si="58"/>
        <v>2570</v>
      </c>
      <c r="AL43" s="120">
        <f t="shared" si="59"/>
        <v>2571</v>
      </c>
      <c r="AM43" s="120">
        <f t="shared" si="60"/>
        <v>2572</v>
      </c>
      <c r="AN43" s="120">
        <f t="shared" si="61"/>
        <v>2573</v>
      </c>
      <c r="AO43" s="120">
        <f t="shared" si="62"/>
        <v>2574</v>
      </c>
      <c r="AP43" s="120">
        <f t="shared" si="63"/>
        <v>2575</v>
      </c>
      <c r="AQ43" s="120">
        <f t="shared" si="64"/>
        <v>2576</v>
      </c>
      <c r="AR43" s="120">
        <f t="shared" si="65"/>
        <v>2577</v>
      </c>
      <c r="AS43" s="120">
        <f t="shared" si="66"/>
        <v>2578</v>
      </c>
      <c r="AT43" s="120">
        <f t="shared" si="67"/>
        <v>2579</v>
      </c>
      <c r="AU43" s="120">
        <f t="shared" si="68"/>
        <v>2580</v>
      </c>
      <c r="AV43" s="120">
        <f t="shared" si="69"/>
        <v>2581</v>
      </c>
      <c r="AW43" s="120">
        <f t="shared" si="70"/>
        <v>2582</v>
      </c>
      <c r="AX43" s="120">
        <f t="shared" si="71"/>
        <v>2583</v>
      </c>
      <c r="AY43" s="120">
        <f t="shared" si="72"/>
        <v>2584</v>
      </c>
      <c r="AZ43" s="120">
        <f t="shared" si="73"/>
        <v>2585</v>
      </c>
      <c r="BA43" s="120">
        <f t="shared" si="74"/>
        <v>2586</v>
      </c>
      <c r="BB43" s="120">
        <f t="shared" si="75"/>
        <v>2587</v>
      </c>
      <c r="BC43" s="120">
        <f t="shared" si="76"/>
        <v>2588</v>
      </c>
      <c r="BD43" s="120">
        <f t="shared" si="77"/>
        <v>2589</v>
      </c>
      <c r="BE43" s="120">
        <f t="shared" si="78"/>
        <v>2590</v>
      </c>
      <c r="BF43" s="120">
        <f t="shared" si="79"/>
        <v>2591</v>
      </c>
      <c r="BG43" s="120">
        <f t="shared" si="80"/>
        <v>2592</v>
      </c>
      <c r="BH43" s="120">
        <f t="shared" si="81"/>
        <v>2593</v>
      </c>
      <c r="BI43" s="120">
        <f t="shared" si="82"/>
        <v>2594</v>
      </c>
      <c r="BJ43" s="120">
        <f t="shared" si="83"/>
        <v>2595</v>
      </c>
      <c r="BK43" s="120">
        <f t="shared" si="84"/>
        <v>2596</v>
      </c>
      <c r="BL43" s="120">
        <f t="shared" si="85"/>
        <v>2597</v>
      </c>
      <c r="BM43" s="120">
        <f t="shared" si="86"/>
        <v>2598</v>
      </c>
      <c r="BN43" s="120">
        <f t="shared" si="87"/>
        <v>2599</v>
      </c>
      <c r="BO43" s="106">
        <f t="shared" si="6"/>
        <v>166855</v>
      </c>
      <c r="BP43" s="105">
        <f t="shared" si="7"/>
        <v>33033</v>
      </c>
      <c r="BQ43" s="29">
        <f t="shared" si="8"/>
        <v>33202</v>
      </c>
      <c r="BR43" s="29">
        <f t="shared" si="9"/>
        <v>33371</v>
      </c>
      <c r="BS43" s="29">
        <f t="shared" si="10"/>
        <v>33540</v>
      </c>
      <c r="BT43" s="107">
        <f t="shared" si="11"/>
        <v>33709</v>
      </c>
      <c r="BU43" s="106">
        <f t="shared" si="12"/>
        <v>154050</v>
      </c>
      <c r="BV43" s="29">
        <f t="shared" si="13"/>
        <v>30498</v>
      </c>
      <c r="BW43" s="29">
        <f t="shared" si="14"/>
        <v>30654</v>
      </c>
      <c r="BX43" s="29">
        <f t="shared" si="15"/>
        <v>30810</v>
      </c>
      <c r="BY43" s="29">
        <f t="shared" si="16"/>
        <v>30966</v>
      </c>
      <c r="BZ43" s="107">
        <f t="shared" si="17"/>
        <v>31122</v>
      </c>
      <c r="CA43" s="108">
        <f t="shared" si="88"/>
        <v>0.9232567199065056</v>
      </c>
      <c r="CB43" s="109">
        <f t="shared" si="88"/>
        <v>0.92325855962219594</v>
      </c>
      <c r="CC43" s="109">
        <f t="shared" si="88"/>
        <v>0.92325763508222392</v>
      </c>
      <c r="CD43" s="109">
        <f t="shared" si="88"/>
        <v>0.9232567199065056</v>
      </c>
      <c r="CE43" s="109">
        <f t="shared" si="88"/>
        <v>0.92325581395348832</v>
      </c>
      <c r="CF43" s="110">
        <f t="shared" si="88"/>
        <v>0.92325491708445817</v>
      </c>
      <c r="CG43" s="121">
        <f>-SUM([1]Dynamics!BO42:BO43,[1]Dynamics!CB42:CB43,[1]Dynamics!CO42:CO43,[1]Dynamics!DB42:DB43,[1]Dynamics!DO42:DO43)/BO42*100000</f>
        <v>250319.37622865735</v>
      </c>
      <c r="CH43" s="112">
        <f>-SUM([1]Dynamics!BO42:BO43)/BP42*100000</f>
        <v>750242.96989956056</v>
      </c>
      <c r="CI43" s="112">
        <f>-SUM([1]Dynamics!CB42:CB43)/BQ42*100000</f>
        <v>386644.52819225256</v>
      </c>
      <c r="CJ43" s="112">
        <f>-SUM([1]Dynamics!CO42:CO43)/BR42*100000</f>
        <v>24606.349752309754</v>
      </c>
      <c r="CK43" s="112">
        <f>-SUM([1]Dynamics!DB42:DB43)/BS42*100000</f>
        <v>60454.401594616917</v>
      </c>
      <c r="CL43" s="122">
        <f>-SUM([1]Dynamics!DO42:DO43)/BT42*100000</f>
        <v>38737.209409784082</v>
      </c>
      <c r="CM43" s="113">
        <f t="shared" si="18"/>
        <v>11293.45</v>
      </c>
      <c r="CN43" s="113">
        <f>step*SUMPRODUCT(B43:N43,'[1]By group'!B$22:N$22)</f>
        <v>2235.81</v>
      </c>
      <c r="CO43" s="113">
        <f>step*SUMPRODUCT(O43:AA43,'[1]By group'!O$22:AA$22)</f>
        <v>2247.2500000000005</v>
      </c>
      <c r="CP43" s="113">
        <f>step*SUMPRODUCT(AB43:AN43,'[1]By group'!AB$22:AN$22)</f>
        <v>2258.69</v>
      </c>
      <c r="CQ43" s="113">
        <f>step*SUMPRODUCT(AO43:BA43,'[1]By group'!AO$22:BA$22)</f>
        <v>2270.13</v>
      </c>
      <c r="CR43" s="114">
        <f>step*SUMPRODUCT(BB43:BN43,'[1]By group'!BB$22:BN$22)</f>
        <v>2281.5700000000006</v>
      </c>
      <c r="CS43" s="115">
        <f t="shared" si="89"/>
        <v>25650</v>
      </c>
      <c r="CT43" s="113">
        <f t="shared" si="89"/>
        <v>25660</v>
      </c>
      <c r="CU43" s="113">
        <f t="shared" si="89"/>
        <v>25670</v>
      </c>
      <c r="CV43" s="113">
        <f t="shared" si="89"/>
        <v>25680</v>
      </c>
      <c r="CW43" s="113">
        <f t="shared" si="89"/>
        <v>25690</v>
      </c>
      <c r="CX43" s="116">
        <f t="shared" si="89"/>
        <v>25700</v>
      </c>
      <c r="CY43" s="111">
        <f t="shared" si="19"/>
        <v>0.50126928334309706</v>
      </c>
      <c r="CZ43" s="117">
        <f t="shared" si="20"/>
        <v>0.50380785002929118</v>
      </c>
      <c r="DA43" s="118">
        <f t="shared" si="21"/>
        <v>0.2020257109466303</v>
      </c>
      <c r="DB43" s="123"/>
      <c r="DC43" s="9">
        <f>(SUMPRODUCT($B43:$N43,'[1]By group'!$B$27:$N$27)-(1-prop_idu_part)*SUMPRODUCT(IDs!$BB43:$BN43,'[1]By group'!$BB$27:$BN$27)*(1-prop_idu_male))/BQ43</f>
        <v>0.94411902897415823</v>
      </c>
      <c r="DD43" s="9">
        <f>(1-prop_idu_part)*SUMPRODUCT(IDs!$BB43:$BN43,'[1]By group'!$BB$27:$BN$27)*prop_idu_male/BQ43</f>
        <v>2.1929835552075176</v>
      </c>
      <c r="DE43" s="9">
        <f>SUMPRODUCT(AB43:AN43,'[1]By group'!AB$27:AN$27)/prop_sw_use/BP43</f>
        <v>1212.2786304604485</v>
      </c>
      <c r="DF43" s="9">
        <f t="shared" si="3"/>
        <v>492.18512396694206</v>
      </c>
      <c r="DG43" s="131">
        <f t="shared" si="22"/>
        <v>0</v>
      </c>
    </row>
    <row r="44" spans="1:111" s="68" customFormat="1" x14ac:dyDescent="0.25">
      <c r="A44" s="68">
        <f t="shared" si="4"/>
        <v>20</v>
      </c>
      <c r="B44" s="120">
        <f t="shared" si="23"/>
        <v>2600</v>
      </c>
      <c r="C44" s="120">
        <f t="shared" si="24"/>
        <v>2601</v>
      </c>
      <c r="D44" s="120">
        <f t="shared" si="25"/>
        <v>2602</v>
      </c>
      <c r="E44" s="120">
        <f t="shared" si="26"/>
        <v>2603</v>
      </c>
      <c r="F44" s="120">
        <f t="shared" si="27"/>
        <v>2604</v>
      </c>
      <c r="G44" s="120">
        <f t="shared" si="28"/>
        <v>2605</v>
      </c>
      <c r="H44" s="120">
        <f t="shared" si="29"/>
        <v>2606</v>
      </c>
      <c r="I44" s="120">
        <f t="shared" si="30"/>
        <v>2607</v>
      </c>
      <c r="J44" s="120">
        <f t="shared" si="31"/>
        <v>2608</v>
      </c>
      <c r="K44" s="120">
        <f t="shared" si="32"/>
        <v>2609</v>
      </c>
      <c r="L44" s="120">
        <f t="shared" si="33"/>
        <v>2610</v>
      </c>
      <c r="M44" s="120">
        <f t="shared" si="34"/>
        <v>2611</v>
      </c>
      <c r="N44" s="120">
        <f t="shared" si="35"/>
        <v>2612</v>
      </c>
      <c r="O44" s="120">
        <f t="shared" si="36"/>
        <v>2613</v>
      </c>
      <c r="P44" s="120">
        <f t="shared" si="37"/>
        <v>2614</v>
      </c>
      <c r="Q44" s="120">
        <f t="shared" si="38"/>
        <v>2615</v>
      </c>
      <c r="R44" s="120">
        <f t="shared" si="39"/>
        <v>2616</v>
      </c>
      <c r="S44" s="120">
        <f t="shared" si="40"/>
        <v>2617</v>
      </c>
      <c r="T44" s="120">
        <f t="shared" si="41"/>
        <v>2618</v>
      </c>
      <c r="U44" s="120">
        <f t="shared" si="42"/>
        <v>2619</v>
      </c>
      <c r="V44" s="120">
        <f t="shared" si="43"/>
        <v>2620</v>
      </c>
      <c r="W44" s="120">
        <f t="shared" si="44"/>
        <v>2621</v>
      </c>
      <c r="X44" s="120">
        <f t="shared" si="45"/>
        <v>2622</v>
      </c>
      <c r="Y44" s="120">
        <f t="shared" si="46"/>
        <v>2623</v>
      </c>
      <c r="Z44" s="120">
        <f t="shared" si="47"/>
        <v>2624</v>
      </c>
      <c r="AA44" s="120">
        <f t="shared" si="48"/>
        <v>2625</v>
      </c>
      <c r="AB44" s="120">
        <f t="shared" si="49"/>
        <v>2626</v>
      </c>
      <c r="AC44" s="120">
        <f t="shared" si="50"/>
        <v>2627</v>
      </c>
      <c r="AD44" s="120">
        <f t="shared" si="51"/>
        <v>2628</v>
      </c>
      <c r="AE44" s="120">
        <f t="shared" si="52"/>
        <v>2629</v>
      </c>
      <c r="AF44" s="120">
        <f t="shared" si="53"/>
        <v>2630</v>
      </c>
      <c r="AG44" s="120">
        <f t="shared" si="54"/>
        <v>2631</v>
      </c>
      <c r="AH44" s="120">
        <f t="shared" si="55"/>
        <v>2632</v>
      </c>
      <c r="AI44" s="120">
        <f t="shared" si="56"/>
        <v>2633</v>
      </c>
      <c r="AJ44" s="120">
        <f t="shared" si="57"/>
        <v>2634</v>
      </c>
      <c r="AK44" s="120">
        <f t="shared" si="58"/>
        <v>2635</v>
      </c>
      <c r="AL44" s="120">
        <f t="shared" si="59"/>
        <v>2636</v>
      </c>
      <c r="AM44" s="120">
        <f t="shared" si="60"/>
        <v>2637</v>
      </c>
      <c r="AN44" s="120">
        <f t="shared" si="61"/>
        <v>2638</v>
      </c>
      <c r="AO44" s="120">
        <f t="shared" si="62"/>
        <v>2639</v>
      </c>
      <c r="AP44" s="120">
        <f t="shared" si="63"/>
        <v>2640</v>
      </c>
      <c r="AQ44" s="120">
        <f t="shared" si="64"/>
        <v>2641</v>
      </c>
      <c r="AR44" s="120">
        <f t="shared" si="65"/>
        <v>2642</v>
      </c>
      <c r="AS44" s="120">
        <f t="shared" si="66"/>
        <v>2643</v>
      </c>
      <c r="AT44" s="120">
        <f t="shared" si="67"/>
        <v>2644</v>
      </c>
      <c r="AU44" s="120">
        <f t="shared" si="68"/>
        <v>2645</v>
      </c>
      <c r="AV44" s="120">
        <f t="shared" si="69"/>
        <v>2646</v>
      </c>
      <c r="AW44" s="120">
        <f t="shared" si="70"/>
        <v>2647</v>
      </c>
      <c r="AX44" s="120">
        <f t="shared" si="71"/>
        <v>2648</v>
      </c>
      <c r="AY44" s="120">
        <f t="shared" si="72"/>
        <v>2649</v>
      </c>
      <c r="AZ44" s="120">
        <f t="shared" si="73"/>
        <v>2650</v>
      </c>
      <c r="BA44" s="120">
        <f t="shared" si="74"/>
        <v>2651</v>
      </c>
      <c r="BB44" s="120">
        <f t="shared" si="75"/>
        <v>2652</v>
      </c>
      <c r="BC44" s="120">
        <f t="shared" si="76"/>
        <v>2653</v>
      </c>
      <c r="BD44" s="120">
        <f t="shared" si="77"/>
        <v>2654</v>
      </c>
      <c r="BE44" s="120">
        <f t="shared" si="78"/>
        <v>2655</v>
      </c>
      <c r="BF44" s="120">
        <f t="shared" si="79"/>
        <v>2656</v>
      </c>
      <c r="BG44" s="120">
        <f t="shared" si="80"/>
        <v>2657</v>
      </c>
      <c r="BH44" s="120">
        <f t="shared" si="81"/>
        <v>2658</v>
      </c>
      <c r="BI44" s="120">
        <f t="shared" si="82"/>
        <v>2659</v>
      </c>
      <c r="BJ44" s="120">
        <f t="shared" si="83"/>
        <v>2660</v>
      </c>
      <c r="BK44" s="120">
        <f t="shared" si="84"/>
        <v>2661</v>
      </c>
      <c r="BL44" s="120">
        <f t="shared" si="85"/>
        <v>2662</v>
      </c>
      <c r="BM44" s="120">
        <f t="shared" si="86"/>
        <v>2663</v>
      </c>
      <c r="BN44" s="120">
        <f t="shared" si="87"/>
        <v>2664</v>
      </c>
      <c r="BO44" s="134">
        <f t="shared" si="6"/>
        <v>171080</v>
      </c>
      <c r="BP44" s="132">
        <f t="shared" si="7"/>
        <v>33878</v>
      </c>
      <c r="BQ44" s="133">
        <f t="shared" si="8"/>
        <v>34047</v>
      </c>
      <c r="BR44" s="133">
        <f t="shared" si="9"/>
        <v>34216</v>
      </c>
      <c r="BS44" s="133">
        <f t="shared" si="10"/>
        <v>34385</v>
      </c>
      <c r="BT44" s="135">
        <f t="shared" si="11"/>
        <v>34554</v>
      </c>
      <c r="BU44" s="134">
        <f t="shared" si="12"/>
        <v>157950</v>
      </c>
      <c r="BV44" s="133">
        <f t="shared" si="13"/>
        <v>31278</v>
      </c>
      <c r="BW44" s="133">
        <f t="shared" si="14"/>
        <v>31434</v>
      </c>
      <c r="BX44" s="133">
        <f t="shared" si="15"/>
        <v>31590</v>
      </c>
      <c r="BY44" s="133">
        <f t="shared" si="16"/>
        <v>31746</v>
      </c>
      <c r="BZ44" s="135">
        <f t="shared" si="17"/>
        <v>31902</v>
      </c>
      <c r="CA44" s="136">
        <f t="shared" si="88"/>
        <v>0.92325227963525835</v>
      </c>
      <c r="CB44" s="137">
        <f t="shared" si="88"/>
        <v>0.92325402916346888</v>
      </c>
      <c r="CC44" s="137">
        <f t="shared" si="88"/>
        <v>0.92325315005727382</v>
      </c>
      <c r="CD44" s="137">
        <f t="shared" si="88"/>
        <v>0.92325227963525835</v>
      </c>
      <c r="CE44" s="137">
        <f t="shared" si="88"/>
        <v>0.92325141776937614</v>
      </c>
      <c r="CF44" s="138">
        <f t="shared" si="88"/>
        <v>0.92325056433408581</v>
      </c>
      <c r="CG44" s="136"/>
      <c r="CH44" s="139"/>
      <c r="CI44" s="140"/>
      <c r="CJ44" s="139"/>
      <c r="CK44" s="139"/>
      <c r="CL44" s="138"/>
      <c r="CM44" s="141">
        <f t="shared" si="18"/>
        <v>11579.45</v>
      </c>
      <c r="CN44" s="141">
        <f>step*SUMPRODUCT(B44:N44,'[1]By group'!B$22:N$22)</f>
        <v>2293.0099999999998</v>
      </c>
      <c r="CO44" s="141">
        <f>step*SUMPRODUCT(O44:AA44,'[1]By group'!O$22:AA$22)</f>
        <v>2304.4500000000003</v>
      </c>
      <c r="CP44" s="141">
        <f>step*SUMPRODUCT(AB44:AN44,'[1]By group'!AB$22:AN$22)</f>
        <v>2315.8900000000003</v>
      </c>
      <c r="CQ44" s="141">
        <f>step*SUMPRODUCT(AO44:BA44,'[1]By group'!AO$22:BA$22)</f>
        <v>2327.33</v>
      </c>
      <c r="CR44" s="142">
        <f>step*SUMPRODUCT(BB44:BN44,'[1]By group'!BB$22:BN$22)</f>
        <v>2338.77</v>
      </c>
      <c r="CS44" s="143">
        <f t="shared" si="89"/>
        <v>26300</v>
      </c>
      <c r="CT44" s="141">
        <f t="shared" si="89"/>
        <v>26310</v>
      </c>
      <c r="CU44" s="141">
        <f t="shared" si="89"/>
        <v>26320</v>
      </c>
      <c r="CV44" s="141">
        <f t="shared" si="89"/>
        <v>26330</v>
      </c>
      <c r="CW44" s="141">
        <f t="shared" si="89"/>
        <v>26340</v>
      </c>
      <c r="CX44" s="144">
        <f t="shared" si="89"/>
        <v>26350</v>
      </c>
      <c r="CY44" s="139">
        <f t="shared" si="19"/>
        <v>0.50123785945534183</v>
      </c>
      <c r="CZ44" s="145">
        <f t="shared" si="20"/>
        <v>0.50371357836602548</v>
      </c>
      <c r="DA44" s="146">
        <f t="shared" si="21"/>
        <v>0.20197568389057752</v>
      </c>
      <c r="DB44" s="147">
        <f>(BO44-BO42)/BO42</f>
        <v>5.1958433253397281E-2</v>
      </c>
      <c r="DC44" s="148">
        <f>(SUMPRODUCT($B44:$N44,'[1]By group'!$B$27:$N$27)-(1-prop_idu_part)*SUMPRODUCT(IDs!$BB44:$BN44,'[1]By group'!$BB$27:$BN$27)*(1-prop_idu_male))/BQ44</f>
        <v>0.94451317296678128</v>
      </c>
      <c r="DD44" s="148">
        <f>(1-prop_idu_part)*SUMPRODUCT(IDs!$BB44:$BN44,'[1]By group'!$BB$27:$BN$27)*prop_idu_male/BQ44</f>
        <v>2.1921649484536081</v>
      </c>
      <c r="DE44" s="9">
        <f>SUMPRODUCT(AB44:AN44,'[1]By group'!AB$27:AN$27)/prop_sw_use/BP44</f>
        <v>1211.9723714504989</v>
      </c>
      <c r="DF44" s="148">
        <f t="shared" si="3"/>
        <v>492.06078280890256</v>
      </c>
      <c r="DG44" s="149">
        <f t="shared" si="22"/>
        <v>0</v>
      </c>
    </row>
    <row r="45" spans="1:111" x14ac:dyDescent="0.25">
      <c r="A45">
        <f t="shared" si="4"/>
        <v>20.5</v>
      </c>
      <c r="B45" s="120">
        <f t="shared" si="23"/>
        <v>2665</v>
      </c>
      <c r="C45" s="120">
        <f t="shared" si="24"/>
        <v>2666</v>
      </c>
      <c r="D45" s="120">
        <f t="shared" si="25"/>
        <v>2667</v>
      </c>
      <c r="E45" s="120">
        <f t="shared" si="26"/>
        <v>2668</v>
      </c>
      <c r="F45" s="120">
        <f t="shared" si="27"/>
        <v>2669</v>
      </c>
      <c r="G45" s="120">
        <f t="shared" si="28"/>
        <v>2670</v>
      </c>
      <c r="H45" s="120">
        <f t="shared" si="29"/>
        <v>2671</v>
      </c>
      <c r="I45" s="120">
        <f t="shared" si="30"/>
        <v>2672</v>
      </c>
      <c r="J45" s="120">
        <f t="shared" si="31"/>
        <v>2673</v>
      </c>
      <c r="K45" s="120">
        <f t="shared" si="32"/>
        <v>2674</v>
      </c>
      <c r="L45" s="120">
        <f t="shared" si="33"/>
        <v>2675</v>
      </c>
      <c r="M45" s="120">
        <f t="shared" si="34"/>
        <v>2676</v>
      </c>
      <c r="N45" s="120">
        <f t="shared" si="35"/>
        <v>2677</v>
      </c>
      <c r="O45" s="120">
        <f t="shared" si="36"/>
        <v>2678</v>
      </c>
      <c r="P45" s="120">
        <f t="shared" si="37"/>
        <v>2679</v>
      </c>
      <c r="Q45" s="120">
        <f t="shared" si="38"/>
        <v>2680</v>
      </c>
      <c r="R45" s="120">
        <f t="shared" si="39"/>
        <v>2681</v>
      </c>
      <c r="S45" s="120">
        <f t="shared" si="40"/>
        <v>2682</v>
      </c>
      <c r="T45" s="120">
        <f t="shared" si="41"/>
        <v>2683</v>
      </c>
      <c r="U45" s="120">
        <f t="shared" si="42"/>
        <v>2684</v>
      </c>
      <c r="V45" s="120">
        <f t="shared" si="43"/>
        <v>2685</v>
      </c>
      <c r="W45" s="120">
        <f t="shared" si="44"/>
        <v>2686</v>
      </c>
      <c r="X45" s="120">
        <f t="shared" si="45"/>
        <v>2687</v>
      </c>
      <c r="Y45" s="120">
        <f t="shared" si="46"/>
        <v>2688</v>
      </c>
      <c r="Z45" s="120">
        <f t="shared" si="47"/>
        <v>2689</v>
      </c>
      <c r="AA45" s="120">
        <f t="shared" si="48"/>
        <v>2690</v>
      </c>
      <c r="AB45" s="120">
        <f t="shared" si="49"/>
        <v>2691</v>
      </c>
      <c r="AC45" s="120">
        <f t="shared" si="50"/>
        <v>2692</v>
      </c>
      <c r="AD45" s="120">
        <f t="shared" si="51"/>
        <v>2693</v>
      </c>
      <c r="AE45" s="120">
        <f t="shared" si="52"/>
        <v>2694</v>
      </c>
      <c r="AF45" s="120">
        <f t="shared" si="53"/>
        <v>2695</v>
      </c>
      <c r="AG45" s="120">
        <f t="shared" si="54"/>
        <v>2696</v>
      </c>
      <c r="AH45" s="120">
        <f t="shared" si="55"/>
        <v>2697</v>
      </c>
      <c r="AI45" s="120">
        <f t="shared" si="56"/>
        <v>2698</v>
      </c>
      <c r="AJ45" s="120">
        <f t="shared" si="57"/>
        <v>2699</v>
      </c>
      <c r="AK45" s="120">
        <f t="shared" si="58"/>
        <v>2700</v>
      </c>
      <c r="AL45" s="120">
        <f t="shared" si="59"/>
        <v>2701</v>
      </c>
      <c r="AM45" s="120">
        <f t="shared" si="60"/>
        <v>2702</v>
      </c>
      <c r="AN45" s="120">
        <f t="shared" si="61"/>
        <v>2703</v>
      </c>
      <c r="AO45" s="120">
        <f t="shared" si="62"/>
        <v>2704</v>
      </c>
      <c r="AP45" s="120">
        <f t="shared" si="63"/>
        <v>2705</v>
      </c>
      <c r="AQ45" s="120">
        <f t="shared" si="64"/>
        <v>2706</v>
      </c>
      <c r="AR45" s="120">
        <f t="shared" si="65"/>
        <v>2707</v>
      </c>
      <c r="AS45" s="120">
        <f t="shared" si="66"/>
        <v>2708</v>
      </c>
      <c r="AT45" s="120">
        <f t="shared" si="67"/>
        <v>2709</v>
      </c>
      <c r="AU45" s="120">
        <f t="shared" si="68"/>
        <v>2710</v>
      </c>
      <c r="AV45" s="120">
        <f t="shared" si="69"/>
        <v>2711</v>
      </c>
      <c r="AW45" s="120">
        <f t="shared" si="70"/>
        <v>2712</v>
      </c>
      <c r="AX45" s="120">
        <f t="shared" si="71"/>
        <v>2713</v>
      </c>
      <c r="AY45" s="120">
        <f t="shared" si="72"/>
        <v>2714</v>
      </c>
      <c r="AZ45" s="120">
        <f t="shared" si="73"/>
        <v>2715</v>
      </c>
      <c r="BA45" s="120">
        <f t="shared" si="74"/>
        <v>2716</v>
      </c>
      <c r="BB45" s="120">
        <f t="shared" si="75"/>
        <v>2717</v>
      </c>
      <c r="BC45" s="120">
        <f t="shared" si="76"/>
        <v>2718</v>
      </c>
      <c r="BD45" s="120">
        <f t="shared" si="77"/>
        <v>2719</v>
      </c>
      <c r="BE45" s="120">
        <f t="shared" si="78"/>
        <v>2720</v>
      </c>
      <c r="BF45" s="120">
        <f t="shared" si="79"/>
        <v>2721</v>
      </c>
      <c r="BG45" s="120">
        <f t="shared" si="80"/>
        <v>2722</v>
      </c>
      <c r="BH45" s="120">
        <f t="shared" si="81"/>
        <v>2723</v>
      </c>
      <c r="BI45" s="120">
        <f t="shared" si="82"/>
        <v>2724</v>
      </c>
      <c r="BJ45" s="120">
        <f t="shared" si="83"/>
        <v>2725</v>
      </c>
      <c r="BK45" s="120">
        <f t="shared" si="84"/>
        <v>2726</v>
      </c>
      <c r="BL45" s="120">
        <f t="shared" si="85"/>
        <v>2727</v>
      </c>
      <c r="BM45" s="120">
        <f t="shared" si="86"/>
        <v>2728</v>
      </c>
      <c r="BN45" s="120">
        <f t="shared" si="87"/>
        <v>2729</v>
      </c>
      <c r="BO45" s="106">
        <f t="shared" si="6"/>
        <v>175305</v>
      </c>
      <c r="BP45" s="105">
        <f t="shared" si="7"/>
        <v>34723</v>
      </c>
      <c r="BQ45" s="29">
        <f t="shared" si="8"/>
        <v>34892</v>
      </c>
      <c r="BR45" s="29">
        <f t="shared" si="9"/>
        <v>35061</v>
      </c>
      <c r="BS45" s="29">
        <f t="shared" si="10"/>
        <v>35230</v>
      </c>
      <c r="BT45" s="107">
        <f t="shared" si="11"/>
        <v>35399</v>
      </c>
      <c r="BU45" s="106">
        <f t="shared" si="12"/>
        <v>161850</v>
      </c>
      <c r="BV45" s="29">
        <f t="shared" si="13"/>
        <v>32058</v>
      </c>
      <c r="BW45" s="29">
        <f t="shared" si="14"/>
        <v>32214</v>
      </c>
      <c r="BX45" s="29">
        <f t="shared" si="15"/>
        <v>32370</v>
      </c>
      <c r="BY45" s="29">
        <f t="shared" si="16"/>
        <v>32526</v>
      </c>
      <c r="BZ45" s="107">
        <f t="shared" si="17"/>
        <v>32682</v>
      </c>
      <c r="CA45" s="108">
        <f t="shared" si="88"/>
        <v>0.92324805339265847</v>
      </c>
      <c r="CB45" s="109">
        <f t="shared" si="88"/>
        <v>0.92324971920628973</v>
      </c>
      <c r="CC45" s="109">
        <f t="shared" si="88"/>
        <v>0.92324888226527568</v>
      </c>
      <c r="CD45" s="109">
        <f t="shared" si="88"/>
        <v>0.92324805339265847</v>
      </c>
      <c r="CE45" s="109">
        <f t="shared" si="88"/>
        <v>0.92324723247232476</v>
      </c>
      <c r="CF45" s="110">
        <f t="shared" si="88"/>
        <v>0.92324641939037821</v>
      </c>
      <c r="CG45" s="121">
        <f>-SUM([1]Dynamics!BO44:BO45,[1]Dynamics!CB44:CB45,[1]Dynamics!CO44:CO45,[1]Dynamics!DB44:DB45,[1]Dynamics!DO44:DO45)/BO44*100000</f>
        <v>237640.48031815857</v>
      </c>
      <c r="CH45" s="112">
        <f>-SUM([1]Dynamics!BO44:BO45)/BP44*100000</f>
        <v>712087.40083456971</v>
      </c>
      <c r="CI45" s="112">
        <f>-SUM([1]Dynamics!CB44:CB45)/BQ44*100000</f>
        <v>364940.65092812048</v>
      </c>
      <c r="CJ45" s="112">
        <f>-SUM([1]Dynamics!CO44:CO45)/BR44*100000</f>
        <v>23550.928090518457</v>
      </c>
      <c r="CK45" s="112">
        <f>-SUM([1]Dynamics!DB44:DB45)/BS44*100000</f>
        <v>58777.586690608077</v>
      </c>
      <c r="CL45" s="122">
        <f>-SUM([1]Dynamics!DO44:DO45)/BT44*100000</f>
        <v>37026.572648768655</v>
      </c>
      <c r="CM45" s="113">
        <f t="shared" si="18"/>
        <v>11865.449999999999</v>
      </c>
      <c r="CN45" s="113">
        <f>step*SUMPRODUCT(B45:N45,'[1]By group'!B$22:N$22)</f>
        <v>2350.21</v>
      </c>
      <c r="CO45" s="113">
        <f>step*SUMPRODUCT(O45:AA45,'[1]By group'!O$22:AA$22)</f>
        <v>2361.6499999999996</v>
      </c>
      <c r="CP45" s="113">
        <f>step*SUMPRODUCT(AB45:AN45,'[1]By group'!AB$22:AN$22)</f>
        <v>2373.09</v>
      </c>
      <c r="CQ45" s="113">
        <f>step*SUMPRODUCT(AO45:BA45,'[1]By group'!AO$22:BA$22)</f>
        <v>2384.5299999999997</v>
      </c>
      <c r="CR45" s="114">
        <f>step*SUMPRODUCT(BB45:BN45,'[1]By group'!BB$22:BN$22)</f>
        <v>2395.9699999999998</v>
      </c>
      <c r="CS45" s="115">
        <f t="shared" si="89"/>
        <v>26950</v>
      </c>
      <c r="CT45" s="113">
        <f t="shared" si="89"/>
        <v>26960</v>
      </c>
      <c r="CU45" s="113">
        <f t="shared" si="89"/>
        <v>26970</v>
      </c>
      <c r="CV45" s="113">
        <f t="shared" si="89"/>
        <v>26980</v>
      </c>
      <c r="CW45" s="113">
        <f t="shared" si="89"/>
        <v>26990</v>
      </c>
      <c r="CX45" s="116">
        <f t="shared" si="89"/>
        <v>27000</v>
      </c>
      <c r="CY45" s="111">
        <f t="shared" si="19"/>
        <v>0.50120795391191231</v>
      </c>
      <c r="CZ45" s="117">
        <f t="shared" si="20"/>
        <v>0.50362386173573681</v>
      </c>
      <c r="DA45" s="118">
        <f t="shared" si="21"/>
        <v>0.20192806822395254</v>
      </c>
      <c r="DB45" s="123"/>
      <c r="DC45" s="9">
        <f>(SUMPRODUCT($B45:$N45,'[1]By group'!$B$27:$N$27)-(1-prop_idu_part)*SUMPRODUCT(IDs!$BB45:$BN45,'[1]By group'!$BB$27:$BN$27)*(1-prop_idu_male))/BQ45</f>
        <v>0.94488822652757098</v>
      </c>
      <c r="DD45" s="9">
        <f>(1-prop_idu_part)*SUMPRODUCT(IDs!$BB45:$BN45,'[1]By group'!$BB$27:$BN$27)*prop_idu_male/BQ45</f>
        <v>2.1913859910581226</v>
      </c>
      <c r="DE45" s="9">
        <f>SUMPRODUCT(AB45:AN45,'[1]By group'!AB$27:AN$27)/prop_sw_use/BP45</f>
        <v>1211.6810183451892</v>
      </c>
      <c r="DF45" s="9">
        <f t="shared" si="3"/>
        <v>491.94249344814676</v>
      </c>
      <c r="DG45" s="9">
        <f t="shared" si="22"/>
        <v>0</v>
      </c>
    </row>
    <row r="46" spans="1:111" x14ac:dyDescent="0.25">
      <c r="B46" s="105"/>
      <c r="C46" s="124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0"/>
      <c r="O46" s="105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30"/>
      <c r="AB46" s="105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105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30"/>
      <c r="BB46" s="105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106"/>
      <c r="BP46" s="105"/>
      <c r="BQ46" s="29"/>
      <c r="BR46" s="29"/>
      <c r="BS46" s="29"/>
      <c r="BT46" s="107"/>
      <c r="BU46" s="106"/>
      <c r="BV46" s="29"/>
      <c r="BW46" s="29"/>
      <c r="BX46" s="29"/>
      <c r="BY46" s="29"/>
      <c r="BZ46" s="107"/>
      <c r="CA46" s="108"/>
      <c r="CB46" s="109"/>
      <c r="CC46" s="109"/>
      <c r="CD46" s="109"/>
      <c r="CE46" s="109"/>
      <c r="CF46" s="110"/>
      <c r="CG46" s="108"/>
      <c r="CH46" s="111"/>
      <c r="CI46" s="112"/>
      <c r="CJ46" s="111"/>
      <c r="CK46" s="111"/>
      <c r="CL46" s="110"/>
      <c r="CM46" s="113"/>
      <c r="CN46" s="113"/>
      <c r="CO46" s="113"/>
      <c r="CP46" s="113"/>
      <c r="CQ46" s="113"/>
      <c r="CR46" s="114"/>
      <c r="CS46" s="115"/>
      <c r="CT46" s="113"/>
      <c r="CU46" s="113"/>
      <c r="CV46" s="113"/>
      <c r="CW46" s="113"/>
      <c r="CX46" s="116"/>
      <c r="CY46" s="111"/>
      <c r="CZ46" s="117"/>
      <c r="DA46" s="118"/>
      <c r="DB46" s="123"/>
      <c r="DC46" s="9"/>
      <c r="DD46" s="9"/>
      <c r="DE46" s="9"/>
      <c r="DF46" s="9"/>
      <c r="DG46" s="9"/>
    </row>
    <row r="47" spans="1:111" x14ac:dyDescent="0.25">
      <c r="B47" s="105"/>
      <c r="C47" s="124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  <c r="O47" s="105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30"/>
      <c r="AB47" s="105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105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30"/>
      <c r="BB47" s="105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106"/>
      <c r="BP47" s="105"/>
      <c r="BQ47" s="29"/>
      <c r="BR47" s="29"/>
      <c r="BS47" s="29"/>
      <c r="BT47" s="107"/>
      <c r="BU47" s="106"/>
      <c r="BV47" s="29"/>
      <c r="BW47" s="29"/>
      <c r="BX47" s="29"/>
      <c r="BY47" s="29"/>
      <c r="BZ47" s="107"/>
      <c r="CA47" s="108"/>
      <c r="CB47" s="109"/>
      <c r="CC47" s="109"/>
      <c r="CD47" s="109"/>
      <c r="CE47" s="109"/>
      <c r="CF47" s="110"/>
      <c r="CG47" s="121"/>
      <c r="CH47" s="112"/>
      <c r="CI47" s="112"/>
      <c r="CJ47" s="112"/>
      <c r="CK47" s="112"/>
      <c r="CL47" s="122"/>
      <c r="CM47" s="113"/>
      <c r="CN47" s="113"/>
      <c r="CO47" s="113"/>
      <c r="CP47" s="113"/>
      <c r="CQ47" s="113"/>
      <c r="CR47" s="114"/>
      <c r="CS47" s="115"/>
      <c r="CT47" s="113"/>
      <c r="CU47" s="113"/>
      <c r="CV47" s="113"/>
      <c r="CW47" s="113"/>
      <c r="CX47" s="116"/>
      <c r="CY47" s="111"/>
      <c r="CZ47" s="117"/>
      <c r="DA47" s="118"/>
      <c r="DB47" s="123"/>
      <c r="DC47" s="9"/>
      <c r="DD47" s="9"/>
      <c r="DE47" s="9"/>
      <c r="DF47" s="9"/>
      <c r="DG47" s="9"/>
    </row>
    <row r="48" spans="1:111" x14ac:dyDescent="0.25">
      <c r="B48" s="105"/>
      <c r="C48" s="124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0"/>
      <c r="O48" s="105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30"/>
      <c r="AB48" s="105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105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30"/>
      <c r="BB48" s="105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106"/>
      <c r="BP48" s="105"/>
      <c r="BQ48" s="29"/>
      <c r="BR48" s="29"/>
      <c r="BS48" s="29"/>
      <c r="BT48" s="107"/>
      <c r="BU48" s="106"/>
      <c r="BV48" s="29"/>
      <c r="BW48" s="29"/>
      <c r="BX48" s="29"/>
      <c r="BY48" s="29"/>
      <c r="BZ48" s="107"/>
      <c r="CA48" s="108"/>
      <c r="CB48" s="109"/>
      <c r="CC48" s="109"/>
      <c r="CD48" s="109"/>
      <c r="CE48" s="109"/>
      <c r="CF48" s="110"/>
      <c r="CG48" s="108"/>
      <c r="CH48" s="111"/>
      <c r="CI48" s="112"/>
      <c r="CJ48" s="111"/>
      <c r="CK48" s="111"/>
      <c r="CL48" s="110"/>
      <c r="CM48" s="113"/>
      <c r="CN48" s="113"/>
      <c r="CO48" s="113"/>
      <c r="CP48" s="113"/>
      <c r="CQ48" s="113"/>
      <c r="CR48" s="114"/>
      <c r="CS48" s="115"/>
      <c r="CT48" s="113"/>
      <c r="CU48" s="113"/>
      <c r="CV48" s="113"/>
      <c r="CW48" s="113"/>
      <c r="CX48" s="116"/>
      <c r="CY48" s="111"/>
      <c r="CZ48" s="117"/>
      <c r="DA48" s="118"/>
      <c r="DB48" s="123"/>
      <c r="DC48" s="9"/>
      <c r="DD48" s="9"/>
      <c r="DE48" s="9"/>
      <c r="DF48" s="9"/>
      <c r="DG48" s="9"/>
    </row>
    <row r="49" spans="2:111" x14ac:dyDescent="0.25">
      <c r="B49" s="105"/>
      <c r="C49" s="124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  <c r="O49" s="105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0"/>
      <c r="AB49" s="105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105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30"/>
      <c r="BB49" s="105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106"/>
      <c r="BP49" s="105"/>
      <c r="BQ49" s="29"/>
      <c r="BR49" s="29"/>
      <c r="BS49" s="29"/>
      <c r="BT49" s="107"/>
      <c r="BU49" s="106"/>
      <c r="BV49" s="29"/>
      <c r="BW49" s="29"/>
      <c r="BX49" s="29"/>
      <c r="BY49" s="29"/>
      <c r="BZ49" s="107"/>
      <c r="CA49" s="108"/>
      <c r="CB49" s="109"/>
      <c r="CC49" s="109"/>
      <c r="CD49" s="109"/>
      <c r="CE49" s="109"/>
      <c r="CF49" s="110"/>
      <c r="CG49" s="121"/>
      <c r="CH49" s="112"/>
      <c r="CI49" s="112"/>
      <c r="CJ49" s="112"/>
      <c r="CK49" s="112"/>
      <c r="CL49" s="122"/>
      <c r="CM49" s="113"/>
      <c r="CN49" s="113"/>
      <c r="CO49" s="113"/>
      <c r="CP49" s="113"/>
      <c r="CQ49" s="113"/>
      <c r="CR49" s="114"/>
      <c r="CS49" s="115"/>
      <c r="CT49" s="113"/>
      <c r="CU49" s="113"/>
      <c r="CV49" s="113"/>
      <c r="CW49" s="113"/>
      <c r="CX49" s="116"/>
      <c r="CY49" s="111"/>
      <c r="CZ49" s="117"/>
      <c r="DA49" s="118"/>
      <c r="DB49" s="123"/>
      <c r="DC49" s="9"/>
      <c r="DD49" s="9"/>
      <c r="DE49" s="9"/>
      <c r="DF49" s="9"/>
      <c r="DG49" s="9"/>
    </row>
    <row r="50" spans="2:111" x14ac:dyDescent="0.25">
      <c r="B50" s="105"/>
      <c r="C50" s="124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105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0"/>
      <c r="AB50" s="105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105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30"/>
      <c r="BB50" s="105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106"/>
      <c r="BP50" s="105"/>
      <c r="BQ50" s="29"/>
      <c r="BR50" s="29"/>
      <c r="BS50" s="29"/>
      <c r="BT50" s="107"/>
      <c r="BU50" s="106"/>
      <c r="BV50" s="29"/>
      <c r="BW50" s="29"/>
      <c r="BX50" s="29"/>
      <c r="BY50" s="29"/>
      <c r="BZ50" s="107"/>
      <c r="CA50" s="108"/>
      <c r="CB50" s="109"/>
      <c r="CC50" s="109"/>
      <c r="CD50" s="109"/>
      <c r="CE50" s="109"/>
      <c r="CF50" s="110"/>
      <c r="CG50" s="108"/>
      <c r="CH50" s="111"/>
      <c r="CI50" s="112"/>
      <c r="CJ50" s="111"/>
      <c r="CK50" s="111"/>
      <c r="CL50" s="110"/>
      <c r="CM50" s="113"/>
      <c r="CN50" s="113"/>
      <c r="CO50" s="113"/>
      <c r="CP50" s="113"/>
      <c r="CQ50" s="113"/>
      <c r="CR50" s="114"/>
      <c r="CS50" s="115"/>
      <c r="CT50" s="113"/>
      <c r="CU50" s="113"/>
      <c r="CV50" s="113"/>
      <c r="CW50" s="113"/>
      <c r="CX50" s="116"/>
      <c r="CY50" s="111"/>
      <c r="CZ50" s="117"/>
      <c r="DA50" s="118"/>
      <c r="DB50" s="123"/>
      <c r="DC50" s="9"/>
      <c r="DD50" s="9"/>
      <c r="DE50" s="9"/>
      <c r="DF50" s="9"/>
      <c r="DG50" s="9"/>
    </row>
    <row r="51" spans="2:111" x14ac:dyDescent="0.25">
      <c r="B51" s="105"/>
      <c r="C51" s="124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105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  <c r="AB51" s="105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105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30"/>
      <c r="BB51" s="105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106"/>
      <c r="BP51" s="105"/>
      <c r="BQ51" s="29"/>
      <c r="BR51" s="29"/>
      <c r="BS51" s="29"/>
      <c r="BT51" s="107"/>
      <c r="BU51" s="106"/>
      <c r="BV51" s="29"/>
      <c r="BW51" s="29"/>
      <c r="BX51" s="29"/>
      <c r="BY51" s="29"/>
      <c r="BZ51" s="107"/>
      <c r="CA51" s="108"/>
      <c r="CB51" s="109"/>
      <c r="CC51" s="109"/>
      <c r="CD51" s="109"/>
      <c r="CE51" s="109"/>
      <c r="CF51" s="110"/>
      <c r="CG51" s="121"/>
      <c r="CH51" s="112"/>
      <c r="CI51" s="112"/>
      <c r="CJ51" s="112"/>
      <c r="CK51" s="112"/>
      <c r="CL51" s="122"/>
      <c r="CM51" s="113"/>
      <c r="CN51" s="113"/>
      <c r="CO51" s="113"/>
      <c r="CP51" s="113"/>
      <c r="CQ51" s="113"/>
      <c r="CR51" s="114"/>
      <c r="CS51" s="115"/>
      <c r="CT51" s="113"/>
      <c r="CU51" s="113"/>
      <c r="CV51" s="113"/>
      <c r="CW51" s="113"/>
      <c r="CX51" s="116"/>
      <c r="CY51" s="111"/>
      <c r="CZ51" s="117"/>
      <c r="DA51" s="118"/>
      <c r="DB51" s="123"/>
      <c r="DC51" s="9"/>
      <c r="DD51" s="9"/>
      <c r="DE51" s="9"/>
      <c r="DF51" s="9"/>
      <c r="DG51" s="9"/>
    </row>
    <row r="52" spans="2:111" x14ac:dyDescent="0.25">
      <c r="B52" s="105"/>
      <c r="C52" s="124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  <c r="O52" s="105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  <c r="AB52" s="105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105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30"/>
      <c r="BB52" s="105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106"/>
      <c r="BP52" s="105"/>
      <c r="BQ52" s="29"/>
      <c r="BR52" s="29"/>
      <c r="BS52" s="29"/>
      <c r="BT52" s="107"/>
      <c r="BU52" s="106"/>
      <c r="BV52" s="29"/>
      <c r="BW52" s="29"/>
      <c r="BX52" s="29"/>
      <c r="BY52" s="29"/>
      <c r="BZ52" s="107"/>
      <c r="CA52" s="108"/>
      <c r="CB52" s="109"/>
      <c r="CC52" s="109"/>
      <c r="CD52" s="109"/>
      <c r="CE52" s="109"/>
      <c r="CF52" s="110"/>
      <c r="CG52" s="108"/>
      <c r="CH52" s="111"/>
      <c r="CI52" s="112"/>
      <c r="CJ52" s="111"/>
      <c r="CK52" s="111"/>
      <c r="CL52" s="110"/>
      <c r="CM52" s="113"/>
      <c r="CN52" s="113"/>
      <c r="CO52" s="113"/>
      <c r="CP52" s="113"/>
      <c r="CQ52" s="113"/>
      <c r="CR52" s="114"/>
      <c r="CS52" s="115"/>
      <c r="CT52" s="113"/>
      <c r="CU52" s="113"/>
      <c r="CV52" s="113"/>
      <c r="CW52" s="113"/>
      <c r="CX52" s="116"/>
      <c r="CY52" s="111"/>
      <c r="CZ52" s="117"/>
      <c r="DA52" s="118"/>
      <c r="DB52" s="123"/>
      <c r="DC52" s="9"/>
      <c r="DD52" s="9"/>
      <c r="DE52" s="9"/>
      <c r="DF52" s="9"/>
      <c r="DG52" s="9"/>
    </row>
    <row r="53" spans="2:111" x14ac:dyDescent="0.25">
      <c r="B53" s="105"/>
      <c r="C53" s="124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0"/>
      <c r="O53" s="105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30"/>
      <c r="AB53" s="105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105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30"/>
      <c r="BB53" s="105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106"/>
      <c r="BP53" s="105"/>
      <c r="BQ53" s="29"/>
      <c r="BR53" s="29"/>
      <c r="BS53" s="29"/>
      <c r="BT53" s="107"/>
      <c r="BU53" s="106"/>
      <c r="BV53" s="29"/>
      <c r="BW53" s="29"/>
      <c r="BX53" s="29"/>
      <c r="BY53" s="29"/>
      <c r="BZ53" s="107"/>
      <c r="CA53" s="108"/>
      <c r="CB53" s="109"/>
      <c r="CC53" s="109"/>
      <c r="CD53" s="109"/>
      <c r="CE53" s="109"/>
      <c r="CF53" s="110"/>
      <c r="CG53" s="121"/>
      <c r="CH53" s="112"/>
      <c r="CI53" s="112"/>
      <c r="CJ53" s="112"/>
      <c r="CK53" s="112"/>
      <c r="CL53" s="122"/>
      <c r="CM53" s="113"/>
      <c r="CN53" s="113"/>
      <c r="CO53" s="113"/>
      <c r="CP53" s="113"/>
      <c r="CQ53" s="113"/>
      <c r="CR53" s="114"/>
      <c r="CS53" s="115"/>
      <c r="CT53" s="113"/>
      <c r="CU53" s="113"/>
      <c r="CV53" s="113"/>
      <c r="CW53" s="113"/>
      <c r="CX53" s="116"/>
      <c r="CY53" s="111"/>
      <c r="CZ53" s="117"/>
      <c r="DA53" s="118"/>
      <c r="DB53" s="123"/>
      <c r="DC53" s="9"/>
      <c r="DD53" s="9"/>
      <c r="DE53" s="9"/>
      <c r="DF53" s="9"/>
      <c r="DG53" s="9"/>
    </row>
    <row r="54" spans="2:111" x14ac:dyDescent="0.25">
      <c r="B54" s="105"/>
      <c r="C54" s="12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0"/>
      <c r="O54" s="105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105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105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30"/>
      <c r="BB54" s="105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106"/>
      <c r="BP54" s="105"/>
      <c r="BQ54" s="29"/>
      <c r="BR54" s="29"/>
      <c r="BS54" s="29"/>
      <c r="BT54" s="107"/>
      <c r="BU54" s="106"/>
      <c r="BV54" s="29"/>
      <c r="BW54" s="29"/>
      <c r="BX54" s="29"/>
      <c r="BY54" s="29"/>
      <c r="BZ54" s="107"/>
      <c r="CA54" s="108"/>
      <c r="CB54" s="109"/>
      <c r="CC54" s="109"/>
      <c r="CD54" s="109"/>
      <c r="CE54" s="109"/>
      <c r="CF54" s="110"/>
      <c r="CG54" s="108"/>
      <c r="CH54" s="111"/>
      <c r="CI54" s="112"/>
      <c r="CJ54" s="111"/>
      <c r="CK54" s="111"/>
      <c r="CL54" s="110"/>
      <c r="CM54" s="113"/>
      <c r="CN54" s="113"/>
      <c r="CO54" s="113"/>
      <c r="CP54" s="113"/>
      <c r="CQ54" s="113"/>
      <c r="CR54" s="114"/>
      <c r="CS54" s="115"/>
      <c r="CT54" s="113"/>
      <c r="CU54" s="113"/>
      <c r="CV54" s="113"/>
      <c r="CW54" s="113"/>
      <c r="CX54" s="116"/>
      <c r="CY54" s="111"/>
      <c r="CZ54" s="117"/>
      <c r="DA54" s="118"/>
      <c r="DB54" s="123"/>
      <c r="DC54" s="9"/>
      <c r="DD54" s="9"/>
      <c r="DE54" s="9"/>
      <c r="DF54" s="9"/>
      <c r="DG54" s="9"/>
    </row>
    <row r="55" spans="2:111" x14ac:dyDescent="0.25">
      <c r="B55" s="105"/>
      <c r="C55" s="12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0"/>
      <c r="O55" s="105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30"/>
      <c r="AB55" s="105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105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30"/>
      <c r="BB55" s="105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106"/>
      <c r="BP55" s="105"/>
      <c r="BQ55" s="29"/>
      <c r="BR55" s="29"/>
      <c r="BS55" s="29"/>
      <c r="BT55" s="107"/>
      <c r="BU55" s="106"/>
      <c r="BV55" s="29"/>
      <c r="BW55" s="29"/>
      <c r="BX55" s="29"/>
      <c r="BY55" s="29"/>
      <c r="BZ55" s="107"/>
      <c r="CA55" s="108"/>
      <c r="CB55" s="109"/>
      <c r="CC55" s="109"/>
      <c r="CD55" s="109"/>
      <c r="CE55" s="109"/>
      <c r="CF55" s="110"/>
      <c r="CG55" s="121"/>
      <c r="CH55" s="112"/>
      <c r="CI55" s="112"/>
      <c r="CJ55" s="112"/>
      <c r="CK55" s="112"/>
      <c r="CL55" s="122"/>
      <c r="CM55" s="113"/>
      <c r="CN55" s="113"/>
      <c r="CO55" s="113"/>
      <c r="CP55" s="113"/>
      <c r="CQ55" s="113"/>
      <c r="CR55" s="114"/>
      <c r="CS55" s="115"/>
      <c r="CT55" s="113"/>
      <c r="CU55" s="113"/>
      <c r="CV55" s="113"/>
      <c r="CW55" s="113"/>
      <c r="CX55" s="116"/>
      <c r="CY55" s="111"/>
      <c r="CZ55" s="117"/>
      <c r="DA55" s="118"/>
      <c r="DB55" s="123"/>
      <c r="DC55" s="9"/>
      <c r="DD55" s="9"/>
      <c r="DE55" s="9"/>
      <c r="DF55" s="9"/>
      <c r="DG55" s="9"/>
    </row>
    <row r="56" spans="2:111" x14ac:dyDescent="0.25">
      <c r="B56" s="105"/>
      <c r="C56" s="124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0"/>
      <c r="O56" s="105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30"/>
      <c r="AB56" s="105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105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30"/>
      <c r="BB56" s="105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106"/>
      <c r="BP56" s="105"/>
      <c r="BQ56" s="29"/>
      <c r="BR56" s="29"/>
      <c r="BS56" s="29"/>
      <c r="BT56" s="107"/>
      <c r="BU56" s="106"/>
      <c r="BV56" s="29"/>
      <c r="BW56" s="29"/>
      <c r="BX56" s="29"/>
      <c r="BY56" s="29"/>
      <c r="BZ56" s="107"/>
      <c r="CA56" s="108"/>
      <c r="CB56" s="109"/>
      <c r="CC56" s="109"/>
      <c r="CD56" s="109"/>
      <c r="CE56" s="109"/>
      <c r="CF56" s="110"/>
      <c r="CG56" s="108"/>
      <c r="CH56" s="111"/>
      <c r="CI56" s="112"/>
      <c r="CJ56" s="111"/>
      <c r="CK56" s="111"/>
      <c r="CL56" s="110"/>
      <c r="CM56" s="113"/>
      <c r="CN56" s="113"/>
      <c r="CO56" s="113"/>
      <c r="CP56" s="113"/>
      <c r="CQ56" s="113"/>
      <c r="CR56" s="114"/>
      <c r="CS56" s="115"/>
      <c r="CT56" s="113"/>
      <c r="CU56" s="113"/>
      <c r="CV56" s="113"/>
      <c r="CW56" s="113"/>
      <c r="CX56" s="116"/>
      <c r="CY56" s="111"/>
      <c r="CZ56" s="117"/>
      <c r="DA56" s="118"/>
      <c r="DB56" s="123"/>
      <c r="DC56" s="9"/>
      <c r="DD56" s="9"/>
      <c r="DE56" s="9"/>
      <c r="DF56" s="9"/>
      <c r="DG56" s="9"/>
    </row>
    <row r="57" spans="2:111" x14ac:dyDescent="0.25">
      <c r="B57" s="105"/>
      <c r="C57" s="124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0"/>
      <c r="O57" s="105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30"/>
      <c r="AB57" s="105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105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30"/>
      <c r="BB57" s="105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106"/>
      <c r="BP57" s="105"/>
      <c r="BQ57" s="29"/>
      <c r="BR57" s="29"/>
      <c r="BS57" s="29"/>
      <c r="BT57" s="107"/>
      <c r="BU57" s="106"/>
      <c r="BV57" s="29"/>
      <c r="BW57" s="29"/>
      <c r="BX57" s="29"/>
      <c r="BY57" s="29"/>
      <c r="BZ57" s="107"/>
      <c r="CA57" s="108"/>
      <c r="CB57" s="109"/>
      <c r="CC57" s="109"/>
      <c r="CD57" s="109"/>
      <c r="CE57" s="109"/>
      <c r="CF57" s="110"/>
      <c r="CG57" s="121"/>
      <c r="CH57" s="112"/>
      <c r="CI57" s="112"/>
      <c r="CJ57" s="112"/>
      <c r="CK57" s="112"/>
      <c r="CL57" s="122"/>
      <c r="CM57" s="113"/>
      <c r="CN57" s="113"/>
      <c r="CO57" s="113"/>
      <c r="CP57" s="113"/>
      <c r="CQ57" s="113"/>
      <c r="CR57" s="114"/>
      <c r="CS57" s="115"/>
      <c r="CT57" s="113"/>
      <c r="CU57" s="113"/>
      <c r="CV57" s="113"/>
      <c r="CW57" s="113"/>
      <c r="CX57" s="116"/>
      <c r="CY57" s="111"/>
      <c r="CZ57" s="117"/>
      <c r="DA57" s="118"/>
      <c r="DB57" s="123"/>
      <c r="DC57" s="9"/>
      <c r="DD57" s="9"/>
      <c r="DE57" s="9"/>
      <c r="DF57" s="9"/>
      <c r="DG57" s="9"/>
    </row>
    <row r="58" spans="2:111" x14ac:dyDescent="0.25">
      <c r="B58" s="105"/>
      <c r="C58" s="12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0"/>
      <c r="O58" s="105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30"/>
      <c r="AB58" s="105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105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30"/>
      <c r="BB58" s="105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106"/>
      <c r="BP58" s="105"/>
      <c r="BQ58" s="29"/>
      <c r="BR58" s="29"/>
      <c r="BS58" s="29"/>
      <c r="BT58" s="107"/>
      <c r="BU58" s="106"/>
      <c r="BV58" s="29"/>
      <c r="BW58" s="29"/>
      <c r="BX58" s="29"/>
      <c r="BY58" s="29"/>
      <c r="BZ58" s="107"/>
      <c r="CA58" s="108"/>
      <c r="CB58" s="109"/>
      <c r="CC58" s="109"/>
      <c r="CD58" s="109"/>
      <c r="CE58" s="109"/>
      <c r="CF58" s="110"/>
      <c r="CG58" s="108"/>
      <c r="CH58" s="111"/>
      <c r="CI58" s="112"/>
      <c r="CJ58" s="111"/>
      <c r="CK58" s="111"/>
      <c r="CL58" s="110"/>
      <c r="CM58" s="113"/>
      <c r="CN58" s="113"/>
      <c r="CO58" s="113"/>
      <c r="CP58" s="113"/>
      <c r="CQ58" s="113"/>
      <c r="CR58" s="114"/>
      <c r="CS58" s="115"/>
      <c r="CT58" s="113"/>
      <c r="CU58" s="113"/>
      <c r="CV58" s="113"/>
      <c r="CW58" s="113"/>
      <c r="CX58" s="116"/>
      <c r="CY58" s="111"/>
      <c r="CZ58" s="117"/>
      <c r="DA58" s="118"/>
      <c r="DB58" s="123"/>
      <c r="DC58" s="9"/>
      <c r="DD58" s="9"/>
      <c r="DE58" s="9"/>
      <c r="DF58" s="9"/>
      <c r="DG58" s="9"/>
    </row>
    <row r="59" spans="2:111" x14ac:dyDescent="0.25">
      <c r="B59" s="105"/>
      <c r="C59" s="124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0"/>
      <c r="O59" s="105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30"/>
      <c r="AB59" s="105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105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30"/>
      <c r="BB59" s="105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106"/>
      <c r="BP59" s="105"/>
      <c r="BQ59" s="29"/>
      <c r="BR59" s="29"/>
      <c r="BS59" s="29"/>
      <c r="BT59" s="107"/>
      <c r="BU59" s="106"/>
      <c r="BV59" s="29"/>
      <c r="BW59" s="29"/>
      <c r="BX59" s="29"/>
      <c r="BY59" s="29"/>
      <c r="BZ59" s="107"/>
      <c r="CA59" s="108"/>
      <c r="CB59" s="109"/>
      <c r="CC59" s="109"/>
      <c r="CD59" s="109"/>
      <c r="CE59" s="109"/>
      <c r="CF59" s="110"/>
      <c r="CG59" s="121"/>
      <c r="CH59" s="112"/>
      <c r="CI59" s="112"/>
      <c r="CJ59" s="112"/>
      <c r="CK59" s="112"/>
      <c r="CL59" s="122"/>
      <c r="CM59" s="113"/>
      <c r="CN59" s="113"/>
      <c r="CO59" s="113"/>
      <c r="CP59" s="113"/>
      <c r="CQ59" s="113"/>
      <c r="CR59" s="114"/>
      <c r="CS59" s="115"/>
      <c r="CT59" s="113"/>
      <c r="CU59" s="113"/>
      <c r="CV59" s="113"/>
      <c r="CW59" s="113"/>
      <c r="CX59" s="116"/>
      <c r="CY59" s="111"/>
      <c r="CZ59" s="117"/>
      <c r="DA59" s="118"/>
      <c r="DB59" s="123"/>
      <c r="DC59" s="9"/>
      <c r="DD59" s="9"/>
      <c r="DE59" s="9"/>
      <c r="DF59" s="9"/>
      <c r="DG59" s="9"/>
    </row>
    <row r="60" spans="2:111" x14ac:dyDescent="0.25">
      <c r="B60" s="105"/>
      <c r="C60" s="124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/>
      <c r="O60" s="105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30"/>
      <c r="AB60" s="105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105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30"/>
      <c r="BB60" s="105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106"/>
      <c r="BP60" s="105"/>
      <c r="BQ60" s="29"/>
      <c r="BR60" s="29"/>
      <c r="BS60" s="29"/>
      <c r="BT60" s="107"/>
      <c r="BU60" s="106"/>
      <c r="BV60" s="29"/>
      <c r="BW60" s="29"/>
      <c r="BX60" s="29"/>
      <c r="BY60" s="29"/>
      <c r="BZ60" s="107"/>
      <c r="CA60" s="108"/>
      <c r="CB60" s="109"/>
      <c r="CC60" s="109"/>
      <c r="CD60" s="109"/>
      <c r="CE60" s="109"/>
      <c r="CF60" s="110"/>
      <c r="CG60" s="108"/>
      <c r="CH60" s="111"/>
      <c r="CI60" s="112"/>
      <c r="CJ60" s="111"/>
      <c r="CK60" s="111"/>
      <c r="CL60" s="110"/>
      <c r="CM60" s="113"/>
      <c r="CN60" s="113"/>
      <c r="CO60" s="113"/>
      <c r="CP60" s="113"/>
      <c r="CQ60" s="113"/>
      <c r="CR60" s="114"/>
      <c r="CS60" s="115"/>
      <c r="CT60" s="113"/>
      <c r="CU60" s="113"/>
      <c r="CV60" s="113"/>
      <c r="CW60" s="113"/>
      <c r="CX60" s="116"/>
      <c r="CY60" s="111"/>
      <c r="CZ60" s="117"/>
      <c r="DA60" s="118"/>
      <c r="DB60" s="123"/>
      <c r="DC60" s="9"/>
      <c r="DD60" s="9"/>
      <c r="DE60" s="9"/>
      <c r="DF60" s="9"/>
      <c r="DG60" s="9"/>
    </row>
    <row r="61" spans="2:111" x14ac:dyDescent="0.25">
      <c r="B61" s="105"/>
      <c r="C61" s="124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0"/>
      <c r="O61" s="105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30"/>
      <c r="AB61" s="105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105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30"/>
      <c r="BB61" s="105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106"/>
      <c r="BP61" s="105"/>
      <c r="BQ61" s="29"/>
      <c r="BR61" s="29"/>
      <c r="BS61" s="29"/>
      <c r="BT61" s="107"/>
      <c r="BU61" s="106"/>
      <c r="BV61" s="29"/>
      <c r="BW61" s="29"/>
      <c r="BX61" s="29"/>
      <c r="BY61" s="29"/>
      <c r="BZ61" s="107"/>
      <c r="CA61" s="108"/>
      <c r="CB61" s="109"/>
      <c r="CC61" s="109"/>
      <c r="CD61" s="109"/>
      <c r="CE61" s="109"/>
      <c r="CF61" s="110"/>
      <c r="CG61" s="121"/>
      <c r="CH61" s="112"/>
      <c r="CI61" s="112"/>
      <c r="CJ61" s="112"/>
      <c r="CK61" s="112"/>
      <c r="CL61" s="122"/>
      <c r="CM61" s="113"/>
      <c r="CN61" s="113"/>
      <c r="CO61" s="113"/>
      <c r="CP61" s="113"/>
      <c r="CQ61" s="113"/>
      <c r="CR61" s="114"/>
      <c r="CS61" s="115"/>
      <c r="CT61" s="113"/>
      <c r="CU61" s="113"/>
      <c r="CV61" s="113"/>
      <c r="CW61" s="113"/>
      <c r="CX61" s="116"/>
      <c r="CY61" s="111"/>
      <c r="CZ61" s="117"/>
      <c r="DA61" s="118"/>
      <c r="DB61" s="123"/>
      <c r="DC61" s="9"/>
      <c r="DD61" s="9"/>
      <c r="DE61" s="9"/>
      <c r="DF61" s="9"/>
      <c r="DG61" s="9"/>
    </row>
    <row r="62" spans="2:111" x14ac:dyDescent="0.25">
      <c r="B62" s="105"/>
      <c r="C62" s="124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  <c r="O62" s="105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  <c r="AB62" s="105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105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30"/>
      <c r="BB62" s="105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106"/>
      <c r="BP62" s="105"/>
      <c r="BQ62" s="29"/>
      <c r="BR62" s="29"/>
      <c r="BS62" s="29"/>
      <c r="BT62" s="107"/>
      <c r="BU62" s="106"/>
      <c r="BV62" s="29"/>
      <c r="BW62" s="29"/>
      <c r="BX62" s="29"/>
      <c r="BY62" s="29"/>
      <c r="BZ62" s="107"/>
      <c r="CA62" s="108"/>
      <c r="CB62" s="109"/>
      <c r="CC62" s="109"/>
      <c r="CD62" s="109"/>
      <c r="CE62" s="109"/>
      <c r="CF62" s="110"/>
      <c r="CG62" s="108"/>
      <c r="CH62" s="111"/>
      <c r="CI62" s="112"/>
      <c r="CJ62" s="111"/>
      <c r="CK62" s="111"/>
      <c r="CL62" s="110"/>
      <c r="CM62" s="113"/>
      <c r="CN62" s="113"/>
      <c r="CO62" s="113"/>
      <c r="CP62" s="113"/>
      <c r="CQ62" s="113"/>
      <c r="CR62" s="114"/>
      <c r="CS62" s="115"/>
      <c r="CT62" s="113"/>
      <c r="CU62" s="113"/>
      <c r="CV62" s="113"/>
      <c r="CW62" s="113"/>
      <c r="CX62" s="116"/>
      <c r="CY62" s="111"/>
      <c r="CZ62" s="117"/>
      <c r="DA62" s="118"/>
      <c r="DB62" s="123"/>
      <c r="DC62" s="9"/>
      <c r="DD62" s="9"/>
      <c r="DE62" s="9"/>
      <c r="DF62" s="9"/>
      <c r="DG62" s="9"/>
    </row>
    <row r="63" spans="2:111" x14ac:dyDescent="0.25">
      <c r="B63" s="105"/>
      <c r="C63" s="124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0"/>
      <c r="O63" s="105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  <c r="AB63" s="105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105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30"/>
      <c r="BB63" s="105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106"/>
      <c r="BP63" s="105"/>
      <c r="BQ63" s="29"/>
      <c r="BR63" s="29"/>
      <c r="BS63" s="29"/>
      <c r="BT63" s="107"/>
      <c r="BU63" s="106"/>
      <c r="BV63" s="29"/>
      <c r="BW63" s="29"/>
      <c r="BX63" s="29"/>
      <c r="BY63" s="29"/>
      <c r="BZ63" s="107"/>
      <c r="CA63" s="108"/>
      <c r="CB63" s="109"/>
      <c r="CC63" s="109"/>
      <c r="CD63" s="109"/>
      <c r="CE63" s="109"/>
      <c r="CF63" s="110"/>
      <c r="CG63" s="121"/>
      <c r="CH63" s="112"/>
      <c r="CI63" s="112"/>
      <c r="CJ63" s="112"/>
      <c r="CK63" s="112"/>
      <c r="CL63" s="122"/>
      <c r="CM63" s="113"/>
      <c r="CN63" s="113"/>
      <c r="CO63" s="113"/>
      <c r="CP63" s="113"/>
      <c r="CQ63" s="113"/>
      <c r="CR63" s="114"/>
      <c r="CS63" s="115"/>
      <c r="CT63" s="113"/>
      <c r="CU63" s="113"/>
      <c r="CV63" s="113"/>
      <c r="CW63" s="113"/>
      <c r="CX63" s="116"/>
      <c r="CY63" s="111"/>
      <c r="CZ63" s="117"/>
      <c r="DA63" s="118"/>
      <c r="DB63" s="123"/>
      <c r="DC63" s="9"/>
      <c r="DD63" s="9"/>
      <c r="DE63" s="9"/>
      <c r="DF63" s="9"/>
      <c r="DG63" s="9"/>
    </row>
    <row r="64" spans="2:111" x14ac:dyDescent="0.25">
      <c r="B64" s="105"/>
      <c r="C64" s="124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0"/>
      <c r="O64" s="105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30"/>
      <c r="AB64" s="105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105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30"/>
      <c r="BB64" s="105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106"/>
      <c r="BP64" s="105"/>
      <c r="BQ64" s="29"/>
      <c r="BR64" s="29"/>
      <c r="BS64" s="29"/>
      <c r="BT64" s="107"/>
      <c r="BU64" s="106"/>
      <c r="BV64" s="29"/>
      <c r="BW64" s="29"/>
      <c r="BX64" s="29"/>
      <c r="BY64" s="29"/>
      <c r="BZ64" s="107"/>
      <c r="CA64" s="108"/>
      <c r="CB64" s="109"/>
      <c r="CC64" s="109"/>
      <c r="CD64" s="109"/>
      <c r="CE64" s="109"/>
      <c r="CF64" s="110"/>
      <c r="CG64" s="108"/>
      <c r="CH64" s="111"/>
      <c r="CI64" s="112"/>
      <c r="CJ64" s="111"/>
      <c r="CK64" s="111"/>
      <c r="CL64" s="110"/>
      <c r="CM64" s="113"/>
      <c r="CN64" s="113"/>
      <c r="CO64" s="113"/>
      <c r="CP64" s="113"/>
      <c r="CQ64" s="113"/>
      <c r="CR64" s="114"/>
      <c r="CS64" s="115"/>
      <c r="CT64" s="113"/>
      <c r="CU64" s="113"/>
      <c r="CV64" s="113"/>
      <c r="CW64" s="113"/>
      <c r="CX64" s="116"/>
      <c r="CY64" s="111"/>
      <c r="CZ64" s="117"/>
      <c r="DA64" s="118"/>
      <c r="DB64" s="123"/>
      <c r="DC64" s="9"/>
      <c r="DD64" s="9"/>
      <c r="DE64" s="9"/>
      <c r="DF64" s="9"/>
      <c r="DG64" s="9"/>
    </row>
    <row r="65" spans="2:111" x14ac:dyDescent="0.25">
      <c r="B65" s="105"/>
      <c r="C65" s="124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0"/>
      <c r="O65" s="105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30"/>
      <c r="AB65" s="105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105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30"/>
      <c r="BB65" s="105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106"/>
      <c r="BP65" s="105"/>
      <c r="BQ65" s="29"/>
      <c r="BR65" s="29"/>
      <c r="BS65" s="29"/>
      <c r="BT65" s="107"/>
      <c r="BU65" s="106"/>
      <c r="BV65" s="29"/>
      <c r="BW65" s="29"/>
      <c r="BX65" s="29"/>
      <c r="BY65" s="29"/>
      <c r="BZ65" s="107"/>
      <c r="CA65" s="108"/>
      <c r="CB65" s="109"/>
      <c r="CC65" s="109"/>
      <c r="CD65" s="109"/>
      <c r="CE65" s="109"/>
      <c r="CF65" s="110"/>
      <c r="CG65" s="121"/>
      <c r="CH65" s="112"/>
      <c r="CI65" s="112"/>
      <c r="CJ65" s="112"/>
      <c r="CK65" s="112"/>
      <c r="CL65" s="122"/>
      <c r="CM65" s="113"/>
      <c r="CN65" s="113"/>
      <c r="CO65" s="113"/>
      <c r="CP65" s="113"/>
      <c r="CQ65" s="113"/>
      <c r="CR65" s="114"/>
      <c r="CS65" s="115"/>
      <c r="CT65" s="113"/>
      <c r="CU65" s="113"/>
      <c r="CV65" s="113"/>
      <c r="CW65" s="113"/>
      <c r="CX65" s="116"/>
      <c r="CY65" s="111"/>
      <c r="CZ65" s="117"/>
      <c r="DA65" s="118"/>
      <c r="DB65" s="123"/>
      <c r="DC65" s="9"/>
      <c r="DD65" s="9"/>
      <c r="DE65" s="9"/>
      <c r="DF65" s="9"/>
      <c r="DG65" s="9"/>
    </row>
    <row r="66" spans="2:111" x14ac:dyDescent="0.25">
      <c r="B66" s="105"/>
      <c r="C66" s="124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0"/>
      <c r="O66" s="105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105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105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30"/>
      <c r="BB66" s="105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106"/>
      <c r="BP66" s="105"/>
      <c r="BQ66" s="29"/>
      <c r="BR66" s="29"/>
      <c r="BS66" s="29"/>
      <c r="BT66" s="107"/>
      <c r="BU66" s="106"/>
      <c r="BV66" s="29"/>
      <c r="BW66" s="29"/>
      <c r="BX66" s="29"/>
      <c r="BY66" s="29"/>
      <c r="BZ66" s="107"/>
      <c r="CA66" s="108"/>
      <c r="CB66" s="109"/>
      <c r="CC66" s="109"/>
      <c r="CD66" s="109"/>
      <c r="CE66" s="109"/>
      <c r="CF66" s="110"/>
      <c r="CG66" s="108"/>
      <c r="CH66" s="111"/>
      <c r="CI66" s="112"/>
      <c r="CJ66" s="111"/>
      <c r="CK66" s="111"/>
      <c r="CL66" s="110"/>
      <c r="CM66" s="113"/>
      <c r="CN66" s="113"/>
      <c r="CO66" s="113"/>
      <c r="CP66" s="113"/>
      <c r="CQ66" s="113"/>
      <c r="CR66" s="114"/>
      <c r="CS66" s="115"/>
      <c r="CT66" s="113"/>
      <c r="CU66" s="113"/>
      <c r="CV66" s="113"/>
      <c r="CW66" s="113"/>
      <c r="CX66" s="116"/>
      <c r="CY66" s="111"/>
      <c r="CZ66" s="117"/>
      <c r="DA66" s="118"/>
      <c r="DB66" s="123"/>
      <c r="DC66" s="9"/>
      <c r="DD66" s="9"/>
      <c r="DE66" s="9"/>
      <c r="DF66" s="9"/>
      <c r="DG66" s="9"/>
    </row>
    <row r="67" spans="2:111" x14ac:dyDescent="0.25">
      <c r="B67" s="105"/>
      <c r="C67" s="124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0"/>
      <c r="O67" s="105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30"/>
      <c r="AB67" s="105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105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30"/>
      <c r="BB67" s="105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106"/>
      <c r="BP67" s="105"/>
      <c r="BQ67" s="29"/>
      <c r="BR67" s="29"/>
      <c r="BS67" s="29"/>
      <c r="BT67" s="107"/>
      <c r="BU67" s="106"/>
      <c r="BV67" s="29"/>
      <c r="BW67" s="29"/>
      <c r="BX67" s="29"/>
      <c r="BY67" s="29"/>
      <c r="BZ67" s="107"/>
      <c r="CA67" s="108"/>
      <c r="CB67" s="109"/>
      <c r="CC67" s="109"/>
      <c r="CD67" s="109"/>
      <c r="CE67" s="109"/>
      <c r="CF67" s="110"/>
      <c r="CG67" s="121"/>
      <c r="CH67" s="112"/>
      <c r="CI67" s="112"/>
      <c r="CJ67" s="112"/>
      <c r="CK67" s="112"/>
      <c r="CL67" s="122"/>
      <c r="CM67" s="113"/>
      <c r="CN67" s="113"/>
      <c r="CO67" s="113"/>
      <c r="CP67" s="113"/>
      <c r="CQ67" s="113"/>
      <c r="CR67" s="114"/>
      <c r="CS67" s="115"/>
      <c r="CT67" s="113"/>
      <c r="CU67" s="113"/>
      <c r="CV67" s="113"/>
      <c r="CW67" s="113"/>
      <c r="CX67" s="116"/>
      <c r="CY67" s="111"/>
      <c r="CZ67" s="117"/>
      <c r="DA67" s="118"/>
      <c r="DB67" s="123"/>
      <c r="DC67" s="9"/>
      <c r="DD67" s="9"/>
      <c r="DE67" s="9"/>
      <c r="DF67" s="9"/>
      <c r="DG67" s="9"/>
    </row>
    <row r="68" spans="2:111" x14ac:dyDescent="0.25">
      <c r="B68" s="105"/>
      <c r="C68" s="124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0"/>
      <c r="O68" s="105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30"/>
      <c r="AB68" s="105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105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30"/>
      <c r="BB68" s="105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106"/>
      <c r="BP68" s="105"/>
      <c r="BQ68" s="29"/>
      <c r="BR68" s="29"/>
      <c r="BS68" s="29"/>
      <c r="BT68" s="107"/>
      <c r="BU68" s="106"/>
      <c r="BV68" s="29"/>
      <c r="BW68" s="29"/>
      <c r="BX68" s="29"/>
      <c r="BY68" s="29"/>
      <c r="BZ68" s="107"/>
      <c r="CA68" s="108"/>
      <c r="CB68" s="109"/>
      <c r="CC68" s="109"/>
      <c r="CD68" s="109"/>
      <c r="CE68" s="109"/>
      <c r="CF68" s="110"/>
      <c r="CG68" s="108"/>
      <c r="CH68" s="111"/>
      <c r="CI68" s="112"/>
      <c r="CJ68" s="111"/>
      <c r="CK68" s="111"/>
      <c r="CL68" s="110"/>
      <c r="CM68" s="113"/>
      <c r="CN68" s="113"/>
      <c r="CO68" s="113"/>
      <c r="CP68" s="113"/>
      <c r="CQ68" s="113"/>
      <c r="CR68" s="114"/>
      <c r="CS68" s="115"/>
      <c r="CT68" s="113"/>
      <c r="CU68" s="113"/>
      <c r="CV68" s="113"/>
      <c r="CW68" s="113"/>
      <c r="CX68" s="116"/>
      <c r="CY68" s="111"/>
      <c r="CZ68" s="117"/>
      <c r="DA68" s="118"/>
      <c r="DB68" s="123"/>
      <c r="DC68" s="9"/>
      <c r="DD68" s="9"/>
      <c r="DE68" s="9"/>
      <c r="DF68" s="9"/>
      <c r="DG68" s="9"/>
    </row>
    <row r="69" spans="2:111" x14ac:dyDescent="0.25">
      <c r="B69" s="105"/>
      <c r="C69" s="124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0"/>
      <c r="O69" s="105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30"/>
      <c r="AB69" s="105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105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30"/>
      <c r="BB69" s="105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106"/>
      <c r="BP69" s="105"/>
      <c r="BQ69" s="29"/>
      <c r="BR69" s="29"/>
      <c r="BS69" s="29"/>
      <c r="BT69" s="107"/>
      <c r="BU69" s="106"/>
      <c r="BV69" s="29"/>
      <c r="BW69" s="29"/>
      <c r="BX69" s="29"/>
      <c r="BY69" s="29"/>
      <c r="BZ69" s="107"/>
      <c r="CA69" s="108"/>
      <c r="CB69" s="109"/>
      <c r="CC69" s="109"/>
      <c r="CD69" s="109"/>
      <c r="CE69" s="109"/>
      <c r="CF69" s="110"/>
      <c r="CG69" s="121"/>
      <c r="CH69" s="112"/>
      <c r="CI69" s="112"/>
      <c r="CJ69" s="112"/>
      <c r="CK69" s="112"/>
      <c r="CL69" s="122"/>
      <c r="CM69" s="113"/>
      <c r="CN69" s="113"/>
      <c r="CO69" s="113"/>
      <c r="CP69" s="113"/>
      <c r="CQ69" s="113"/>
      <c r="CR69" s="114"/>
      <c r="CS69" s="115"/>
      <c r="CT69" s="113"/>
      <c r="CU69" s="113"/>
      <c r="CV69" s="113"/>
      <c r="CW69" s="113"/>
      <c r="CX69" s="116"/>
      <c r="CY69" s="111"/>
      <c r="CZ69" s="117"/>
      <c r="DA69" s="118"/>
      <c r="DB69" s="123"/>
      <c r="DC69" s="9"/>
      <c r="DD69" s="9"/>
      <c r="DE69" s="9"/>
      <c r="DF69" s="9"/>
      <c r="DG69" s="9"/>
    </row>
    <row r="70" spans="2:111" x14ac:dyDescent="0.25">
      <c r="B70" s="105"/>
      <c r="C70" s="124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0"/>
      <c r="O70" s="105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30"/>
      <c r="AB70" s="105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105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30"/>
      <c r="BB70" s="105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106"/>
      <c r="BP70" s="105"/>
      <c r="BQ70" s="29"/>
      <c r="BR70" s="29"/>
      <c r="BS70" s="29"/>
      <c r="BT70" s="107"/>
      <c r="BU70" s="106"/>
      <c r="BV70" s="29"/>
      <c r="BW70" s="29"/>
      <c r="BX70" s="29"/>
      <c r="BY70" s="29"/>
      <c r="BZ70" s="107"/>
      <c r="CA70" s="108"/>
      <c r="CB70" s="109"/>
      <c r="CC70" s="109"/>
      <c r="CD70" s="109"/>
      <c r="CE70" s="109"/>
      <c r="CF70" s="110"/>
      <c r="CG70" s="108"/>
      <c r="CH70" s="111"/>
      <c r="CI70" s="112"/>
      <c r="CJ70" s="111"/>
      <c r="CK70" s="111"/>
      <c r="CL70" s="110"/>
      <c r="CM70" s="113"/>
      <c r="CN70" s="113"/>
      <c r="CO70" s="113"/>
      <c r="CP70" s="113"/>
      <c r="CQ70" s="113"/>
      <c r="CR70" s="114"/>
      <c r="CS70" s="115"/>
      <c r="CT70" s="113"/>
      <c r="CU70" s="113"/>
      <c r="CV70" s="113"/>
      <c r="CW70" s="113"/>
      <c r="CX70" s="116"/>
      <c r="CY70" s="111"/>
      <c r="CZ70" s="117"/>
      <c r="DA70" s="118"/>
      <c r="DB70" s="123"/>
      <c r="DC70" s="9"/>
      <c r="DD70" s="9"/>
      <c r="DE70" s="9"/>
      <c r="DF70" s="9"/>
      <c r="DG70" s="9"/>
    </row>
    <row r="71" spans="2:111" x14ac:dyDescent="0.25">
      <c r="B71" s="105"/>
      <c r="C71" s="12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0"/>
      <c r="O71" s="105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30"/>
      <c r="AB71" s="105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105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30"/>
      <c r="BB71" s="105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106"/>
      <c r="BP71" s="105"/>
      <c r="BQ71" s="29"/>
      <c r="BR71" s="29"/>
      <c r="BS71" s="29"/>
      <c r="BT71" s="107"/>
      <c r="BU71" s="106"/>
      <c r="BV71" s="29"/>
      <c r="BW71" s="29"/>
      <c r="BX71" s="29"/>
      <c r="BY71" s="29"/>
      <c r="BZ71" s="107"/>
      <c r="CA71" s="108"/>
      <c r="CB71" s="109"/>
      <c r="CC71" s="109"/>
      <c r="CD71" s="109"/>
      <c r="CE71" s="109"/>
      <c r="CF71" s="110"/>
      <c r="CG71" s="121"/>
      <c r="CH71" s="112"/>
      <c r="CI71" s="112"/>
      <c r="CJ71" s="112"/>
      <c r="CK71" s="112"/>
      <c r="CL71" s="122"/>
      <c r="CM71" s="113"/>
      <c r="CN71" s="113"/>
      <c r="CO71" s="113"/>
      <c r="CP71" s="113"/>
      <c r="CQ71" s="113"/>
      <c r="CR71" s="114"/>
      <c r="CS71" s="115"/>
      <c r="CT71" s="113"/>
      <c r="CU71" s="113"/>
      <c r="CV71" s="113"/>
      <c r="CW71" s="113"/>
      <c r="CX71" s="116"/>
      <c r="CY71" s="111"/>
      <c r="CZ71" s="117"/>
      <c r="DA71" s="118"/>
      <c r="DB71" s="123"/>
      <c r="DC71" s="9"/>
      <c r="DD71" s="9"/>
      <c r="DE71" s="9"/>
      <c r="DF71" s="9"/>
      <c r="DG71" s="9"/>
    </row>
    <row r="72" spans="2:111" x14ac:dyDescent="0.25">
      <c r="B72" s="105"/>
      <c r="C72" s="124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0"/>
      <c r="O72" s="105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30"/>
      <c r="AB72" s="105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105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30"/>
      <c r="BB72" s="105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106"/>
      <c r="BP72" s="105"/>
      <c r="BQ72" s="29"/>
      <c r="BR72" s="29"/>
      <c r="BS72" s="29"/>
      <c r="BT72" s="107"/>
      <c r="BU72" s="106"/>
      <c r="BV72" s="29"/>
      <c r="BW72" s="29"/>
      <c r="BX72" s="29"/>
      <c r="BY72" s="29"/>
      <c r="BZ72" s="107"/>
      <c r="CA72" s="108"/>
      <c r="CB72" s="109"/>
      <c r="CC72" s="109"/>
      <c r="CD72" s="109"/>
      <c r="CE72" s="109"/>
      <c r="CF72" s="110"/>
      <c r="CG72" s="108"/>
      <c r="CH72" s="111"/>
      <c r="CI72" s="112"/>
      <c r="CJ72" s="111"/>
      <c r="CK72" s="111"/>
      <c r="CL72" s="110"/>
      <c r="CM72" s="113"/>
      <c r="CN72" s="113"/>
      <c r="CO72" s="113"/>
      <c r="CP72" s="113"/>
      <c r="CQ72" s="113"/>
      <c r="CR72" s="114"/>
      <c r="CS72" s="115"/>
      <c r="CT72" s="113"/>
      <c r="CU72" s="113"/>
      <c r="CV72" s="113"/>
      <c r="CW72" s="113"/>
      <c r="CX72" s="116"/>
      <c r="CY72" s="111"/>
      <c r="CZ72" s="117"/>
      <c r="DA72" s="118"/>
      <c r="DB72" s="123"/>
      <c r="DC72" s="9"/>
      <c r="DD72" s="9"/>
      <c r="DE72" s="9"/>
      <c r="DF72" s="9"/>
      <c r="DG72" s="9"/>
    </row>
    <row r="73" spans="2:111" x14ac:dyDescent="0.25">
      <c r="B73" s="105"/>
      <c r="C73" s="124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0"/>
      <c r="O73" s="105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  <c r="AB73" s="105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105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30"/>
      <c r="BB73" s="105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106"/>
      <c r="BP73" s="105"/>
      <c r="BQ73" s="29"/>
      <c r="BR73" s="29"/>
      <c r="BS73" s="29"/>
      <c r="BT73" s="107"/>
      <c r="BU73" s="106"/>
      <c r="BV73" s="29"/>
      <c r="BW73" s="29"/>
      <c r="BX73" s="29"/>
      <c r="BY73" s="29"/>
      <c r="BZ73" s="107"/>
      <c r="CA73" s="108"/>
      <c r="CB73" s="109"/>
      <c r="CC73" s="109"/>
      <c r="CD73" s="109"/>
      <c r="CE73" s="109"/>
      <c r="CF73" s="110"/>
      <c r="CG73" s="121"/>
      <c r="CH73" s="112"/>
      <c r="CI73" s="112"/>
      <c r="CJ73" s="112"/>
      <c r="CK73" s="112"/>
      <c r="CL73" s="122"/>
      <c r="CM73" s="113"/>
      <c r="CN73" s="113"/>
      <c r="CO73" s="113"/>
      <c r="CP73" s="113"/>
      <c r="CQ73" s="113"/>
      <c r="CR73" s="114"/>
      <c r="CS73" s="115"/>
      <c r="CT73" s="113"/>
      <c r="CU73" s="113"/>
      <c r="CV73" s="113"/>
      <c r="CW73" s="113"/>
      <c r="CX73" s="116"/>
      <c r="CY73" s="111"/>
      <c r="CZ73" s="117"/>
      <c r="DA73" s="118"/>
      <c r="DB73" s="123"/>
      <c r="DC73" s="9"/>
      <c r="DD73" s="9"/>
      <c r="DE73" s="9"/>
      <c r="DF73" s="9"/>
      <c r="DG73" s="9"/>
    </row>
    <row r="74" spans="2:111" x14ac:dyDescent="0.25">
      <c r="B74" s="105"/>
      <c r="C74" s="124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0"/>
      <c r="O74" s="105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  <c r="AB74" s="105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105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30"/>
      <c r="BB74" s="105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106"/>
      <c r="BP74" s="105"/>
      <c r="BQ74" s="29"/>
      <c r="BR74" s="29"/>
      <c r="BS74" s="29"/>
      <c r="BT74" s="107"/>
      <c r="BU74" s="106"/>
      <c r="BV74" s="29"/>
      <c r="BW74" s="29"/>
      <c r="BX74" s="29"/>
      <c r="BY74" s="29"/>
      <c r="BZ74" s="107"/>
      <c r="CA74" s="108"/>
      <c r="CB74" s="109"/>
      <c r="CC74" s="109"/>
      <c r="CD74" s="109"/>
      <c r="CE74" s="109"/>
      <c r="CF74" s="110"/>
      <c r="CG74" s="108"/>
      <c r="CH74" s="111"/>
      <c r="CI74" s="112"/>
      <c r="CJ74" s="111"/>
      <c r="CK74" s="111"/>
      <c r="CL74" s="110"/>
      <c r="CM74" s="113"/>
      <c r="CN74" s="113"/>
      <c r="CO74" s="113"/>
      <c r="CP74" s="113"/>
      <c r="CQ74" s="113"/>
      <c r="CR74" s="114"/>
      <c r="CS74" s="115"/>
      <c r="CT74" s="113"/>
      <c r="CU74" s="113"/>
      <c r="CV74" s="113"/>
      <c r="CW74" s="113"/>
      <c r="CX74" s="116"/>
      <c r="CY74" s="111"/>
      <c r="CZ74" s="117"/>
      <c r="DA74" s="118"/>
      <c r="DB74" s="123"/>
      <c r="DC74" s="9"/>
      <c r="DD74" s="9"/>
      <c r="DE74" s="9"/>
      <c r="DF74" s="9"/>
      <c r="DG74" s="9"/>
    </row>
    <row r="75" spans="2:111" x14ac:dyDescent="0.25">
      <c r="B75" s="105"/>
      <c r="C75" s="124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0"/>
      <c r="O75" s="105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30"/>
      <c r="AB75" s="105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105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30"/>
      <c r="BB75" s="105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106"/>
      <c r="BP75" s="105"/>
      <c r="BQ75" s="29"/>
      <c r="BR75" s="29"/>
      <c r="BS75" s="29"/>
      <c r="BT75" s="107"/>
      <c r="BU75" s="106"/>
      <c r="BV75" s="29"/>
      <c r="BW75" s="29"/>
      <c r="BX75" s="29"/>
      <c r="BY75" s="29"/>
      <c r="BZ75" s="107"/>
      <c r="CA75" s="108"/>
      <c r="CB75" s="109"/>
      <c r="CC75" s="109"/>
      <c r="CD75" s="109"/>
      <c r="CE75" s="109"/>
      <c r="CF75" s="110"/>
      <c r="CG75" s="121"/>
      <c r="CH75" s="112"/>
      <c r="CI75" s="112"/>
      <c r="CJ75" s="112"/>
      <c r="CK75" s="112"/>
      <c r="CL75" s="122"/>
      <c r="CM75" s="113"/>
      <c r="CN75" s="113"/>
      <c r="CO75" s="113"/>
      <c r="CP75" s="113"/>
      <c r="CQ75" s="113"/>
      <c r="CR75" s="114"/>
      <c r="CS75" s="115"/>
      <c r="CT75" s="113"/>
      <c r="CU75" s="113"/>
      <c r="CV75" s="113"/>
      <c r="CW75" s="113"/>
      <c r="CX75" s="116"/>
      <c r="CY75" s="111"/>
      <c r="CZ75" s="117"/>
      <c r="DA75" s="118"/>
      <c r="DB75" s="123"/>
      <c r="DC75" s="9"/>
      <c r="DD75" s="9"/>
      <c r="DE75" s="9"/>
      <c r="DF75" s="9"/>
      <c r="DG75" s="9"/>
    </row>
    <row r="76" spans="2:111" x14ac:dyDescent="0.25">
      <c r="B76" s="105"/>
      <c r="C76" s="12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0"/>
      <c r="O76" s="105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30"/>
      <c r="AB76" s="105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105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30"/>
      <c r="BB76" s="105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106"/>
      <c r="BP76" s="105"/>
      <c r="BQ76" s="29"/>
      <c r="BR76" s="29"/>
      <c r="BS76" s="29"/>
      <c r="BT76" s="107"/>
      <c r="BU76" s="106"/>
      <c r="BV76" s="29"/>
      <c r="BW76" s="29"/>
      <c r="BX76" s="29"/>
      <c r="BY76" s="29"/>
      <c r="BZ76" s="107"/>
      <c r="CA76" s="108"/>
      <c r="CB76" s="109"/>
      <c r="CC76" s="109"/>
      <c r="CD76" s="109"/>
      <c r="CE76" s="109"/>
      <c r="CF76" s="110"/>
      <c r="CG76" s="108"/>
      <c r="CH76" s="111"/>
      <c r="CI76" s="112"/>
      <c r="CJ76" s="111"/>
      <c r="CK76" s="111"/>
      <c r="CL76" s="110"/>
      <c r="CM76" s="113"/>
      <c r="CN76" s="113"/>
      <c r="CO76" s="113"/>
      <c r="CP76" s="113"/>
      <c r="CQ76" s="113"/>
      <c r="CR76" s="114"/>
      <c r="CS76" s="115"/>
      <c r="CT76" s="113"/>
      <c r="CU76" s="113"/>
      <c r="CV76" s="113"/>
      <c r="CW76" s="113"/>
      <c r="CX76" s="116"/>
      <c r="CY76" s="111"/>
      <c r="CZ76" s="117"/>
      <c r="DA76" s="118"/>
      <c r="DB76" s="123"/>
      <c r="DC76" s="9"/>
      <c r="DD76" s="9"/>
      <c r="DE76" s="9"/>
      <c r="DF76" s="9"/>
      <c r="DG76" s="9"/>
    </row>
    <row r="77" spans="2:111" x14ac:dyDescent="0.25">
      <c r="B77" s="105"/>
      <c r="C77" s="124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0"/>
      <c r="O77" s="105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30"/>
      <c r="AB77" s="105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105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30"/>
      <c r="BB77" s="105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106"/>
      <c r="BP77" s="105"/>
      <c r="BQ77" s="29"/>
      <c r="BR77" s="29"/>
      <c r="BS77" s="29"/>
      <c r="BT77" s="107"/>
      <c r="BU77" s="106"/>
      <c r="BV77" s="29"/>
      <c r="BW77" s="29"/>
      <c r="BX77" s="29"/>
      <c r="BY77" s="29"/>
      <c r="BZ77" s="107"/>
      <c r="CA77" s="108"/>
      <c r="CB77" s="109"/>
      <c r="CC77" s="109"/>
      <c r="CD77" s="109"/>
      <c r="CE77" s="109"/>
      <c r="CF77" s="110"/>
      <c r="CG77" s="121"/>
      <c r="CH77" s="112"/>
      <c r="CI77" s="112"/>
      <c r="CJ77" s="112"/>
      <c r="CK77" s="112"/>
      <c r="CL77" s="122"/>
      <c r="CM77" s="113"/>
      <c r="CN77" s="113"/>
      <c r="CO77" s="113"/>
      <c r="CP77" s="113"/>
      <c r="CQ77" s="113"/>
      <c r="CR77" s="114"/>
      <c r="CS77" s="115"/>
      <c r="CT77" s="113"/>
      <c r="CU77" s="113"/>
      <c r="CV77" s="113"/>
      <c r="CW77" s="113"/>
      <c r="CX77" s="116"/>
      <c r="CY77" s="111"/>
      <c r="CZ77" s="117"/>
      <c r="DA77" s="118"/>
      <c r="DB77" s="123"/>
      <c r="DC77" s="9"/>
      <c r="DD77" s="9"/>
      <c r="DE77" s="9"/>
      <c r="DF77" s="9"/>
      <c r="DG77" s="9"/>
    </row>
    <row r="78" spans="2:111" x14ac:dyDescent="0.25">
      <c r="B78" s="105"/>
      <c r="C78" s="124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0"/>
      <c r="O78" s="105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30"/>
      <c r="AB78" s="105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105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30"/>
      <c r="BB78" s="105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106"/>
      <c r="BP78" s="105"/>
      <c r="BQ78" s="29"/>
      <c r="BR78" s="29"/>
      <c r="BS78" s="29"/>
      <c r="BT78" s="107"/>
      <c r="BU78" s="106"/>
      <c r="BV78" s="29"/>
      <c r="BW78" s="29"/>
      <c r="BX78" s="29"/>
      <c r="BY78" s="29"/>
      <c r="BZ78" s="107"/>
      <c r="CA78" s="108"/>
      <c r="CB78" s="109"/>
      <c r="CC78" s="109"/>
      <c r="CD78" s="109"/>
      <c r="CE78" s="109"/>
      <c r="CF78" s="110"/>
      <c r="CG78" s="108"/>
      <c r="CH78" s="111"/>
      <c r="CI78" s="112"/>
      <c r="CJ78" s="111"/>
      <c r="CK78" s="111"/>
      <c r="CL78" s="110"/>
      <c r="CM78" s="113"/>
      <c r="CN78" s="113"/>
      <c r="CO78" s="113"/>
      <c r="CP78" s="113"/>
      <c r="CQ78" s="113"/>
      <c r="CR78" s="114"/>
      <c r="CS78" s="115"/>
      <c r="CT78" s="113"/>
      <c r="CU78" s="113"/>
      <c r="CV78" s="113"/>
      <c r="CW78" s="113"/>
      <c r="CX78" s="116"/>
      <c r="CY78" s="111"/>
      <c r="CZ78" s="117"/>
      <c r="DA78" s="118"/>
      <c r="DB78" s="123"/>
      <c r="DC78" s="9"/>
      <c r="DD78" s="9"/>
      <c r="DE78" s="9"/>
      <c r="DF78" s="9"/>
      <c r="DG78" s="9"/>
    </row>
    <row r="79" spans="2:111" x14ac:dyDescent="0.25">
      <c r="B79" s="105"/>
      <c r="C79" s="12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0"/>
      <c r="O79" s="105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30"/>
      <c r="AB79" s="105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105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30"/>
      <c r="BB79" s="105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106"/>
      <c r="BP79" s="105"/>
      <c r="BQ79" s="29"/>
      <c r="BR79" s="29"/>
      <c r="BS79" s="29"/>
      <c r="BT79" s="107"/>
      <c r="BU79" s="106"/>
      <c r="BV79" s="29"/>
      <c r="BW79" s="29"/>
      <c r="BX79" s="29"/>
      <c r="BY79" s="29"/>
      <c r="BZ79" s="107"/>
      <c r="CA79" s="108"/>
      <c r="CB79" s="109"/>
      <c r="CC79" s="109"/>
      <c r="CD79" s="109"/>
      <c r="CE79" s="109"/>
      <c r="CF79" s="110"/>
      <c r="CG79" s="121"/>
      <c r="CH79" s="112"/>
      <c r="CI79" s="112"/>
      <c r="CJ79" s="112"/>
      <c r="CK79" s="112"/>
      <c r="CL79" s="122"/>
      <c r="CM79" s="113"/>
      <c r="CN79" s="113"/>
      <c r="CO79" s="113"/>
      <c r="CP79" s="113"/>
      <c r="CQ79" s="113"/>
      <c r="CR79" s="114"/>
      <c r="CS79" s="115"/>
      <c r="CT79" s="113"/>
      <c r="CU79" s="113"/>
      <c r="CV79" s="113"/>
      <c r="CW79" s="113"/>
      <c r="CX79" s="116"/>
      <c r="CY79" s="111"/>
      <c r="CZ79" s="117"/>
      <c r="DA79" s="118"/>
      <c r="DB79" s="123"/>
      <c r="DC79" s="9"/>
      <c r="DD79" s="9"/>
      <c r="DE79" s="9"/>
      <c r="DF79" s="9"/>
      <c r="DG79" s="9"/>
    </row>
    <row r="80" spans="2:111" x14ac:dyDescent="0.25">
      <c r="B80" s="105"/>
      <c r="C80" s="124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0"/>
      <c r="O80" s="105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30"/>
      <c r="AB80" s="105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105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30"/>
      <c r="BB80" s="105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106"/>
      <c r="BP80" s="105"/>
      <c r="BQ80" s="29"/>
      <c r="BR80" s="29"/>
      <c r="BS80" s="29"/>
      <c r="BT80" s="107"/>
      <c r="BU80" s="106"/>
      <c r="BV80" s="29"/>
      <c r="BW80" s="29"/>
      <c r="BX80" s="29"/>
      <c r="BY80" s="29"/>
      <c r="BZ80" s="107"/>
      <c r="CA80" s="108"/>
      <c r="CB80" s="109"/>
      <c r="CC80" s="109"/>
      <c r="CD80" s="109"/>
      <c r="CE80" s="109"/>
      <c r="CF80" s="110"/>
      <c r="CG80" s="108"/>
      <c r="CH80" s="111"/>
      <c r="CI80" s="112"/>
      <c r="CJ80" s="111"/>
      <c r="CK80" s="111"/>
      <c r="CL80" s="110"/>
      <c r="CM80" s="113"/>
      <c r="CN80" s="113"/>
      <c r="CO80" s="113"/>
      <c r="CP80" s="113"/>
      <c r="CQ80" s="113"/>
      <c r="CR80" s="114"/>
      <c r="CS80" s="115"/>
      <c r="CT80" s="113"/>
      <c r="CU80" s="113"/>
      <c r="CV80" s="113"/>
      <c r="CW80" s="113"/>
      <c r="CX80" s="116"/>
      <c r="CY80" s="111"/>
      <c r="CZ80" s="117"/>
      <c r="DA80" s="118"/>
      <c r="DB80" s="123"/>
      <c r="DC80" s="9"/>
      <c r="DD80" s="9"/>
      <c r="DE80" s="9"/>
      <c r="DF80" s="9"/>
      <c r="DG80" s="9"/>
    </row>
    <row r="81" spans="2:111" x14ac:dyDescent="0.25">
      <c r="B81" s="105"/>
      <c r="C81" s="124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0"/>
      <c r="O81" s="105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30"/>
      <c r="AB81" s="105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105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30"/>
      <c r="BB81" s="105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106"/>
      <c r="BP81" s="105"/>
      <c r="BQ81" s="29"/>
      <c r="BR81" s="29"/>
      <c r="BS81" s="29"/>
      <c r="BT81" s="107"/>
      <c r="BU81" s="106"/>
      <c r="BV81" s="29"/>
      <c r="BW81" s="29"/>
      <c r="BX81" s="29"/>
      <c r="BY81" s="29"/>
      <c r="BZ81" s="107"/>
      <c r="CA81" s="108"/>
      <c r="CB81" s="109"/>
      <c r="CC81" s="109"/>
      <c r="CD81" s="109"/>
      <c r="CE81" s="109"/>
      <c r="CF81" s="110"/>
      <c r="CG81" s="121"/>
      <c r="CH81" s="112"/>
      <c r="CI81" s="112"/>
      <c r="CJ81" s="112"/>
      <c r="CK81" s="112"/>
      <c r="CL81" s="122"/>
      <c r="CM81" s="113"/>
      <c r="CN81" s="113"/>
      <c r="CO81" s="113"/>
      <c r="CP81" s="113"/>
      <c r="CQ81" s="113"/>
      <c r="CR81" s="114"/>
      <c r="CS81" s="115"/>
      <c r="CT81" s="113"/>
      <c r="CU81" s="113"/>
      <c r="CV81" s="113"/>
      <c r="CW81" s="113"/>
      <c r="CX81" s="116"/>
      <c r="CY81" s="111"/>
      <c r="CZ81" s="117"/>
      <c r="DA81" s="118"/>
      <c r="DB81" s="123"/>
      <c r="DC81" s="9"/>
      <c r="DD81" s="9"/>
      <c r="DE81" s="9"/>
      <c r="DF81" s="9"/>
      <c r="DG81" s="9"/>
    </row>
    <row r="82" spans="2:111" x14ac:dyDescent="0.25">
      <c r="B82" s="105"/>
      <c r="C82" s="124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0"/>
      <c r="O82" s="105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30"/>
      <c r="AB82" s="105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105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30"/>
      <c r="BB82" s="105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106"/>
      <c r="BP82" s="105"/>
      <c r="BQ82" s="29"/>
      <c r="BR82" s="29"/>
      <c r="BS82" s="29"/>
      <c r="BT82" s="107"/>
      <c r="BU82" s="106"/>
      <c r="BV82" s="29"/>
      <c r="BW82" s="29"/>
      <c r="BX82" s="29"/>
      <c r="BY82" s="29"/>
      <c r="BZ82" s="107"/>
      <c r="CA82" s="108"/>
      <c r="CB82" s="109"/>
      <c r="CC82" s="109"/>
      <c r="CD82" s="109"/>
      <c r="CE82" s="109"/>
      <c r="CF82" s="110"/>
      <c r="CG82" s="108"/>
      <c r="CH82" s="111"/>
      <c r="CI82" s="112"/>
      <c r="CJ82" s="111"/>
      <c r="CK82" s="111"/>
      <c r="CL82" s="110"/>
      <c r="CM82" s="113"/>
      <c r="CN82" s="113"/>
      <c r="CO82" s="113"/>
      <c r="CP82" s="113"/>
      <c r="CQ82" s="113"/>
      <c r="CR82" s="114"/>
      <c r="CS82" s="115"/>
      <c r="CT82" s="113"/>
      <c r="CU82" s="113"/>
      <c r="CV82" s="113"/>
      <c r="CW82" s="113"/>
      <c r="CX82" s="116"/>
      <c r="CY82" s="111"/>
      <c r="CZ82" s="117"/>
      <c r="DA82" s="118"/>
      <c r="DB82" s="123"/>
      <c r="DC82" s="9"/>
      <c r="DD82" s="9"/>
      <c r="DE82" s="9"/>
      <c r="DF82" s="9"/>
      <c r="DG82" s="9"/>
    </row>
    <row r="83" spans="2:111" x14ac:dyDescent="0.25">
      <c r="B83" s="105"/>
      <c r="C83" s="12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0"/>
      <c r="O83" s="105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30"/>
      <c r="AB83" s="105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105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30"/>
      <c r="BB83" s="105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106"/>
      <c r="BP83" s="105"/>
      <c r="BQ83" s="29"/>
      <c r="BR83" s="29"/>
      <c r="BS83" s="29"/>
      <c r="BT83" s="107"/>
      <c r="BU83" s="106"/>
      <c r="BV83" s="29"/>
      <c r="BW83" s="29"/>
      <c r="BX83" s="29"/>
      <c r="BY83" s="29"/>
      <c r="BZ83" s="107"/>
      <c r="CA83" s="108"/>
      <c r="CB83" s="109"/>
      <c r="CC83" s="109"/>
      <c r="CD83" s="109"/>
      <c r="CE83" s="109"/>
      <c r="CF83" s="110"/>
      <c r="CG83" s="121"/>
      <c r="CH83" s="112"/>
      <c r="CI83" s="112"/>
      <c r="CJ83" s="112"/>
      <c r="CK83" s="112"/>
      <c r="CL83" s="122"/>
      <c r="CM83" s="113"/>
      <c r="CN83" s="113"/>
      <c r="CO83" s="113"/>
      <c r="CP83" s="113"/>
      <c r="CQ83" s="113"/>
      <c r="CR83" s="114"/>
      <c r="CS83" s="115"/>
      <c r="CT83" s="113"/>
      <c r="CU83" s="113"/>
      <c r="CV83" s="113"/>
      <c r="CW83" s="113"/>
      <c r="CX83" s="116"/>
      <c r="CY83" s="111"/>
      <c r="CZ83" s="117"/>
      <c r="DA83" s="118"/>
      <c r="DB83" s="123"/>
      <c r="DC83" s="9"/>
      <c r="DD83" s="9"/>
      <c r="DE83" s="9"/>
      <c r="DF83" s="9"/>
      <c r="DG83" s="9"/>
    </row>
    <row r="84" spans="2:111" x14ac:dyDescent="0.25">
      <c r="B84" s="105"/>
      <c r="C84" s="124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0"/>
      <c r="O84" s="105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  <c r="AB84" s="105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105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30"/>
      <c r="BB84" s="105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106"/>
      <c r="BP84" s="105"/>
      <c r="BQ84" s="29"/>
      <c r="BR84" s="29"/>
      <c r="BS84" s="29"/>
      <c r="BT84" s="107"/>
      <c r="BU84" s="106"/>
      <c r="BV84" s="29"/>
      <c r="BW84" s="29"/>
      <c r="BX84" s="29"/>
      <c r="BY84" s="29"/>
      <c r="BZ84" s="107"/>
      <c r="CA84" s="108"/>
      <c r="CB84" s="109"/>
      <c r="CC84" s="109"/>
      <c r="CD84" s="109"/>
      <c r="CE84" s="109"/>
      <c r="CF84" s="110"/>
      <c r="CG84" s="108"/>
      <c r="CH84" s="111"/>
      <c r="CI84" s="112"/>
      <c r="CJ84" s="111"/>
      <c r="CK84" s="111"/>
      <c r="CL84" s="110"/>
      <c r="CM84" s="113"/>
      <c r="CN84" s="113"/>
      <c r="CO84" s="113"/>
      <c r="CP84" s="113"/>
      <c r="CQ84" s="113"/>
      <c r="CR84" s="114"/>
      <c r="CS84" s="115"/>
      <c r="CT84" s="113"/>
      <c r="CU84" s="113"/>
      <c r="CV84" s="113"/>
      <c r="CW84" s="113"/>
      <c r="CX84" s="116"/>
      <c r="CY84" s="111"/>
      <c r="CZ84" s="117"/>
      <c r="DA84" s="118"/>
      <c r="DB84" s="123"/>
      <c r="DC84" s="9"/>
      <c r="DD84" s="9"/>
      <c r="DE84" s="9"/>
      <c r="DF84" s="9"/>
      <c r="DG84" s="9"/>
    </row>
    <row r="85" spans="2:111" x14ac:dyDescent="0.25">
      <c r="B85" s="105"/>
      <c r="C85" s="124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  <c r="O85" s="105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  <c r="AB85" s="105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105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30"/>
      <c r="BB85" s="105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106"/>
      <c r="BP85" s="105"/>
      <c r="BQ85" s="29"/>
      <c r="BR85" s="29"/>
      <c r="BS85" s="29"/>
      <c r="BT85" s="107"/>
      <c r="BU85" s="106"/>
      <c r="BV85" s="29"/>
      <c r="BW85" s="29"/>
      <c r="BX85" s="29"/>
      <c r="BY85" s="29"/>
      <c r="BZ85" s="107"/>
      <c r="CA85" s="108"/>
      <c r="CB85" s="109"/>
      <c r="CC85" s="109"/>
      <c r="CD85" s="109"/>
      <c r="CE85" s="109"/>
      <c r="CF85" s="110"/>
      <c r="CG85" s="121"/>
      <c r="CH85" s="112"/>
      <c r="CI85" s="112"/>
      <c r="CJ85" s="112"/>
      <c r="CK85" s="112"/>
      <c r="CL85" s="122"/>
      <c r="CM85" s="113"/>
      <c r="CN85" s="113"/>
      <c r="CO85" s="113"/>
      <c r="CP85" s="113"/>
      <c r="CQ85" s="113"/>
      <c r="CR85" s="114"/>
      <c r="CS85" s="115"/>
      <c r="CT85" s="113"/>
      <c r="CU85" s="113"/>
      <c r="CV85" s="113"/>
      <c r="CW85" s="113"/>
      <c r="CX85" s="116"/>
      <c r="CY85" s="111"/>
      <c r="CZ85" s="117"/>
      <c r="DA85" s="118"/>
      <c r="DB85" s="123"/>
      <c r="DC85" s="9"/>
      <c r="DD85" s="9"/>
      <c r="DE85" s="9"/>
      <c r="DF85" s="9"/>
      <c r="DG85" s="9"/>
    </row>
    <row r="86" spans="2:111" x14ac:dyDescent="0.25">
      <c r="B86" s="105"/>
      <c r="C86" s="124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0"/>
      <c r="O86" s="105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30"/>
      <c r="AB86" s="105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105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30"/>
      <c r="BB86" s="105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106"/>
      <c r="BP86" s="105"/>
      <c r="BQ86" s="29"/>
      <c r="BR86" s="29"/>
      <c r="BS86" s="29"/>
      <c r="BT86" s="107"/>
      <c r="BU86" s="106"/>
      <c r="BV86" s="29"/>
      <c r="BW86" s="29"/>
      <c r="BX86" s="29"/>
      <c r="BY86" s="29"/>
      <c r="BZ86" s="107"/>
      <c r="CA86" s="108"/>
      <c r="CB86" s="109"/>
      <c r="CC86" s="109"/>
      <c r="CD86" s="109"/>
      <c r="CE86" s="109"/>
      <c r="CF86" s="110"/>
      <c r="CG86" s="108"/>
      <c r="CH86" s="111"/>
      <c r="CI86" s="112"/>
      <c r="CJ86" s="111"/>
      <c r="CK86" s="111"/>
      <c r="CL86" s="110"/>
      <c r="CM86" s="113"/>
      <c r="CN86" s="113"/>
      <c r="CO86" s="113"/>
      <c r="CP86" s="113"/>
      <c r="CQ86" s="113"/>
      <c r="CR86" s="114"/>
      <c r="CS86" s="115"/>
      <c r="CT86" s="113"/>
      <c r="CU86" s="113"/>
      <c r="CV86" s="113"/>
      <c r="CW86" s="113"/>
      <c r="CX86" s="116"/>
      <c r="CY86" s="111"/>
      <c r="CZ86" s="117"/>
      <c r="DA86" s="118"/>
      <c r="DB86" s="123"/>
      <c r="DC86" s="9"/>
      <c r="DD86" s="9"/>
      <c r="DE86" s="9"/>
      <c r="DF86" s="9"/>
      <c r="DG86" s="9"/>
    </row>
    <row r="87" spans="2:111" x14ac:dyDescent="0.25">
      <c r="B87" s="105"/>
      <c r="C87" s="12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0"/>
      <c r="O87" s="105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30"/>
      <c r="AB87" s="105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105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30"/>
      <c r="BB87" s="105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106"/>
      <c r="BP87" s="105"/>
      <c r="BQ87" s="29"/>
      <c r="BR87" s="29"/>
      <c r="BS87" s="29"/>
      <c r="BT87" s="107"/>
      <c r="BU87" s="106"/>
      <c r="BV87" s="29"/>
      <c r="BW87" s="29"/>
      <c r="BX87" s="29"/>
      <c r="BY87" s="29"/>
      <c r="BZ87" s="107"/>
      <c r="CA87" s="108"/>
      <c r="CB87" s="109"/>
      <c r="CC87" s="109"/>
      <c r="CD87" s="109"/>
      <c r="CE87" s="109"/>
      <c r="CF87" s="110"/>
      <c r="CG87" s="121"/>
      <c r="CH87" s="112"/>
      <c r="CI87" s="112"/>
      <c r="CJ87" s="112"/>
      <c r="CK87" s="112"/>
      <c r="CL87" s="122"/>
      <c r="CM87" s="113"/>
      <c r="CN87" s="113"/>
      <c r="CO87" s="113"/>
      <c r="CP87" s="113"/>
      <c r="CQ87" s="113"/>
      <c r="CR87" s="114"/>
      <c r="CS87" s="115"/>
      <c r="CT87" s="113"/>
      <c r="CU87" s="113"/>
      <c r="CV87" s="113"/>
      <c r="CW87" s="113"/>
      <c r="CX87" s="116"/>
      <c r="CY87" s="111"/>
      <c r="CZ87" s="117"/>
      <c r="DA87" s="118"/>
      <c r="DB87" s="123"/>
      <c r="DC87" s="9"/>
      <c r="DD87" s="9"/>
      <c r="DE87" s="9"/>
      <c r="DF87" s="9"/>
      <c r="DG87" s="9"/>
    </row>
    <row r="88" spans="2:111" x14ac:dyDescent="0.25">
      <c r="B88" s="105"/>
      <c r="C88" s="124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0"/>
      <c r="O88" s="105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30"/>
      <c r="AB88" s="105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105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30"/>
      <c r="BB88" s="105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106"/>
      <c r="BP88" s="105"/>
      <c r="BQ88" s="29"/>
      <c r="BR88" s="29"/>
      <c r="BS88" s="29"/>
      <c r="BT88" s="107"/>
      <c r="BU88" s="106"/>
      <c r="BV88" s="29"/>
      <c r="BW88" s="29"/>
      <c r="BX88" s="29"/>
      <c r="BY88" s="29"/>
      <c r="BZ88" s="107"/>
      <c r="CA88" s="108"/>
      <c r="CB88" s="109"/>
      <c r="CC88" s="109"/>
      <c r="CD88" s="109"/>
      <c r="CE88" s="109"/>
      <c r="CF88" s="110"/>
      <c r="CG88" s="108"/>
      <c r="CH88" s="111"/>
      <c r="CI88" s="112"/>
      <c r="CJ88" s="111"/>
      <c r="CK88" s="111"/>
      <c r="CL88" s="110"/>
      <c r="CM88" s="113"/>
      <c r="CN88" s="113"/>
      <c r="CO88" s="113"/>
      <c r="CP88" s="113"/>
      <c r="CQ88" s="113"/>
      <c r="CR88" s="114"/>
      <c r="CS88" s="115"/>
      <c r="CT88" s="113"/>
      <c r="CU88" s="113"/>
      <c r="CV88" s="113"/>
      <c r="CW88" s="113"/>
      <c r="CX88" s="116"/>
      <c r="CY88" s="111"/>
      <c r="CZ88" s="117"/>
      <c r="DA88" s="118"/>
      <c r="DB88" s="123"/>
      <c r="DC88" s="9"/>
      <c r="DD88" s="9"/>
      <c r="DE88" s="9"/>
      <c r="DF88" s="9"/>
      <c r="DG88" s="9"/>
    </row>
    <row r="89" spans="2:111" x14ac:dyDescent="0.25">
      <c r="B89" s="105"/>
      <c r="C89" s="124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0"/>
      <c r="O89" s="105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30"/>
      <c r="AB89" s="105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105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30"/>
      <c r="BB89" s="105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106"/>
      <c r="BP89" s="105"/>
      <c r="BQ89" s="29"/>
      <c r="BR89" s="29"/>
      <c r="BS89" s="29"/>
      <c r="BT89" s="107"/>
      <c r="BU89" s="106"/>
      <c r="BV89" s="29"/>
      <c r="BW89" s="29"/>
      <c r="BX89" s="29"/>
      <c r="BY89" s="29"/>
      <c r="BZ89" s="107"/>
      <c r="CA89" s="108"/>
      <c r="CB89" s="109"/>
      <c r="CC89" s="109"/>
      <c r="CD89" s="109"/>
      <c r="CE89" s="109"/>
      <c r="CF89" s="110"/>
      <c r="CG89" s="121"/>
      <c r="CH89" s="112"/>
      <c r="CI89" s="112"/>
      <c r="CJ89" s="112"/>
      <c r="CK89" s="112"/>
      <c r="CL89" s="122"/>
      <c r="CM89" s="113"/>
      <c r="CN89" s="113"/>
      <c r="CO89" s="113"/>
      <c r="CP89" s="113"/>
      <c r="CQ89" s="113"/>
      <c r="CR89" s="114"/>
      <c r="CS89" s="115"/>
      <c r="CT89" s="113"/>
      <c r="CU89" s="113"/>
      <c r="CV89" s="113"/>
      <c r="CW89" s="113"/>
      <c r="CX89" s="116"/>
      <c r="CY89" s="111"/>
      <c r="CZ89" s="117"/>
      <c r="DA89" s="118"/>
      <c r="DB89" s="123"/>
      <c r="DC89" s="9"/>
      <c r="DD89" s="9"/>
      <c r="DE89" s="9"/>
      <c r="DF89" s="9"/>
      <c r="DG89" s="9"/>
    </row>
    <row r="90" spans="2:111" x14ac:dyDescent="0.25">
      <c r="B90" s="105"/>
      <c r="C90" s="124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0"/>
      <c r="O90" s="105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30"/>
      <c r="AB90" s="105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105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30"/>
      <c r="BB90" s="105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106"/>
      <c r="BP90" s="105"/>
      <c r="BQ90" s="29"/>
      <c r="BR90" s="29"/>
      <c r="BS90" s="29"/>
      <c r="BT90" s="107"/>
      <c r="BU90" s="106"/>
      <c r="BV90" s="29"/>
      <c r="BW90" s="29"/>
      <c r="BX90" s="29"/>
      <c r="BY90" s="29"/>
      <c r="BZ90" s="107"/>
      <c r="CA90" s="108"/>
      <c r="CB90" s="109"/>
      <c r="CC90" s="109"/>
      <c r="CD90" s="109"/>
      <c r="CE90" s="109"/>
      <c r="CF90" s="110"/>
      <c r="CG90" s="108"/>
      <c r="CH90" s="111"/>
      <c r="CI90" s="112"/>
      <c r="CJ90" s="111"/>
      <c r="CK90" s="111"/>
      <c r="CL90" s="110"/>
      <c r="CM90" s="113"/>
      <c r="CN90" s="113"/>
      <c r="CO90" s="113"/>
      <c r="CP90" s="113"/>
      <c r="CQ90" s="113"/>
      <c r="CR90" s="114"/>
      <c r="CS90" s="115"/>
      <c r="CT90" s="113"/>
      <c r="CU90" s="113"/>
      <c r="CV90" s="113"/>
      <c r="CW90" s="113"/>
      <c r="CX90" s="116"/>
      <c r="CY90" s="111"/>
      <c r="CZ90" s="117"/>
      <c r="DA90" s="118"/>
      <c r="DB90" s="123"/>
      <c r="DC90" s="9"/>
      <c r="DD90" s="9"/>
      <c r="DE90" s="9"/>
      <c r="DF90" s="9"/>
      <c r="DG90" s="9"/>
    </row>
    <row r="91" spans="2:111" x14ac:dyDescent="0.25">
      <c r="B91" s="105"/>
      <c r="C91" s="12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0"/>
      <c r="O91" s="105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30"/>
      <c r="AB91" s="105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105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30"/>
      <c r="BB91" s="105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106"/>
      <c r="BP91" s="105"/>
      <c r="BQ91" s="29"/>
      <c r="BR91" s="29"/>
      <c r="BS91" s="29"/>
      <c r="BT91" s="107"/>
      <c r="BU91" s="106"/>
      <c r="BV91" s="29"/>
      <c r="BW91" s="29"/>
      <c r="BX91" s="29"/>
      <c r="BY91" s="29"/>
      <c r="BZ91" s="107"/>
      <c r="CA91" s="108"/>
      <c r="CB91" s="109"/>
      <c r="CC91" s="109"/>
      <c r="CD91" s="109"/>
      <c r="CE91" s="109"/>
      <c r="CF91" s="110"/>
      <c r="CG91" s="121"/>
      <c r="CH91" s="112"/>
      <c r="CI91" s="112"/>
      <c r="CJ91" s="112"/>
      <c r="CK91" s="112"/>
      <c r="CL91" s="122"/>
      <c r="CM91" s="113"/>
      <c r="CN91" s="113"/>
      <c r="CO91" s="113"/>
      <c r="CP91" s="113"/>
      <c r="CQ91" s="113"/>
      <c r="CR91" s="114"/>
      <c r="CS91" s="115"/>
      <c r="CT91" s="113"/>
      <c r="CU91" s="113"/>
      <c r="CV91" s="113"/>
      <c r="CW91" s="113"/>
      <c r="CX91" s="116"/>
      <c r="CY91" s="111"/>
      <c r="CZ91" s="117"/>
      <c r="DA91" s="118"/>
      <c r="DB91" s="123"/>
      <c r="DC91" s="9"/>
      <c r="DD91" s="9"/>
      <c r="DE91" s="9"/>
      <c r="DF91" s="9"/>
      <c r="DG91" s="9"/>
    </row>
    <row r="92" spans="2:111" x14ac:dyDescent="0.25">
      <c r="B92" s="105"/>
      <c r="C92" s="124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0"/>
      <c r="O92" s="105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30"/>
      <c r="AB92" s="105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105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30"/>
      <c r="BB92" s="105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106"/>
      <c r="BP92" s="105"/>
      <c r="BQ92" s="29"/>
      <c r="BR92" s="29"/>
      <c r="BS92" s="29"/>
      <c r="BT92" s="107"/>
      <c r="BU92" s="106"/>
      <c r="BV92" s="29"/>
      <c r="BW92" s="29"/>
      <c r="BX92" s="29"/>
      <c r="BY92" s="29"/>
      <c r="BZ92" s="107"/>
      <c r="CA92" s="108"/>
      <c r="CB92" s="109"/>
      <c r="CC92" s="109"/>
      <c r="CD92" s="109"/>
      <c r="CE92" s="109"/>
      <c r="CF92" s="110"/>
      <c r="CG92" s="108"/>
      <c r="CH92" s="111"/>
      <c r="CI92" s="112"/>
      <c r="CJ92" s="111"/>
      <c r="CK92" s="111"/>
      <c r="CL92" s="110"/>
      <c r="CM92" s="113"/>
      <c r="CN92" s="113"/>
      <c r="CO92" s="113"/>
      <c r="CP92" s="113"/>
      <c r="CQ92" s="113"/>
      <c r="CR92" s="114"/>
      <c r="CS92" s="115"/>
      <c r="CT92" s="113"/>
      <c r="CU92" s="113"/>
      <c r="CV92" s="113"/>
      <c r="CW92" s="113"/>
      <c r="CX92" s="116"/>
      <c r="CY92" s="111"/>
      <c r="CZ92" s="117"/>
      <c r="DA92" s="118"/>
      <c r="DB92" s="123"/>
      <c r="DC92" s="9"/>
      <c r="DD92" s="9"/>
      <c r="DE92" s="9"/>
      <c r="DF92" s="9"/>
      <c r="DG92" s="9"/>
    </row>
    <row r="93" spans="2:111" x14ac:dyDescent="0.25">
      <c r="B93" s="105"/>
      <c r="C93" s="124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0"/>
      <c r="O93" s="105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30"/>
      <c r="AB93" s="105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105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30"/>
      <c r="BB93" s="105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106"/>
      <c r="BP93" s="105"/>
      <c r="BQ93" s="29"/>
      <c r="BR93" s="29"/>
      <c r="BS93" s="29"/>
      <c r="BT93" s="107"/>
      <c r="BU93" s="106"/>
      <c r="BV93" s="29"/>
      <c r="BW93" s="29"/>
      <c r="BX93" s="29"/>
      <c r="BY93" s="29"/>
      <c r="BZ93" s="107"/>
      <c r="CA93" s="108"/>
      <c r="CB93" s="109"/>
      <c r="CC93" s="109"/>
      <c r="CD93" s="109"/>
      <c r="CE93" s="109"/>
      <c r="CF93" s="110"/>
      <c r="CG93" s="121"/>
      <c r="CH93" s="112"/>
      <c r="CI93" s="112"/>
      <c r="CJ93" s="112"/>
      <c r="CK93" s="112"/>
      <c r="CL93" s="122"/>
      <c r="CM93" s="113"/>
      <c r="CN93" s="113"/>
      <c r="CO93" s="113"/>
      <c r="CP93" s="113"/>
      <c r="CQ93" s="113"/>
      <c r="CR93" s="114"/>
      <c r="CS93" s="115"/>
      <c r="CT93" s="113"/>
      <c r="CU93" s="113"/>
      <c r="CV93" s="113"/>
      <c r="CW93" s="113"/>
      <c r="CX93" s="116"/>
      <c r="CY93" s="111"/>
      <c r="CZ93" s="117"/>
      <c r="DA93" s="118"/>
      <c r="DB93" s="123"/>
      <c r="DC93" s="9"/>
      <c r="DD93" s="9"/>
      <c r="DE93" s="9"/>
      <c r="DF93" s="9"/>
      <c r="DG93" s="9"/>
    </row>
    <row r="94" spans="2:111" x14ac:dyDescent="0.25">
      <c r="B94" s="105"/>
      <c r="C94" s="12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0"/>
      <c r="O94" s="105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0"/>
      <c r="AB94" s="105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105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30"/>
      <c r="BB94" s="105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106"/>
      <c r="BP94" s="105"/>
      <c r="BQ94" s="29"/>
      <c r="BR94" s="29"/>
      <c r="BS94" s="29"/>
      <c r="BT94" s="107"/>
      <c r="BU94" s="106"/>
      <c r="BV94" s="29"/>
      <c r="BW94" s="29"/>
      <c r="BX94" s="29"/>
      <c r="BY94" s="29"/>
      <c r="BZ94" s="107"/>
      <c r="CA94" s="108"/>
      <c r="CB94" s="109"/>
      <c r="CC94" s="109"/>
      <c r="CD94" s="109"/>
      <c r="CE94" s="109"/>
      <c r="CF94" s="110"/>
      <c r="CG94" s="108"/>
      <c r="CH94" s="111"/>
      <c r="CI94" s="112"/>
      <c r="CJ94" s="111"/>
      <c r="CK94" s="111"/>
      <c r="CL94" s="110"/>
      <c r="CM94" s="113"/>
      <c r="CN94" s="113"/>
      <c r="CO94" s="113"/>
      <c r="CP94" s="113"/>
      <c r="CQ94" s="113"/>
      <c r="CR94" s="114"/>
      <c r="CS94" s="115"/>
      <c r="CT94" s="113"/>
      <c r="CU94" s="113"/>
      <c r="CV94" s="113"/>
      <c r="CW94" s="113"/>
      <c r="CX94" s="116"/>
      <c r="CY94" s="111"/>
      <c r="CZ94" s="117"/>
      <c r="DA94" s="118"/>
      <c r="DB94" s="123"/>
      <c r="DC94" s="9"/>
      <c r="DD94" s="9"/>
      <c r="DE94" s="9"/>
      <c r="DF94" s="9"/>
      <c r="DG94" s="9"/>
    </row>
    <row r="95" spans="2:111" x14ac:dyDescent="0.25">
      <c r="B95" s="105"/>
      <c r="C95" s="12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0"/>
      <c r="O95" s="105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  <c r="AB95" s="105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105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30"/>
      <c r="BB95" s="105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106"/>
      <c r="BP95" s="105"/>
      <c r="BQ95" s="29"/>
      <c r="BR95" s="29"/>
      <c r="BS95" s="29"/>
      <c r="BT95" s="107"/>
      <c r="BU95" s="106"/>
      <c r="BV95" s="29"/>
      <c r="BW95" s="29"/>
      <c r="BX95" s="29"/>
      <c r="BY95" s="29"/>
      <c r="BZ95" s="107"/>
      <c r="CA95" s="108"/>
      <c r="CB95" s="109"/>
      <c r="CC95" s="109"/>
      <c r="CD95" s="109"/>
      <c r="CE95" s="109"/>
      <c r="CF95" s="110"/>
      <c r="CG95" s="121"/>
      <c r="CH95" s="112"/>
      <c r="CI95" s="112"/>
      <c r="CJ95" s="112"/>
      <c r="CK95" s="112"/>
      <c r="CL95" s="122"/>
      <c r="CM95" s="113"/>
      <c r="CN95" s="113"/>
      <c r="CO95" s="113"/>
      <c r="CP95" s="113"/>
      <c r="CQ95" s="113"/>
      <c r="CR95" s="114"/>
      <c r="CS95" s="115"/>
      <c r="CT95" s="113"/>
      <c r="CU95" s="113"/>
      <c r="CV95" s="113"/>
      <c r="CW95" s="113"/>
      <c r="CX95" s="116"/>
      <c r="CY95" s="111"/>
      <c r="CZ95" s="117"/>
      <c r="DA95" s="118"/>
      <c r="DB95" s="123"/>
      <c r="DC95" s="9"/>
      <c r="DD95" s="9"/>
      <c r="DE95" s="9"/>
      <c r="DF95" s="9"/>
      <c r="DG95" s="9"/>
    </row>
    <row r="96" spans="2:111" x14ac:dyDescent="0.25">
      <c r="B96" s="105"/>
      <c r="C96" s="124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0"/>
      <c r="O96" s="105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  <c r="AB96" s="105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105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30"/>
      <c r="BB96" s="105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106"/>
      <c r="BP96" s="105"/>
      <c r="BQ96" s="29"/>
      <c r="BR96" s="29"/>
      <c r="BS96" s="29"/>
      <c r="BT96" s="107"/>
      <c r="BU96" s="106"/>
      <c r="BV96" s="29"/>
      <c r="BW96" s="29"/>
      <c r="BX96" s="29"/>
      <c r="BY96" s="29"/>
      <c r="BZ96" s="107"/>
      <c r="CA96" s="108"/>
      <c r="CB96" s="109"/>
      <c r="CC96" s="109"/>
      <c r="CD96" s="109"/>
      <c r="CE96" s="109"/>
      <c r="CF96" s="110"/>
      <c r="CG96" s="108"/>
      <c r="CH96" s="111"/>
      <c r="CI96" s="112"/>
      <c r="CJ96" s="111"/>
      <c r="CK96" s="111"/>
      <c r="CL96" s="110"/>
      <c r="CM96" s="113"/>
      <c r="CN96" s="113"/>
      <c r="CO96" s="113"/>
      <c r="CP96" s="113"/>
      <c r="CQ96" s="113"/>
      <c r="CR96" s="114"/>
      <c r="CS96" s="115"/>
      <c r="CT96" s="113"/>
      <c r="CU96" s="113"/>
      <c r="CV96" s="113"/>
      <c r="CW96" s="113"/>
      <c r="CX96" s="116"/>
      <c r="CY96" s="111"/>
      <c r="CZ96" s="117"/>
      <c r="DA96" s="118"/>
      <c r="DB96" s="123"/>
      <c r="DC96" s="9"/>
      <c r="DD96" s="9"/>
      <c r="DE96" s="9"/>
      <c r="DF96" s="9"/>
      <c r="DG96" s="9"/>
    </row>
    <row r="97" spans="2:111" x14ac:dyDescent="0.25">
      <c r="B97" s="105"/>
      <c r="C97" s="124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0"/>
      <c r="O97" s="105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0"/>
      <c r="AB97" s="105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105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30"/>
      <c r="BB97" s="105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106"/>
      <c r="BP97" s="105"/>
      <c r="BQ97" s="29"/>
      <c r="BR97" s="29"/>
      <c r="BS97" s="29"/>
      <c r="BT97" s="107"/>
      <c r="BU97" s="106"/>
      <c r="BV97" s="29"/>
      <c r="BW97" s="29"/>
      <c r="BX97" s="29"/>
      <c r="BY97" s="29"/>
      <c r="BZ97" s="107"/>
      <c r="CA97" s="108"/>
      <c r="CB97" s="109"/>
      <c r="CC97" s="109"/>
      <c r="CD97" s="109"/>
      <c r="CE97" s="109"/>
      <c r="CF97" s="110"/>
      <c r="CG97" s="121"/>
      <c r="CH97" s="112"/>
      <c r="CI97" s="112"/>
      <c r="CJ97" s="112"/>
      <c r="CK97" s="112"/>
      <c r="CL97" s="122"/>
      <c r="CM97" s="113"/>
      <c r="CN97" s="113"/>
      <c r="CO97" s="113"/>
      <c r="CP97" s="113"/>
      <c r="CQ97" s="113"/>
      <c r="CR97" s="114"/>
      <c r="CS97" s="115"/>
      <c r="CT97" s="113"/>
      <c r="CU97" s="113"/>
      <c r="CV97" s="113"/>
      <c r="CW97" s="113"/>
      <c r="CX97" s="116"/>
      <c r="CY97" s="111"/>
      <c r="CZ97" s="117"/>
      <c r="DA97" s="118"/>
      <c r="DB97" s="123"/>
      <c r="DC97" s="9"/>
      <c r="DD97" s="9"/>
      <c r="DE97" s="9"/>
      <c r="DF97" s="9"/>
      <c r="DG97" s="9"/>
    </row>
    <row r="98" spans="2:111" x14ac:dyDescent="0.25">
      <c r="B98" s="105"/>
      <c r="C98" s="124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0"/>
      <c r="O98" s="105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30"/>
      <c r="AB98" s="105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105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30"/>
      <c r="BB98" s="105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106"/>
      <c r="BP98" s="105"/>
      <c r="BQ98" s="29"/>
      <c r="BR98" s="29"/>
      <c r="BS98" s="29"/>
      <c r="BT98" s="107"/>
      <c r="BU98" s="106"/>
      <c r="BV98" s="29"/>
      <c r="BW98" s="29"/>
      <c r="BX98" s="29"/>
      <c r="BY98" s="29"/>
      <c r="BZ98" s="107"/>
      <c r="CA98" s="108"/>
      <c r="CB98" s="109"/>
      <c r="CC98" s="109"/>
      <c r="CD98" s="109"/>
      <c r="CE98" s="109"/>
      <c r="CF98" s="110"/>
      <c r="CG98" s="108"/>
      <c r="CH98" s="111"/>
      <c r="CI98" s="112"/>
      <c r="CJ98" s="111"/>
      <c r="CK98" s="111"/>
      <c r="CL98" s="110"/>
      <c r="CM98" s="113"/>
      <c r="CN98" s="113"/>
      <c r="CO98" s="113"/>
      <c r="CP98" s="113"/>
      <c r="CQ98" s="113"/>
      <c r="CR98" s="114"/>
      <c r="CS98" s="115"/>
      <c r="CT98" s="113"/>
      <c r="CU98" s="113"/>
      <c r="CV98" s="113"/>
      <c r="CW98" s="113"/>
      <c r="CX98" s="116"/>
      <c r="CY98" s="111"/>
      <c r="CZ98" s="117"/>
      <c r="DA98" s="118"/>
      <c r="DB98" s="123"/>
      <c r="DC98" s="9"/>
      <c r="DD98" s="9"/>
      <c r="DE98" s="9"/>
      <c r="DF98" s="9"/>
      <c r="DG98" s="9"/>
    </row>
    <row r="99" spans="2:111" x14ac:dyDescent="0.25">
      <c r="B99" s="105"/>
      <c r="C99" s="12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0"/>
      <c r="O99" s="105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30"/>
      <c r="AB99" s="105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105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30"/>
      <c r="BB99" s="105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106"/>
      <c r="BP99" s="105"/>
      <c r="BQ99" s="29"/>
      <c r="BR99" s="29"/>
      <c r="BS99" s="29"/>
      <c r="BT99" s="107"/>
      <c r="BU99" s="106"/>
      <c r="BV99" s="29"/>
      <c r="BW99" s="29"/>
      <c r="BX99" s="29"/>
      <c r="BY99" s="29"/>
      <c r="BZ99" s="107"/>
      <c r="CA99" s="108"/>
      <c r="CB99" s="109"/>
      <c r="CC99" s="109"/>
      <c r="CD99" s="109"/>
      <c r="CE99" s="109"/>
      <c r="CF99" s="110"/>
      <c r="CG99" s="121"/>
      <c r="CH99" s="112"/>
      <c r="CI99" s="112"/>
      <c r="CJ99" s="112"/>
      <c r="CK99" s="112"/>
      <c r="CL99" s="122"/>
      <c r="CM99" s="113"/>
      <c r="CN99" s="113"/>
      <c r="CO99" s="113"/>
      <c r="CP99" s="113"/>
      <c r="CQ99" s="113"/>
      <c r="CR99" s="114"/>
      <c r="CS99" s="115"/>
      <c r="CT99" s="113"/>
      <c r="CU99" s="113"/>
      <c r="CV99" s="113"/>
      <c r="CW99" s="113"/>
      <c r="CX99" s="116"/>
      <c r="CY99" s="111"/>
      <c r="CZ99" s="117"/>
      <c r="DA99" s="118"/>
      <c r="DB99" s="123"/>
      <c r="DC99" s="9"/>
      <c r="DD99" s="9"/>
      <c r="DE99" s="9"/>
      <c r="DF99" s="9"/>
      <c r="DG99" s="9"/>
    </row>
    <row r="100" spans="2:111" x14ac:dyDescent="0.25">
      <c r="B100" s="105"/>
      <c r="C100" s="124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0"/>
      <c r="O100" s="105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30"/>
      <c r="AB100" s="105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105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30"/>
      <c r="BB100" s="105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106"/>
      <c r="BP100" s="105"/>
      <c r="BQ100" s="29"/>
      <c r="BR100" s="29"/>
      <c r="BS100" s="29"/>
      <c r="BT100" s="107"/>
      <c r="BU100" s="106"/>
      <c r="BV100" s="29"/>
      <c r="BW100" s="29"/>
      <c r="BX100" s="29"/>
      <c r="BY100" s="29"/>
      <c r="BZ100" s="107"/>
      <c r="CA100" s="108"/>
      <c r="CB100" s="109"/>
      <c r="CC100" s="109"/>
      <c r="CD100" s="109"/>
      <c r="CE100" s="109"/>
      <c r="CF100" s="110"/>
      <c r="CG100" s="108"/>
      <c r="CH100" s="111"/>
      <c r="CI100" s="112"/>
      <c r="CJ100" s="111"/>
      <c r="CK100" s="111"/>
      <c r="CL100" s="110"/>
      <c r="CM100" s="113"/>
      <c r="CN100" s="113"/>
      <c r="CO100" s="113"/>
      <c r="CP100" s="113"/>
      <c r="CQ100" s="113"/>
      <c r="CR100" s="114"/>
      <c r="CS100" s="115"/>
      <c r="CT100" s="113"/>
      <c r="CU100" s="113"/>
      <c r="CV100" s="113"/>
      <c r="CW100" s="113"/>
      <c r="CX100" s="116"/>
      <c r="CY100" s="111"/>
      <c r="CZ100" s="117"/>
      <c r="DA100" s="118"/>
      <c r="DB100" s="123"/>
      <c r="DC100" s="9"/>
      <c r="DD100" s="9"/>
      <c r="DE100" s="9"/>
      <c r="DF100" s="9"/>
      <c r="DG100" s="9"/>
    </row>
    <row r="101" spans="2:111" x14ac:dyDescent="0.25">
      <c r="B101" s="105"/>
      <c r="C101" s="124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0"/>
      <c r="O101" s="105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30"/>
      <c r="AB101" s="105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105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30"/>
      <c r="BB101" s="105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106"/>
      <c r="BP101" s="105"/>
      <c r="BQ101" s="29"/>
      <c r="BR101" s="29"/>
      <c r="BS101" s="29"/>
      <c r="BT101" s="107"/>
      <c r="BU101" s="106"/>
      <c r="BV101" s="29"/>
      <c r="BW101" s="29"/>
      <c r="BX101" s="29"/>
      <c r="BY101" s="29"/>
      <c r="BZ101" s="107"/>
      <c r="CA101" s="108"/>
      <c r="CB101" s="109"/>
      <c r="CC101" s="109"/>
      <c r="CD101" s="109"/>
      <c r="CE101" s="109"/>
      <c r="CF101" s="110"/>
      <c r="CG101" s="121"/>
      <c r="CH101" s="112"/>
      <c r="CI101" s="112"/>
      <c r="CJ101" s="112"/>
      <c r="CK101" s="112"/>
      <c r="CL101" s="122"/>
      <c r="CM101" s="113"/>
      <c r="CN101" s="113"/>
      <c r="CO101" s="113"/>
      <c r="CP101" s="113"/>
      <c r="CQ101" s="113"/>
      <c r="CR101" s="114"/>
      <c r="CS101" s="115"/>
      <c r="CT101" s="113"/>
      <c r="CU101" s="113"/>
      <c r="CV101" s="113"/>
      <c r="CW101" s="113"/>
      <c r="CX101" s="116"/>
      <c r="CY101" s="111"/>
      <c r="CZ101" s="117"/>
      <c r="DA101" s="118"/>
      <c r="DB101" s="123"/>
      <c r="DC101" s="9"/>
      <c r="DD101" s="9"/>
      <c r="DE101" s="9"/>
      <c r="DF101" s="9"/>
      <c r="DG101" s="9"/>
    </row>
    <row r="102" spans="2:111" x14ac:dyDescent="0.25">
      <c r="B102" s="105"/>
      <c r="C102" s="124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0"/>
      <c r="O102" s="105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30"/>
      <c r="AB102" s="105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105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30"/>
      <c r="BB102" s="105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106"/>
      <c r="BP102" s="105"/>
      <c r="BQ102" s="29"/>
      <c r="BR102" s="29"/>
      <c r="BS102" s="29"/>
      <c r="BT102" s="107"/>
      <c r="BU102" s="106"/>
      <c r="BV102" s="29"/>
      <c r="BW102" s="29"/>
      <c r="BX102" s="29"/>
      <c r="BY102" s="29"/>
      <c r="BZ102" s="107"/>
      <c r="CA102" s="108"/>
      <c r="CB102" s="109"/>
      <c r="CC102" s="109"/>
      <c r="CD102" s="109"/>
      <c r="CE102" s="109"/>
      <c r="CF102" s="110"/>
      <c r="CG102" s="108"/>
      <c r="CH102" s="111"/>
      <c r="CI102" s="112"/>
      <c r="CJ102" s="111"/>
      <c r="CK102" s="111"/>
      <c r="CL102" s="110"/>
      <c r="CM102" s="113"/>
      <c r="CN102" s="113"/>
      <c r="CO102" s="113"/>
      <c r="CP102" s="113"/>
      <c r="CQ102" s="113"/>
      <c r="CR102" s="114"/>
      <c r="CS102" s="115"/>
      <c r="CT102" s="113"/>
      <c r="CU102" s="113"/>
      <c r="CV102" s="113"/>
      <c r="CW102" s="113"/>
      <c r="CX102" s="116"/>
      <c r="CY102" s="111"/>
      <c r="CZ102" s="117"/>
      <c r="DA102" s="118"/>
      <c r="DB102" s="123"/>
      <c r="DC102" s="9"/>
      <c r="DD102" s="9"/>
      <c r="DE102" s="9"/>
      <c r="DF102" s="9"/>
      <c r="DG102" s="9"/>
    </row>
    <row r="103" spans="2:111" x14ac:dyDescent="0.25">
      <c r="B103" s="105"/>
      <c r="C103" s="124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0"/>
      <c r="O103" s="105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30"/>
      <c r="AB103" s="105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105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30"/>
      <c r="BB103" s="105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106"/>
      <c r="BP103" s="105"/>
      <c r="BQ103" s="29"/>
      <c r="BR103" s="29"/>
      <c r="BS103" s="29"/>
      <c r="BT103" s="107"/>
      <c r="BU103" s="106"/>
      <c r="BV103" s="29"/>
      <c r="BW103" s="29"/>
      <c r="BX103" s="29"/>
      <c r="BY103" s="29"/>
      <c r="BZ103" s="107"/>
      <c r="CA103" s="108"/>
      <c r="CB103" s="109"/>
      <c r="CC103" s="109"/>
      <c r="CD103" s="109"/>
      <c r="CE103" s="109"/>
      <c r="CF103" s="110"/>
      <c r="CG103" s="121"/>
      <c r="CH103" s="112"/>
      <c r="CI103" s="112"/>
      <c r="CJ103" s="112"/>
      <c r="CK103" s="112"/>
      <c r="CL103" s="122"/>
      <c r="CM103" s="113"/>
      <c r="CN103" s="113"/>
      <c r="CO103" s="113"/>
      <c r="CP103" s="113"/>
      <c r="CQ103" s="113"/>
      <c r="CR103" s="114"/>
      <c r="CS103" s="115"/>
      <c r="CT103" s="113"/>
      <c r="CU103" s="113"/>
      <c r="CV103" s="113"/>
      <c r="CW103" s="113"/>
      <c r="CX103" s="116"/>
      <c r="CY103" s="111"/>
      <c r="CZ103" s="117"/>
      <c r="DA103" s="118"/>
      <c r="DB103" s="123"/>
      <c r="DC103" s="9"/>
      <c r="DD103" s="9"/>
      <c r="DE103" s="9"/>
      <c r="DF103" s="9"/>
      <c r="DG103" s="9"/>
    </row>
    <row r="104" spans="2:111" x14ac:dyDescent="0.25">
      <c r="B104" s="105"/>
      <c r="C104" s="12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0"/>
      <c r="O104" s="105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30"/>
      <c r="AB104" s="105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105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30"/>
      <c r="BB104" s="105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106"/>
      <c r="BP104" s="105"/>
      <c r="BQ104" s="29"/>
      <c r="BR104" s="29"/>
      <c r="BS104" s="29"/>
      <c r="BT104" s="107"/>
      <c r="BU104" s="106"/>
      <c r="BV104" s="29"/>
      <c r="BW104" s="29"/>
      <c r="BX104" s="29"/>
      <c r="BY104" s="29"/>
      <c r="BZ104" s="107"/>
      <c r="CA104" s="108"/>
      <c r="CB104" s="109"/>
      <c r="CC104" s="109"/>
      <c r="CD104" s="109"/>
      <c r="CE104" s="109"/>
      <c r="CF104" s="110"/>
      <c r="CG104" s="108"/>
      <c r="CH104" s="111"/>
      <c r="CI104" s="112"/>
      <c r="CJ104" s="111"/>
      <c r="CK104" s="111"/>
      <c r="CL104" s="110"/>
      <c r="CM104" s="113"/>
      <c r="CN104" s="113"/>
      <c r="CO104" s="113"/>
      <c r="CP104" s="113"/>
      <c r="CQ104" s="113"/>
      <c r="CR104" s="114"/>
      <c r="CS104" s="115"/>
      <c r="CT104" s="113"/>
      <c r="CU104" s="113"/>
      <c r="CV104" s="113"/>
      <c r="CW104" s="113"/>
      <c r="CX104" s="116"/>
      <c r="CY104" s="111"/>
      <c r="CZ104" s="117"/>
      <c r="DA104" s="118"/>
      <c r="DB104" s="123"/>
      <c r="DC104" s="9"/>
      <c r="DD104" s="9"/>
      <c r="DE104" s="9"/>
      <c r="DF104" s="9"/>
      <c r="DG104" s="9"/>
    </row>
    <row r="105" spans="2:111" x14ac:dyDescent="0.25">
      <c r="B105" s="105"/>
      <c r="C105" s="12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0"/>
      <c r="O105" s="105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30"/>
      <c r="AB105" s="105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105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30"/>
      <c r="BB105" s="105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106"/>
      <c r="BP105" s="105"/>
      <c r="BQ105" s="29"/>
      <c r="BR105" s="29"/>
      <c r="BS105" s="29"/>
      <c r="BT105" s="107"/>
      <c r="BU105" s="106"/>
      <c r="BV105" s="29"/>
      <c r="BW105" s="29"/>
      <c r="BX105" s="29"/>
      <c r="BY105" s="29"/>
      <c r="BZ105" s="107"/>
      <c r="CA105" s="108"/>
      <c r="CB105" s="109"/>
      <c r="CC105" s="109"/>
      <c r="CD105" s="109"/>
      <c r="CE105" s="109"/>
      <c r="CF105" s="110"/>
      <c r="CG105" s="121"/>
      <c r="CH105" s="112"/>
      <c r="CI105" s="112"/>
      <c r="CJ105" s="112"/>
      <c r="CK105" s="112"/>
      <c r="CL105" s="122"/>
      <c r="CM105" s="113"/>
      <c r="CN105" s="113"/>
      <c r="CO105" s="113"/>
      <c r="CP105" s="113"/>
      <c r="CQ105" s="113"/>
      <c r="CR105" s="114"/>
      <c r="CS105" s="115"/>
      <c r="CT105" s="113"/>
      <c r="CU105" s="113"/>
      <c r="CV105" s="113"/>
      <c r="CW105" s="113"/>
      <c r="CX105" s="116"/>
      <c r="CY105" s="111"/>
      <c r="CZ105" s="117"/>
      <c r="DA105" s="118"/>
      <c r="DB105" s="123"/>
      <c r="DC105" s="9"/>
      <c r="DD105" s="9"/>
      <c r="DE105" s="9"/>
      <c r="DF105" s="9"/>
      <c r="DG105" s="9"/>
    </row>
    <row r="106" spans="2:111" x14ac:dyDescent="0.25">
      <c r="B106" s="105"/>
      <c r="C106" s="124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105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  <c r="AB106" s="105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105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30"/>
      <c r="BB106" s="105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106"/>
      <c r="BP106" s="105"/>
      <c r="BQ106" s="29"/>
      <c r="BR106" s="29"/>
      <c r="BS106" s="29"/>
      <c r="BT106" s="107"/>
      <c r="BU106" s="106"/>
      <c r="BV106" s="29"/>
      <c r="BW106" s="29"/>
      <c r="BX106" s="29"/>
      <c r="BY106" s="29"/>
      <c r="BZ106" s="107"/>
      <c r="CA106" s="108"/>
      <c r="CB106" s="109"/>
      <c r="CC106" s="109"/>
      <c r="CD106" s="109"/>
      <c r="CE106" s="109"/>
      <c r="CF106" s="110"/>
      <c r="CG106" s="108"/>
      <c r="CH106" s="111"/>
      <c r="CI106" s="112"/>
      <c r="CJ106" s="111"/>
      <c r="CK106" s="111"/>
      <c r="CL106" s="110"/>
      <c r="CM106" s="113"/>
      <c r="CN106" s="113"/>
      <c r="CO106" s="113"/>
      <c r="CP106" s="113"/>
      <c r="CQ106" s="113"/>
      <c r="CR106" s="114"/>
      <c r="CS106" s="115"/>
      <c r="CT106" s="113"/>
      <c r="CU106" s="113"/>
      <c r="CV106" s="113"/>
      <c r="CW106" s="113"/>
      <c r="CX106" s="116"/>
      <c r="CY106" s="111"/>
      <c r="CZ106" s="117"/>
      <c r="DA106" s="118"/>
      <c r="DB106" s="123"/>
      <c r="DC106" s="9"/>
      <c r="DD106" s="9"/>
      <c r="DE106" s="9"/>
      <c r="DF106" s="9"/>
      <c r="DG106" s="9"/>
    </row>
    <row r="107" spans="2:111" x14ac:dyDescent="0.25">
      <c r="B107" s="105"/>
      <c r="C107" s="124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0"/>
      <c r="O107" s="105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  <c r="AB107" s="105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105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30"/>
      <c r="BB107" s="105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106"/>
      <c r="BP107" s="105"/>
      <c r="BQ107" s="29"/>
      <c r="BR107" s="29"/>
      <c r="BS107" s="29"/>
      <c r="BT107" s="107"/>
      <c r="BU107" s="106"/>
      <c r="BV107" s="29"/>
      <c r="BW107" s="29"/>
      <c r="BX107" s="29"/>
      <c r="BY107" s="29"/>
      <c r="BZ107" s="107"/>
      <c r="CA107" s="108"/>
      <c r="CB107" s="109"/>
      <c r="CC107" s="109"/>
      <c r="CD107" s="109"/>
      <c r="CE107" s="109"/>
      <c r="CF107" s="110"/>
      <c r="CG107" s="121"/>
      <c r="CH107" s="112"/>
      <c r="CI107" s="112"/>
      <c r="CJ107" s="112"/>
      <c r="CK107" s="112"/>
      <c r="CL107" s="122"/>
      <c r="CM107" s="113"/>
      <c r="CN107" s="113"/>
      <c r="CO107" s="113"/>
      <c r="CP107" s="113"/>
      <c r="CQ107" s="113"/>
      <c r="CR107" s="114"/>
      <c r="CS107" s="115"/>
      <c r="CT107" s="113"/>
      <c r="CU107" s="113"/>
      <c r="CV107" s="113"/>
      <c r="CW107" s="113"/>
      <c r="CX107" s="116"/>
      <c r="CY107" s="111"/>
      <c r="CZ107" s="117"/>
      <c r="DA107" s="118"/>
      <c r="DB107" s="123"/>
      <c r="DC107" s="9"/>
      <c r="DD107" s="9"/>
      <c r="DE107" s="9"/>
      <c r="DF107" s="9"/>
      <c r="DG107" s="9"/>
    </row>
    <row r="108" spans="2:111" x14ac:dyDescent="0.25">
      <c r="B108" s="105"/>
      <c r="C108" s="124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0"/>
      <c r="O108" s="105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30"/>
      <c r="AB108" s="105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105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30"/>
      <c r="BB108" s="105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106"/>
      <c r="BP108" s="105"/>
      <c r="BQ108" s="29"/>
      <c r="BR108" s="29"/>
      <c r="BS108" s="29"/>
      <c r="BT108" s="107"/>
      <c r="BU108" s="106"/>
      <c r="BV108" s="29"/>
      <c r="BW108" s="29"/>
      <c r="BX108" s="29"/>
      <c r="BY108" s="29"/>
      <c r="BZ108" s="107"/>
      <c r="CA108" s="108"/>
      <c r="CB108" s="109"/>
      <c r="CC108" s="109"/>
      <c r="CD108" s="109"/>
      <c r="CE108" s="109"/>
      <c r="CF108" s="110"/>
      <c r="CG108" s="108"/>
      <c r="CH108" s="111"/>
      <c r="CI108" s="112"/>
      <c r="CJ108" s="111"/>
      <c r="CK108" s="111"/>
      <c r="CL108" s="110"/>
      <c r="CM108" s="113"/>
      <c r="CN108" s="113"/>
      <c r="CO108" s="113"/>
      <c r="CP108" s="113"/>
      <c r="CQ108" s="113"/>
      <c r="CR108" s="114"/>
      <c r="CS108" s="115"/>
      <c r="CT108" s="113"/>
      <c r="CU108" s="113"/>
      <c r="CV108" s="113"/>
      <c r="CW108" s="113"/>
      <c r="CX108" s="116"/>
      <c r="CY108" s="111"/>
      <c r="CZ108" s="117"/>
      <c r="DA108" s="118"/>
      <c r="DB108" s="123"/>
      <c r="DC108" s="9"/>
      <c r="DD108" s="9"/>
      <c r="DE108" s="9"/>
      <c r="DF108" s="9"/>
      <c r="DG108" s="9"/>
    </row>
    <row r="109" spans="2:111" x14ac:dyDescent="0.25">
      <c r="B109" s="105"/>
      <c r="C109" s="124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0"/>
      <c r="O109" s="105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30"/>
      <c r="AB109" s="105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105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30"/>
      <c r="BB109" s="105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106"/>
      <c r="BP109" s="105"/>
      <c r="BQ109" s="29"/>
      <c r="BR109" s="29"/>
      <c r="BS109" s="29"/>
      <c r="BT109" s="107"/>
      <c r="BU109" s="106"/>
      <c r="BV109" s="29"/>
      <c r="BW109" s="29"/>
      <c r="BX109" s="29"/>
      <c r="BY109" s="29"/>
      <c r="BZ109" s="107"/>
      <c r="CA109" s="108"/>
      <c r="CB109" s="109"/>
      <c r="CC109" s="109"/>
      <c r="CD109" s="109"/>
      <c r="CE109" s="109"/>
      <c r="CF109" s="110"/>
      <c r="CG109" s="121"/>
      <c r="CH109" s="112"/>
      <c r="CI109" s="112"/>
      <c r="CJ109" s="112"/>
      <c r="CK109" s="112"/>
      <c r="CL109" s="122"/>
      <c r="CM109" s="113"/>
      <c r="CN109" s="113"/>
      <c r="CO109" s="113"/>
      <c r="CP109" s="113"/>
      <c r="CQ109" s="113"/>
      <c r="CR109" s="114"/>
      <c r="CS109" s="115"/>
      <c r="CT109" s="113"/>
      <c r="CU109" s="113"/>
      <c r="CV109" s="113"/>
      <c r="CW109" s="113"/>
      <c r="CX109" s="116"/>
      <c r="CY109" s="111"/>
      <c r="CZ109" s="117"/>
      <c r="DA109" s="118"/>
      <c r="DB109" s="123"/>
      <c r="DC109" s="9"/>
      <c r="DD109" s="9"/>
      <c r="DE109" s="9"/>
      <c r="DF109" s="9"/>
      <c r="DG109" s="9"/>
    </row>
    <row r="110" spans="2:111" x14ac:dyDescent="0.25">
      <c r="B110" s="105"/>
      <c r="C110" s="12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0"/>
      <c r="O110" s="105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30"/>
      <c r="AB110" s="105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105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30"/>
      <c r="BB110" s="105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106"/>
      <c r="BP110" s="105"/>
      <c r="BQ110" s="29"/>
      <c r="BR110" s="29"/>
      <c r="BS110" s="29"/>
      <c r="BT110" s="107"/>
      <c r="BU110" s="106"/>
      <c r="BV110" s="29"/>
      <c r="BW110" s="29"/>
      <c r="BX110" s="29"/>
      <c r="BY110" s="29"/>
      <c r="BZ110" s="107"/>
      <c r="CA110" s="108"/>
      <c r="CB110" s="109"/>
      <c r="CC110" s="109"/>
      <c r="CD110" s="109"/>
      <c r="CE110" s="109"/>
      <c r="CF110" s="110"/>
      <c r="CG110" s="108"/>
      <c r="CH110" s="111"/>
      <c r="CI110" s="112"/>
      <c r="CJ110" s="111"/>
      <c r="CK110" s="111"/>
      <c r="CL110" s="110"/>
      <c r="CM110" s="113"/>
      <c r="CN110" s="113"/>
      <c r="CO110" s="113"/>
      <c r="CP110" s="113"/>
      <c r="CQ110" s="113"/>
      <c r="CR110" s="114"/>
      <c r="CS110" s="115"/>
      <c r="CT110" s="113"/>
      <c r="CU110" s="113"/>
      <c r="CV110" s="113"/>
      <c r="CW110" s="113"/>
      <c r="CX110" s="116"/>
      <c r="CY110" s="111"/>
      <c r="CZ110" s="117"/>
      <c r="DA110" s="118"/>
      <c r="DB110" s="123"/>
      <c r="DC110" s="9"/>
      <c r="DD110" s="9"/>
      <c r="DE110" s="9"/>
      <c r="DF110" s="9"/>
      <c r="DG110" s="9"/>
    </row>
    <row r="111" spans="2:111" x14ac:dyDescent="0.25">
      <c r="B111" s="105"/>
      <c r="C111" s="12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0"/>
      <c r="O111" s="105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30"/>
      <c r="AB111" s="105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105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30"/>
      <c r="BB111" s="105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106"/>
      <c r="BP111" s="105"/>
      <c r="BQ111" s="29"/>
      <c r="BR111" s="29"/>
      <c r="BS111" s="29"/>
      <c r="BT111" s="107"/>
      <c r="BU111" s="106"/>
      <c r="BV111" s="29"/>
      <c r="BW111" s="29"/>
      <c r="BX111" s="29"/>
      <c r="BY111" s="29"/>
      <c r="BZ111" s="107"/>
      <c r="CA111" s="108"/>
      <c r="CB111" s="109"/>
      <c r="CC111" s="109"/>
      <c r="CD111" s="109"/>
      <c r="CE111" s="109"/>
      <c r="CF111" s="110"/>
      <c r="CG111" s="121"/>
      <c r="CH111" s="112"/>
      <c r="CI111" s="112"/>
      <c r="CJ111" s="112"/>
      <c r="CK111" s="112"/>
      <c r="CL111" s="122"/>
      <c r="CM111" s="113"/>
      <c r="CN111" s="113"/>
      <c r="CO111" s="113"/>
      <c r="CP111" s="113"/>
      <c r="CQ111" s="113"/>
      <c r="CR111" s="114"/>
      <c r="CS111" s="115"/>
      <c r="CT111" s="113"/>
      <c r="CU111" s="113"/>
      <c r="CV111" s="113"/>
      <c r="CW111" s="113"/>
      <c r="CX111" s="116"/>
      <c r="CY111" s="111"/>
      <c r="CZ111" s="117"/>
      <c r="DA111" s="118"/>
      <c r="DB111" s="123"/>
      <c r="DC111" s="9"/>
      <c r="DD111" s="9"/>
      <c r="DE111" s="9"/>
      <c r="DF111" s="9"/>
      <c r="DG111" s="9"/>
    </row>
    <row r="112" spans="2:111" x14ac:dyDescent="0.25">
      <c r="B112" s="105"/>
      <c r="C112" s="124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  <c r="O112" s="105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30"/>
      <c r="AB112" s="105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105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30"/>
      <c r="BB112" s="105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106"/>
      <c r="BP112" s="105"/>
      <c r="BQ112" s="29"/>
      <c r="BR112" s="29"/>
      <c r="BS112" s="29"/>
      <c r="BT112" s="107"/>
      <c r="BU112" s="106"/>
      <c r="BV112" s="29"/>
      <c r="BW112" s="29"/>
      <c r="BX112" s="29"/>
      <c r="BY112" s="29"/>
      <c r="BZ112" s="107"/>
      <c r="CA112" s="108"/>
      <c r="CB112" s="109"/>
      <c r="CC112" s="109"/>
      <c r="CD112" s="109"/>
      <c r="CE112" s="109"/>
      <c r="CF112" s="110"/>
      <c r="CG112" s="108"/>
      <c r="CH112" s="111"/>
      <c r="CI112" s="112"/>
      <c r="CJ112" s="111"/>
      <c r="CK112" s="111"/>
      <c r="CL112" s="110"/>
      <c r="CM112" s="113"/>
      <c r="CN112" s="113"/>
      <c r="CO112" s="113"/>
      <c r="CP112" s="113"/>
      <c r="CQ112" s="113"/>
      <c r="CR112" s="114"/>
      <c r="CS112" s="115"/>
      <c r="CT112" s="113"/>
      <c r="CU112" s="113"/>
      <c r="CV112" s="113"/>
      <c r="CW112" s="113"/>
      <c r="CX112" s="116"/>
      <c r="CY112" s="111"/>
      <c r="CZ112" s="117"/>
      <c r="DA112" s="118"/>
      <c r="DB112" s="123"/>
      <c r="DC112" s="9"/>
      <c r="DD112" s="9"/>
      <c r="DE112" s="9"/>
      <c r="DF112" s="9"/>
      <c r="DG112" s="9"/>
    </row>
    <row r="113" spans="1:111" x14ac:dyDescent="0.25">
      <c r="B113" s="105"/>
      <c r="C113" s="124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0"/>
      <c r="O113" s="105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30"/>
      <c r="AB113" s="105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105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30"/>
      <c r="BB113" s="105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106"/>
      <c r="BP113" s="105"/>
      <c r="BQ113" s="29"/>
      <c r="BR113" s="29"/>
      <c r="BS113" s="29"/>
      <c r="BT113" s="107"/>
      <c r="BU113" s="106"/>
      <c r="BV113" s="29"/>
      <c r="BW113" s="29"/>
      <c r="BX113" s="29"/>
      <c r="BY113" s="29"/>
      <c r="BZ113" s="107"/>
      <c r="CA113" s="108"/>
      <c r="CB113" s="109"/>
      <c r="CC113" s="109"/>
      <c r="CD113" s="109"/>
      <c r="CE113" s="109"/>
      <c r="CF113" s="110"/>
      <c r="CG113" s="121"/>
      <c r="CH113" s="112"/>
      <c r="CI113" s="112"/>
      <c r="CJ113" s="112"/>
      <c r="CK113" s="112"/>
      <c r="CL113" s="122"/>
      <c r="CM113" s="113"/>
      <c r="CN113" s="113"/>
      <c r="CO113" s="113"/>
      <c r="CP113" s="113"/>
      <c r="CQ113" s="113"/>
      <c r="CR113" s="114"/>
      <c r="CS113" s="115"/>
      <c r="CT113" s="113"/>
      <c r="CU113" s="113"/>
      <c r="CV113" s="113"/>
      <c r="CW113" s="113"/>
      <c r="CX113" s="116"/>
      <c r="CY113" s="111"/>
      <c r="CZ113" s="117"/>
      <c r="DA113" s="118"/>
      <c r="DB113" s="123"/>
      <c r="DC113" s="9"/>
      <c r="DD113" s="9"/>
      <c r="DE113" s="9"/>
      <c r="DF113" s="9"/>
      <c r="DG113" s="9"/>
    </row>
    <row r="114" spans="1:111" x14ac:dyDescent="0.25">
      <c r="B114" s="105"/>
      <c r="C114" s="124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0"/>
      <c r="O114" s="105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0"/>
      <c r="AB114" s="105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105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30"/>
      <c r="BB114" s="105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106"/>
      <c r="BP114" s="105"/>
      <c r="BQ114" s="29"/>
      <c r="BR114" s="29"/>
      <c r="BS114" s="29"/>
      <c r="BT114" s="107"/>
      <c r="BU114" s="106"/>
      <c r="BV114" s="29"/>
      <c r="BW114" s="29"/>
      <c r="BX114" s="29"/>
      <c r="BY114" s="29"/>
      <c r="BZ114" s="107"/>
      <c r="CA114" s="108"/>
      <c r="CB114" s="109"/>
      <c r="CC114" s="109"/>
      <c r="CD114" s="109"/>
      <c r="CE114" s="109"/>
      <c r="CF114" s="110"/>
      <c r="CG114" s="108"/>
      <c r="CH114" s="111"/>
      <c r="CI114" s="112"/>
      <c r="CJ114" s="111"/>
      <c r="CK114" s="111"/>
      <c r="CL114" s="110"/>
      <c r="CM114" s="113"/>
      <c r="CN114" s="113"/>
      <c r="CO114" s="113"/>
      <c r="CP114" s="113"/>
      <c r="CQ114" s="113"/>
      <c r="CR114" s="114"/>
      <c r="CS114" s="115"/>
      <c r="CT114" s="113"/>
      <c r="CU114" s="113"/>
      <c r="CV114" s="113"/>
      <c r="CW114" s="113"/>
      <c r="CX114" s="116"/>
      <c r="CY114" s="111"/>
      <c r="CZ114" s="117"/>
      <c r="DA114" s="118"/>
      <c r="DB114" s="123"/>
      <c r="DC114" s="9"/>
      <c r="DD114" s="9"/>
      <c r="DE114" s="9"/>
      <c r="DF114" s="9"/>
      <c r="DG114" s="9"/>
    </row>
    <row r="115" spans="1:111" x14ac:dyDescent="0.25">
      <c r="B115" s="105"/>
      <c r="C115" s="12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0"/>
      <c r="O115" s="105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0"/>
      <c r="AB115" s="105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105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30"/>
      <c r="BB115" s="105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106"/>
      <c r="BP115" s="105"/>
      <c r="BQ115" s="29"/>
      <c r="BR115" s="29"/>
      <c r="BS115" s="29"/>
      <c r="BT115" s="107"/>
      <c r="BU115" s="106"/>
      <c r="BV115" s="29"/>
      <c r="BW115" s="29"/>
      <c r="BX115" s="29"/>
      <c r="BY115" s="29"/>
      <c r="BZ115" s="107"/>
      <c r="CA115" s="108"/>
      <c r="CB115" s="109"/>
      <c r="CC115" s="109"/>
      <c r="CD115" s="109"/>
      <c r="CE115" s="109"/>
      <c r="CF115" s="110"/>
      <c r="CG115" s="121"/>
      <c r="CH115" s="112"/>
      <c r="CI115" s="112"/>
      <c r="CJ115" s="112"/>
      <c r="CK115" s="112"/>
      <c r="CL115" s="122"/>
      <c r="CM115" s="113"/>
      <c r="CN115" s="113"/>
      <c r="CO115" s="113"/>
      <c r="CP115" s="113"/>
      <c r="CQ115" s="113"/>
      <c r="CR115" s="114"/>
      <c r="CS115" s="115"/>
      <c r="CT115" s="113"/>
      <c r="CU115" s="113"/>
      <c r="CV115" s="113"/>
      <c r="CW115" s="113"/>
      <c r="CX115" s="116"/>
      <c r="CY115" s="111"/>
      <c r="CZ115" s="117"/>
      <c r="DA115" s="118"/>
      <c r="DB115" s="123"/>
      <c r="DC115" s="9"/>
      <c r="DD115" s="9"/>
      <c r="DE115" s="9"/>
      <c r="DF115" s="9"/>
      <c r="DG115" s="9"/>
    </row>
    <row r="116" spans="1:111" x14ac:dyDescent="0.25">
      <c r="B116" s="105"/>
      <c r="C116" s="12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0"/>
      <c r="O116" s="105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0"/>
      <c r="AB116" s="105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105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30"/>
      <c r="BB116" s="105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106"/>
      <c r="BP116" s="105"/>
      <c r="BQ116" s="29"/>
      <c r="BR116" s="29"/>
      <c r="BS116" s="29"/>
      <c r="BT116" s="107"/>
      <c r="BU116" s="106"/>
      <c r="BV116" s="29"/>
      <c r="BW116" s="29"/>
      <c r="BX116" s="29"/>
      <c r="BY116" s="29"/>
      <c r="BZ116" s="107"/>
      <c r="CA116" s="108"/>
      <c r="CB116" s="109"/>
      <c r="CC116" s="109"/>
      <c r="CD116" s="109"/>
      <c r="CE116" s="109"/>
      <c r="CF116" s="110"/>
      <c r="CG116" s="108"/>
      <c r="CH116" s="111"/>
      <c r="CI116" s="112"/>
      <c r="CJ116" s="111"/>
      <c r="CK116" s="111"/>
      <c r="CL116" s="110"/>
      <c r="CM116" s="113"/>
      <c r="CN116" s="113"/>
      <c r="CO116" s="113"/>
      <c r="CP116" s="113"/>
      <c r="CQ116" s="113"/>
      <c r="CR116" s="114"/>
      <c r="CS116" s="115"/>
      <c r="CT116" s="113"/>
      <c r="CU116" s="113"/>
      <c r="CV116" s="113"/>
      <c r="CW116" s="113"/>
      <c r="CX116" s="116"/>
      <c r="CY116" s="111"/>
      <c r="CZ116" s="117"/>
      <c r="DA116" s="118"/>
      <c r="DB116" s="123"/>
      <c r="DC116" s="9"/>
      <c r="DD116" s="9"/>
      <c r="DE116" s="9"/>
      <c r="DF116" s="9"/>
      <c r="DG116" s="9"/>
    </row>
    <row r="117" spans="1:111" x14ac:dyDescent="0.25">
      <c r="B117" s="105"/>
      <c r="C117" s="124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0"/>
      <c r="O117" s="105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  <c r="AB117" s="105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105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30"/>
      <c r="BB117" s="105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106"/>
      <c r="BP117" s="105"/>
      <c r="BQ117" s="29"/>
      <c r="BR117" s="29"/>
      <c r="BS117" s="29"/>
      <c r="BT117" s="107"/>
      <c r="BU117" s="106"/>
      <c r="BV117" s="29"/>
      <c r="BW117" s="29"/>
      <c r="BX117" s="29"/>
      <c r="BY117" s="29"/>
      <c r="BZ117" s="107"/>
      <c r="CA117" s="108"/>
      <c r="CB117" s="109"/>
      <c r="CC117" s="109"/>
      <c r="CD117" s="109"/>
      <c r="CE117" s="109"/>
      <c r="CF117" s="110"/>
      <c r="CG117" s="121"/>
      <c r="CH117" s="112"/>
      <c r="CI117" s="112"/>
      <c r="CJ117" s="112"/>
      <c r="CK117" s="112"/>
      <c r="CL117" s="122"/>
      <c r="CM117" s="113"/>
      <c r="CN117" s="113"/>
      <c r="CO117" s="113"/>
      <c r="CP117" s="113"/>
      <c r="CQ117" s="113"/>
      <c r="CR117" s="114"/>
      <c r="CS117" s="115"/>
      <c r="CT117" s="113"/>
      <c r="CU117" s="113"/>
      <c r="CV117" s="113"/>
      <c r="CW117" s="113"/>
      <c r="CX117" s="116"/>
      <c r="CY117" s="111"/>
      <c r="CZ117" s="117"/>
      <c r="DA117" s="118"/>
      <c r="DB117" s="123"/>
      <c r="DC117" s="9"/>
      <c r="DD117" s="9"/>
      <c r="DE117" s="9"/>
      <c r="DF117" s="9"/>
      <c r="DG117" s="9"/>
    </row>
    <row r="118" spans="1:111" x14ac:dyDescent="0.25">
      <c r="B118" s="105"/>
      <c r="C118" s="124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0"/>
      <c r="O118" s="105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  <c r="AB118" s="105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105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30"/>
      <c r="BB118" s="105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106"/>
      <c r="BP118" s="105"/>
      <c r="BQ118" s="29"/>
      <c r="BR118" s="29"/>
      <c r="BS118" s="29"/>
      <c r="BT118" s="107"/>
      <c r="BU118" s="106"/>
      <c r="BV118" s="29"/>
      <c r="BW118" s="29"/>
      <c r="BX118" s="29"/>
      <c r="BY118" s="29"/>
      <c r="BZ118" s="107"/>
      <c r="CA118" s="108"/>
      <c r="CB118" s="109"/>
      <c r="CC118" s="109"/>
      <c r="CD118" s="109"/>
      <c r="CE118" s="109"/>
      <c r="CF118" s="110"/>
      <c r="CG118" s="108"/>
      <c r="CH118" s="111"/>
      <c r="CI118" s="112"/>
      <c r="CJ118" s="111"/>
      <c r="CK118" s="111"/>
      <c r="CL118" s="110"/>
      <c r="CM118" s="113"/>
      <c r="CN118" s="113"/>
      <c r="CO118" s="113"/>
      <c r="CP118" s="113"/>
      <c r="CQ118" s="113"/>
      <c r="CR118" s="114"/>
      <c r="CS118" s="115"/>
      <c r="CT118" s="113"/>
      <c r="CU118" s="113"/>
      <c r="CV118" s="113"/>
      <c r="CW118" s="113"/>
      <c r="CX118" s="116"/>
      <c r="CY118" s="111"/>
      <c r="CZ118" s="117"/>
      <c r="DA118" s="118"/>
      <c r="DB118" s="123"/>
      <c r="DC118" s="9"/>
      <c r="DD118" s="9"/>
      <c r="DE118" s="9"/>
      <c r="DF118" s="9"/>
      <c r="DG118" s="9"/>
    </row>
    <row r="119" spans="1:111" x14ac:dyDescent="0.25">
      <c r="B119" s="105"/>
      <c r="C119" s="124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0"/>
      <c r="O119" s="105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0"/>
      <c r="AB119" s="105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105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30"/>
      <c r="BB119" s="105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106"/>
      <c r="BP119" s="105"/>
      <c r="BQ119" s="29"/>
      <c r="BR119" s="29"/>
      <c r="BS119" s="29"/>
      <c r="BT119" s="107"/>
      <c r="BU119" s="106"/>
      <c r="BV119" s="29"/>
      <c r="BW119" s="29"/>
      <c r="BX119" s="29"/>
      <c r="BY119" s="29"/>
      <c r="BZ119" s="107"/>
      <c r="CA119" s="108"/>
      <c r="CB119" s="109"/>
      <c r="CC119" s="109"/>
      <c r="CD119" s="109"/>
      <c r="CE119" s="109"/>
      <c r="CF119" s="110"/>
      <c r="CG119" s="121"/>
      <c r="CH119" s="112"/>
      <c r="CI119" s="112"/>
      <c r="CJ119" s="112"/>
      <c r="CK119" s="112"/>
      <c r="CL119" s="122"/>
      <c r="CM119" s="113"/>
      <c r="CN119" s="113"/>
      <c r="CO119" s="113"/>
      <c r="CP119" s="113"/>
      <c r="CQ119" s="113"/>
      <c r="CR119" s="114"/>
      <c r="CS119" s="115"/>
      <c r="CT119" s="113"/>
      <c r="CU119" s="113"/>
      <c r="CV119" s="113"/>
      <c r="CW119" s="113"/>
      <c r="CX119" s="116"/>
      <c r="CY119" s="111"/>
      <c r="CZ119" s="117"/>
      <c r="DA119" s="118"/>
      <c r="DB119" s="123"/>
      <c r="DC119" s="9"/>
      <c r="DD119" s="9"/>
      <c r="DE119" s="9"/>
      <c r="DF119" s="9"/>
      <c r="DG119" s="9"/>
    </row>
    <row r="120" spans="1:111" x14ac:dyDescent="0.25">
      <c r="B120" s="105"/>
      <c r="C120" s="124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  <c r="O120" s="105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0"/>
      <c r="AB120" s="105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105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30"/>
      <c r="BB120" s="105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106"/>
      <c r="BP120" s="105"/>
      <c r="BQ120" s="29"/>
      <c r="BR120" s="29"/>
      <c r="BS120" s="29"/>
      <c r="BT120" s="107"/>
      <c r="BU120" s="106"/>
      <c r="BV120" s="29"/>
      <c r="BW120" s="29"/>
      <c r="BX120" s="29"/>
      <c r="BY120" s="29"/>
      <c r="BZ120" s="107"/>
      <c r="CA120" s="108"/>
      <c r="CB120" s="109"/>
      <c r="CC120" s="109"/>
      <c r="CD120" s="109"/>
      <c r="CE120" s="109"/>
      <c r="CF120" s="110"/>
      <c r="CG120" s="108"/>
      <c r="CH120" s="111"/>
      <c r="CI120" s="112"/>
      <c r="CJ120" s="111"/>
      <c r="CK120" s="111"/>
      <c r="CL120" s="110"/>
      <c r="CM120" s="113"/>
      <c r="CN120" s="113"/>
      <c r="CO120" s="113"/>
      <c r="CP120" s="113"/>
      <c r="CQ120" s="113"/>
      <c r="CR120" s="114"/>
      <c r="CS120" s="115"/>
      <c r="CT120" s="113"/>
      <c r="CU120" s="113"/>
      <c r="CV120" s="113"/>
      <c r="CW120" s="113"/>
      <c r="CX120" s="116"/>
      <c r="CY120" s="111"/>
      <c r="CZ120" s="117"/>
      <c r="DA120" s="118"/>
      <c r="DB120" s="123"/>
      <c r="DC120" s="9"/>
      <c r="DD120" s="9"/>
      <c r="DE120" s="9"/>
      <c r="DF120" s="9"/>
      <c r="DG120" s="9"/>
    </row>
    <row r="121" spans="1:111" x14ac:dyDescent="0.25">
      <c r="B121" s="105"/>
      <c r="C121" s="124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0"/>
      <c r="O121" s="105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0"/>
      <c r="AB121" s="105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105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30"/>
      <c r="BB121" s="105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106"/>
      <c r="BP121" s="105"/>
      <c r="BQ121" s="29"/>
      <c r="BR121" s="29"/>
      <c r="BS121" s="29"/>
      <c r="BT121" s="107"/>
      <c r="BU121" s="106"/>
      <c r="BV121" s="29"/>
      <c r="BW121" s="29"/>
      <c r="BX121" s="29"/>
      <c r="BY121" s="29"/>
      <c r="BZ121" s="107"/>
      <c r="CA121" s="108"/>
      <c r="CB121" s="109"/>
      <c r="CC121" s="109"/>
      <c r="CD121" s="109"/>
      <c r="CE121" s="109"/>
      <c r="CF121" s="110"/>
      <c r="CG121" s="121"/>
      <c r="CH121" s="112"/>
      <c r="CI121" s="112"/>
      <c r="CJ121" s="112"/>
      <c r="CK121" s="112"/>
      <c r="CL121" s="122"/>
      <c r="CM121" s="113"/>
      <c r="CN121" s="113"/>
      <c r="CO121" s="113"/>
      <c r="CP121" s="113"/>
      <c r="CQ121" s="113"/>
      <c r="CR121" s="114"/>
      <c r="CS121" s="115"/>
      <c r="CT121" s="113"/>
      <c r="CU121" s="113"/>
      <c r="CV121" s="113"/>
      <c r="CW121" s="113"/>
      <c r="CX121" s="116"/>
      <c r="CY121" s="111"/>
      <c r="CZ121" s="117"/>
      <c r="DA121" s="118"/>
      <c r="DB121" s="123"/>
      <c r="DC121" s="9"/>
      <c r="DD121" s="9"/>
      <c r="DE121" s="9"/>
      <c r="DF121" s="9"/>
      <c r="DG121" s="9"/>
    </row>
    <row r="122" spans="1:111" x14ac:dyDescent="0.25">
      <c r="B122" s="105"/>
      <c r="C122" s="124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0"/>
      <c r="O122" s="105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0"/>
      <c r="AB122" s="105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105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30"/>
      <c r="BB122" s="105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106"/>
      <c r="BP122" s="105"/>
      <c r="BQ122" s="29"/>
      <c r="BR122" s="29"/>
      <c r="BS122" s="29"/>
      <c r="BT122" s="107"/>
      <c r="BU122" s="106"/>
      <c r="BV122" s="29"/>
      <c r="BW122" s="29"/>
      <c r="BX122" s="29"/>
      <c r="BY122" s="29"/>
      <c r="BZ122" s="107"/>
      <c r="CA122" s="108"/>
      <c r="CB122" s="109"/>
      <c r="CC122" s="109"/>
      <c r="CD122" s="109"/>
      <c r="CE122" s="109"/>
      <c r="CF122" s="110"/>
      <c r="CG122" s="108"/>
      <c r="CH122" s="111"/>
      <c r="CI122" s="112"/>
      <c r="CJ122" s="111"/>
      <c r="CK122" s="111"/>
      <c r="CL122" s="110"/>
      <c r="CM122" s="113"/>
      <c r="CN122" s="113"/>
      <c r="CO122" s="113"/>
      <c r="CP122" s="113"/>
      <c r="CQ122" s="113"/>
      <c r="CR122" s="114"/>
      <c r="CS122" s="115"/>
      <c r="CT122" s="113"/>
      <c r="CU122" s="113"/>
      <c r="CV122" s="113"/>
      <c r="CW122" s="113"/>
      <c r="CX122" s="116"/>
      <c r="CY122" s="111"/>
      <c r="CZ122" s="117"/>
      <c r="DA122" s="118"/>
      <c r="DB122" s="123"/>
      <c r="DC122" s="9"/>
      <c r="DD122" s="9"/>
      <c r="DE122" s="9"/>
      <c r="DF122" s="9"/>
      <c r="DG122" s="9"/>
    </row>
    <row r="123" spans="1:111" x14ac:dyDescent="0.25">
      <c r="B123" s="105"/>
      <c r="C123" s="124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0"/>
      <c r="O123" s="105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30"/>
      <c r="AB123" s="105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105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30"/>
      <c r="BB123" s="105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106"/>
      <c r="BP123" s="105"/>
      <c r="BQ123" s="29"/>
      <c r="BR123" s="29"/>
      <c r="BS123" s="29"/>
      <c r="BT123" s="107"/>
      <c r="BU123" s="106"/>
      <c r="BV123" s="29"/>
      <c r="BW123" s="29"/>
      <c r="BX123" s="29"/>
      <c r="BY123" s="29"/>
      <c r="BZ123" s="107"/>
      <c r="CA123" s="108"/>
      <c r="CB123" s="109"/>
      <c r="CC123" s="109"/>
      <c r="CD123" s="109"/>
      <c r="CE123" s="109"/>
      <c r="CF123" s="110"/>
      <c r="CG123" s="121"/>
      <c r="CH123" s="112"/>
      <c r="CI123" s="112"/>
      <c r="CJ123" s="112"/>
      <c r="CK123" s="112"/>
      <c r="CL123" s="122"/>
      <c r="CM123" s="113"/>
      <c r="CN123" s="113"/>
      <c r="CO123" s="113"/>
      <c r="CP123" s="113"/>
      <c r="CQ123" s="113"/>
      <c r="CR123" s="114"/>
      <c r="CS123" s="115"/>
      <c r="CT123" s="113"/>
      <c r="CU123" s="113"/>
      <c r="CV123" s="113"/>
      <c r="CW123" s="113"/>
      <c r="CX123" s="116"/>
      <c r="CY123" s="111"/>
      <c r="CZ123" s="117"/>
      <c r="DA123" s="118"/>
      <c r="DB123" s="123"/>
      <c r="DC123" s="9"/>
      <c r="DD123" s="9"/>
      <c r="DE123" s="9"/>
      <c r="DF123" s="9"/>
      <c r="DG123" s="9"/>
    </row>
    <row r="124" spans="1:111" s="68" customFormat="1" x14ac:dyDescent="0.25">
      <c r="A124"/>
      <c r="B124" s="105"/>
      <c r="C124" s="124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0"/>
      <c r="O124" s="105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0"/>
      <c r="AB124" s="105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105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30"/>
      <c r="BB124" s="105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106"/>
      <c r="BP124" s="132"/>
      <c r="BQ124" s="133"/>
      <c r="BR124" s="133"/>
      <c r="BS124" s="29"/>
      <c r="BT124" s="107"/>
      <c r="BU124" s="106"/>
      <c r="BV124" s="29"/>
      <c r="BW124" s="29"/>
      <c r="BX124" s="29"/>
      <c r="BY124" s="29"/>
      <c r="BZ124" s="107"/>
      <c r="CA124" s="108"/>
      <c r="CB124" s="109"/>
      <c r="CC124" s="109"/>
      <c r="CD124" s="109"/>
      <c r="CE124" s="109"/>
      <c r="CF124" s="110"/>
      <c r="CG124" s="108"/>
      <c r="CH124" s="111"/>
      <c r="CI124" s="112"/>
      <c r="CJ124" s="111"/>
      <c r="CK124" s="111"/>
      <c r="CL124" s="110"/>
      <c r="CM124" s="113"/>
      <c r="CN124" s="113"/>
      <c r="CO124" s="113"/>
      <c r="CP124" s="113"/>
      <c r="CQ124" s="113"/>
      <c r="CR124" s="114"/>
      <c r="CS124" s="115"/>
      <c r="CT124" s="113"/>
      <c r="CU124" s="113"/>
      <c r="CV124" s="113"/>
      <c r="CW124" s="113"/>
      <c r="CX124" s="116"/>
      <c r="CY124" s="111"/>
      <c r="CZ124" s="117"/>
      <c r="DA124" s="118"/>
      <c r="DB124" s="123"/>
      <c r="DC124" s="9"/>
      <c r="DD124" s="9"/>
      <c r="DE124" s="9"/>
      <c r="DF124" s="9"/>
      <c r="DG124" s="9"/>
    </row>
    <row r="125" spans="1:111" x14ac:dyDescent="0.25">
      <c r="B125" s="105"/>
      <c r="C125" s="12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0"/>
      <c r="O125" s="105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30"/>
      <c r="AB125" s="105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105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30"/>
      <c r="BB125" s="105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106"/>
      <c r="BP125" s="105"/>
      <c r="BQ125" s="29"/>
      <c r="BR125" s="29"/>
      <c r="BS125" s="29"/>
      <c r="BT125" s="107"/>
      <c r="BU125" s="106"/>
      <c r="BV125" s="29"/>
      <c r="BW125" s="29"/>
      <c r="BX125" s="29"/>
      <c r="BY125" s="29"/>
      <c r="BZ125" s="107"/>
      <c r="CA125" s="108"/>
      <c r="CB125" s="109"/>
      <c r="CC125" s="109"/>
      <c r="CD125" s="109"/>
      <c r="CE125" s="109"/>
      <c r="CF125" s="110"/>
      <c r="CG125" s="121"/>
      <c r="CH125" s="112"/>
      <c r="CI125" s="112"/>
      <c r="CJ125" s="112"/>
      <c r="CK125" s="112"/>
      <c r="CL125" s="122"/>
      <c r="CM125" s="113"/>
      <c r="CN125" s="113"/>
      <c r="CO125" s="113"/>
      <c r="CP125" s="113"/>
      <c r="CQ125" s="113"/>
      <c r="CR125" s="114"/>
      <c r="CS125" s="115"/>
      <c r="CT125" s="113"/>
      <c r="CU125" s="113"/>
      <c r="CV125" s="113"/>
      <c r="CW125" s="113"/>
      <c r="CX125" s="116"/>
      <c r="CY125" s="111"/>
      <c r="CZ125" s="117"/>
      <c r="DA125" s="118"/>
      <c r="DB125" s="123"/>
      <c r="DC125" s="9"/>
      <c r="DD125" s="9"/>
      <c r="DE125" s="9"/>
      <c r="DF125" s="9"/>
      <c r="DG125" s="9"/>
    </row>
    <row r="126" spans="1:111" x14ac:dyDescent="0.25">
      <c r="B126" s="105"/>
      <c r="C126" s="124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0"/>
      <c r="O126" s="105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30"/>
      <c r="AB126" s="105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105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30"/>
      <c r="BB126" s="105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106"/>
      <c r="BP126" s="105"/>
      <c r="BQ126" s="29"/>
      <c r="BR126" s="29"/>
      <c r="BS126" s="29"/>
      <c r="BT126" s="107"/>
      <c r="BU126" s="106"/>
      <c r="BV126" s="29"/>
      <c r="BW126" s="29"/>
      <c r="BX126" s="29"/>
      <c r="BY126" s="29"/>
      <c r="BZ126" s="107"/>
      <c r="CA126" s="108"/>
      <c r="CB126" s="109"/>
      <c r="CC126" s="109"/>
      <c r="CD126" s="109"/>
      <c r="CE126" s="109"/>
      <c r="CF126" s="110"/>
      <c r="CG126" s="108"/>
      <c r="CH126" s="111"/>
      <c r="CI126" s="112"/>
      <c r="CJ126" s="111"/>
      <c r="CK126" s="111"/>
      <c r="CL126" s="110"/>
      <c r="CM126" s="113"/>
      <c r="CN126" s="113"/>
      <c r="CO126" s="113"/>
      <c r="CP126" s="113"/>
      <c r="CQ126" s="113"/>
      <c r="CR126" s="114"/>
      <c r="CS126" s="115"/>
      <c r="CT126" s="113"/>
      <c r="CU126" s="113"/>
      <c r="CV126" s="113"/>
      <c r="CW126" s="113"/>
      <c r="CX126" s="116"/>
      <c r="CY126" s="111"/>
      <c r="CZ126" s="117"/>
      <c r="DA126" s="118"/>
      <c r="DB126" s="123"/>
      <c r="DC126" s="9"/>
      <c r="DD126" s="9"/>
      <c r="DE126" s="9"/>
      <c r="DF126" s="9"/>
      <c r="DG126" s="9"/>
    </row>
    <row r="127" spans="1:111" x14ac:dyDescent="0.25">
      <c r="B127" s="105"/>
      <c r="C127" s="124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0"/>
      <c r="O127" s="105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30"/>
      <c r="AB127" s="105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105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30"/>
      <c r="BB127" s="105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106"/>
      <c r="BP127" s="105"/>
      <c r="BQ127" s="29"/>
      <c r="BR127" s="29"/>
      <c r="BS127" s="29"/>
      <c r="BT127" s="107"/>
      <c r="BU127" s="106"/>
      <c r="BV127" s="29"/>
      <c r="BW127" s="29"/>
      <c r="BX127" s="29"/>
      <c r="BY127" s="29"/>
      <c r="BZ127" s="107"/>
      <c r="CA127" s="108"/>
      <c r="CB127" s="109"/>
      <c r="CC127" s="109"/>
      <c r="CD127" s="109"/>
      <c r="CE127" s="109"/>
      <c r="CF127" s="110"/>
      <c r="CG127" s="121"/>
      <c r="CH127" s="112"/>
      <c r="CI127" s="112"/>
      <c r="CJ127" s="112"/>
      <c r="CK127" s="112"/>
      <c r="CL127" s="122"/>
      <c r="CM127" s="113"/>
      <c r="CN127" s="113"/>
      <c r="CO127" s="113"/>
      <c r="CP127" s="113"/>
      <c r="CQ127" s="113"/>
      <c r="CR127" s="114"/>
      <c r="CS127" s="115"/>
      <c r="CT127" s="113"/>
      <c r="CU127" s="113"/>
      <c r="CV127" s="113"/>
      <c r="CW127" s="113"/>
      <c r="CX127" s="116"/>
      <c r="CY127" s="111"/>
      <c r="CZ127" s="117"/>
      <c r="DA127" s="118"/>
      <c r="DB127" s="123"/>
      <c r="DC127" s="9"/>
      <c r="DD127" s="9"/>
      <c r="DE127" s="9"/>
      <c r="DF127" s="9"/>
      <c r="DG127" s="9"/>
    </row>
    <row r="128" spans="1:111" x14ac:dyDescent="0.25">
      <c r="B128" s="105"/>
      <c r="C128" s="124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0"/>
      <c r="O128" s="105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  <c r="AB128" s="105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105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30"/>
      <c r="BB128" s="105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106"/>
      <c r="BP128" s="105"/>
      <c r="BQ128" s="29"/>
      <c r="BR128" s="29"/>
      <c r="BS128" s="29"/>
      <c r="BT128" s="107"/>
      <c r="BU128" s="106"/>
      <c r="BV128" s="29"/>
      <c r="BW128" s="29"/>
      <c r="BX128" s="29"/>
      <c r="BY128" s="29"/>
      <c r="BZ128" s="107"/>
      <c r="CA128" s="108"/>
      <c r="CB128" s="109"/>
      <c r="CC128" s="109"/>
      <c r="CD128" s="109"/>
      <c r="CE128" s="109"/>
      <c r="CF128" s="110"/>
      <c r="CG128" s="108"/>
      <c r="CH128" s="111"/>
      <c r="CI128" s="112"/>
      <c r="CJ128" s="111"/>
      <c r="CK128" s="111"/>
      <c r="CL128" s="110"/>
      <c r="CM128" s="113"/>
      <c r="CN128" s="113"/>
      <c r="CO128" s="113"/>
      <c r="CP128" s="113"/>
      <c r="CQ128" s="113"/>
      <c r="CR128" s="114"/>
      <c r="CS128" s="115"/>
      <c r="CT128" s="113"/>
      <c r="CU128" s="113"/>
      <c r="CV128" s="113"/>
      <c r="CW128" s="113"/>
      <c r="CX128" s="116"/>
      <c r="CY128" s="111"/>
      <c r="CZ128" s="117"/>
      <c r="DA128" s="118"/>
      <c r="DB128" s="123"/>
      <c r="DC128" s="9"/>
      <c r="DD128" s="9"/>
      <c r="DE128" s="9"/>
      <c r="DF128" s="9"/>
      <c r="DG128" s="9"/>
    </row>
    <row r="129" spans="2:111" x14ac:dyDescent="0.25">
      <c r="B129" s="105"/>
      <c r="C129" s="124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0"/>
      <c r="O129" s="105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  <c r="AB129" s="105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105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30"/>
      <c r="BB129" s="105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106"/>
      <c r="BP129" s="105"/>
      <c r="BQ129" s="29"/>
      <c r="BR129" s="29"/>
      <c r="BS129" s="29"/>
      <c r="BT129" s="107"/>
      <c r="BU129" s="106"/>
      <c r="BV129" s="29"/>
      <c r="BW129" s="29"/>
      <c r="BX129" s="29"/>
      <c r="BY129" s="29"/>
      <c r="BZ129" s="107"/>
      <c r="CA129" s="108"/>
      <c r="CB129" s="109"/>
      <c r="CC129" s="109"/>
      <c r="CD129" s="109"/>
      <c r="CE129" s="109"/>
      <c r="CF129" s="110"/>
      <c r="CG129" s="121"/>
      <c r="CH129" s="112"/>
      <c r="CI129" s="112"/>
      <c r="CJ129" s="112"/>
      <c r="CK129" s="112"/>
      <c r="CL129" s="122"/>
      <c r="CM129" s="113"/>
      <c r="CN129" s="113"/>
      <c r="CO129" s="113"/>
      <c r="CP129" s="113"/>
      <c r="CQ129" s="113"/>
      <c r="CR129" s="114"/>
      <c r="CS129" s="115"/>
      <c r="CT129" s="113"/>
      <c r="CU129" s="113"/>
      <c r="CV129" s="113"/>
      <c r="CW129" s="113"/>
      <c r="CX129" s="116"/>
      <c r="CY129" s="111"/>
      <c r="CZ129" s="117"/>
      <c r="DA129" s="118"/>
      <c r="DB129" s="123"/>
      <c r="DC129" s="9"/>
      <c r="DD129" s="9"/>
      <c r="DE129" s="9"/>
      <c r="DF129" s="9"/>
      <c r="DG129" s="9"/>
    </row>
    <row r="130" spans="2:111" x14ac:dyDescent="0.25">
      <c r="B130" s="105"/>
      <c r="C130" s="124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0"/>
      <c r="O130" s="105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30"/>
      <c r="AB130" s="105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105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30"/>
      <c r="BB130" s="105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106"/>
      <c r="BP130" s="105"/>
      <c r="BQ130" s="29"/>
      <c r="BR130" s="29"/>
      <c r="BS130" s="29"/>
      <c r="BT130" s="107"/>
      <c r="BU130" s="106"/>
      <c r="BV130" s="29"/>
      <c r="BW130" s="29"/>
      <c r="BX130" s="29"/>
      <c r="BY130" s="29"/>
      <c r="BZ130" s="107"/>
      <c r="CA130" s="108"/>
      <c r="CB130" s="109"/>
      <c r="CC130" s="109"/>
      <c r="CD130" s="109"/>
      <c r="CE130" s="109"/>
      <c r="CF130" s="110"/>
      <c r="CG130" s="108"/>
      <c r="CH130" s="111"/>
      <c r="CI130" s="112"/>
      <c r="CJ130" s="111"/>
      <c r="CK130" s="111"/>
      <c r="CL130" s="110"/>
      <c r="CM130" s="113"/>
      <c r="CN130" s="113"/>
      <c r="CO130" s="113"/>
      <c r="CP130" s="113"/>
      <c r="CQ130" s="113"/>
      <c r="CR130" s="114"/>
      <c r="CS130" s="115"/>
      <c r="CT130" s="113"/>
      <c r="CU130" s="113"/>
      <c r="CV130" s="113"/>
      <c r="CW130" s="113"/>
      <c r="CX130" s="116"/>
      <c r="CY130" s="111"/>
      <c r="CZ130" s="117"/>
      <c r="DA130" s="118"/>
      <c r="DB130" s="123"/>
      <c r="DC130" s="9"/>
      <c r="DD130" s="9"/>
      <c r="DE130" s="9"/>
      <c r="DF130" s="9"/>
      <c r="DG130" s="9"/>
    </row>
    <row r="131" spans="2:111" x14ac:dyDescent="0.25">
      <c r="B131" s="105"/>
      <c r="C131" s="124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0"/>
      <c r="O131" s="105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30"/>
      <c r="AB131" s="105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105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30"/>
      <c r="BB131" s="105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106"/>
      <c r="BP131" s="105"/>
      <c r="BQ131" s="29"/>
      <c r="BR131" s="29"/>
      <c r="BS131" s="29"/>
      <c r="BT131" s="107"/>
      <c r="BU131" s="106"/>
      <c r="BV131" s="29"/>
      <c r="BW131" s="29"/>
      <c r="BX131" s="29"/>
      <c r="BY131" s="29"/>
      <c r="BZ131" s="107"/>
      <c r="CA131" s="108"/>
      <c r="CB131" s="109"/>
      <c r="CC131" s="109"/>
      <c r="CD131" s="109"/>
      <c r="CE131" s="109"/>
      <c r="CF131" s="110"/>
      <c r="CG131" s="121"/>
      <c r="CH131" s="112"/>
      <c r="CI131" s="112"/>
      <c r="CJ131" s="112"/>
      <c r="CK131" s="112"/>
      <c r="CL131" s="122"/>
      <c r="CM131" s="113"/>
      <c r="CN131" s="113"/>
      <c r="CO131" s="113"/>
      <c r="CP131" s="113"/>
      <c r="CQ131" s="113"/>
      <c r="CR131" s="114"/>
      <c r="CS131" s="115"/>
      <c r="CT131" s="113"/>
      <c r="CU131" s="113"/>
      <c r="CV131" s="113"/>
      <c r="CW131" s="113"/>
      <c r="CX131" s="116"/>
      <c r="CY131" s="111"/>
      <c r="CZ131" s="117"/>
      <c r="DA131" s="118"/>
      <c r="DB131" s="123"/>
      <c r="DC131" s="9"/>
      <c r="DD131" s="9"/>
      <c r="DE131" s="9"/>
      <c r="DF131" s="9"/>
      <c r="DG131" s="9"/>
    </row>
    <row r="132" spans="2:111" x14ac:dyDescent="0.25">
      <c r="B132" s="105"/>
      <c r="C132" s="124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0"/>
      <c r="O132" s="105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30"/>
      <c r="AB132" s="105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105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30"/>
      <c r="BB132" s="105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106"/>
      <c r="BP132" s="105"/>
      <c r="BQ132" s="29"/>
      <c r="BR132" s="29"/>
      <c r="BS132" s="29"/>
      <c r="BT132" s="107"/>
      <c r="BU132" s="106"/>
      <c r="BV132" s="29"/>
      <c r="BW132" s="29"/>
      <c r="BX132" s="29"/>
      <c r="BY132" s="29"/>
      <c r="BZ132" s="107"/>
      <c r="CA132" s="108"/>
      <c r="CB132" s="109"/>
      <c r="CC132" s="109"/>
      <c r="CD132" s="109"/>
      <c r="CE132" s="109"/>
      <c r="CF132" s="110"/>
      <c r="CG132" s="108"/>
      <c r="CH132" s="111"/>
      <c r="CI132" s="112"/>
      <c r="CJ132" s="111"/>
      <c r="CK132" s="111"/>
      <c r="CL132" s="110"/>
      <c r="CM132" s="113"/>
      <c r="CN132" s="113"/>
      <c r="CO132" s="113"/>
      <c r="CP132" s="113"/>
      <c r="CQ132" s="113"/>
      <c r="CR132" s="114"/>
      <c r="CS132" s="115"/>
      <c r="CT132" s="113"/>
      <c r="CU132" s="113"/>
      <c r="CV132" s="113"/>
      <c r="CW132" s="113"/>
      <c r="CX132" s="116"/>
      <c r="CY132" s="111"/>
      <c r="CZ132" s="117"/>
      <c r="DA132" s="118"/>
      <c r="DB132" s="123"/>
      <c r="DC132" s="9"/>
      <c r="DD132" s="9"/>
      <c r="DE132" s="9"/>
      <c r="DF132" s="9"/>
      <c r="DG132" s="9"/>
    </row>
    <row r="133" spans="2:111" x14ac:dyDescent="0.25">
      <c r="B133" s="105"/>
      <c r="C133" s="124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0"/>
      <c r="O133" s="105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30"/>
      <c r="AB133" s="105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105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30"/>
      <c r="BB133" s="105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106"/>
      <c r="BP133" s="105"/>
      <c r="BQ133" s="29"/>
      <c r="BR133" s="29"/>
      <c r="BS133" s="29"/>
      <c r="BT133" s="107"/>
      <c r="BU133" s="106"/>
      <c r="BV133" s="29"/>
      <c r="BW133" s="29"/>
      <c r="BX133" s="29"/>
      <c r="BY133" s="29"/>
      <c r="BZ133" s="107"/>
      <c r="CA133" s="108"/>
      <c r="CB133" s="109"/>
      <c r="CC133" s="109"/>
      <c r="CD133" s="109"/>
      <c r="CE133" s="109"/>
      <c r="CF133" s="110"/>
      <c r="CG133" s="121"/>
      <c r="CH133" s="112"/>
      <c r="CI133" s="112"/>
      <c r="CJ133" s="112"/>
      <c r="CK133" s="112"/>
      <c r="CL133" s="122"/>
      <c r="CM133" s="113"/>
      <c r="CN133" s="113"/>
      <c r="CO133" s="113"/>
      <c r="CP133" s="113"/>
      <c r="CQ133" s="113"/>
      <c r="CR133" s="114"/>
      <c r="CS133" s="115"/>
      <c r="CT133" s="113"/>
      <c r="CU133" s="113"/>
      <c r="CV133" s="113"/>
      <c r="CW133" s="113"/>
      <c r="CX133" s="116"/>
      <c r="CY133" s="111"/>
      <c r="CZ133" s="117"/>
      <c r="DA133" s="118"/>
      <c r="DB133" s="123"/>
      <c r="DC133" s="9"/>
      <c r="DD133" s="9"/>
      <c r="DE133" s="9"/>
      <c r="DF133" s="9"/>
      <c r="DG133" s="9"/>
    </row>
    <row r="134" spans="2:111" x14ac:dyDescent="0.25">
      <c r="B134" s="105"/>
      <c r="C134" s="124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0"/>
      <c r="O134" s="105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30"/>
      <c r="AB134" s="105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105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30"/>
      <c r="BB134" s="105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106"/>
      <c r="BP134" s="105"/>
      <c r="BQ134" s="29"/>
      <c r="BR134" s="29"/>
      <c r="BS134" s="29"/>
      <c r="BT134" s="107"/>
      <c r="BU134" s="106"/>
      <c r="BV134" s="29"/>
      <c r="BW134" s="29"/>
      <c r="BX134" s="29"/>
      <c r="BY134" s="29"/>
      <c r="BZ134" s="107"/>
      <c r="CA134" s="108"/>
      <c r="CB134" s="109"/>
      <c r="CC134" s="109"/>
      <c r="CD134" s="109"/>
      <c r="CE134" s="109"/>
      <c r="CF134" s="110"/>
      <c r="CG134" s="108"/>
      <c r="CH134" s="111"/>
      <c r="CI134" s="112"/>
      <c r="CJ134" s="111"/>
      <c r="CK134" s="111"/>
      <c r="CL134" s="110"/>
      <c r="CM134" s="113"/>
      <c r="CN134" s="113"/>
      <c r="CO134" s="113"/>
      <c r="CP134" s="113"/>
      <c r="CQ134" s="113"/>
      <c r="CR134" s="114"/>
      <c r="CS134" s="115"/>
      <c r="CT134" s="113"/>
      <c r="CU134" s="113"/>
      <c r="CV134" s="113"/>
      <c r="CW134" s="113"/>
      <c r="CX134" s="116"/>
      <c r="CY134" s="111"/>
      <c r="CZ134" s="117"/>
      <c r="DA134" s="118"/>
      <c r="DB134" s="123"/>
      <c r="DC134" s="9"/>
      <c r="DD134" s="9"/>
      <c r="DE134" s="9"/>
      <c r="DF134" s="9"/>
      <c r="DG134" s="9"/>
    </row>
    <row r="135" spans="2:111" x14ac:dyDescent="0.25">
      <c r="B135" s="105"/>
      <c r="C135" s="124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0"/>
      <c r="O135" s="105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30"/>
      <c r="AB135" s="105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105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30"/>
      <c r="BB135" s="105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106"/>
      <c r="BP135" s="105"/>
      <c r="BQ135" s="29"/>
      <c r="BR135" s="29"/>
      <c r="BS135" s="29"/>
      <c r="BT135" s="107"/>
      <c r="BU135" s="106"/>
      <c r="BV135" s="29"/>
      <c r="BW135" s="29"/>
      <c r="BX135" s="29"/>
      <c r="BY135" s="29"/>
      <c r="BZ135" s="107"/>
      <c r="CA135" s="108"/>
      <c r="CB135" s="109"/>
      <c r="CC135" s="109"/>
      <c r="CD135" s="109"/>
      <c r="CE135" s="109"/>
      <c r="CF135" s="110"/>
      <c r="CG135" s="121"/>
      <c r="CH135" s="112"/>
      <c r="CI135" s="112"/>
      <c r="CJ135" s="112"/>
      <c r="CK135" s="112"/>
      <c r="CL135" s="122"/>
      <c r="CM135" s="113"/>
      <c r="CN135" s="113"/>
      <c r="CO135" s="113"/>
      <c r="CP135" s="113"/>
      <c r="CQ135" s="113"/>
      <c r="CR135" s="114"/>
      <c r="CS135" s="115"/>
      <c r="CT135" s="113"/>
      <c r="CU135" s="113"/>
      <c r="CV135" s="113"/>
      <c r="CW135" s="113"/>
      <c r="CX135" s="116"/>
      <c r="CY135" s="111"/>
      <c r="CZ135" s="117"/>
      <c r="DA135" s="118"/>
      <c r="DB135" s="123"/>
      <c r="DC135" s="9"/>
      <c r="DD135" s="9"/>
      <c r="DE135" s="9"/>
      <c r="DF135" s="9"/>
      <c r="DG135" s="9"/>
    </row>
    <row r="136" spans="2:111" x14ac:dyDescent="0.25">
      <c r="B136" s="105"/>
      <c r="C136" s="124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  <c r="O136" s="105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30"/>
      <c r="AB136" s="105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105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30"/>
      <c r="BB136" s="105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106"/>
      <c r="BP136" s="105"/>
      <c r="BQ136" s="29"/>
      <c r="BR136" s="29"/>
      <c r="BS136" s="29"/>
      <c r="BT136" s="107"/>
      <c r="BU136" s="106"/>
      <c r="BV136" s="29"/>
      <c r="BW136" s="29"/>
      <c r="BX136" s="29"/>
      <c r="BY136" s="29"/>
      <c r="BZ136" s="107"/>
      <c r="CA136" s="108"/>
      <c r="CB136" s="109"/>
      <c r="CC136" s="109"/>
      <c r="CD136" s="109"/>
      <c r="CE136" s="109"/>
      <c r="CF136" s="110"/>
      <c r="CG136" s="108"/>
      <c r="CH136" s="111"/>
      <c r="CI136" s="112"/>
      <c r="CJ136" s="111"/>
      <c r="CK136" s="111"/>
      <c r="CL136" s="110"/>
      <c r="CM136" s="113"/>
      <c r="CN136" s="113"/>
      <c r="CO136" s="113"/>
      <c r="CP136" s="113"/>
      <c r="CQ136" s="113"/>
      <c r="CR136" s="114"/>
      <c r="CS136" s="115"/>
      <c r="CT136" s="113"/>
      <c r="CU136" s="113"/>
      <c r="CV136" s="113"/>
      <c r="CW136" s="113"/>
      <c r="CX136" s="116"/>
      <c r="CY136" s="111"/>
      <c r="CZ136" s="117"/>
      <c r="DA136" s="118"/>
      <c r="DB136" s="123"/>
      <c r="DC136" s="9"/>
      <c r="DD136" s="9"/>
      <c r="DE136" s="9"/>
      <c r="DF136" s="9"/>
      <c r="DG136" s="9"/>
    </row>
    <row r="137" spans="2:111" x14ac:dyDescent="0.25">
      <c r="B137" s="105"/>
      <c r="C137" s="124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0"/>
      <c r="O137" s="105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0"/>
      <c r="AB137" s="105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105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30"/>
      <c r="BB137" s="105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106"/>
      <c r="BP137" s="105"/>
      <c r="BQ137" s="29"/>
      <c r="BR137" s="29"/>
      <c r="BS137" s="29"/>
      <c r="BT137" s="107"/>
      <c r="BU137" s="106"/>
      <c r="BV137" s="29"/>
      <c r="BW137" s="29"/>
      <c r="BX137" s="29"/>
      <c r="BY137" s="29"/>
      <c r="BZ137" s="107"/>
      <c r="CA137" s="108"/>
      <c r="CB137" s="109"/>
      <c r="CC137" s="109"/>
      <c r="CD137" s="109"/>
      <c r="CE137" s="109"/>
      <c r="CF137" s="110"/>
      <c r="CG137" s="121"/>
      <c r="CH137" s="112"/>
      <c r="CI137" s="112"/>
      <c r="CJ137" s="112"/>
      <c r="CK137" s="112"/>
      <c r="CL137" s="122"/>
      <c r="CM137" s="113"/>
      <c r="CN137" s="113"/>
      <c r="CO137" s="113"/>
      <c r="CP137" s="113"/>
      <c r="CQ137" s="113"/>
      <c r="CR137" s="114"/>
      <c r="CS137" s="115"/>
      <c r="CT137" s="113"/>
      <c r="CU137" s="113"/>
      <c r="CV137" s="113"/>
      <c r="CW137" s="113"/>
      <c r="CX137" s="116"/>
      <c r="CY137" s="111"/>
      <c r="CZ137" s="117"/>
      <c r="DA137" s="118"/>
      <c r="DB137" s="123"/>
      <c r="DC137" s="9"/>
      <c r="DD137" s="9"/>
      <c r="DE137" s="9"/>
      <c r="DF137" s="9"/>
      <c r="DG137" s="9"/>
    </row>
    <row r="138" spans="2:111" x14ac:dyDescent="0.25">
      <c r="B138" s="105"/>
      <c r="C138" s="124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0"/>
      <c r="O138" s="105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05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105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30"/>
      <c r="BB138" s="105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106"/>
      <c r="BP138" s="105"/>
      <c r="BQ138" s="29"/>
      <c r="BR138" s="29"/>
      <c r="BS138" s="29"/>
      <c r="BT138" s="107"/>
      <c r="BU138" s="106"/>
      <c r="BV138" s="29"/>
      <c r="BW138" s="29"/>
      <c r="BX138" s="29"/>
      <c r="BY138" s="29"/>
      <c r="BZ138" s="107"/>
      <c r="CA138" s="108"/>
      <c r="CB138" s="109"/>
      <c r="CC138" s="109"/>
      <c r="CD138" s="109"/>
      <c r="CE138" s="109"/>
      <c r="CF138" s="110"/>
      <c r="CG138" s="108"/>
      <c r="CH138" s="111"/>
      <c r="CI138" s="112"/>
      <c r="CJ138" s="111"/>
      <c r="CK138" s="111"/>
      <c r="CL138" s="110"/>
      <c r="CM138" s="113"/>
      <c r="CN138" s="113"/>
      <c r="CO138" s="113"/>
      <c r="CP138" s="113"/>
      <c r="CQ138" s="113"/>
      <c r="CR138" s="114"/>
      <c r="CS138" s="115"/>
      <c r="CT138" s="113"/>
      <c r="CU138" s="113"/>
      <c r="CV138" s="113"/>
      <c r="CW138" s="113"/>
      <c r="CX138" s="116"/>
      <c r="CY138" s="111"/>
      <c r="CZ138" s="117"/>
      <c r="DA138" s="118"/>
      <c r="DB138" s="123"/>
      <c r="DC138" s="9"/>
      <c r="DD138" s="9"/>
      <c r="DE138" s="9"/>
      <c r="DF138" s="9"/>
      <c r="DG138" s="9"/>
    </row>
    <row r="139" spans="2:111" x14ac:dyDescent="0.25">
      <c r="B139" s="105"/>
      <c r="C139" s="124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0"/>
      <c r="O139" s="105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  <c r="AB139" s="105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105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30"/>
      <c r="BB139" s="105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106"/>
      <c r="BP139" s="105"/>
      <c r="BQ139" s="29"/>
      <c r="BR139" s="29"/>
      <c r="BS139" s="29"/>
      <c r="BT139" s="107"/>
      <c r="BU139" s="106"/>
      <c r="BV139" s="29"/>
      <c r="BW139" s="29"/>
      <c r="BX139" s="29"/>
      <c r="BY139" s="29"/>
      <c r="BZ139" s="107"/>
      <c r="CA139" s="108"/>
      <c r="CB139" s="109"/>
      <c r="CC139" s="109"/>
      <c r="CD139" s="109"/>
      <c r="CE139" s="109"/>
      <c r="CF139" s="110"/>
      <c r="CG139" s="121"/>
      <c r="CH139" s="112"/>
      <c r="CI139" s="112"/>
      <c r="CJ139" s="112"/>
      <c r="CK139" s="112"/>
      <c r="CL139" s="122"/>
      <c r="CM139" s="113"/>
      <c r="CN139" s="113"/>
      <c r="CO139" s="113"/>
      <c r="CP139" s="113"/>
      <c r="CQ139" s="113"/>
      <c r="CR139" s="114"/>
      <c r="CS139" s="115"/>
      <c r="CT139" s="113"/>
      <c r="CU139" s="113"/>
      <c r="CV139" s="113"/>
      <c r="CW139" s="113"/>
      <c r="CX139" s="116"/>
      <c r="CY139" s="111"/>
      <c r="CZ139" s="117"/>
      <c r="DA139" s="118"/>
      <c r="DB139" s="123"/>
      <c r="DC139" s="9"/>
      <c r="DD139" s="9"/>
      <c r="DE139" s="9"/>
      <c r="DF139" s="9"/>
      <c r="DG139" s="9"/>
    </row>
    <row r="140" spans="2:111" x14ac:dyDescent="0.25">
      <c r="B140" s="105"/>
      <c r="C140" s="124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0"/>
      <c r="O140" s="105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05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105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30"/>
      <c r="BB140" s="105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106"/>
      <c r="BP140" s="105"/>
      <c r="BQ140" s="29"/>
      <c r="BR140" s="29"/>
      <c r="BS140" s="29"/>
      <c r="BT140" s="107"/>
      <c r="BU140" s="106"/>
      <c r="BV140" s="29"/>
      <c r="BW140" s="29"/>
      <c r="BX140" s="29"/>
      <c r="BY140" s="29"/>
      <c r="BZ140" s="107"/>
      <c r="CA140" s="108"/>
      <c r="CB140" s="109"/>
      <c r="CC140" s="109"/>
      <c r="CD140" s="109"/>
      <c r="CE140" s="109"/>
      <c r="CF140" s="110"/>
      <c r="CG140" s="108"/>
      <c r="CH140" s="111"/>
      <c r="CI140" s="112"/>
      <c r="CJ140" s="111"/>
      <c r="CK140" s="111"/>
      <c r="CL140" s="110"/>
      <c r="CM140" s="113"/>
      <c r="CN140" s="113"/>
      <c r="CO140" s="113"/>
      <c r="CP140" s="113"/>
      <c r="CQ140" s="113"/>
      <c r="CR140" s="114"/>
      <c r="CS140" s="115"/>
      <c r="CT140" s="113"/>
      <c r="CU140" s="113"/>
      <c r="CV140" s="113"/>
      <c r="CW140" s="113"/>
      <c r="CX140" s="116"/>
      <c r="CY140" s="111"/>
      <c r="CZ140" s="117"/>
      <c r="DA140" s="118"/>
      <c r="DB140" s="123"/>
      <c r="DC140" s="9"/>
      <c r="DD140" s="9"/>
      <c r="DE140" s="9"/>
      <c r="DF140" s="9"/>
      <c r="DG140" s="9"/>
    </row>
    <row r="141" spans="2:111" x14ac:dyDescent="0.25">
      <c r="B141" s="105"/>
      <c r="C141" s="124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0"/>
      <c r="O141" s="105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0"/>
      <c r="AB141" s="105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105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30"/>
      <c r="BB141" s="105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106"/>
      <c r="BP141" s="105"/>
      <c r="BQ141" s="29"/>
      <c r="BR141" s="29"/>
      <c r="BS141" s="29"/>
      <c r="BT141" s="107"/>
      <c r="BU141" s="106"/>
      <c r="BV141" s="29"/>
      <c r="BW141" s="29"/>
      <c r="BX141" s="29"/>
      <c r="BY141" s="29"/>
      <c r="BZ141" s="107"/>
      <c r="CA141" s="108"/>
      <c r="CB141" s="109"/>
      <c r="CC141" s="109"/>
      <c r="CD141" s="109"/>
      <c r="CE141" s="109"/>
      <c r="CF141" s="110"/>
      <c r="CG141" s="121"/>
      <c r="CH141" s="112"/>
      <c r="CI141" s="112"/>
      <c r="CJ141" s="112"/>
      <c r="CK141" s="112"/>
      <c r="CL141" s="122"/>
      <c r="CM141" s="113"/>
      <c r="CN141" s="113"/>
      <c r="CO141" s="113"/>
      <c r="CP141" s="113"/>
      <c r="CQ141" s="113"/>
      <c r="CR141" s="114"/>
      <c r="CS141" s="115"/>
      <c r="CT141" s="113"/>
      <c r="CU141" s="113"/>
      <c r="CV141" s="113"/>
      <c r="CW141" s="113"/>
      <c r="CX141" s="116"/>
      <c r="CY141" s="111"/>
      <c r="CZ141" s="117"/>
      <c r="DA141" s="118"/>
      <c r="DB141" s="123"/>
      <c r="DC141" s="9"/>
      <c r="DD141" s="9"/>
      <c r="DE141" s="9"/>
      <c r="DF141" s="9"/>
      <c r="DG141" s="9"/>
    </row>
    <row r="142" spans="2:111" x14ac:dyDescent="0.25">
      <c r="B142" s="105"/>
      <c r="C142" s="124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0"/>
      <c r="O142" s="105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30"/>
      <c r="AB142" s="105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105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30"/>
      <c r="BB142" s="105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106"/>
      <c r="BP142" s="105"/>
      <c r="BQ142" s="29"/>
      <c r="BR142" s="29"/>
      <c r="BS142" s="29"/>
      <c r="BT142" s="107"/>
      <c r="BU142" s="106"/>
      <c r="BV142" s="29"/>
      <c r="BW142" s="29"/>
      <c r="BX142" s="29"/>
      <c r="BY142" s="29"/>
      <c r="BZ142" s="107"/>
      <c r="CA142" s="108"/>
      <c r="CB142" s="109"/>
      <c r="CC142" s="109"/>
      <c r="CD142" s="109"/>
      <c r="CE142" s="109"/>
      <c r="CF142" s="110"/>
      <c r="CG142" s="108"/>
      <c r="CH142" s="111"/>
      <c r="CI142" s="112"/>
      <c r="CJ142" s="111"/>
      <c r="CK142" s="111"/>
      <c r="CL142" s="110"/>
      <c r="CM142" s="113"/>
      <c r="CN142" s="113"/>
      <c r="CO142" s="113"/>
      <c r="CP142" s="113"/>
      <c r="CQ142" s="113"/>
      <c r="CR142" s="114"/>
      <c r="CS142" s="115"/>
      <c r="CT142" s="113"/>
      <c r="CU142" s="113"/>
      <c r="CV142" s="113"/>
      <c r="CW142" s="113"/>
      <c r="CX142" s="116"/>
      <c r="CY142" s="111"/>
      <c r="CZ142" s="117"/>
      <c r="DA142" s="118"/>
      <c r="DB142" s="123"/>
      <c r="DC142" s="9"/>
      <c r="DD142" s="9"/>
      <c r="DE142" s="9"/>
      <c r="DF142" s="9"/>
      <c r="DG142" s="9"/>
    </row>
    <row r="143" spans="2:111" x14ac:dyDescent="0.25">
      <c r="B143" s="105"/>
      <c r="C143" s="124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0"/>
      <c r="O143" s="105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30"/>
      <c r="AB143" s="105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105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30"/>
      <c r="BB143" s="105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106"/>
      <c r="BP143" s="105"/>
      <c r="BQ143" s="29"/>
      <c r="BR143" s="29"/>
      <c r="BS143" s="29"/>
      <c r="BT143" s="107"/>
      <c r="BU143" s="106"/>
      <c r="BV143" s="29"/>
      <c r="BW143" s="29"/>
      <c r="BX143" s="29"/>
      <c r="BY143" s="29"/>
      <c r="BZ143" s="107"/>
      <c r="CA143" s="108"/>
      <c r="CB143" s="109"/>
      <c r="CC143" s="109"/>
      <c r="CD143" s="109"/>
      <c r="CE143" s="109"/>
      <c r="CF143" s="110"/>
      <c r="CG143" s="121"/>
      <c r="CH143" s="112"/>
      <c r="CI143" s="112"/>
      <c r="CJ143" s="112"/>
      <c r="CK143" s="112"/>
      <c r="CL143" s="122"/>
      <c r="CM143" s="113"/>
      <c r="CN143" s="113"/>
      <c r="CO143" s="113"/>
      <c r="CP143" s="113"/>
      <c r="CQ143" s="113"/>
      <c r="CR143" s="114"/>
      <c r="CS143" s="115"/>
      <c r="CT143" s="113"/>
      <c r="CU143" s="113"/>
      <c r="CV143" s="113"/>
      <c r="CW143" s="113"/>
      <c r="CX143" s="116"/>
      <c r="CY143" s="111"/>
      <c r="CZ143" s="117"/>
      <c r="DA143" s="118"/>
      <c r="DB143" s="123"/>
      <c r="DC143" s="9"/>
      <c r="DD143" s="9"/>
      <c r="DE143" s="9"/>
      <c r="DF143" s="9"/>
      <c r="DG143" s="9"/>
    </row>
    <row r="144" spans="2:111" x14ac:dyDescent="0.25">
      <c r="B144" s="105"/>
      <c r="C144" s="124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0"/>
      <c r="O144" s="105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30"/>
      <c r="AB144" s="105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105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30"/>
      <c r="BB144" s="105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106"/>
      <c r="BP144" s="105"/>
      <c r="BQ144" s="29"/>
      <c r="BR144" s="29"/>
      <c r="BS144" s="29"/>
      <c r="BT144" s="107"/>
      <c r="BU144" s="106"/>
      <c r="BV144" s="29"/>
      <c r="BW144" s="29"/>
      <c r="BX144" s="29"/>
      <c r="BY144" s="29"/>
      <c r="BZ144" s="107"/>
      <c r="CA144" s="108"/>
      <c r="CB144" s="109"/>
      <c r="CC144" s="109"/>
      <c r="CD144" s="109"/>
      <c r="CE144" s="109"/>
      <c r="CF144" s="110"/>
      <c r="CG144" s="108"/>
      <c r="CH144" s="111"/>
      <c r="CI144" s="112"/>
      <c r="CJ144" s="111"/>
      <c r="CK144" s="111"/>
      <c r="CL144" s="110"/>
      <c r="CM144" s="113"/>
      <c r="CN144" s="113"/>
      <c r="CO144" s="113"/>
      <c r="CP144" s="113"/>
      <c r="CQ144" s="113"/>
      <c r="CR144" s="114"/>
      <c r="CS144" s="115"/>
      <c r="CT144" s="113"/>
      <c r="CU144" s="113"/>
      <c r="CV144" s="113"/>
      <c r="CW144" s="113"/>
      <c r="CX144" s="116"/>
      <c r="CY144" s="111"/>
      <c r="CZ144" s="117"/>
      <c r="DA144" s="118"/>
      <c r="DB144" s="123"/>
      <c r="DC144" s="9"/>
      <c r="DD144" s="9"/>
      <c r="DE144" s="9"/>
      <c r="DF144" s="9"/>
      <c r="DG144" s="9"/>
    </row>
    <row r="145" spans="2:111" x14ac:dyDescent="0.25">
      <c r="B145" s="105"/>
      <c r="C145" s="124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0"/>
      <c r="O145" s="105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30"/>
      <c r="AB145" s="105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105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30"/>
      <c r="BB145" s="105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106"/>
      <c r="BP145" s="105"/>
      <c r="BQ145" s="29"/>
      <c r="BR145" s="29"/>
      <c r="BS145" s="29"/>
      <c r="BT145" s="107"/>
      <c r="BU145" s="106"/>
      <c r="BV145" s="29"/>
      <c r="BW145" s="29"/>
      <c r="BX145" s="29"/>
      <c r="BY145" s="29"/>
      <c r="BZ145" s="107"/>
      <c r="CA145" s="108"/>
      <c r="CB145" s="109"/>
      <c r="CC145" s="109"/>
      <c r="CD145" s="109"/>
      <c r="CE145" s="109"/>
      <c r="CF145" s="110"/>
      <c r="CG145" s="121"/>
      <c r="CH145" s="112"/>
      <c r="CI145" s="112"/>
      <c r="CJ145" s="112"/>
      <c r="CK145" s="112"/>
      <c r="CL145" s="122"/>
      <c r="CM145" s="113"/>
      <c r="CN145" s="113"/>
      <c r="CO145" s="113"/>
      <c r="CP145" s="113"/>
      <c r="CQ145" s="113"/>
      <c r="CR145" s="114"/>
      <c r="CS145" s="115"/>
      <c r="CT145" s="113"/>
      <c r="CU145" s="113"/>
      <c r="CV145" s="113"/>
      <c r="CW145" s="113"/>
      <c r="CX145" s="116"/>
      <c r="CY145" s="111"/>
      <c r="CZ145" s="117"/>
      <c r="DA145" s="118"/>
      <c r="DB145" s="123"/>
      <c r="DC145" s="9"/>
      <c r="DD145" s="9"/>
      <c r="DE145" s="9"/>
      <c r="DF145" s="9"/>
      <c r="DG145" s="9"/>
    </row>
    <row r="146" spans="2:111" x14ac:dyDescent="0.25">
      <c r="B146" s="105"/>
      <c r="C146" s="124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0"/>
      <c r="O146" s="105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30"/>
      <c r="AB146" s="105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105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30"/>
      <c r="BB146" s="105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106"/>
      <c r="BP146" s="105"/>
      <c r="BQ146" s="29"/>
      <c r="BR146" s="29"/>
      <c r="BS146" s="29"/>
      <c r="BT146" s="107"/>
      <c r="BU146" s="106"/>
      <c r="BV146" s="29"/>
      <c r="BW146" s="29"/>
      <c r="BX146" s="29"/>
      <c r="BY146" s="29"/>
      <c r="BZ146" s="107"/>
      <c r="CA146" s="108"/>
      <c r="CB146" s="109"/>
      <c r="CC146" s="109"/>
      <c r="CD146" s="109"/>
      <c r="CE146" s="109"/>
      <c r="CF146" s="110"/>
      <c r="CG146" s="108"/>
      <c r="CH146" s="111"/>
      <c r="CI146" s="112"/>
      <c r="CJ146" s="111"/>
      <c r="CK146" s="111"/>
      <c r="CL146" s="110"/>
      <c r="CM146" s="113"/>
      <c r="CN146" s="113"/>
      <c r="CO146" s="113"/>
      <c r="CP146" s="113"/>
      <c r="CQ146" s="113"/>
      <c r="CR146" s="114"/>
      <c r="CS146" s="115"/>
      <c r="CT146" s="113"/>
      <c r="CU146" s="113"/>
      <c r="CV146" s="113"/>
      <c r="CW146" s="113"/>
      <c r="CX146" s="116"/>
      <c r="CY146" s="111"/>
      <c r="CZ146" s="117"/>
      <c r="DA146" s="118"/>
      <c r="DB146" s="123"/>
      <c r="DC146" s="9"/>
      <c r="DD146" s="9"/>
      <c r="DE146" s="9"/>
      <c r="DF146" s="9"/>
      <c r="DG146" s="9"/>
    </row>
    <row r="147" spans="2:111" x14ac:dyDescent="0.25">
      <c r="B147" s="105"/>
      <c r="C147" s="124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0"/>
      <c r="O147" s="105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30"/>
      <c r="AB147" s="105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105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30"/>
      <c r="BB147" s="105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106"/>
      <c r="BP147" s="105"/>
      <c r="BQ147" s="29"/>
      <c r="BR147" s="29"/>
      <c r="BS147" s="29"/>
      <c r="BT147" s="107"/>
      <c r="BU147" s="106"/>
      <c r="BV147" s="29"/>
      <c r="BW147" s="29"/>
      <c r="BX147" s="29"/>
      <c r="BY147" s="29"/>
      <c r="BZ147" s="107"/>
      <c r="CA147" s="108"/>
      <c r="CB147" s="109"/>
      <c r="CC147" s="109"/>
      <c r="CD147" s="109"/>
      <c r="CE147" s="109"/>
      <c r="CF147" s="110"/>
      <c r="CG147" s="121"/>
      <c r="CH147" s="112"/>
      <c r="CI147" s="112"/>
      <c r="CJ147" s="112"/>
      <c r="CK147" s="112"/>
      <c r="CL147" s="122"/>
      <c r="CM147" s="113"/>
      <c r="CN147" s="113"/>
      <c r="CO147" s="113"/>
      <c r="CP147" s="113"/>
      <c r="CQ147" s="113"/>
      <c r="CR147" s="114"/>
      <c r="CS147" s="115"/>
      <c r="CT147" s="113"/>
      <c r="CU147" s="113"/>
      <c r="CV147" s="113"/>
      <c r="CW147" s="113"/>
      <c r="CX147" s="116"/>
      <c r="CY147" s="111"/>
      <c r="CZ147" s="117"/>
      <c r="DA147" s="118"/>
      <c r="DB147" s="123"/>
      <c r="DC147" s="9"/>
      <c r="DD147" s="9"/>
      <c r="DE147" s="9"/>
      <c r="DF147" s="9"/>
      <c r="DG147" s="9"/>
    </row>
    <row r="148" spans="2:111" x14ac:dyDescent="0.25">
      <c r="B148" s="105"/>
      <c r="C148" s="124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0"/>
      <c r="O148" s="105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30"/>
      <c r="AB148" s="105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105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30"/>
      <c r="BB148" s="105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106"/>
      <c r="BP148" s="105"/>
      <c r="BQ148" s="29"/>
      <c r="BR148" s="29"/>
      <c r="BS148" s="29"/>
      <c r="BT148" s="107"/>
      <c r="BU148" s="106"/>
      <c r="BV148" s="29"/>
      <c r="BW148" s="29"/>
      <c r="BX148" s="29"/>
      <c r="BY148" s="29"/>
      <c r="BZ148" s="107"/>
      <c r="CA148" s="108"/>
      <c r="CB148" s="109"/>
      <c r="CC148" s="109"/>
      <c r="CD148" s="109"/>
      <c r="CE148" s="109"/>
      <c r="CF148" s="110"/>
      <c r="CG148" s="108"/>
      <c r="CH148" s="111"/>
      <c r="CI148" s="112"/>
      <c r="CJ148" s="111"/>
      <c r="CK148" s="111"/>
      <c r="CL148" s="110"/>
      <c r="CM148" s="113"/>
      <c r="CN148" s="113"/>
      <c r="CO148" s="113"/>
      <c r="CP148" s="113"/>
      <c r="CQ148" s="113"/>
      <c r="CR148" s="114"/>
      <c r="CS148" s="115"/>
      <c r="CT148" s="113"/>
      <c r="CU148" s="113"/>
      <c r="CV148" s="113"/>
      <c r="CW148" s="113"/>
      <c r="CX148" s="116"/>
      <c r="CY148" s="111"/>
      <c r="CZ148" s="117"/>
      <c r="DA148" s="118"/>
      <c r="DB148" s="123"/>
      <c r="DC148" s="9"/>
      <c r="DD148" s="9"/>
      <c r="DE148" s="9"/>
      <c r="DF148" s="9"/>
      <c r="DG148" s="9"/>
    </row>
    <row r="149" spans="2:111" x14ac:dyDescent="0.25">
      <c r="B149" s="105"/>
      <c r="C149" s="124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0"/>
      <c r="O149" s="105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30"/>
      <c r="AB149" s="105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105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30"/>
      <c r="BB149" s="105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106"/>
      <c r="BP149" s="105"/>
      <c r="BQ149" s="29"/>
      <c r="BR149" s="29"/>
      <c r="BS149" s="29"/>
      <c r="BT149" s="107"/>
      <c r="BU149" s="106"/>
      <c r="BV149" s="29"/>
      <c r="BW149" s="29"/>
      <c r="BX149" s="29"/>
      <c r="BY149" s="29"/>
      <c r="BZ149" s="107"/>
      <c r="CA149" s="108"/>
      <c r="CB149" s="109"/>
      <c r="CC149" s="109"/>
      <c r="CD149" s="109"/>
      <c r="CE149" s="109"/>
      <c r="CF149" s="110"/>
      <c r="CG149" s="121"/>
      <c r="CH149" s="112"/>
      <c r="CI149" s="112"/>
      <c r="CJ149" s="112"/>
      <c r="CK149" s="112"/>
      <c r="CL149" s="122"/>
      <c r="CM149" s="113"/>
      <c r="CN149" s="113"/>
      <c r="CO149" s="113"/>
      <c r="CP149" s="113"/>
      <c r="CQ149" s="113"/>
      <c r="CR149" s="114"/>
      <c r="CS149" s="115"/>
      <c r="CT149" s="113"/>
      <c r="CU149" s="113"/>
      <c r="CV149" s="113"/>
      <c r="CW149" s="113"/>
      <c r="CX149" s="116"/>
      <c r="CY149" s="111"/>
      <c r="CZ149" s="117"/>
      <c r="DA149" s="118"/>
      <c r="DB149" s="123"/>
      <c r="DC149" s="9"/>
      <c r="DD149" s="9"/>
      <c r="DE149" s="9"/>
      <c r="DF149" s="9"/>
      <c r="DG149" s="9"/>
    </row>
    <row r="150" spans="2:111" x14ac:dyDescent="0.25">
      <c r="B150" s="105"/>
      <c r="C150" s="124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0"/>
      <c r="O150" s="105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  <c r="AB150" s="105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105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30"/>
      <c r="BB150" s="105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106"/>
      <c r="BP150" s="105"/>
      <c r="BQ150" s="29"/>
      <c r="BR150" s="29"/>
      <c r="BS150" s="29"/>
      <c r="BT150" s="107"/>
      <c r="BU150" s="106"/>
      <c r="BV150" s="29"/>
      <c r="BW150" s="29"/>
      <c r="BX150" s="29"/>
      <c r="BY150" s="29"/>
      <c r="BZ150" s="107"/>
      <c r="CA150" s="108"/>
      <c r="CB150" s="109"/>
      <c r="CC150" s="109"/>
      <c r="CD150" s="109"/>
      <c r="CE150" s="109"/>
      <c r="CF150" s="110"/>
      <c r="CG150" s="108"/>
      <c r="CH150" s="111"/>
      <c r="CI150" s="112"/>
      <c r="CJ150" s="111"/>
      <c r="CK150" s="111"/>
      <c r="CL150" s="110"/>
      <c r="CM150" s="113"/>
      <c r="CN150" s="113"/>
      <c r="CO150" s="113"/>
      <c r="CP150" s="113"/>
      <c r="CQ150" s="113"/>
      <c r="CR150" s="114"/>
      <c r="CS150" s="115"/>
      <c r="CT150" s="113"/>
      <c r="CU150" s="113"/>
      <c r="CV150" s="113"/>
      <c r="CW150" s="113"/>
      <c r="CX150" s="116"/>
      <c r="CY150" s="111"/>
      <c r="CZ150" s="117"/>
      <c r="DA150" s="118"/>
      <c r="DB150" s="123"/>
      <c r="DC150" s="9"/>
      <c r="DD150" s="9"/>
      <c r="DE150" s="9"/>
      <c r="DF150" s="9"/>
      <c r="DG150" s="9"/>
    </row>
    <row r="151" spans="2:111" x14ac:dyDescent="0.25">
      <c r="B151" s="105"/>
      <c r="C151" s="124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0"/>
      <c r="O151" s="105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  <c r="AB151" s="105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105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30"/>
      <c r="BB151" s="105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106"/>
      <c r="BP151" s="105"/>
      <c r="BQ151" s="29"/>
      <c r="BR151" s="29"/>
      <c r="BS151" s="29"/>
      <c r="BT151" s="107"/>
      <c r="BU151" s="106"/>
      <c r="BV151" s="29"/>
      <c r="BW151" s="29"/>
      <c r="BX151" s="29"/>
      <c r="BY151" s="29"/>
      <c r="BZ151" s="107"/>
      <c r="CA151" s="108"/>
      <c r="CB151" s="109"/>
      <c r="CC151" s="109"/>
      <c r="CD151" s="109"/>
      <c r="CE151" s="109"/>
      <c r="CF151" s="110"/>
      <c r="CG151" s="121"/>
      <c r="CH151" s="112"/>
      <c r="CI151" s="112"/>
      <c r="CJ151" s="112"/>
      <c r="CK151" s="112"/>
      <c r="CL151" s="122"/>
      <c r="CM151" s="113"/>
      <c r="CN151" s="113"/>
      <c r="CO151" s="113"/>
      <c r="CP151" s="113"/>
      <c r="CQ151" s="113"/>
      <c r="CR151" s="114"/>
      <c r="CS151" s="115"/>
      <c r="CT151" s="113"/>
      <c r="CU151" s="113"/>
      <c r="CV151" s="113"/>
      <c r="CW151" s="113"/>
      <c r="CX151" s="116"/>
      <c r="CY151" s="111"/>
      <c r="CZ151" s="117"/>
      <c r="DA151" s="118"/>
      <c r="DB151" s="123"/>
      <c r="DC151" s="9"/>
      <c r="DD151" s="9"/>
      <c r="DE151" s="9"/>
      <c r="DF151" s="9"/>
      <c r="DG151" s="9"/>
    </row>
    <row r="152" spans="2:111" x14ac:dyDescent="0.25">
      <c r="B152" s="105"/>
      <c r="C152" s="124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  <c r="O152" s="105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30"/>
      <c r="AB152" s="105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105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30"/>
      <c r="BB152" s="105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106"/>
      <c r="BP152" s="105"/>
      <c r="BQ152" s="29"/>
      <c r="BR152" s="29"/>
      <c r="BS152" s="29"/>
      <c r="BT152" s="107"/>
      <c r="BU152" s="106"/>
      <c r="BV152" s="29"/>
      <c r="BW152" s="29"/>
      <c r="BX152" s="29"/>
      <c r="BY152" s="29"/>
      <c r="BZ152" s="107"/>
      <c r="CA152" s="108"/>
      <c r="CB152" s="109"/>
      <c r="CC152" s="109"/>
      <c r="CD152" s="109"/>
      <c r="CE152" s="109"/>
      <c r="CF152" s="110"/>
      <c r="CG152" s="108"/>
      <c r="CH152" s="111"/>
      <c r="CI152" s="112"/>
      <c r="CJ152" s="111"/>
      <c r="CK152" s="111"/>
      <c r="CL152" s="110"/>
      <c r="CM152" s="113"/>
      <c r="CN152" s="113"/>
      <c r="CO152" s="113"/>
      <c r="CP152" s="113"/>
      <c r="CQ152" s="113"/>
      <c r="CR152" s="114"/>
      <c r="CS152" s="115"/>
      <c r="CT152" s="113"/>
      <c r="CU152" s="113"/>
      <c r="CV152" s="113"/>
      <c r="CW152" s="113"/>
      <c r="CX152" s="116"/>
      <c r="CY152" s="111"/>
      <c r="CZ152" s="117"/>
      <c r="DA152" s="118"/>
      <c r="DB152" s="123"/>
      <c r="DC152" s="9"/>
      <c r="DD152" s="9"/>
      <c r="DE152" s="9"/>
      <c r="DF152" s="9"/>
      <c r="DG152" s="9"/>
    </row>
    <row r="153" spans="2:111" x14ac:dyDescent="0.25">
      <c r="B153" s="105"/>
      <c r="C153" s="124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0"/>
      <c r="O153" s="105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0"/>
      <c r="AB153" s="105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105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30"/>
      <c r="BB153" s="105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106"/>
      <c r="BP153" s="105"/>
      <c r="BQ153" s="29"/>
      <c r="BR153" s="29"/>
      <c r="BS153" s="29"/>
      <c r="BT153" s="107"/>
      <c r="BU153" s="106"/>
      <c r="BV153" s="29"/>
      <c r="BW153" s="29"/>
      <c r="BX153" s="29"/>
      <c r="BY153" s="29"/>
      <c r="BZ153" s="107"/>
      <c r="CA153" s="108"/>
      <c r="CB153" s="109"/>
      <c r="CC153" s="109"/>
      <c r="CD153" s="109"/>
      <c r="CE153" s="109"/>
      <c r="CF153" s="110"/>
      <c r="CG153" s="121"/>
      <c r="CH153" s="112"/>
      <c r="CI153" s="112"/>
      <c r="CJ153" s="112"/>
      <c r="CK153" s="112"/>
      <c r="CL153" s="122"/>
      <c r="CM153" s="113"/>
      <c r="CN153" s="113"/>
      <c r="CO153" s="113"/>
      <c r="CP153" s="113"/>
      <c r="CQ153" s="113"/>
      <c r="CR153" s="114"/>
      <c r="CS153" s="115"/>
      <c r="CT153" s="113"/>
      <c r="CU153" s="113"/>
      <c r="CV153" s="113"/>
      <c r="CW153" s="113"/>
      <c r="CX153" s="116"/>
      <c r="CY153" s="111"/>
      <c r="CZ153" s="117"/>
      <c r="DA153" s="118"/>
      <c r="DB153" s="123"/>
      <c r="DC153" s="9"/>
      <c r="DD153" s="9"/>
      <c r="DE153" s="9"/>
      <c r="DF153" s="9"/>
      <c r="DG153" s="9"/>
    </row>
    <row r="154" spans="2:111" x14ac:dyDescent="0.25">
      <c r="B154" s="105"/>
      <c r="C154" s="124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0"/>
      <c r="O154" s="105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0"/>
      <c r="AB154" s="105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105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30"/>
      <c r="BB154" s="105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106"/>
      <c r="BP154" s="105"/>
      <c r="BQ154" s="29"/>
      <c r="BR154" s="29"/>
      <c r="BS154" s="29"/>
      <c r="BT154" s="107"/>
      <c r="BU154" s="106"/>
      <c r="BV154" s="29"/>
      <c r="BW154" s="29"/>
      <c r="BX154" s="29"/>
      <c r="BY154" s="29"/>
      <c r="BZ154" s="107"/>
      <c r="CA154" s="108"/>
      <c r="CB154" s="109"/>
      <c r="CC154" s="109"/>
      <c r="CD154" s="109"/>
      <c r="CE154" s="109"/>
      <c r="CF154" s="110"/>
      <c r="CG154" s="108"/>
      <c r="CH154" s="111"/>
      <c r="CI154" s="112"/>
      <c r="CJ154" s="111"/>
      <c r="CK154" s="111"/>
      <c r="CL154" s="110"/>
      <c r="CM154" s="113"/>
      <c r="CN154" s="113"/>
      <c r="CO154" s="113"/>
      <c r="CP154" s="113"/>
      <c r="CQ154" s="113"/>
      <c r="CR154" s="114"/>
      <c r="CS154" s="115"/>
      <c r="CT154" s="113"/>
      <c r="CU154" s="113"/>
      <c r="CV154" s="113"/>
      <c r="CW154" s="113"/>
      <c r="CX154" s="116"/>
      <c r="CY154" s="111"/>
      <c r="CZ154" s="117"/>
      <c r="DA154" s="118"/>
      <c r="DB154" s="123"/>
      <c r="DC154" s="9"/>
      <c r="DD154" s="9"/>
      <c r="DE154" s="9"/>
      <c r="DF154" s="9"/>
      <c r="DG154" s="9"/>
    </row>
    <row r="155" spans="2:111" x14ac:dyDescent="0.25">
      <c r="B155" s="105"/>
      <c r="C155" s="124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0"/>
      <c r="O155" s="105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0"/>
      <c r="AB155" s="105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105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30"/>
      <c r="BB155" s="105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106"/>
      <c r="BP155" s="105"/>
      <c r="BQ155" s="29"/>
      <c r="BR155" s="29"/>
      <c r="BS155" s="29"/>
      <c r="BT155" s="107"/>
      <c r="BU155" s="106"/>
      <c r="BV155" s="29"/>
      <c r="BW155" s="29"/>
      <c r="BX155" s="29"/>
      <c r="BY155" s="29"/>
      <c r="BZ155" s="107"/>
      <c r="CA155" s="108"/>
      <c r="CB155" s="109"/>
      <c r="CC155" s="109"/>
      <c r="CD155" s="109"/>
      <c r="CE155" s="109"/>
      <c r="CF155" s="110"/>
      <c r="CG155" s="121"/>
      <c r="CH155" s="112"/>
      <c r="CI155" s="112"/>
      <c r="CJ155" s="112"/>
      <c r="CK155" s="112"/>
      <c r="CL155" s="122"/>
      <c r="CM155" s="113"/>
      <c r="CN155" s="113"/>
      <c r="CO155" s="113"/>
      <c r="CP155" s="113"/>
      <c r="CQ155" s="113"/>
      <c r="CR155" s="114"/>
      <c r="CS155" s="115"/>
      <c r="CT155" s="113"/>
      <c r="CU155" s="113"/>
      <c r="CV155" s="113"/>
      <c r="CW155" s="113"/>
      <c r="CX155" s="116"/>
      <c r="CY155" s="111"/>
      <c r="CZ155" s="117"/>
      <c r="DA155" s="118"/>
      <c r="DB155" s="123"/>
      <c r="DC155" s="9"/>
      <c r="DD155" s="9"/>
      <c r="DE155" s="9"/>
      <c r="DF155" s="9"/>
      <c r="DG155" s="9"/>
    </row>
    <row r="156" spans="2:111" x14ac:dyDescent="0.25">
      <c r="B156" s="105"/>
      <c r="C156" s="124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0"/>
      <c r="O156" s="105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0"/>
      <c r="AB156" s="105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105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30"/>
      <c r="BB156" s="105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106"/>
      <c r="BP156" s="105"/>
      <c r="BQ156" s="29"/>
      <c r="BR156" s="29"/>
      <c r="BS156" s="29"/>
      <c r="BT156" s="107"/>
      <c r="BU156" s="106"/>
      <c r="BV156" s="29"/>
      <c r="BW156" s="29"/>
      <c r="BX156" s="29"/>
      <c r="BY156" s="29"/>
      <c r="BZ156" s="107"/>
      <c r="CA156" s="108"/>
      <c r="CB156" s="109"/>
      <c r="CC156" s="109"/>
      <c r="CD156" s="109"/>
      <c r="CE156" s="109"/>
      <c r="CF156" s="110"/>
      <c r="CG156" s="108"/>
      <c r="CH156" s="111"/>
      <c r="CI156" s="112"/>
      <c r="CJ156" s="111"/>
      <c r="CK156" s="111"/>
      <c r="CL156" s="110"/>
      <c r="CM156" s="113"/>
      <c r="CN156" s="113"/>
      <c r="CO156" s="113"/>
      <c r="CP156" s="113"/>
      <c r="CQ156" s="113"/>
      <c r="CR156" s="114"/>
      <c r="CS156" s="115"/>
      <c r="CT156" s="113"/>
      <c r="CU156" s="113"/>
      <c r="CV156" s="113"/>
      <c r="CW156" s="113"/>
      <c r="CX156" s="116"/>
      <c r="CY156" s="111"/>
      <c r="CZ156" s="117"/>
      <c r="DA156" s="118"/>
      <c r="DB156" s="123"/>
      <c r="DC156" s="9"/>
      <c r="DD156" s="9"/>
      <c r="DE156" s="9"/>
      <c r="DF156" s="9"/>
      <c r="DG156" s="9"/>
    </row>
    <row r="157" spans="2:111" x14ac:dyDescent="0.25">
      <c r="B157" s="105"/>
      <c r="C157" s="124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0"/>
      <c r="O157" s="105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0"/>
      <c r="AB157" s="105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105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30"/>
      <c r="BB157" s="105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106"/>
      <c r="BP157" s="105"/>
      <c r="BQ157" s="29"/>
      <c r="BR157" s="29"/>
      <c r="BS157" s="29"/>
      <c r="BT157" s="107"/>
      <c r="BU157" s="106"/>
      <c r="BV157" s="29"/>
      <c r="BW157" s="29"/>
      <c r="BX157" s="29"/>
      <c r="BY157" s="29"/>
      <c r="BZ157" s="107"/>
      <c r="CA157" s="108"/>
      <c r="CB157" s="109"/>
      <c r="CC157" s="109"/>
      <c r="CD157" s="109"/>
      <c r="CE157" s="109"/>
      <c r="CF157" s="110"/>
      <c r="CG157" s="121"/>
      <c r="CH157" s="112"/>
      <c r="CI157" s="112"/>
      <c r="CJ157" s="112"/>
      <c r="CK157" s="112"/>
      <c r="CL157" s="122"/>
      <c r="CM157" s="113"/>
      <c r="CN157" s="113"/>
      <c r="CO157" s="113"/>
      <c r="CP157" s="113"/>
      <c r="CQ157" s="113"/>
      <c r="CR157" s="114"/>
      <c r="CS157" s="115"/>
      <c r="CT157" s="113"/>
      <c r="CU157" s="113"/>
      <c r="CV157" s="113"/>
      <c r="CW157" s="113"/>
      <c r="CX157" s="116"/>
      <c r="CY157" s="111"/>
      <c r="CZ157" s="117"/>
      <c r="DA157" s="118"/>
      <c r="DB157" s="123"/>
      <c r="DC157" s="9"/>
      <c r="DD157" s="9"/>
      <c r="DE157" s="9"/>
      <c r="DF157" s="9"/>
      <c r="DG157" s="9"/>
    </row>
    <row r="158" spans="2:111" x14ac:dyDescent="0.25">
      <c r="B158" s="105"/>
      <c r="C158" s="124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0"/>
      <c r="O158" s="105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0"/>
      <c r="AB158" s="105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105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30"/>
      <c r="BB158" s="105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106"/>
      <c r="BP158" s="105"/>
      <c r="BQ158" s="29"/>
      <c r="BR158" s="29"/>
      <c r="BS158" s="29"/>
      <c r="BT158" s="107"/>
      <c r="BU158" s="106"/>
      <c r="BV158" s="29"/>
      <c r="BW158" s="29"/>
      <c r="BX158" s="29"/>
      <c r="BY158" s="29"/>
      <c r="BZ158" s="107"/>
      <c r="CA158" s="108"/>
      <c r="CB158" s="109"/>
      <c r="CC158" s="109"/>
      <c r="CD158" s="109"/>
      <c r="CE158" s="109"/>
      <c r="CF158" s="110"/>
      <c r="CG158" s="108"/>
      <c r="CH158" s="111"/>
      <c r="CI158" s="112"/>
      <c r="CJ158" s="111"/>
      <c r="CK158" s="111"/>
      <c r="CL158" s="110"/>
      <c r="CM158" s="113"/>
      <c r="CN158" s="113"/>
      <c r="CO158" s="113"/>
      <c r="CP158" s="113"/>
      <c r="CQ158" s="113"/>
      <c r="CR158" s="114"/>
      <c r="CS158" s="115"/>
      <c r="CT158" s="113"/>
      <c r="CU158" s="113"/>
      <c r="CV158" s="113"/>
      <c r="CW158" s="113"/>
      <c r="CX158" s="116"/>
      <c r="CY158" s="111"/>
      <c r="CZ158" s="117"/>
      <c r="DA158" s="118"/>
      <c r="DB158" s="123"/>
      <c r="DC158" s="9"/>
      <c r="DD158" s="9"/>
      <c r="DE158" s="9"/>
      <c r="DF158" s="9"/>
      <c r="DG158" s="9"/>
    </row>
    <row r="159" spans="2:111" x14ac:dyDescent="0.25">
      <c r="B159" s="105"/>
      <c r="C159" s="124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0"/>
      <c r="O159" s="105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30"/>
      <c r="AB159" s="105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105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30"/>
      <c r="BB159" s="105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106"/>
      <c r="BP159" s="105"/>
      <c r="BQ159" s="29"/>
      <c r="BR159" s="29"/>
      <c r="BS159" s="29"/>
      <c r="BT159" s="107"/>
      <c r="BU159" s="106"/>
      <c r="BV159" s="29"/>
      <c r="BW159" s="29"/>
      <c r="BX159" s="29"/>
      <c r="BY159" s="29"/>
      <c r="BZ159" s="107"/>
      <c r="CA159" s="108"/>
      <c r="CB159" s="109"/>
      <c r="CC159" s="109"/>
      <c r="CD159" s="109"/>
      <c r="CE159" s="109"/>
      <c r="CF159" s="110"/>
      <c r="CG159" s="121"/>
      <c r="CH159" s="112"/>
      <c r="CI159" s="112"/>
      <c r="CJ159" s="112"/>
      <c r="CK159" s="112"/>
      <c r="CL159" s="122"/>
      <c r="CM159" s="113"/>
      <c r="CN159" s="113"/>
      <c r="CO159" s="113"/>
      <c r="CP159" s="113"/>
      <c r="CQ159" s="113"/>
      <c r="CR159" s="114"/>
      <c r="CS159" s="115"/>
      <c r="CT159" s="113"/>
      <c r="CU159" s="113"/>
      <c r="CV159" s="113"/>
      <c r="CW159" s="113"/>
      <c r="CX159" s="116"/>
      <c r="CY159" s="111"/>
      <c r="CZ159" s="117"/>
      <c r="DA159" s="118"/>
      <c r="DB159" s="123"/>
      <c r="DC159" s="9"/>
      <c r="DD159" s="9"/>
      <c r="DE159" s="9"/>
      <c r="DF159" s="9"/>
      <c r="DG159" s="9"/>
    </row>
    <row r="160" spans="2:111" x14ac:dyDescent="0.25">
      <c r="B160" s="105"/>
      <c r="C160" s="124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0"/>
      <c r="O160" s="105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0"/>
      <c r="AB160" s="105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105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30"/>
      <c r="BB160" s="105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106"/>
      <c r="BP160" s="105"/>
      <c r="BQ160" s="29"/>
      <c r="BR160" s="29"/>
      <c r="BS160" s="29"/>
      <c r="BT160" s="107"/>
      <c r="BU160" s="106"/>
      <c r="BV160" s="29"/>
      <c r="BW160" s="29"/>
      <c r="BX160" s="29"/>
      <c r="BY160" s="29"/>
      <c r="BZ160" s="107"/>
      <c r="CA160" s="108"/>
      <c r="CB160" s="109"/>
      <c r="CC160" s="109"/>
      <c r="CD160" s="109"/>
      <c r="CE160" s="109"/>
      <c r="CF160" s="110"/>
      <c r="CG160" s="108"/>
      <c r="CH160" s="111"/>
      <c r="CI160" s="112"/>
      <c r="CJ160" s="111"/>
      <c r="CK160" s="111"/>
      <c r="CL160" s="110"/>
      <c r="CM160" s="113"/>
      <c r="CN160" s="113"/>
      <c r="CO160" s="113"/>
      <c r="CP160" s="113"/>
      <c r="CQ160" s="113"/>
      <c r="CR160" s="114"/>
      <c r="CS160" s="115"/>
      <c r="CT160" s="113"/>
      <c r="CU160" s="113"/>
      <c r="CV160" s="113"/>
      <c r="CW160" s="113"/>
      <c r="CX160" s="116"/>
      <c r="CY160" s="111"/>
      <c r="CZ160" s="117"/>
      <c r="DA160" s="118"/>
      <c r="DB160" s="123"/>
      <c r="DC160" s="9"/>
      <c r="DD160" s="9"/>
      <c r="DE160" s="9"/>
      <c r="DF160" s="9"/>
      <c r="DG160" s="9"/>
    </row>
    <row r="161" spans="2:111" x14ac:dyDescent="0.25">
      <c r="B161" s="105"/>
      <c r="C161" s="124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0"/>
      <c r="O161" s="105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  <c r="AB161" s="105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105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30"/>
      <c r="BB161" s="105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106"/>
      <c r="BP161" s="105"/>
      <c r="BQ161" s="29"/>
      <c r="BR161" s="29"/>
      <c r="BS161" s="29"/>
      <c r="BT161" s="107"/>
      <c r="BU161" s="106"/>
      <c r="BV161" s="29"/>
      <c r="BW161" s="29"/>
      <c r="BX161" s="29"/>
      <c r="BY161" s="29"/>
      <c r="BZ161" s="107"/>
      <c r="CA161" s="108"/>
      <c r="CB161" s="109"/>
      <c r="CC161" s="109"/>
      <c r="CD161" s="109"/>
      <c r="CE161" s="109"/>
      <c r="CF161" s="110"/>
      <c r="CG161" s="121"/>
      <c r="CH161" s="112"/>
      <c r="CI161" s="112"/>
      <c r="CJ161" s="112"/>
      <c r="CK161" s="112"/>
      <c r="CL161" s="122"/>
      <c r="CM161" s="113"/>
      <c r="CN161" s="113"/>
      <c r="CO161" s="113"/>
      <c r="CP161" s="113"/>
      <c r="CQ161" s="113"/>
      <c r="CR161" s="114"/>
      <c r="CS161" s="115"/>
      <c r="CT161" s="113"/>
      <c r="CU161" s="113"/>
      <c r="CV161" s="113"/>
      <c r="CW161" s="113"/>
      <c r="CX161" s="116"/>
      <c r="CY161" s="111"/>
      <c r="CZ161" s="117"/>
      <c r="DA161" s="118"/>
      <c r="DB161" s="123"/>
      <c r="DC161" s="9"/>
      <c r="DD161" s="9"/>
      <c r="DE161" s="9"/>
      <c r="DF161" s="9"/>
      <c r="DG161" s="9"/>
    </row>
    <row r="162" spans="2:111" x14ac:dyDescent="0.25">
      <c r="B162" s="105"/>
      <c r="C162" s="124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0"/>
      <c r="O162" s="105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  <c r="AB162" s="105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105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30"/>
      <c r="BB162" s="105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106"/>
      <c r="BP162" s="105"/>
      <c r="BQ162" s="29"/>
      <c r="BR162" s="29"/>
      <c r="BS162" s="29"/>
      <c r="BT162" s="107"/>
      <c r="BU162" s="106"/>
      <c r="BV162" s="29"/>
      <c r="BW162" s="29"/>
      <c r="BX162" s="29"/>
      <c r="BY162" s="29"/>
      <c r="BZ162" s="107"/>
      <c r="CA162" s="108"/>
      <c r="CB162" s="109"/>
      <c r="CC162" s="109"/>
      <c r="CD162" s="109"/>
      <c r="CE162" s="109"/>
      <c r="CF162" s="110"/>
      <c r="CG162" s="108"/>
      <c r="CH162" s="111"/>
      <c r="CI162" s="112"/>
      <c r="CJ162" s="111"/>
      <c r="CK162" s="111"/>
      <c r="CL162" s="110"/>
      <c r="CM162" s="113"/>
      <c r="CN162" s="113"/>
      <c r="CO162" s="113"/>
      <c r="CP162" s="113"/>
      <c r="CQ162" s="113"/>
      <c r="CR162" s="114"/>
      <c r="CS162" s="115"/>
      <c r="CT162" s="113"/>
      <c r="CU162" s="113"/>
      <c r="CV162" s="113"/>
      <c r="CW162" s="113"/>
      <c r="CX162" s="116"/>
      <c r="CY162" s="111"/>
      <c r="CZ162" s="117"/>
      <c r="DA162" s="118"/>
      <c r="DB162" s="123"/>
      <c r="DC162" s="9"/>
      <c r="DD162" s="9"/>
      <c r="DE162" s="9"/>
      <c r="DF162" s="9"/>
      <c r="DG162" s="9"/>
    </row>
    <row r="163" spans="2:111" x14ac:dyDescent="0.25">
      <c r="B163" s="105"/>
      <c r="C163" s="124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0"/>
      <c r="O163" s="105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30"/>
      <c r="AB163" s="105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105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30"/>
      <c r="BB163" s="105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106"/>
      <c r="BP163" s="105"/>
      <c r="BQ163" s="29"/>
      <c r="BR163" s="29"/>
      <c r="BS163" s="29"/>
      <c r="BT163" s="107"/>
      <c r="BU163" s="106"/>
      <c r="BV163" s="29"/>
      <c r="BW163" s="29"/>
      <c r="BX163" s="29"/>
      <c r="BY163" s="29"/>
      <c r="BZ163" s="107"/>
      <c r="CA163" s="108"/>
      <c r="CB163" s="109"/>
      <c r="CC163" s="109"/>
      <c r="CD163" s="109"/>
      <c r="CE163" s="109"/>
      <c r="CF163" s="110"/>
      <c r="CG163" s="121"/>
      <c r="CH163" s="112"/>
      <c r="CI163" s="112"/>
      <c r="CJ163" s="112"/>
      <c r="CK163" s="112"/>
      <c r="CL163" s="122"/>
      <c r="CM163" s="113"/>
      <c r="CN163" s="113"/>
      <c r="CO163" s="113"/>
      <c r="CP163" s="113"/>
      <c r="CQ163" s="113"/>
      <c r="CR163" s="114"/>
      <c r="CS163" s="115"/>
      <c r="CT163" s="113"/>
      <c r="CU163" s="113"/>
      <c r="CV163" s="113"/>
      <c r="CW163" s="113"/>
      <c r="CX163" s="116"/>
      <c r="CY163" s="111"/>
      <c r="CZ163" s="117"/>
      <c r="DA163" s="118"/>
      <c r="DB163" s="123"/>
      <c r="DC163" s="9"/>
      <c r="DD163" s="9"/>
      <c r="DE163" s="9"/>
      <c r="DF163" s="9"/>
      <c r="DG163" s="9"/>
    </row>
    <row r="164" spans="2:111" x14ac:dyDescent="0.25">
      <c r="B164" s="105"/>
      <c r="C164" s="124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0"/>
      <c r="O164" s="105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30"/>
      <c r="AB164" s="105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105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30"/>
      <c r="BB164" s="105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106"/>
      <c r="BP164" s="105"/>
      <c r="BQ164" s="29"/>
      <c r="BR164" s="29"/>
      <c r="BS164" s="29"/>
      <c r="BT164" s="107"/>
      <c r="BU164" s="106"/>
      <c r="BV164" s="29"/>
      <c r="BW164" s="29"/>
      <c r="BX164" s="29"/>
      <c r="BY164" s="29"/>
      <c r="BZ164" s="107"/>
      <c r="CA164" s="108"/>
      <c r="CB164" s="109"/>
      <c r="CC164" s="109"/>
      <c r="CD164" s="109"/>
      <c r="CE164" s="109"/>
      <c r="CF164" s="110"/>
      <c r="CG164" s="108"/>
      <c r="CH164" s="111"/>
      <c r="CI164" s="112"/>
      <c r="CJ164" s="111"/>
      <c r="CK164" s="111"/>
      <c r="CL164" s="110"/>
      <c r="CM164" s="113"/>
      <c r="CN164" s="113"/>
      <c r="CO164" s="113"/>
      <c r="CP164" s="113"/>
      <c r="CQ164" s="113"/>
      <c r="CR164" s="114"/>
      <c r="CS164" s="115"/>
      <c r="CT164" s="113"/>
      <c r="CU164" s="113"/>
      <c r="CV164" s="113"/>
      <c r="CW164" s="113"/>
      <c r="CX164" s="116"/>
      <c r="CY164" s="111"/>
      <c r="CZ164" s="117"/>
      <c r="DA164" s="118"/>
      <c r="DB164" s="123"/>
      <c r="DC164" s="9"/>
      <c r="DD164" s="9"/>
      <c r="DE164" s="9"/>
      <c r="DF164" s="9"/>
      <c r="DG164" s="9"/>
    </row>
    <row r="165" spans="2:111" x14ac:dyDescent="0.25">
      <c r="B165" s="105"/>
      <c r="C165" s="124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0"/>
      <c r="O165" s="105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0"/>
      <c r="AB165" s="105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105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30"/>
      <c r="BB165" s="105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106"/>
      <c r="BP165" s="105"/>
      <c r="BQ165" s="29"/>
      <c r="BR165" s="29"/>
      <c r="BS165" s="29"/>
      <c r="BT165" s="107"/>
      <c r="BU165" s="106"/>
      <c r="BV165" s="29"/>
      <c r="BW165" s="29"/>
      <c r="BX165" s="29"/>
      <c r="BY165" s="29"/>
      <c r="BZ165" s="107"/>
      <c r="CA165" s="108"/>
      <c r="CB165" s="109"/>
      <c r="CC165" s="109"/>
      <c r="CD165" s="109"/>
      <c r="CE165" s="109"/>
      <c r="CF165" s="110"/>
      <c r="CG165" s="121"/>
      <c r="CH165" s="112"/>
      <c r="CI165" s="112"/>
      <c r="CJ165" s="112"/>
      <c r="CK165" s="112"/>
      <c r="CL165" s="122"/>
      <c r="CM165" s="113"/>
      <c r="CN165" s="113"/>
      <c r="CO165" s="113"/>
      <c r="CP165" s="113"/>
      <c r="CQ165" s="113"/>
      <c r="CR165" s="114"/>
      <c r="CS165" s="115"/>
      <c r="CT165" s="113"/>
      <c r="CU165" s="113"/>
      <c r="CV165" s="113"/>
      <c r="CW165" s="113"/>
      <c r="CX165" s="116"/>
      <c r="CY165" s="111"/>
      <c r="CZ165" s="117"/>
      <c r="DA165" s="118"/>
      <c r="DB165" s="123"/>
      <c r="DC165" s="9"/>
      <c r="DD165" s="9"/>
      <c r="DE165" s="9"/>
      <c r="DF165" s="9"/>
      <c r="DG165" s="9"/>
    </row>
    <row r="166" spans="2:111" x14ac:dyDescent="0.25">
      <c r="B166" s="105"/>
      <c r="C166" s="124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0"/>
      <c r="O166" s="105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0"/>
      <c r="AB166" s="105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105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30"/>
      <c r="BB166" s="105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106"/>
      <c r="BP166" s="105"/>
      <c r="BQ166" s="29"/>
      <c r="BR166" s="29"/>
      <c r="BS166" s="29"/>
      <c r="BT166" s="107"/>
      <c r="BU166" s="106"/>
      <c r="BV166" s="29"/>
      <c r="BW166" s="29"/>
      <c r="BX166" s="29"/>
      <c r="BY166" s="29"/>
      <c r="BZ166" s="107"/>
      <c r="CA166" s="108"/>
      <c r="CB166" s="109"/>
      <c r="CC166" s="109"/>
      <c r="CD166" s="109"/>
      <c r="CE166" s="109"/>
      <c r="CF166" s="110"/>
      <c r="CG166" s="108"/>
      <c r="CH166" s="111"/>
      <c r="CI166" s="112"/>
      <c r="CJ166" s="111"/>
      <c r="CK166" s="111"/>
      <c r="CL166" s="110"/>
      <c r="CM166" s="113"/>
      <c r="CN166" s="113"/>
      <c r="CO166" s="113"/>
      <c r="CP166" s="113"/>
      <c r="CQ166" s="113"/>
      <c r="CR166" s="114"/>
      <c r="CS166" s="115"/>
      <c r="CT166" s="113"/>
      <c r="CU166" s="113"/>
      <c r="CV166" s="113"/>
      <c r="CW166" s="113"/>
      <c r="CX166" s="116"/>
      <c r="CY166" s="111"/>
      <c r="CZ166" s="117"/>
      <c r="DA166" s="118"/>
      <c r="DB166" s="123"/>
      <c r="DC166" s="9"/>
      <c r="DD166" s="9"/>
      <c r="DE166" s="9"/>
      <c r="DF166" s="9"/>
      <c r="DG166" s="9"/>
    </row>
    <row r="167" spans="2:111" x14ac:dyDescent="0.25">
      <c r="B167" s="105"/>
      <c r="C167" s="124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0"/>
      <c r="O167" s="105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30"/>
      <c r="AB167" s="105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105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30"/>
      <c r="BB167" s="105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106"/>
      <c r="BP167" s="105"/>
      <c r="BQ167" s="29"/>
      <c r="BR167" s="29"/>
      <c r="BS167" s="29"/>
      <c r="BT167" s="107"/>
      <c r="BU167" s="106"/>
      <c r="BV167" s="29"/>
      <c r="BW167" s="29"/>
      <c r="BX167" s="29"/>
      <c r="BY167" s="29"/>
      <c r="BZ167" s="107"/>
      <c r="CA167" s="108"/>
      <c r="CB167" s="109"/>
      <c r="CC167" s="109"/>
      <c r="CD167" s="109"/>
      <c r="CE167" s="109"/>
      <c r="CF167" s="110"/>
      <c r="CG167" s="121"/>
      <c r="CH167" s="112"/>
      <c r="CI167" s="112"/>
      <c r="CJ167" s="112"/>
      <c r="CK167" s="112"/>
      <c r="CL167" s="122"/>
      <c r="CM167" s="113"/>
      <c r="CN167" s="113"/>
      <c r="CO167" s="113"/>
      <c r="CP167" s="113"/>
      <c r="CQ167" s="113"/>
      <c r="CR167" s="114"/>
      <c r="CS167" s="115"/>
      <c r="CT167" s="113"/>
      <c r="CU167" s="113"/>
      <c r="CV167" s="113"/>
      <c r="CW167" s="113"/>
      <c r="CX167" s="116"/>
      <c r="CY167" s="111"/>
      <c r="CZ167" s="117"/>
      <c r="DA167" s="118"/>
      <c r="DB167" s="123"/>
      <c r="DC167" s="9"/>
      <c r="DD167" s="9"/>
      <c r="DE167" s="9"/>
      <c r="DF167" s="9"/>
      <c r="DG167" s="9"/>
    </row>
    <row r="168" spans="2:111" x14ac:dyDescent="0.25">
      <c r="B168" s="105"/>
      <c r="C168" s="124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0"/>
      <c r="O168" s="105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30"/>
      <c r="AB168" s="105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105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30"/>
      <c r="BB168" s="105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106"/>
      <c r="BP168" s="105"/>
      <c r="BQ168" s="29"/>
      <c r="BR168" s="29"/>
      <c r="BS168" s="29"/>
      <c r="BT168" s="107"/>
      <c r="BU168" s="106"/>
      <c r="BV168" s="29"/>
      <c r="BW168" s="29"/>
      <c r="BX168" s="29"/>
      <c r="BY168" s="29"/>
      <c r="BZ168" s="107"/>
      <c r="CA168" s="108"/>
      <c r="CB168" s="109"/>
      <c r="CC168" s="109"/>
      <c r="CD168" s="109"/>
      <c r="CE168" s="109"/>
      <c r="CF168" s="110"/>
      <c r="CG168" s="108"/>
      <c r="CH168" s="111"/>
      <c r="CI168" s="112"/>
      <c r="CJ168" s="111"/>
      <c r="CK168" s="111"/>
      <c r="CL168" s="110"/>
      <c r="CM168" s="113"/>
      <c r="CN168" s="113"/>
      <c r="CO168" s="113"/>
      <c r="CP168" s="113"/>
      <c r="CQ168" s="113"/>
      <c r="CR168" s="114"/>
      <c r="CS168" s="115"/>
      <c r="CT168" s="113"/>
      <c r="CU168" s="113"/>
      <c r="CV168" s="113"/>
      <c r="CW168" s="113"/>
      <c r="CX168" s="116"/>
      <c r="CY168" s="111"/>
      <c r="CZ168" s="117"/>
      <c r="DA168" s="118"/>
      <c r="DB168" s="123"/>
      <c r="DC168" s="9"/>
      <c r="DD168" s="9"/>
      <c r="DE168" s="9"/>
      <c r="DF168" s="9"/>
      <c r="DG168" s="9"/>
    </row>
    <row r="169" spans="2:111" x14ac:dyDescent="0.25">
      <c r="B169" s="105"/>
      <c r="C169" s="124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0"/>
      <c r="O169" s="105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0"/>
      <c r="AB169" s="105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105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30"/>
      <c r="BB169" s="105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106"/>
      <c r="BP169" s="105"/>
      <c r="BQ169" s="29"/>
      <c r="BR169" s="29"/>
      <c r="BS169" s="29"/>
      <c r="BT169" s="107"/>
      <c r="BU169" s="106"/>
      <c r="BV169" s="29"/>
      <c r="BW169" s="29"/>
      <c r="BX169" s="29"/>
      <c r="BY169" s="29"/>
      <c r="BZ169" s="107"/>
      <c r="CA169" s="108"/>
      <c r="CB169" s="109"/>
      <c r="CC169" s="109"/>
      <c r="CD169" s="109"/>
      <c r="CE169" s="109"/>
      <c r="CF169" s="110"/>
      <c r="CG169" s="121"/>
      <c r="CH169" s="112"/>
      <c r="CI169" s="112"/>
      <c r="CJ169" s="112"/>
      <c r="CK169" s="112"/>
      <c r="CL169" s="122"/>
      <c r="CM169" s="113"/>
      <c r="CN169" s="113"/>
      <c r="CO169" s="113"/>
      <c r="CP169" s="113"/>
      <c r="CQ169" s="113"/>
      <c r="CR169" s="114"/>
      <c r="CS169" s="115"/>
      <c r="CT169" s="113"/>
      <c r="CU169" s="113"/>
      <c r="CV169" s="113"/>
      <c r="CW169" s="113"/>
      <c r="CX169" s="116"/>
      <c r="CY169" s="111"/>
      <c r="CZ169" s="117"/>
      <c r="DA169" s="118"/>
      <c r="DB169" s="123"/>
      <c r="DC169" s="9"/>
      <c r="DD169" s="9"/>
      <c r="DE169" s="9"/>
      <c r="DF169" s="9"/>
      <c r="DG169" s="9"/>
    </row>
    <row r="170" spans="2:111" x14ac:dyDescent="0.25">
      <c r="B170" s="105"/>
      <c r="C170" s="124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0"/>
      <c r="O170" s="105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0"/>
      <c r="AB170" s="105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105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30"/>
      <c r="BB170" s="105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106"/>
      <c r="BP170" s="105"/>
      <c r="BQ170" s="29"/>
      <c r="BR170" s="29"/>
      <c r="BS170" s="29"/>
      <c r="BT170" s="107"/>
      <c r="BU170" s="106"/>
      <c r="BV170" s="29"/>
      <c r="BW170" s="29"/>
      <c r="BX170" s="29"/>
      <c r="BY170" s="29"/>
      <c r="BZ170" s="107"/>
      <c r="CA170" s="108"/>
      <c r="CB170" s="109"/>
      <c r="CC170" s="109"/>
      <c r="CD170" s="109"/>
      <c r="CE170" s="109"/>
      <c r="CF170" s="110"/>
      <c r="CG170" s="108"/>
      <c r="CH170" s="111"/>
      <c r="CI170" s="112"/>
      <c r="CJ170" s="111"/>
      <c r="CK170" s="111"/>
      <c r="CL170" s="110"/>
      <c r="CM170" s="113"/>
      <c r="CN170" s="113"/>
      <c r="CO170" s="113"/>
      <c r="CP170" s="113"/>
      <c r="CQ170" s="113"/>
      <c r="CR170" s="114"/>
      <c r="CS170" s="115"/>
      <c r="CT170" s="113"/>
      <c r="CU170" s="113"/>
      <c r="CV170" s="113"/>
      <c r="CW170" s="113"/>
      <c r="CX170" s="116"/>
      <c r="CY170" s="111"/>
      <c r="CZ170" s="117"/>
      <c r="DA170" s="118"/>
      <c r="DB170" s="123"/>
      <c r="DC170" s="9"/>
      <c r="DD170" s="9"/>
      <c r="DE170" s="9"/>
      <c r="DF170" s="9"/>
      <c r="DG170" s="9"/>
    </row>
    <row r="171" spans="2:111" x14ac:dyDescent="0.25">
      <c r="B171" s="105"/>
      <c r="C171" s="124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0"/>
      <c r="O171" s="105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30"/>
      <c r="AB171" s="105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105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30"/>
      <c r="BB171" s="105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106"/>
      <c r="BP171" s="105"/>
      <c r="BQ171" s="29"/>
      <c r="BR171" s="29"/>
      <c r="BS171" s="29"/>
      <c r="BT171" s="107"/>
      <c r="BU171" s="106"/>
      <c r="BV171" s="29"/>
      <c r="BW171" s="29"/>
      <c r="BX171" s="29"/>
      <c r="BY171" s="29"/>
      <c r="BZ171" s="107"/>
      <c r="CA171" s="108"/>
      <c r="CB171" s="109"/>
      <c r="CC171" s="109"/>
      <c r="CD171" s="109"/>
      <c r="CE171" s="109"/>
      <c r="CF171" s="110"/>
      <c r="CG171" s="121"/>
      <c r="CH171" s="112"/>
      <c r="CI171" s="112"/>
      <c r="CJ171" s="112"/>
      <c r="CK171" s="112"/>
      <c r="CL171" s="122"/>
      <c r="CM171" s="113"/>
      <c r="CN171" s="113"/>
      <c r="CO171" s="113"/>
      <c r="CP171" s="113"/>
      <c r="CQ171" s="113"/>
      <c r="CR171" s="114"/>
      <c r="CS171" s="115"/>
      <c r="CT171" s="113"/>
      <c r="CU171" s="113"/>
      <c r="CV171" s="113"/>
      <c r="CW171" s="113"/>
      <c r="CX171" s="116"/>
      <c r="CY171" s="111"/>
      <c r="CZ171" s="117"/>
      <c r="DA171" s="118"/>
      <c r="DB171" s="123"/>
      <c r="DC171" s="9"/>
      <c r="DD171" s="9"/>
      <c r="DE171" s="9"/>
      <c r="DF171" s="9"/>
      <c r="DG171" s="9"/>
    </row>
    <row r="172" spans="2:111" x14ac:dyDescent="0.25">
      <c r="B172" s="105"/>
      <c r="C172" s="124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  <c r="O172" s="105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105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105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30"/>
      <c r="BB172" s="105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106"/>
      <c r="BP172" s="105"/>
      <c r="BQ172" s="29"/>
      <c r="BR172" s="29"/>
      <c r="BS172" s="29"/>
      <c r="BT172" s="107"/>
      <c r="BU172" s="106"/>
      <c r="BV172" s="29"/>
      <c r="BW172" s="29"/>
      <c r="BX172" s="29"/>
      <c r="BY172" s="29"/>
      <c r="BZ172" s="107"/>
      <c r="CA172" s="108"/>
      <c r="CB172" s="109"/>
      <c r="CC172" s="109"/>
      <c r="CD172" s="109"/>
      <c r="CE172" s="109"/>
      <c r="CF172" s="110"/>
      <c r="CG172" s="108"/>
      <c r="CH172" s="111"/>
      <c r="CI172" s="112"/>
      <c r="CJ172" s="111"/>
      <c r="CK172" s="111"/>
      <c r="CL172" s="110"/>
      <c r="CM172" s="113"/>
      <c r="CN172" s="113"/>
      <c r="CO172" s="113"/>
      <c r="CP172" s="113"/>
      <c r="CQ172" s="113"/>
      <c r="CR172" s="114"/>
      <c r="CS172" s="115"/>
      <c r="CT172" s="113"/>
      <c r="CU172" s="113"/>
      <c r="CV172" s="113"/>
      <c r="CW172" s="113"/>
      <c r="CX172" s="116"/>
      <c r="CY172" s="111"/>
      <c r="CZ172" s="117"/>
      <c r="DA172" s="118"/>
      <c r="DB172" s="123"/>
      <c r="DC172" s="9"/>
      <c r="DD172" s="9"/>
      <c r="DE172" s="9"/>
      <c r="DF172" s="9"/>
      <c r="DG172" s="9"/>
    </row>
    <row r="173" spans="2:111" x14ac:dyDescent="0.25">
      <c r="B173" s="105"/>
      <c r="C173" s="124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0"/>
      <c r="O173" s="105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105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105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30"/>
      <c r="BB173" s="105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106"/>
      <c r="BP173" s="105"/>
      <c r="BQ173" s="29"/>
      <c r="BR173" s="29"/>
      <c r="BS173" s="29"/>
      <c r="BT173" s="107"/>
      <c r="BU173" s="106"/>
      <c r="BV173" s="29"/>
      <c r="BW173" s="29"/>
      <c r="BX173" s="29"/>
      <c r="BY173" s="29"/>
      <c r="BZ173" s="107"/>
      <c r="CA173" s="108"/>
      <c r="CB173" s="109"/>
      <c r="CC173" s="109"/>
      <c r="CD173" s="109"/>
      <c r="CE173" s="109"/>
      <c r="CF173" s="110"/>
      <c r="CG173" s="121"/>
      <c r="CH173" s="112"/>
      <c r="CI173" s="112"/>
      <c r="CJ173" s="112"/>
      <c r="CK173" s="112"/>
      <c r="CL173" s="122"/>
      <c r="CM173" s="113"/>
      <c r="CN173" s="113"/>
      <c r="CO173" s="113"/>
      <c r="CP173" s="113"/>
      <c r="CQ173" s="113"/>
      <c r="CR173" s="114"/>
      <c r="CS173" s="115"/>
      <c r="CT173" s="113"/>
      <c r="CU173" s="113"/>
      <c r="CV173" s="113"/>
      <c r="CW173" s="113"/>
      <c r="CX173" s="116"/>
      <c r="CY173" s="111"/>
      <c r="CZ173" s="117"/>
      <c r="DA173" s="118"/>
      <c r="DB173" s="123"/>
      <c r="DC173" s="9"/>
      <c r="DD173" s="9"/>
      <c r="DE173" s="9"/>
      <c r="DF173" s="9"/>
      <c r="DG173" s="9"/>
    </row>
    <row r="174" spans="2:111" x14ac:dyDescent="0.25">
      <c r="B174" s="105"/>
      <c r="C174" s="124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0"/>
      <c r="O174" s="105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0"/>
      <c r="AB174" s="105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105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30"/>
      <c r="BB174" s="105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106"/>
      <c r="BP174" s="105"/>
      <c r="BQ174" s="29"/>
      <c r="BR174" s="29"/>
      <c r="BS174" s="29"/>
      <c r="BT174" s="107"/>
      <c r="BU174" s="106"/>
      <c r="BV174" s="29"/>
      <c r="BW174" s="29"/>
      <c r="BX174" s="29"/>
      <c r="BY174" s="29"/>
      <c r="BZ174" s="107"/>
      <c r="CA174" s="108"/>
      <c r="CB174" s="109"/>
      <c r="CC174" s="109"/>
      <c r="CD174" s="109"/>
      <c r="CE174" s="109"/>
      <c r="CF174" s="110"/>
      <c r="CG174" s="108"/>
      <c r="CH174" s="111"/>
      <c r="CI174" s="112"/>
      <c r="CJ174" s="111"/>
      <c r="CK174" s="111"/>
      <c r="CL174" s="110"/>
      <c r="CM174" s="113"/>
      <c r="CN174" s="113"/>
      <c r="CO174" s="113"/>
      <c r="CP174" s="113"/>
      <c r="CQ174" s="113"/>
      <c r="CR174" s="114"/>
      <c r="CS174" s="115"/>
      <c r="CT174" s="113"/>
      <c r="CU174" s="113"/>
      <c r="CV174" s="113"/>
      <c r="CW174" s="113"/>
      <c r="CX174" s="116"/>
      <c r="CY174" s="111"/>
      <c r="CZ174" s="117"/>
      <c r="DA174" s="118"/>
      <c r="DB174" s="123"/>
      <c r="DC174" s="9"/>
      <c r="DD174" s="9"/>
      <c r="DE174" s="9"/>
      <c r="DF174" s="9"/>
      <c r="DG174" s="9"/>
    </row>
    <row r="175" spans="2:111" x14ac:dyDescent="0.25">
      <c r="B175" s="105"/>
      <c r="C175" s="124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0"/>
      <c r="O175" s="105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30"/>
      <c r="AB175" s="105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105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30"/>
      <c r="BB175" s="105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106"/>
      <c r="BP175" s="105"/>
      <c r="BQ175" s="29"/>
      <c r="BR175" s="29"/>
      <c r="BS175" s="29"/>
      <c r="BT175" s="107"/>
      <c r="BU175" s="106"/>
      <c r="BV175" s="29"/>
      <c r="BW175" s="29"/>
      <c r="BX175" s="29"/>
      <c r="BY175" s="29"/>
      <c r="BZ175" s="107"/>
      <c r="CA175" s="108"/>
      <c r="CB175" s="109"/>
      <c r="CC175" s="109"/>
      <c r="CD175" s="109"/>
      <c r="CE175" s="109"/>
      <c r="CF175" s="110"/>
      <c r="CG175" s="121"/>
      <c r="CH175" s="112"/>
      <c r="CI175" s="112"/>
      <c r="CJ175" s="112"/>
      <c r="CK175" s="112"/>
      <c r="CL175" s="122"/>
      <c r="CM175" s="113"/>
      <c r="CN175" s="113"/>
      <c r="CO175" s="113"/>
      <c r="CP175" s="113"/>
      <c r="CQ175" s="113"/>
      <c r="CR175" s="114"/>
      <c r="CS175" s="115"/>
      <c r="CT175" s="113"/>
      <c r="CU175" s="113"/>
      <c r="CV175" s="113"/>
      <c r="CW175" s="113"/>
      <c r="CX175" s="116"/>
      <c r="CY175" s="111"/>
      <c r="CZ175" s="117"/>
      <c r="DA175" s="118"/>
      <c r="DB175" s="123"/>
      <c r="DC175" s="9"/>
      <c r="DD175" s="9"/>
      <c r="DE175" s="9"/>
      <c r="DF175" s="9"/>
      <c r="DG175" s="9"/>
    </row>
    <row r="176" spans="2:111" x14ac:dyDescent="0.25">
      <c r="B176" s="105"/>
      <c r="C176" s="124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0"/>
      <c r="O176" s="105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30"/>
      <c r="AB176" s="105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105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30"/>
      <c r="BB176" s="105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106"/>
      <c r="BP176" s="105"/>
      <c r="BQ176" s="29"/>
      <c r="BR176" s="29"/>
      <c r="BS176" s="29"/>
      <c r="BT176" s="107"/>
      <c r="BU176" s="106"/>
      <c r="BV176" s="29"/>
      <c r="BW176" s="29"/>
      <c r="BX176" s="29"/>
      <c r="BY176" s="29"/>
      <c r="BZ176" s="107"/>
      <c r="CA176" s="108"/>
      <c r="CB176" s="109"/>
      <c r="CC176" s="109"/>
      <c r="CD176" s="109"/>
      <c r="CE176" s="109"/>
      <c r="CF176" s="110"/>
      <c r="CG176" s="108"/>
      <c r="CH176" s="111"/>
      <c r="CI176" s="112"/>
      <c r="CJ176" s="111"/>
      <c r="CK176" s="111"/>
      <c r="CL176" s="110"/>
      <c r="CM176" s="113"/>
      <c r="CN176" s="113"/>
      <c r="CO176" s="113"/>
      <c r="CP176" s="113"/>
      <c r="CQ176" s="113"/>
      <c r="CR176" s="114"/>
      <c r="CS176" s="115"/>
      <c r="CT176" s="113"/>
      <c r="CU176" s="113"/>
      <c r="CV176" s="113"/>
      <c r="CW176" s="113"/>
      <c r="CX176" s="116"/>
      <c r="CY176" s="111"/>
      <c r="CZ176" s="117"/>
      <c r="DA176" s="118"/>
      <c r="DB176" s="123"/>
      <c r="DC176" s="9"/>
      <c r="DD176" s="9"/>
      <c r="DE176" s="9"/>
      <c r="DF176" s="9"/>
      <c r="DG176" s="9"/>
    </row>
    <row r="177" spans="2:111" x14ac:dyDescent="0.25">
      <c r="B177" s="105"/>
      <c r="C177" s="124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0"/>
      <c r="O177" s="105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30"/>
      <c r="AB177" s="105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105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30"/>
      <c r="BB177" s="105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106"/>
      <c r="BP177" s="105"/>
      <c r="BQ177" s="29"/>
      <c r="BR177" s="29"/>
      <c r="BS177" s="29"/>
      <c r="BT177" s="107"/>
      <c r="BU177" s="106"/>
      <c r="BV177" s="29"/>
      <c r="BW177" s="29"/>
      <c r="BX177" s="29"/>
      <c r="BY177" s="29"/>
      <c r="BZ177" s="107"/>
      <c r="CA177" s="108"/>
      <c r="CB177" s="109"/>
      <c r="CC177" s="109"/>
      <c r="CD177" s="109"/>
      <c r="CE177" s="109"/>
      <c r="CF177" s="110"/>
      <c r="CG177" s="121"/>
      <c r="CH177" s="112"/>
      <c r="CI177" s="112"/>
      <c r="CJ177" s="112"/>
      <c r="CK177" s="112"/>
      <c r="CL177" s="122"/>
      <c r="CM177" s="113"/>
      <c r="CN177" s="113"/>
      <c r="CO177" s="113"/>
      <c r="CP177" s="113"/>
      <c r="CQ177" s="113"/>
      <c r="CR177" s="114"/>
      <c r="CS177" s="115"/>
      <c r="CT177" s="113"/>
      <c r="CU177" s="113"/>
      <c r="CV177" s="113"/>
      <c r="CW177" s="113"/>
      <c r="CX177" s="116"/>
      <c r="CY177" s="111"/>
      <c r="CZ177" s="117"/>
      <c r="DA177" s="118"/>
      <c r="DB177" s="123"/>
      <c r="DC177" s="9"/>
      <c r="DD177" s="9"/>
      <c r="DE177" s="9"/>
      <c r="DF177" s="9"/>
      <c r="DG177" s="9"/>
    </row>
    <row r="178" spans="2:111" x14ac:dyDescent="0.25">
      <c r="B178" s="105"/>
      <c r="C178" s="124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0"/>
      <c r="O178" s="105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30"/>
      <c r="AB178" s="105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105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30"/>
      <c r="BB178" s="105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106"/>
      <c r="BP178" s="105"/>
      <c r="BQ178" s="29"/>
      <c r="BR178" s="29"/>
      <c r="BS178" s="29"/>
      <c r="BT178" s="107"/>
      <c r="BU178" s="106"/>
      <c r="BV178" s="29"/>
      <c r="BW178" s="29"/>
      <c r="BX178" s="29"/>
      <c r="BY178" s="29"/>
      <c r="BZ178" s="107"/>
      <c r="CA178" s="108"/>
      <c r="CB178" s="109"/>
      <c r="CC178" s="109"/>
      <c r="CD178" s="109"/>
      <c r="CE178" s="109"/>
      <c r="CF178" s="110"/>
      <c r="CG178" s="108"/>
      <c r="CH178" s="111"/>
      <c r="CI178" s="112"/>
      <c r="CJ178" s="111"/>
      <c r="CK178" s="111"/>
      <c r="CL178" s="110"/>
      <c r="CM178" s="113"/>
      <c r="CN178" s="113"/>
      <c r="CO178" s="113"/>
      <c r="CP178" s="113"/>
      <c r="CQ178" s="113"/>
      <c r="CR178" s="114"/>
      <c r="CS178" s="115"/>
      <c r="CT178" s="113"/>
      <c r="CU178" s="113"/>
      <c r="CV178" s="113"/>
      <c r="CW178" s="113"/>
      <c r="CX178" s="116"/>
      <c r="CY178" s="111"/>
      <c r="CZ178" s="117"/>
      <c r="DA178" s="118"/>
      <c r="DB178" s="123"/>
      <c r="DC178" s="9"/>
      <c r="DD178" s="9"/>
      <c r="DE178" s="9"/>
      <c r="DF178" s="9"/>
      <c r="DG178" s="9"/>
    </row>
    <row r="179" spans="2:111" x14ac:dyDescent="0.25">
      <c r="B179" s="105"/>
      <c r="C179" s="124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0"/>
      <c r="O179" s="105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0"/>
      <c r="AB179" s="105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105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30"/>
      <c r="BB179" s="105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106"/>
      <c r="BP179" s="105"/>
      <c r="BQ179" s="29"/>
      <c r="BR179" s="29"/>
      <c r="BS179" s="29"/>
      <c r="BT179" s="107"/>
      <c r="BU179" s="106"/>
      <c r="BV179" s="29"/>
      <c r="BW179" s="29"/>
      <c r="BX179" s="29"/>
      <c r="BY179" s="29"/>
      <c r="BZ179" s="107"/>
      <c r="CA179" s="108"/>
      <c r="CB179" s="109"/>
      <c r="CC179" s="109"/>
      <c r="CD179" s="109"/>
      <c r="CE179" s="109"/>
      <c r="CF179" s="110"/>
      <c r="CG179" s="121"/>
      <c r="CH179" s="112"/>
      <c r="CI179" s="112"/>
      <c r="CJ179" s="112"/>
      <c r="CK179" s="112"/>
      <c r="CL179" s="122"/>
      <c r="CM179" s="113"/>
      <c r="CN179" s="113"/>
      <c r="CO179" s="113"/>
      <c r="CP179" s="113"/>
      <c r="CQ179" s="113"/>
      <c r="CR179" s="114"/>
      <c r="CS179" s="115"/>
      <c r="CT179" s="113"/>
      <c r="CU179" s="113"/>
      <c r="CV179" s="113"/>
      <c r="CW179" s="113"/>
      <c r="CX179" s="116"/>
      <c r="CY179" s="111"/>
      <c r="CZ179" s="117"/>
      <c r="DA179" s="118"/>
      <c r="DB179" s="123"/>
      <c r="DC179" s="9"/>
      <c r="DD179" s="9"/>
      <c r="DE179" s="9"/>
      <c r="DF179" s="9"/>
      <c r="DG179" s="9"/>
    </row>
    <row r="180" spans="2:111" x14ac:dyDescent="0.25">
      <c r="B180" s="105"/>
      <c r="C180" s="124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0"/>
      <c r="O180" s="105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30"/>
      <c r="AB180" s="105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105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30"/>
      <c r="BB180" s="105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106"/>
      <c r="BP180" s="105"/>
      <c r="BQ180" s="29"/>
      <c r="BR180" s="29"/>
      <c r="BS180" s="29"/>
      <c r="BT180" s="107"/>
      <c r="BU180" s="106"/>
      <c r="BV180" s="29"/>
      <c r="BW180" s="29"/>
      <c r="BX180" s="29"/>
      <c r="BY180" s="29"/>
      <c r="BZ180" s="107"/>
      <c r="CA180" s="108"/>
      <c r="CB180" s="109"/>
      <c r="CC180" s="109"/>
      <c r="CD180" s="109"/>
      <c r="CE180" s="109"/>
      <c r="CF180" s="110"/>
      <c r="CG180" s="108"/>
      <c r="CH180" s="111"/>
      <c r="CI180" s="112"/>
      <c r="CJ180" s="111"/>
      <c r="CK180" s="111"/>
      <c r="CL180" s="110"/>
      <c r="CM180" s="113"/>
      <c r="CN180" s="113"/>
      <c r="CO180" s="113"/>
      <c r="CP180" s="113"/>
      <c r="CQ180" s="113"/>
      <c r="CR180" s="114"/>
      <c r="CS180" s="115"/>
      <c r="CT180" s="113"/>
      <c r="CU180" s="113"/>
      <c r="CV180" s="113"/>
      <c r="CW180" s="113"/>
      <c r="CX180" s="116"/>
      <c r="CY180" s="111"/>
      <c r="CZ180" s="117"/>
      <c r="DA180" s="118"/>
      <c r="DB180" s="123"/>
      <c r="DC180" s="9"/>
      <c r="DD180" s="9"/>
      <c r="DE180" s="9"/>
      <c r="DF180" s="9"/>
      <c r="DG180" s="9"/>
    </row>
    <row r="181" spans="2:111" x14ac:dyDescent="0.25">
      <c r="B181" s="105"/>
      <c r="C181" s="124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0"/>
      <c r="O181" s="105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30"/>
      <c r="AB181" s="105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105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30"/>
      <c r="BB181" s="105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106"/>
      <c r="BP181" s="105"/>
      <c r="BQ181" s="29"/>
      <c r="BR181" s="29"/>
      <c r="BS181" s="29"/>
      <c r="BT181" s="107"/>
      <c r="BU181" s="106"/>
      <c r="BV181" s="29"/>
      <c r="BW181" s="29"/>
      <c r="BX181" s="29"/>
      <c r="BY181" s="29"/>
      <c r="BZ181" s="107"/>
      <c r="CA181" s="108"/>
      <c r="CB181" s="109"/>
      <c r="CC181" s="109"/>
      <c r="CD181" s="109"/>
      <c r="CE181" s="109"/>
      <c r="CF181" s="110"/>
      <c r="CG181" s="121"/>
      <c r="CH181" s="112"/>
      <c r="CI181" s="112"/>
      <c r="CJ181" s="112"/>
      <c r="CK181" s="112"/>
      <c r="CL181" s="122"/>
      <c r="CM181" s="113"/>
      <c r="CN181" s="113"/>
      <c r="CO181" s="113"/>
      <c r="CP181" s="113"/>
      <c r="CQ181" s="113"/>
      <c r="CR181" s="114"/>
      <c r="CS181" s="115"/>
      <c r="CT181" s="113"/>
      <c r="CU181" s="113"/>
      <c r="CV181" s="113"/>
      <c r="CW181" s="113"/>
      <c r="CX181" s="116"/>
      <c r="CY181" s="111"/>
      <c r="CZ181" s="117"/>
      <c r="DA181" s="118"/>
      <c r="DB181" s="123"/>
      <c r="DC181" s="9"/>
      <c r="DD181" s="9"/>
      <c r="DE181" s="9"/>
      <c r="DF181" s="9"/>
      <c r="DG181" s="9"/>
    </row>
    <row r="182" spans="2:111" x14ac:dyDescent="0.25">
      <c r="B182" s="105"/>
      <c r="C182" s="124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0"/>
      <c r="O182" s="105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30"/>
      <c r="AB182" s="105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105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30"/>
      <c r="BB182" s="105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106"/>
      <c r="BP182" s="105"/>
      <c r="BQ182" s="29"/>
      <c r="BR182" s="29"/>
      <c r="BS182" s="29"/>
      <c r="BT182" s="107"/>
      <c r="BU182" s="106"/>
      <c r="BV182" s="29"/>
      <c r="BW182" s="29"/>
      <c r="BX182" s="29"/>
      <c r="BY182" s="29"/>
      <c r="BZ182" s="107"/>
      <c r="CA182" s="108"/>
      <c r="CB182" s="109"/>
      <c r="CC182" s="109"/>
      <c r="CD182" s="109"/>
      <c r="CE182" s="109"/>
      <c r="CF182" s="110"/>
      <c r="CG182" s="108"/>
      <c r="CH182" s="111"/>
      <c r="CI182" s="112"/>
      <c r="CJ182" s="111"/>
      <c r="CK182" s="111"/>
      <c r="CL182" s="110"/>
      <c r="CM182" s="113"/>
      <c r="CN182" s="113"/>
      <c r="CO182" s="113"/>
      <c r="CP182" s="113"/>
      <c r="CQ182" s="113"/>
      <c r="CR182" s="114"/>
      <c r="CS182" s="115"/>
      <c r="CT182" s="113"/>
      <c r="CU182" s="113"/>
      <c r="CV182" s="113"/>
      <c r="CW182" s="113"/>
      <c r="CX182" s="116"/>
      <c r="CY182" s="111"/>
      <c r="CZ182" s="117"/>
      <c r="DA182" s="118"/>
      <c r="DB182" s="123"/>
      <c r="DC182" s="9"/>
      <c r="DD182" s="9"/>
      <c r="DE182" s="9"/>
      <c r="DF182" s="9"/>
      <c r="DG182" s="9"/>
    </row>
    <row r="183" spans="2:111" x14ac:dyDescent="0.25">
      <c r="B183" s="105"/>
      <c r="C183" s="124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0"/>
      <c r="O183" s="105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  <c r="AB183" s="105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105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30"/>
      <c r="BB183" s="105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106"/>
      <c r="BP183" s="105"/>
      <c r="BQ183" s="29"/>
      <c r="BR183" s="29"/>
      <c r="BS183" s="29"/>
      <c r="BT183" s="107"/>
      <c r="BU183" s="106"/>
      <c r="BV183" s="29"/>
      <c r="BW183" s="29"/>
      <c r="BX183" s="29"/>
      <c r="BY183" s="29"/>
      <c r="BZ183" s="107"/>
      <c r="CA183" s="108"/>
      <c r="CB183" s="109"/>
      <c r="CC183" s="109"/>
      <c r="CD183" s="109"/>
      <c r="CE183" s="109"/>
      <c r="CF183" s="110"/>
      <c r="CG183" s="121"/>
      <c r="CH183" s="112"/>
      <c r="CI183" s="112"/>
      <c r="CJ183" s="112"/>
      <c r="CK183" s="112"/>
      <c r="CL183" s="122"/>
      <c r="CM183" s="113"/>
      <c r="CN183" s="113"/>
      <c r="CO183" s="113"/>
      <c r="CP183" s="113"/>
      <c r="CQ183" s="113"/>
      <c r="CR183" s="114"/>
      <c r="CS183" s="115"/>
      <c r="CT183" s="113"/>
      <c r="CU183" s="113"/>
      <c r="CV183" s="113"/>
      <c r="CW183" s="113"/>
      <c r="CX183" s="116"/>
      <c r="CY183" s="111"/>
      <c r="CZ183" s="117"/>
      <c r="DA183" s="118"/>
      <c r="DB183" s="123"/>
      <c r="DC183" s="9"/>
      <c r="DD183" s="9"/>
      <c r="DE183" s="9"/>
      <c r="DF183" s="9"/>
      <c r="DG183" s="9"/>
    </row>
    <row r="184" spans="2:111" x14ac:dyDescent="0.25">
      <c r="B184" s="105"/>
      <c r="C184" s="12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0"/>
      <c r="O184" s="105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  <c r="AB184" s="105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105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30"/>
      <c r="BB184" s="105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106"/>
      <c r="BP184" s="105"/>
      <c r="BQ184" s="29"/>
      <c r="BR184" s="29"/>
      <c r="BS184" s="29"/>
      <c r="BT184" s="107"/>
      <c r="BU184" s="106"/>
      <c r="BV184" s="29"/>
      <c r="BW184" s="29"/>
      <c r="BX184" s="29"/>
      <c r="BY184" s="29"/>
      <c r="BZ184" s="107"/>
      <c r="CA184" s="108"/>
      <c r="CB184" s="109"/>
      <c r="CC184" s="109"/>
      <c r="CD184" s="109"/>
      <c r="CE184" s="109"/>
      <c r="CF184" s="110"/>
      <c r="CG184" s="108"/>
      <c r="CH184" s="111"/>
      <c r="CI184" s="112"/>
      <c r="CJ184" s="111"/>
      <c r="CK184" s="111"/>
      <c r="CL184" s="110"/>
      <c r="CM184" s="113"/>
      <c r="CN184" s="113"/>
      <c r="CO184" s="113"/>
      <c r="CP184" s="113"/>
      <c r="CQ184" s="113"/>
      <c r="CR184" s="114"/>
      <c r="CS184" s="115"/>
      <c r="CT184" s="113"/>
      <c r="CU184" s="113"/>
      <c r="CV184" s="113"/>
      <c r="CW184" s="113"/>
      <c r="CX184" s="116"/>
      <c r="CY184" s="111"/>
      <c r="CZ184" s="117"/>
      <c r="DA184" s="118"/>
      <c r="DB184" s="123"/>
      <c r="DC184" s="9"/>
      <c r="DD184" s="9"/>
      <c r="DE184" s="9"/>
      <c r="DF184" s="9"/>
      <c r="DG184" s="9"/>
    </row>
    <row r="185" spans="2:111" x14ac:dyDescent="0.25">
      <c r="B185" s="105"/>
      <c r="C185" s="124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0"/>
      <c r="O185" s="105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0"/>
      <c r="AB185" s="105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105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30"/>
      <c r="BB185" s="105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106"/>
      <c r="BP185" s="105"/>
      <c r="BQ185" s="29"/>
      <c r="BR185" s="29"/>
      <c r="BS185" s="29"/>
      <c r="BT185" s="107"/>
      <c r="BU185" s="106"/>
      <c r="BV185" s="29"/>
      <c r="BW185" s="29"/>
      <c r="BX185" s="29"/>
      <c r="BY185" s="29"/>
      <c r="BZ185" s="107"/>
      <c r="CA185" s="108"/>
      <c r="CB185" s="109"/>
      <c r="CC185" s="109"/>
      <c r="CD185" s="109"/>
      <c r="CE185" s="109"/>
      <c r="CF185" s="110"/>
      <c r="CG185" s="121"/>
      <c r="CH185" s="112"/>
      <c r="CI185" s="112"/>
      <c r="CJ185" s="112"/>
      <c r="CK185" s="112"/>
      <c r="CL185" s="122"/>
      <c r="CM185" s="113"/>
      <c r="CN185" s="113"/>
      <c r="CO185" s="113"/>
      <c r="CP185" s="113"/>
      <c r="CQ185" s="113"/>
      <c r="CR185" s="114"/>
      <c r="CS185" s="115"/>
      <c r="CT185" s="113"/>
      <c r="CU185" s="113"/>
      <c r="CV185" s="113"/>
      <c r="CW185" s="113"/>
      <c r="CX185" s="116"/>
      <c r="CY185" s="111"/>
      <c r="CZ185" s="117"/>
      <c r="DA185" s="118"/>
      <c r="DB185" s="123"/>
      <c r="DC185" s="9"/>
      <c r="DD185" s="9"/>
      <c r="DE185" s="9"/>
      <c r="DF185" s="9"/>
      <c r="DG185" s="9"/>
    </row>
    <row r="186" spans="2:111" x14ac:dyDescent="0.25">
      <c r="B186" s="105"/>
      <c r="C186" s="124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0"/>
      <c r="O186" s="105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30"/>
      <c r="AB186" s="105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105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30"/>
      <c r="BB186" s="105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106"/>
      <c r="BP186" s="105"/>
      <c r="BQ186" s="29"/>
      <c r="BR186" s="29"/>
      <c r="BS186" s="29"/>
      <c r="BT186" s="107"/>
      <c r="BU186" s="106"/>
      <c r="BV186" s="29"/>
      <c r="BW186" s="29"/>
      <c r="BX186" s="29"/>
      <c r="BY186" s="29"/>
      <c r="BZ186" s="107"/>
      <c r="CA186" s="108"/>
      <c r="CB186" s="109"/>
      <c r="CC186" s="109"/>
      <c r="CD186" s="109"/>
      <c r="CE186" s="109"/>
      <c r="CF186" s="110"/>
      <c r="CG186" s="108"/>
      <c r="CH186" s="111"/>
      <c r="CI186" s="112"/>
      <c r="CJ186" s="111"/>
      <c r="CK186" s="111"/>
      <c r="CL186" s="110"/>
      <c r="CM186" s="113"/>
      <c r="CN186" s="113"/>
      <c r="CO186" s="113"/>
      <c r="CP186" s="113"/>
      <c r="CQ186" s="113"/>
      <c r="CR186" s="114"/>
      <c r="CS186" s="115"/>
      <c r="CT186" s="113"/>
      <c r="CU186" s="113"/>
      <c r="CV186" s="113"/>
      <c r="CW186" s="113"/>
      <c r="CX186" s="116"/>
      <c r="CY186" s="111"/>
      <c r="CZ186" s="117"/>
      <c r="DA186" s="118"/>
      <c r="DB186" s="123"/>
      <c r="DC186" s="9"/>
      <c r="DD186" s="9"/>
      <c r="DE186" s="9"/>
      <c r="DF186" s="9"/>
      <c r="DG186" s="9"/>
    </row>
    <row r="187" spans="2:111" x14ac:dyDescent="0.25">
      <c r="B187" s="105"/>
      <c r="C187" s="124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0"/>
      <c r="O187" s="105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30"/>
      <c r="AB187" s="105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105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30"/>
      <c r="BB187" s="105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106"/>
      <c r="BP187" s="105"/>
      <c r="BQ187" s="29"/>
      <c r="BR187" s="29"/>
      <c r="BS187" s="29"/>
      <c r="BT187" s="107"/>
      <c r="BU187" s="106"/>
      <c r="BV187" s="29"/>
      <c r="BW187" s="29"/>
      <c r="BX187" s="29"/>
      <c r="BY187" s="29"/>
      <c r="BZ187" s="107"/>
      <c r="CA187" s="108"/>
      <c r="CB187" s="109"/>
      <c r="CC187" s="109"/>
      <c r="CD187" s="109"/>
      <c r="CE187" s="109"/>
      <c r="CF187" s="110"/>
      <c r="CG187" s="121"/>
      <c r="CH187" s="112"/>
      <c r="CI187" s="112"/>
      <c r="CJ187" s="112"/>
      <c r="CK187" s="112"/>
      <c r="CL187" s="122"/>
      <c r="CM187" s="113"/>
      <c r="CN187" s="113"/>
      <c r="CO187" s="113"/>
      <c r="CP187" s="113"/>
      <c r="CQ187" s="113"/>
      <c r="CR187" s="114"/>
      <c r="CS187" s="115"/>
      <c r="CT187" s="113"/>
      <c r="CU187" s="113"/>
      <c r="CV187" s="113"/>
      <c r="CW187" s="113"/>
      <c r="CX187" s="116"/>
      <c r="CY187" s="111"/>
      <c r="CZ187" s="117"/>
      <c r="DA187" s="118"/>
      <c r="DB187" s="123"/>
      <c r="DC187" s="9"/>
      <c r="DD187" s="9"/>
      <c r="DE187" s="9"/>
      <c r="DF187" s="9"/>
      <c r="DG187" s="9"/>
    </row>
    <row r="188" spans="2:111" x14ac:dyDescent="0.25">
      <c r="B188" s="105"/>
      <c r="C188" s="124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0"/>
      <c r="O188" s="105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0"/>
      <c r="AB188" s="105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105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30"/>
      <c r="BB188" s="105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106"/>
      <c r="BP188" s="105"/>
      <c r="BQ188" s="29"/>
      <c r="BR188" s="29"/>
      <c r="BS188" s="29"/>
      <c r="BT188" s="107"/>
      <c r="BU188" s="106"/>
      <c r="BV188" s="29"/>
      <c r="BW188" s="29"/>
      <c r="BX188" s="29"/>
      <c r="BY188" s="29"/>
      <c r="BZ188" s="107"/>
      <c r="CA188" s="108"/>
      <c r="CB188" s="109"/>
      <c r="CC188" s="109"/>
      <c r="CD188" s="109"/>
      <c r="CE188" s="109"/>
      <c r="CF188" s="110"/>
      <c r="CG188" s="108"/>
      <c r="CH188" s="111"/>
      <c r="CI188" s="112"/>
      <c r="CJ188" s="111"/>
      <c r="CK188" s="111"/>
      <c r="CL188" s="110"/>
      <c r="CM188" s="113"/>
      <c r="CN188" s="113"/>
      <c r="CO188" s="113"/>
      <c r="CP188" s="113"/>
      <c r="CQ188" s="113"/>
      <c r="CR188" s="114"/>
      <c r="CS188" s="115"/>
      <c r="CT188" s="113"/>
      <c r="CU188" s="113"/>
      <c r="CV188" s="113"/>
      <c r="CW188" s="113"/>
      <c r="CX188" s="116"/>
      <c r="CY188" s="111"/>
      <c r="CZ188" s="117"/>
      <c r="DA188" s="118"/>
      <c r="DB188" s="123"/>
      <c r="DC188" s="9"/>
      <c r="DD188" s="9"/>
      <c r="DE188" s="9"/>
      <c r="DF188" s="9"/>
      <c r="DG188" s="9"/>
    </row>
    <row r="189" spans="2:111" x14ac:dyDescent="0.25">
      <c r="B189" s="105"/>
      <c r="C189" s="124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0"/>
      <c r="O189" s="105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30"/>
      <c r="AB189" s="105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105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30"/>
      <c r="BB189" s="105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106"/>
      <c r="BP189" s="105"/>
      <c r="BQ189" s="29"/>
      <c r="BR189" s="29"/>
      <c r="BS189" s="29"/>
      <c r="BT189" s="107"/>
      <c r="BU189" s="106"/>
      <c r="BV189" s="29"/>
      <c r="BW189" s="29"/>
      <c r="BX189" s="29"/>
      <c r="BY189" s="29"/>
      <c r="BZ189" s="107"/>
      <c r="CA189" s="108"/>
      <c r="CB189" s="109"/>
      <c r="CC189" s="109"/>
      <c r="CD189" s="109"/>
      <c r="CE189" s="109"/>
      <c r="CF189" s="110"/>
      <c r="CG189" s="121"/>
      <c r="CH189" s="112"/>
      <c r="CI189" s="112"/>
      <c r="CJ189" s="112"/>
      <c r="CK189" s="112"/>
      <c r="CL189" s="122"/>
      <c r="CM189" s="113"/>
      <c r="CN189" s="113"/>
      <c r="CO189" s="113"/>
      <c r="CP189" s="113"/>
      <c r="CQ189" s="113"/>
      <c r="CR189" s="114"/>
      <c r="CS189" s="115"/>
      <c r="CT189" s="113"/>
      <c r="CU189" s="113"/>
      <c r="CV189" s="113"/>
      <c r="CW189" s="113"/>
      <c r="CX189" s="116"/>
      <c r="CY189" s="111"/>
      <c r="CZ189" s="117"/>
      <c r="DA189" s="118"/>
      <c r="DB189" s="123"/>
      <c r="DC189" s="9"/>
      <c r="DD189" s="9"/>
      <c r="DE189" s="9"/>
      <c r="DF189" s="9"/>
      <c r="DG189" s="9"/>
    </row>
    <row r="190" spans="2:111" x14ac:dyDescent="0.25">
      <c r="B190" s="105"/>
      <c r="C190" s="124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0"/>
      <c r="O190" s="105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30"/>
      <c r="AB190" s="105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105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30"/>
      <c r="BB190" s="105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106"/>
      <c r="BP190" s="105"/>
      <c r="BQ190" s="29"/>
      <c r="BR190" s="29"/>
      <c r="BS190" s="29"/>
      <c r="BT190" s="107"/>
      <c r="BU190" s="106"/>
      <c r="BV190" s="29"/>
      <c r="BW190" s="29"/>
      <c r="BX190" s="29"/>
      <c r="BY190" s="29"/>
      <c r="BZ190" s="107"/>
      <c r="CA190" s="108"/>
      <c r="CB190" s="109"/>
      <c r="CC190" s="109"/>
      <c r="CD190" s="109"/>
      <c r="CE190" s="109"/>
      <c r="CF190" s="110"/>
      <c r="CG190" s="108"/>
      <c r="CH190" s="111"/>
      <c r="CI190" s="112"/>
      <c r="CJ190" s="111"/>
      <c r="CK190" s="111"/>
      <c r="CL190" s="110"/>
      <c r="CM190" s="113"/>
      <c r="CN190" s="113"/>
      <c r="CO190" s="113"/>
      <c r="CP190" s="113"/>
      <c r="CQ190" s="113"/>
      <c r="CR190" s="114"/>
      <c r="CS190" s="115"/>
      <c r="CT190" s="113"/>
      <c r="CU190" s="113"/>
      <c r="CV190" s="113"/>
      <c r="CW190" s="113"/>
      <c r="CX190" s="116"/>
      <c r="CY190" s="111"/>
      <c r="CZ190" s="117"/>
      <c r="DA190" s="118"/>
      <c r="DB190" s="123"/>
      <c r="DC190" s="9"/>
      <c r="DD190" s="9"/>
      <c r="DE190" s="9"/>
      <c r="DF190" s="9"/>
      <c r="DG190" s="9"/>
    </row>
    <row r="191" spans="2:111" x14ac:dyDescent="0.25">
      <c r="B191" s="105"/>
      <c r="C191" s="124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0"/>
      <c r="O191" s="105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0"/>
      <c r="AB191" s="105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105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30"/>
      <c r="BB191" s="105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106"/>
      <c r="BP191" s="105"/>
      <c r="BQ191" s="29"/>
      <c r="BR191" s="29"/>
      <c r="BS191" s="29"/>
      <c r="BT191" s="107"/>
      <c r="BU191" s="106"/>
      <c r="BV191" s="29"/>
      <c r="BW191" s="29"/>
      <c r="BX191" s="29"/>
      <c r="BY191" s="29"/>
      <c r="BZ191" s="107"/>
      <c r="CA191" s="108"/>
      <c r="CB191" s="109"/>
      <c r="CC191" s="109"/>
      <c r="CD191" s="109"/>
      <c r="CE191" s="109"/>
      <c r="CF191" s="110"/>
      <c r="CG191" s="121"/>
      <c r="CH191" s="112"/>
      <c r="CI191" s="112"/>
      <c r="CJ191" s="112"/>
      <c r="CK191" s="112"/>
      <c r="CL191" s="122"/>
      <c r="CM191" s="113"/>
      <c r="CN191" s="113"/>
      <c r="CO191" s="113"/>
      <c r="CP191" s="113"/>
      <c r="CQ191" s="113"/>
      <c r="CR191" s="114"/>
      <c r="CS191" s="115"/>
      <c r="CT191" s="113"/>
      <c r="CU191" s="113"/>
      <c r="CV191" s="113"/>
      <c r="CW191" s="113"/>
      <c r="CX191" s="116"/>
      <c r="CY191" s="111"/>
      <c r="CZ191" s="117"/>
      <c r="DA191" s="118"/>
      <c r="DB191" s="123"/>
      <c r="DC191" s="9"/>
      <c r="DD191" s="9"/>
      <c r="DE191" s="9"/>
      <c r="DF191" s="9"/>
      <c r="DG191" s="9"/>
    </row>
    <row r="192" spans="2:111" x14ac:dyDescent="0.25">
      <c r="B192" s="105"/>
      <c r="C192" s="124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0"/>
      <c r="O192" s="105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0"/>
      <c r="AB192" s="105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105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30"/>
      <c r="BB192" s="105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106"/>
      <c r="BP192" s="105"/>
      <c r="BQ192" s="29"/>
      <c r="BR192" s="29"/>
      <c r="BS192" s="29"/>
      <c r="BT192" s="107"/>
      <c r="BU192" s="106"/>
      <c r="BV192" s="29"/>
      <c r="BW192" s="29"/>
      <c r="BX192" s="29"/>
      <c r="BY192" s="29"/>
      <c r="BZ192" s="107"/>
      <c r="CA192" s="108"/>
      <c r="CB192" s="109"/>
      <c r="CC192" s="109"/>
      <c r="CD192" s="109"/>
      <c r="CE192" s="109"/>
      <c r="CF192" s="110"/>
      <c r="CG192" s="108"/>
      <c r="CH192" s="111"/>
      <c r="CI192" s="112"/>
      <c r="CJ192" s="111"/>
      <c r="CK192" s="111"/>
      <c r="CL192" s="110"/>
      <c r="CM192" s="113"/>
      <c r="CN192" s="113"/>
      <c r="CO192" s="113"/>
      <c r="CP192" s="113"/>
      <c r="CQ192" s="113"/>
      <c r="CR192" s="114"/>
      <c r="CS192" s="115"/>
      <c r="CT192" s="113"/>
      <c r="CU192" s="113"/>
      <c r="CV192" s="113"/>
      <c r="CW192" s="113"/>
      <c r="CX192" s="116"/>
      <c r="CY192" s="111"/>
      <c r="CZ192" s="117"/>
      <c r="DA192" s="118"/>
      <c r="DB192" s="123"/>
      <c r="DC192" s="9"/>
      <c r="DD192" s="9"/>
      <c r="DE192" s="9"/>
      <c r="DF192" s="9"/>
      <c r="DG192" s="9"/>
    </row>
    <row r="193" spans="2:111" x14ac:dyDescent="0.25">
      <c r="B193" s="105"/>
      <c r="C193" s="124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0"/>
      <c r="O193" s="105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0"/>
      <c r="AB193" s="105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105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30"/>
      <c r="BB193" s="105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106"/>
      <c r="BP193" s="105"/>
      <c r="BQ193" s="29"/>
      <c r="BR193" s="29"/>
      <c r="BS193" s="29"/>
      <c r="BT193" s="107"/>
      <c r="BU193" s="106"/>
      <c r="BV193" s="29"/>
      <c r="BW193" s="29"/>
      <c r="BX193" s="29"/>
      <c r="BY193" s="29"/>
      <c r="BZ193" s="107"/>
      <c r="CA193" s="108"/>
      <c r="CB193" s="109"/>
      <c r="CC193" s="109"/>
      <c r="CD193" s="109"/>
      <c r="CE193" s="109"/>
      <c r="CF193" s="110"/>
      <c r="CG193" s="121"/>
      <c r="CH193" s="112"/>
      <c r="CI193" s="112"/>
      <c r="CJ193" s="112"/>
      <c r="CK193" s="112"/>
      <c r="CL193" s="122"/>
      <c r="CM193" s="113"/>
      <c r="CN193" s="113"/>
      <c r="CO193" s="113"/>
      <c r="CP193" s="113"/>
      <c r="CQ193" s="113"/>
      <c r="CR193" s="114"/>
      <c r="CS193" s="115"/>
      <c r="CT193" s="113"/>
      <c r="CU193" s="113"/>
      <c r="CV193" s="113"/>
      <c r="CW193" s="113"/>
      <c r="CX193" s="116"/>
      <c r="CY193" s="111"/>
      <c r="CZ193" s="117"/>
      <c r="DA193" s="118"/>
      <c r="DB193" s="123"/>
      <c r="DC193" s="9"/>
      <c r="DD193" s="9"/>
      <c r="DE193" s="9"/>
      <c r="DF193" s="9"/>
      <c r="DG193" s="9"/>
    </row>
    <row r="194" spans="2:111" x14ac:dyDescent="0.25">
      <c r="B194" s="105"/>
      <c r="C194" s="124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0"/>
      <c r="O194" s="105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  <c r="AB194" s="105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105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30"/>
      <c r="BB194" s="105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106"/>
      <c r="BP194" s="105"/>
      <c r="BQ194" s="29"/>
      <c r="BR194" s="29"/>
      <c r="BS194" s="29"/>
      <c r="BT194" s="107"/>
      <c r="BU194" s="106"/>
      <c r="BV194" s="29"/>
      <c r="BW194" s="29"/>
      <c r="BX194" s="29"/>
      <c r="BY194" s="29"/>
      <c r="BZ194" s="107"/>
      <c r="CA194" s="108"/>
      <c r="CB194" s="109"/>
      <c r="CC194" s="109"/>
      <c r="CD194" s="109"/>
      <c r="CE194" s="109"/>
      <c r="CF194" s="110"/>
      <c r="CG194" s="108"/>
      <c r="CH194" s="111"/>
      <c r="CI194" s="112"/>
      <c r="CJ194" s="111"/>
      <c r="CK194" s="111"/>
      <c r="CL194" s="110"/>
      <c r="CM194" s="113"/>
      <c r="CN194" s="113"/>
      <c r="CO194" s="113"/>
      <c r="CP194" s="113"/>
      <c r="CQ194" s="113"/>
      <c r="CR194" s="114"/>
      <c r="CS194" s="115"/>
      <c r="CT194" s="113"/>
      <c r="CU194" s="113"/>
      <c r="CV194" s="113"/>
      <c r="CW194" s="113"/>
      <c r="CX194" s="116"/>
      <c r="CY194" s="111"/>
      <c r="CZ194" s="117"/>
      <c r="DA194" s="118"/>
      <c r="DB194" s="123"/>
      <c r="DC194" s="9"/>
      <c r="DD194" s="9"/>
      <c r="DE194" s="9"/>
      <c r="DF194" s="9"/>
      <c r="DG194" s="9"/>
    </row>
    <row r="195" spans="2:111" x14ac:dyDescent="0.25">
      <c r="B195" s="105"/>
      <c r="C195" s="124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0"/>
      <c r="O195" s="105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  <c r="AB195" s="105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105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30"/>
      <c r="BB195" s="105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106"/>
      <c r="BP195" s="105"/>
      <c r="BQ195" s="29"/>
      <c r="BR195" s="29"/>
      <c r="BS195" s="29"/>
      <c r="BT195" s="107"/>
      <c r="BU195" s="106"/>
      <c r="BV195" s="29"/>
      <c r="BW195" s="29"/>
      <c r="BX195" s="29"/>
      <c r="BY195" s="29"/>
      <c r="BZ195" s="107"/>
      <c r="CA195" s="108"/>
      <c r="CB195" s="109"/>
      <c r="CC195" s="109"/>
      <c r="CD195" s="109"/>
      <c r="CE195" s="109"/>
      <c r="CF195" s="110"/>
      <c r="CG195" s="121"/>
      <c r="CH195" s="112"/>
      <c r="CI195" s="112"/>
      <c r="CJ195" s="112"/>
      <c r="CK195" s="112"/>
      <c r="CL195" s="122"/>
      <c r="CM195" s="113"/>
      <c r="CN195" s="113"/>
      <c r="CO195" s="113"/>
      <c r="CP195" s="113"/>
      <c r="CQ195" s="113"/>
      <c r="CR195" s="114"/>
      <c r="CS195" s="115"/>
      <c r="CT195" s="113"/>
      <c r="CU195" s="113"/>
      <c r="CV195" s="113"/>
      <c r="CW195" s="113"/>
      <c r="CX195" s="116"/>
      <c r="CY195" s="111"/>
      <c r="CZ195" s="117"/>
      <c r="DA195" s="118"/>
      <c r="DB195" s="123"/>
      <c r="DC195" s="9"/>
      <c r="DD195" s="9"/>
      <c r="DE195" s="9"/>
      <c r="DF195" s="9"/>
      <c r="DG195" s="9"/>
    </row>
    <row r="196" spans="2:111" x14ac:dyDescent="0.25">
      <c r="B196" s="105"/>
      <c r="C196" s="124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0"/>
      <c r="O196" s="105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30"/>
      <c r="AB196" s="105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105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30"/>
      <c r="BB196" s="105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106"/>
      <c r="BP196" s="105"/>
      <c r="BQ196" s="29"/>
      <c r="BR196" s="29"/>
      <c r="BS196" s="29"/>
      <c r="BT196" s="107"/>
      <c r="BU196" s="106"/>
      <c r="BV196" s="29"/>
      <c r="BW196" s="29"/>
      <c r="BX196" s="29"/>
      <c r="BY196" s="29"/>
      <c r="BZ196" s="107"/>
      <c r="CA196" s="108"/>
      <c r="CB196" s="109"/>
      <c r="CC196" s="109"/>
      <c r="CD196" s="109"/>
      <c r="CE196" s="109"/>
      <c r="CF196" s="110"/>
      <c r="CG196" s="108"/>
      <c r="CH196" s="111"/>
      <c r="CI196" s="112"/>
      <c r="CJ196" s="111"/>
      <c r="CK196" s="111"/>
      <c r="CL196" s="110"/>
      <c r="CM196" s="113"/>
      <c r="CN196" s="113"/>
      <c r="CO196" s="113"/>
      <c r="CP196" s="113"/>
      <c r="CQ196" s="113"/>
      <c r="CR196" s="114"/>
      <c r="CS196" s="115"/>
      <c r="CT196" s="113"/>
      <c r="CU196" s="113"/>
      <c r="CV196" s="113"/>
      <c r="CW196" s="113"/>
      <c r="CX196" s="116"/>
      <c r="CY196" s="111"/>
      <c r="CZ196" s="117"/>
      <c r="DA196" s="118"/>
      <c r="DB196" s="123"/>
      <c r="DC196" s="9"/>
      <c r="DD196" s="9"/>
      <c r="DE196" s="9"/>
      <c r="DF196" s="9"/>
      <c r="DG196" s="9"/>
    </row>
    <row r="197" spans="2:111" x14ac:dyDescent="0.25">
      <c r="B197" s="105"/>
      <c r="C197" s="124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0"/>
      <c r="O197" s="105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30"/>
      <c r="AB197" s="105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105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30"/>
      <c r="BB197" s="105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106"/>
      <c r="BP197" s="105"/>
      <c r="BQ197" s="29"/>
      <c r="BR197" s="29"/>
      <c r="BS197" s="29"/>
      <c r="BT197" s="107"/>
      <c r="BU197" s="106"/>
      <c r="BV197" s="29"/>
      <c r="BW197" s="29"/>
      <c r="BX197" s="29"/>
      <c r="BY197" s="29"/>
      <c r="BZ197" s="107"/>
      <c r="CA197" s="108"/>
      <c r="CB197" s="109"/>
      <c r="CC197" s="109"/>
      <c r="CD197" s="109"/>
      <c r="CE197" s="109"/>
      <c r="CF197" s="110"/>
      <c r="CG197" s="121"/>
      <c r="CH197" s="112"/>
      <c r="CI197" s="112"/>
      <c r="CJ197" s="112"/>
      <c r="CK197" s="112"/>
      <c r="CL197" s="122"/>
      <c r="CM197" s="113"/>
      <c r="CN197" s="113"/>
      <c r="CO197" s="113"/>
      <c r="CP197" s="113"/>
      <c r="CQ197" s="113"/>
      <c r="CR197" s="114"/>
      <c r="CS197" s="115"/>
      <c r="CT197" s="113"/>
      <c r="CU197" s="113"/>
      <c r="CV197" s="113"/>
      <c r="CW197" s="113"/>
      <c r="CX197" s="116"/>
      <c r="CY197" s="111"/>
      <c r="CZ197" s="117"/>
      <c r="DA197" s="118"/>
      <c r="DB197" s="123"/>
      <c r="DC197" s="9"/>
      <c r="DD197" s="9"/>
      <c r="DE197" s="9"/>
      <c r="DF197" s="9"/>
      <c r="DG197" s="9"/>
    </row>
    <row r="198" spans="2:111" x14ac:dyDescent="0.25">
      <c r="B198" s="105"/>
      <c r="C198" s="124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0"/>
      <c r="O198" s="105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0"/>
      <c r="AB198" s="105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105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30"/>
      <c r="BB198" s="105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106"/>
      <c r="BP198" s="105"/>
      <c r="BQ198" s="29"/>
      <c r="BR198" s="29"/>
      <c r="BS198" s="29"/>
      <c r="BT198" s="107"/>
      <c r="BU198" s="106"/>
      <c r="BV198" s="29"/>
      <c r="BW198" s="29"/>
      <c r="BX198" s="29"/>
      <c r="BY198" s="29"/>
      <c r="BZ198" s="107"/>
      <c r="CA198" s="108"/>
      <c r="CB198" s="109"/>
      <c r="CC198" s="109"/>
      <c r="CD198" s="109"/>
      <c r="CE198" s="109"/>
      <c r="CF198" s="110"/>
      <c r="CG198" s="108"/>
      <c r="CH198" s="111"/>
      <c r="CI198" s="112"/>
      <c r="CJ198" s="111"/>
      <c r="CK198" s="111"/>
      <c r="CL198" s="110"/>
      <c r="CM198" s="113"/>
      <c r="CN198" s="113"/>
      <c r="CO198" s="113"/>
      <c r="CP198" s="113"/>
      <c r="CQ198" s="113"/>
      <c r="CR198" s="114"/>
      <c r="CS198" s="115"/>
      <c r="CT198" s="113"/>
      <c r="CU198" s="113"/>
      <c r="CV198" s="113"/>
      <c r="CW198" s="113"/>
      <c r="CX198" s="116"/>
      <c r="CY198" s="111"/>
      <c r="CZ198" s="117"/>
      <c r="DA198" s="118"/>
      <c r="DB198" s="123"/>
      <c r="DC198" s="9"/>
      <c r="DD198" s="9"/>
      <c r="DE198" s="9"/>
      <c r="DF198" s="9"/>
      <c r="DG198" s="9"/>
    </row>
    <row r="199" spans="2:111" x14ac:dyDescent="0.25">
      <c r="B199" s="105"/>
      <c r="C199" s="124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0"/>
      <c r="O199" s="105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30"/>
      <c r="AB199" s="105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105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30"/>
      <c r="BB199" s="105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106"/>
      <c r="BP199" s="105"/>
      <c r="BQ199" s="29"/>
      <c r="BR199" s="29"/>
      <c r="BS199" s="29"/>
      <c r="BT199" s="107"/>
      <c r="BU199" s="106"/>
      <c r="BV199" s="29"/>
      <c r="BW199" s="29"/>
      <c r="BX199" s="29"/>
      <c r="BY199" s="29"/>
      <c r="BZ199" s="107"/>
      <c r="CA199" s="108"/>
      <c r="CB199" s="109"/>
      <c r="CC199" s="109"/>
      <c r="CD199" s="109"/>
      <c r="CE199" s="109"/>
      <c r="CF199" s="110"/>
      <c r="CG199" s="121"/>
      <c r="CH199" s="112"/>
      <c r="CI199" s="112"/>
      <c r="CJ199" s="112"/>
      <c r="CK199" s="112"/>
      <c r="CL199" s="122"/>
      <c r="CM199" s="113"/>
      <c r="CN199" s="113"/>
      <c r="CO199" s="113"/>
      <c r="CP199" s="113"/>
      <c r="CQ199" s="113"/>
      <c r="CR199" s="114"/>
      <c r="CS199" s="115"/>
      <c r="CT199" s="113"/>
      <c r="CU199" s="113"/>
      <c r="CV199" s="113"/>
      <c r="CW199" s="113"/>
      <c r="CX199" s="116"/>
      <c r="CY199" s="111"/>
      <c r="CZ199" s="117"/>
      <c r="DA199" s="118"/>
      <c r="DB199" s="123"/>
      <c r="DC199" s="9"/>
      <c r="DD199" s="9"/>
      <c r="DE199" s="9"/>
      <c r="DF199" s="9"/>
      <c r="DG199" s="9"/>
    </row>
    <row r="200" spans="2:111" x14ac:dyDescent="0.25">
      <c r="B200" s="105"/>
      <c r="C200" s="124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0"/>
      <c r="O200" s="105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0"/>
      <c r="AB200" s="105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105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30"/>
      <c r="BB200" s="105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106"/>
      <c r="BP200" s="105"/>
      <c r="BQ200" s="29"/>
      <c r="BR200" s="29"/>
      <c r="BS200" s="29"/>
      <c r="BT200" s="107"/>
      <c r="BU200" s="106"/>
      <c r="BV200" s="29"/>
      <c r="BW200" s="29"/>
      <c r="BX200" s="29"/>
      <c r="BY200" s="29"/>
      <c r="BZ200" s="107"/>
      <c r="CA200" s="108"/>
      <c r="CB200" s="109"/>
      <c r="CC200" s="109"/>
      <c r="CD200" s="109"/>
      <c r="CE200" s="109"/>
      <c r="CF200" s="110"/>
      <c r="CG200" s="108"/>
      <c r="CH200" s="111"/>
      <c r="CI200" s="112"/>
      <c r="CJ200" s="111"/>
      <c r="CK200" s="111"/>
      <c r="CL200" s="110"/>
      <c r="CM200" s="113"/>
      <c r="CN200" s="113"/>
      <c r="CO200" s="113"/>
      <c r="CP200" s="113"/>
      <c r="CQ200" s="113"/>
      <c r="CR200" s="114"/>
      <c r="CS200" s="115"/>
      <c r="CT200" s="113"/>
      <c r="CU200" s="113"/>
      <c r="CV200" s="113"/>
      <c r="CW200" s="113"/>
      <c r="CX200" s="116"/>
      <c r="CY200" s="111"/>
      <c r="CZ200" s="117"/>
      <c r="DA200" s="118"/>
      <c r="DB200" s="123"/>
      <c r="DC200" s="9"/>
      <c r="DD200" s="9"/>
      <c r="DE200" s="9"/>
      <c r="DF200" s="9"/>
      <c r="DG200" s="9"/>
    </row>
    <row r="201" spans="2:111" x14ac:dyDescent="0.25">
      <c r="B201" s="105"/>
      <c r="C201" s="124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0"/>
      <c r="O201" s="105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0"/>
      <c r="AB201" s="105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105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30"/>
      <c r="BB201" s="105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106"/>
      <c r="BP201" s="105"/>
      <c r="BQ201" s="29"/>
      <c r="BR201" s="29"/>
      <c r="BS201" s="29"/>
      <c r="BT201" s="107"/>
      <c r="BU201" s="106"/>
      <c r="BV201" s="29"/>
      <c r="BW201" s="29"/>
      <c r="BX201" s="29"/>
      <c r="BY201" s="29"/>
      <c r="BZ201" s="107"/>
      <c r="CA201" s="108"/>
      <c r="CB201" s="109"/>
      <c r="CC201" s="109"/>
      <c r="CD201" s="109"/>
      <c r="CE201" s="109"/>
      <c r="CF201" s="110"/>
      <c r="CG201" s="121"/>
      <c r="CH201" s="112"/>
      <c r="CI201" s="112"/>
      <c r="CJ201" s="112"/>
      <c r="CK201" s="112"/>
      <c r="CL201" s="122"/>
      <c r="CM201" s="113"/>
      <c r="CN201" s="113"/>
      <c r="CO201" s="113"/>
      <c r="CP201" s="113"/>
      <c r="CQ201" s="113"/>
      <c r="CR201" s="114"/>
      <c r="CS201" s="115"/>
      <c r="CT201" s="113"/>
      <c r="CU201" s="113"/>
      <c r="CV201" s="113"/>
      <c r="CW201" s="113"/>
      <c r="CX201" s="116"/>
      <c r="CY201" s="111"/>
      <c r="CZ201" s="117"/>
      <c r="DA201" s="118"/>
      <c r="DB201" s="123"/>
      <c r="DC201" s="9"/>
      <c r="DD201" s="9"/>
      <c r="DE201" s="9"/>
      <c r="DF201" s="9"/>
      <c r="DG201" s="9"/>
    </row>
    <row r="202" spans="2:111" x14ac:dyDescent="0.25">
      <c r="B202" s="105"/>
      <c r="C202" s="124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0"/>
      <c r="O202" s="105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0"/>
      <c r="AB202" s="105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105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30"/>
      <c r="BB202" s="105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106"/>
      <c r="BP202" s="105"/>
      <c r="BQ202" s="29"/>
      <c r="BR202" s="29"/>
      <c r="BS202" s="29"/>
      <c r="BT202" s="107"/>
      <c r="BU202" s="106"/>
      <c r="BV202" s="29"/>
      <c r="BW202" s="29"/>
      <c r="BX202" s="29"/>
      <c r="BY202" s="29"/>
      <c r="BZ202" s="107"/>
      <c r="CA202" s="108"/>
      <c r="CB202" s="109"/>
      <c r="CC202" s="109"/>
      <c r="CD202" s="109"/>
      <c r="CE202" s="109"/>
      <c r="CF202" s="110"/>
      <c r="CG202" s="108"/>
      <c r="CH202" s="111"/>
      <c r="CI202" s="112"/>
      <c r="CJ202" s="111"/>
      <c r="CK202" s="111"/>
      <c r="CL202" s="110"/>
      <c r="CM202" s="113"/>
      <c r="CN202" s="113"/>
      <c r="CO202" s="113"/>
      <c r="CP202" s="113"/>
      <c r="CQ202" s="113"/>
      <c r="CR202" s="114"/>
      <c r="CS202" s="115"/>
      <c r="CT202" s="113"/>
      <c r="CU202" s="113"/>
      <c r="CV202" s="113"/>
      <c r="CW202" s="113"/>
      <c r="CX202" s="116"/>
      <c r="CY202" s="111"/>
      <c r="CZ202" s="117"/>
      <c r="DA202" s="118"/>
      <c r="DB202" s="123"/>
      <c r="DC202" s="9"/>
      <c r="DD202" s="9"/>
      <c r="DE202" s="9"/>
      <c r="DF202" s="9"/>
      <c r="DG202" s="9"/>
    </row>
    <row r="203" spans="2:111" x14ac:dyDescent="0.25">
      <c r="B203" s="105"/>
      <c r="C203" s="124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0"/>
      <c r="O203" s="105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30"/>
      <c r="AB203" s="105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105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30"/>
      <c r="BB203" s="105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106"/>
      <c r="BP203" s="105"/>
      <c r="BQ203" s="29"/>
      <c r="BR203" s="29"/>
      <c r="BS203" s="29"/>
      <c r="BT203" s="107"/>
      <c r="BU203" s="106"/>
      <c r="BV203" s="29"/>
      <c r="BW203" s="29"/>
      <c r="BX203" s="29"/>
      <c r="BY203" s="29"/>
      <c r="BZ203" s="107"/>
      <c r="CA203" s="108"/>
      <c r="CB203" s="109"/>
      <c r="CC203" s="109"/>
      <c r="CD203" s="109"/>
      <c r="CE203" s="109"/>
      <c r="CF203" s="110"/>
      <c r="CG203" s="121"/>
      <c r="CH203" s="112"/>
      <c r="CI203" s="112"/>
      <c r="CJ203" s="112"/>
      <c r="CK203" s="112"/>
      <c r="CL203" s="122"/>
      <c r="CM203" s="113"/>
      <c r="CN203" s="113"/>
      <c r="CO203" s="113"/>
      <c r="CP203" s="113"/>
      <c r="CQ203" s="113"/>
      <c r="CR203" s="114"/>
      <c r="CS203" s="115"/>
      <c r="CT203" s="113"/>
      <c r="CU203" s="113"/>
      <c r="CV203" s="113"/>
      <c r="CW203" s="113"/>
      <c r="CX203" s="116"/>
      <c r="CY203" s="111"/>
      <c r="CZ203" s="117"/>
      <c r="DA203" s="118"/>
      <c r="DB203" s="123"/>
      <c r="DC203" s="9"/>
      <c r="DD203" s="9"/>
      <c r="DE203" s="9"/>
      <c r="DF203" s="9"/>
      <c r="DG203" s="9"/>
    </row>
    <row r="204" spans="2:111" x14ac:dyDescent="0.25">
      <c r="B204" s="105"/>
      <c r="C204" s="124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0"/>
      <c r="O204" s="105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0"/>
      <c r="AB204" s="105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105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30"/>
      <c r="BB204" s="105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106"/>
      <c r="BP204" s="105"/>
      <c r="BQ204" s="29"/>
      <c r="BR204" s="29"/>
      <c r="BS204" s="29"/>
      <c r="BT204" s="107"/>
      <c r="BU204" s="106"/>
      <c r="BV204" s="29"/>
      <c r="BW204" s="29"/>
      <c r="BX204" s="29"/>
      <c r="BY204" s="29"/>
      <c r="BZ204" s="107"/>
      <c r="CA204" s="108"/>
      <c r="CB204" s="109"/>
      <c r="CC204" s="109"/>
      <c r="CD204" s="109"/>
      <c r="CE204" s="109"/>
      <c r="CF204" s="110"/>
      <c r="CG204" s="108"/>
      <c r="CH204" s="111"/>
      <c r="CI204" s="112"/>
      <c r="CJ204" s="111"/>
      <c r="CK204" s="111"/>
      <c r="CL204" s="110"/>
      <c r="CM204" s="113"/>
      <c r="CN204" s="113"/>
      <c r="CO204" s="113"/>
      <c r="CP204" s="113"/>
      <c r="CQ204" s="113"/>
      <c r="CR204" s="114"/>
      <c r="CS204" s="115"/>
      <c r="CT204" s="113"/>
      <c r="CU204" s="113"/>
      <c r="CV204" s="113"/>
      <c r="CW204" s="113"/>
      <c r="CX204" s="116"/>
      <c r="CY204" s="111"/>
      <c r="CZ204" s="117"/>
      <c r="DA204" s="118"/>
      <c r="DB204" s="123"/>
      <c r="DC204" s="9"/>
      <c r="DD204" s="9"/>
      <c r="DE204" s="9"/>
      <c r="DF204" s="9"/>
      <c r="DG204" s="9"/>
    </row>
  </sheetData>
  <mergeCells count="11">
    <mergeCell ref="BU2:BZ2"/>
    <mergeCell ref="CA2:CF2"/>
    <mergeCell ref="CG2:CL2"/>
    <mergeCell ref="CM2:CR2"/>
    <mergeCell ref="CS2:CX2"/>
    <mergeCell ref="B2:N2"/>
    <mergeCell ref="O2:AA2"/>
    <mergeCell ref="AB2:AN2"/>
    <mergeCell ref="AO2:BA2"/>
    <mergeCell ref="BB2:BN2"/>
    <mergeCell ref="BO2:BT2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</vt:lpstr>
      <vt:lpstr>Population</vt:lpstr>
      <vt:lpstr>IDs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Alistar</dc:creator>
  <cp:lastModifiedBy>Sabina</cp:lastModifiedBy>
  <dcterms:created xsi:type="dcterms:W3CDTF">2013-02-21T20:45:51Z</dcterms:created>
  <dcterms:modified xsi:type="dcterms:W3CDTF">2013-02-22T07:34:33Z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du_male" linkTarget="prop_idu_male">
    <vt:lpwstr>prop_idu_male</vt:lpwstr>
  </property>
  <property fmtid="{D5CDD505-2E9C-101B-9397-08002B2CF9AE}" pid="3" name="idu_part" linkTarget="prop_idu_part">
    <vt:lpwstr>prop_idu_part</vt:lpwstr>
  </property>
  <property fmtid="{D5CDD505-2E9C-101B-9397-08002B2CF9AE}" pid="4" name="shared" linkTarget="prop_shared">
    <vt:lpwstr>prop_shared</vt:lpwstr>
  </property>
  <property fmtid="{D5CDD505-2E9C-101B-9397-08002B2CF9AE}" pid="5" name="sw_use" linkTarget="prop_sw_use">
    <vt:lpwstr>prop_sw_use</vt:lpwstr>
  </property>
</Properties>
</file>